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ulieth\Desktop\JULIETH\Desktop\salve 2021\Documents\C.R.C\JURIDICA CRC\CONTRATACION 2023\CONVENIOS\CONVENIO PIAMONTE 2\"/>
    </mc:Choice>
  </mc:AlternateContent>
  <bookViews>
    <workbookView xWindow="0" yWindow="0" windowWidth="19200" windowHeight="6930" firstSheet="1" activeTab="3"/>
  </bookViews>
  <sheets>
    <sheet name="MATRIZ DE MARCO LOGICO" sheetId="8" r:id="rId1"/>
    <sheet name="PONDERACION" sheetId="9" r:id="rId2"/>
    <sheet name="MATRIZ DE A. INVOL" sheetId="13" r:id="rId3"/>
    <sheet name="PLAN OPERATIVO " sheetId="10" r:id="rId4"/>
    <sheet name="PRESUPUESTO" sheetId="17" r:id="rId5"/>
    <sheet name="A. Problemas" sheetId="21" r:id="rId6"/>
    <sheet name="A. Objetivos" sheetId="22" r:id="rId7"/>
    <sheet name="CRONOGRAMA" sheetId="20" r:id="rId8"/>
    <sheet name="OBJETOS DE GASTOS PARA FORMULAC" sheetId="16" r:id="rId9"/>
  </sheets>
  <definedNames>
    <definedName name="_Hlk134799073" localSheetId="0">'MATRIZ DE MARCO LOGICO'!$E$58</definedName>
    <definedName name="_xlnm.Print_Area" localSheetId="8">'OBJETOS DE GASTOS PARA FORMULAC'!$A$3:$E$48</definedName>
  </definedNames>
  <calcPr calcId="162913"/>
</workbook>
</file>

<file path=xl/calcChain.xml><?xml version="1.0" encoding="utf-8"?>
<calcChain xmlns="http://schemas.openxmlformats.org/spreadsheetml/2006/main">
  <c r="J16" i="10" l="1"/>
  <c r="L21" i="20" l="1"/>
  <c r="D21" i="20"/>
  <c r="F41" i="17"/>
  <c r="F34" i="17"/>
  <c r="F24" i="17"/>
  <c r="G40" i="10" l="1"/>
  <c r="H40" i="10"/>
  <c r="I40" i="10"/>
  <c r="F40" i="10"/>
  <c r="G30" i="10"/>
  <c r="H30" i="10"/>
  <c r="I30" i="10"/>
  <c r="F30" i="10"/>
  <c r="G16" i="10"/>
  <c r="H16" i="10"/>
  <c r="I16" i="10"/>
  <c r="F16" i="10"/>
  <c r="G7" i="10"/>
  <c r="F38" i="17"/>
  <c r="F26" i="17"/>
  <c r="F23" i="17"/>
  <c r="F18" i="17"/>
  <c r="H18" i="17" s="1"/>
  <c r="F10" i="17"/>
  <c r="F12" i="17"/>
  <c r="F11" i="17"/>
  <c r="H10" i="17"/>
  <c r="F9" i="17"/>
  <c r="H9" i="17" s="1"/>
  <c r="F7" i="10" l="1"/>
  <c r="H7" i="10"/>
  <c r="I7" i="10"/>
  <c r="F14" i="17"/>
  <c r="H14" i="17" s="1"/>
  <c r="H11" i="17"/>
  <c r="F8" i="17"/>
  <c r="F16" i="17"/>
  <c r="J44" i="17"/>
  <c r="I27" i="17"/>
  <c r="G13" i="17"/>
  <c r="I13" i="17"/>
  <c r="J13" i="17"/>
  <c r="G27" i="17"/>
  <c r="G36" i="17"/>
  <c r="G44" i="17"/>
  <c r="H41" i="17"/>
  <c r="F43" i="17"/>
  <c r="H43" i="17" s="1"/>
  <c r="F33" i="17"/>
  <c r="I33" i="17" s="1"/>
  <c r="G45" i="17" l="1"/>
  <c r="H17" i="17"/>
  <c r="H16" i="17"/>
  <c r="H15" i="17"/>
  <c r="H12" i="17"/>
  <c r="F5" i="17"/>
  <c r="H8" i="17"/>
  <c r="H5" i="17"/>
  <c r="F40" i="17"/>
  <c r="I44" i="17" s="1"/>
  <c r="F42" i="17"/>
  <c r="H42" i="17" s="1"/>
  <c r="H44" i="17" s="1"/>
  <c r="F35" i="17"/>
  <c r="I35" i="17" s="1"/>
  <c r="F31" i="17"/>
  <c r="F22" i="17"/>
  <c r="H22" i="17" s="1"/>
  <c r="I31" i="17" l="1"/>
  <c r="F25" i="17"/>
  <c r="H25" i="17" s="1"/>
  <c r="F19" i="17"/>
  <c r="J19" i="17" s="1"/>
  <c r="J27" i="17" s="1"/>
  <c r="J45" i="17" s="1"/>
  <c r="B9" i="9" l="1"/>
  <c r="F7" i="17" l="1"/>
  <c r="H7" i="17" s="1"/>
  <c r="F20" i="17" l="1"/>
  <c r="H20" i="17" s="1"/>
  <c r="F29" i="17"/>
  <c r="I29" i="17" s="1"/>
  <c r="I36" i="17" s="1"/>
  <c r="F30" i="17"/>
  <c r="E30" i="17" s="1"/>
  <c r="H36" i="17" l="1"/>
  <c r="F36" i="17"/>
  <c r="H27" i="17"/>
  <c r="F48" i="10"/>
  <c r="I48" i="10"/>
  <c r="F6" i="17" l="1"/>
  <c r="F13" i="17" s="1"/>
  <c r="H6" i="17" l="1"/>
  <c r="H13" i="17" s="1"/>
  <c r="H45" i="17" s="1"/>
  <c r="G48" i="10" l="1"/>
  <c r="H48" i="10" l="1"/>
  <c r="F49" i="10" s="1"/>
  <c r="I45" i="17"/>
  <c r="F21" i="17"/>
  <c r="F27" i="17" s="1"/>
  <c r="G46" i="17" l="1"/>
</calcChain>
</file>

<file path=xl/sharedStrings.xml><?xml version="1.0" encoding="utf-8"?>
<sst xmlns="http://schemas.openxmlformats.org/spreadsheetml/2006/main" count="601" uniqueCount="371">
  <si>
    <t>ENUNCIADOS (DESCRIPCIÓN) POR NIVEL</t>
  </si>
  <si>
    <t>INDICADORES</t>
  </si>
  <si>
    <t xml:space="preserve">FUENTES DE VERIFICACIÓN </t>
  </si>
  <si>
    <t xml:space="preserve">RIESGOS </t>
  </si>
  <si>
    <t xml:space="preserve">ACTIVIDADES POR RESULTADO: </t>
  </si>
  <si>
    <t>OBJETIVO/ RESULTADOS</t>
  </si>
  <si>
    <t>PESO DE RESULTADOS EN EL LOGRO DEL OBJETIVO, EN PORCENTAJE</t>
  </si>
  <si>
    <t>Resultado 1</t>
  </si>
  <si>
    <t>Resultado 2</t>
  </si>
  <si>
    <t>Resultado 3</t>
  </si>
  <si>
    <t>Resultado 4</t>
  </si>
  <si>
    <t>RESULTADOS/ ACTIVIDADES</t>
  </si>
  <si>
    <t>PESO DE ACTIVIDADES EN EL LOGRO DE RESULTADOS, EN PORCENTAJE</t>
  </si>
  <si>
    <t>RESULTADOS/  ACTIVIDADES</t>
  </si>
  <si>
    <t>DESCRIPCIÓN</t>
  </si>
  <si>
    <t>INDICADOR(META)</t>
  </si>
  <si>
    <t>OBJETOS DE GASTO</t>
  </si>
  <si>
    <t>FUENTES DE FINANCIACIÓN</t>
  </si>
  <si>
    <t>1.1</t>
  </si>
  <si>
    <t>1.2</t>
  </si>
  <si>
    <t>ITEM</t>
  </si>
  <si>
    <t>Actividad 1.1</t>
  </si>
  <si>
    <t>Actividad 2.1</t>
  </si>
  <si>
    <t>Actividad 2.2</t>
  </si>
  <si>
    <t>Actividad 2.3</t>
  </si>
  <si>
    <t>Actividad 3.1</t>
  </si>
  <si>
    <t>FORMATO: PESOS DE RESULTADOS EN LOGRO DE OBJETIVO Y DE ACTIVIDADES EN EL LOGRO DE RESULTADOS</t>
  </si>
  <si>
    <t>TOTAL</t>
  </si>
  <si>
    <t>AFECTACION</t>
  </si>
  <si>
    <t>POSIBLES APORTES</t>
  </si>
  <si>
    <t xml:space="preserve">MATRIZ DE ACTORES INVOLUCRADOS </t>
  </si>
  <si>
    <t xml:space="preserve">CRONOGRAMA </t>
  </si>
  <si>
    <t xml:space="preserve">RESULTADOS </t>
  </si>
  <si>
    <t>ACTIVIDADES</t>
  </si>
  <si>
    <t xml:space="preserve">COSTO TOTAL DE LA ACTIVIDAD </t>
  </si>
  <si>
    <t xml:space="preserve">FECHA DE FINALIZACION DE LA ACTIVIDAD </t>
  </si>
  <si>
    <t>MESES</t>
  </si>
  <si>
    <t>FECHA DE INCIO DE LA ACTIVIDAD</t>
  </si>
  <si>
    <t>No.</t>
  </si>
  <si>
    <t>ORGANISMOS Y/O PERSONAS</t>
  </si>
  <si>
    <t>VALOR TOTAL POR PERIODO</t>
  </si>
  <si>
    <t xml:space="preserve">FORMULACION PROYECTOS </t>
  </si>
  <si>
    <t>ALCALDIA</t>
  </si>
  <si>
    <t xml:space="preserve">FORMATO: PLAN OPERATIVO DE PROYECTOS </t>
  </si>
  <si>
    <t>FORMATO: INFORMACIÓN BÁSICA MATRIZ DE MARCO LÓGICO DE PROYECTOS</t>
  </si>
  <si>
    <t>OBJETO DE GASTO</t>
  </si>
  <si>
    <t xml:space="preserve">PROYECTOS INTERNOS </t>
  </si>
  <si>
    <t xml:space="preserve">SUBPROYECTOS -  PROYECTOS EXTERNOS </t>
  </si>
  <si>
    <t>✔</t>
  </si>
  <si>
    <t>OBEJETOS DE GASTOS PARA FORMULACIÓN DE PROYECTOS</t>
  </si>
  <si>
    <t>2.1.1.3.5.3-Aparatos de transmisión que incorporan aparatos de recepción</t>
  </si>
  <si>
    <t>2.1.1.3.5.2-Aparatos transmisores de televisión y radio; televisión, video y cámaras digitales; teléfonos.</t>
  </si>
  <si>
    <t>2.1.1.3.3.2-Maquinaria de informática y sus partes, piezas y accesorios</t>
  </si>
  <si>
    <t>2.1.1.3.3.1-Máquinas para oficina y contabilidad, y sus partes y accesorios</t>
  </si>
  <si>
    <t>2.1.1.3.1.1-Motores y turbinas y sus partes</t>
  </si>
  <si>
    <t>2.3.2.02.02.006.04-Seguridad de la información</t>
  </si>
  <si>
    <t>2.1.1.4.1.1-Muebles</t>
  </si>
  <si>
    <t>2.2.1.0.1-Equipos, Materiales e insumos de campo</t>
  </si>
  <si>
    <t>2.2.1.2.1-Adquisición de elementos deportivos</t>
  </si>
  <si>
    <t xml:space="preserve"> 2.2.1.0.2-Productos de explotación forestal</t>
  </si>
  <si>
    <t>2.2.1.3.1-Insumos de Oficina</t>
  </si>
  <si>
    <t>2.2.1.3.2-Elementos de seguridad y salud en el trabajo</t>
  </si>
  <si>
    <t>2.2.1.3.4-Otros bienes transportables(Gasolina para automotores)</t>
  </si>
  <si>
    <t>2.2.1.3.7-Embarcaciones</t>
  </si>
  <si>
    <t>2.2.1.4.1-Adquisición de redes y software</t>
  </si>
  <si>
    <t xml:space="preserve">2.2.1.3.3.Otros impresos </t>
  </si>
  <si>
    <t>2.2.2.10.1-Viaticos</t>
  </si>
  <si>
    <t>2.2.2.5.1-Mantenimiento de sedes</t>
  </si>
  <si>
    <t>2.2.2.5.2-Servicios de Instalación y Adecuación de Equipos de Seguridad y Sistemas</t>
  </si>
  <si>
    <t>2.2.2.6.1-Servicios Públicos Sedes</t>
  </si>
  <si>
    <t>2.2.2.6.2-Apoyo logistico a talleres y eventos</t>
  </si>
  <si>
    <t xml:space="preserve"> 2.2.2.6.3-Alquiler de vehículos</t>
  </si>
  <si>
    <t>2.2.2.6.4-Gastos de viaje y desplazamiento</t>
  </si>
  <si>
    <t>2.2.2.6.5 RETO</t>
  </si>
  <si>
    <t>2.2.2.7.1-Arrendamiento de sedes</t>
  </si>
  <si>
    <t>2.2.2.7.2-Gastos financieros y/o generales</t>
  </si>
  <si>
    <t>2.2.2.7.3-Polizas de seguro</t>
  </si>
  <si>
    <t>2.2.2.7.4-Otros servicios de alquiler o arrendamiento</t>
  </si>
  <si>
    <t>2.2.2.8.10-Servicios Tecnologicos y/o de suministro de Informacion.</t>
  </si>
  <si>
    <t>2.2.2.8.11-Servicio vigilancia Sedes</t>
  </si>
  <si>
    <t>2.2.2.8.12-Servicio aseo Sedes</t>
  </si>
  <si>
    <t xml:space="preserve"> 2.2.2.8.13-Servicio Internet, telefonía fija y celular</t>
  </si>
  <si>
    <t xml:space="preserve"> 2.2.2.8.14-Servicios personales y gastos generales</t>
  </si>
  <si>
    <t>2.2.2.8.1-Servicios personales</t>
  </si>
  <si>
    <t>2.2.2.8.3-Mantenimiento de redes y software</t>
  </si>
  <si>
    <t>2.2.2.8.4-Divulgacion, impresos y comunicaciones</t>
  </si>
  <si>
    <t>2.2.2.8.5-Capacitación</t>
  </si>
  <si>
    <t>2.2.2.8.7-Consultorias especializadas</t>
  </si>
  <si>
    <t>2.2.2.8.6-Servicios de laboratorio</t>
  </si>
  <si>
    <t>2.2.2.8.8-Servicios legales</t>
  </si>
  <si>
    <t xml:space="preserve"> 2.2.2.8.9-Pago de guía en campo/pago de jornales</t>
  </si>
  <si>
    <t xml:space="preserve"> 2.2.2.9.1-Convenios / Contratos</t>
  </si>
  <si>
    <t xml:space="preserve"> 2.2.2.9.2-Obra Publica y/o de mejoramiento ambiental</t>
  </si>
  <si>
    <t xml:space="preserve"> 2.2.2.9.3-Otros servicios de protección del medio ambiente</t>
  </si>
  <si>
    <t>2.2.2.8.2-Mantenimiento de equipos</t>
  </si>
  <si>
    <t>2.2.2.8.13-Servicio Internet, telefonía fija y celular</t>
  </si>
  <si>
    <t>2.2.2.8.14-Servicios personales y gastos generales</t>
  </si>
  <si>
    <t>2.2.2.8.9-Pago de guía en campo/pago de jornales</t>
  </si>
  <si>
    <t>2.2.2.9.1-Convenios / Contratos</t>
  </si>
  <si>
    <t>2.2.2.9.2-Obra Publica y/o de mejoramiento ambiental</t>
  </si>
  <si>
    <t>2.2.2.9.3-Otros servicios de protección del medio ambiente</t>
  </si>
  <si>
    <t>ACTIVIDAD</t>
  </si>
  <si>
    <t>FUENTES DE FINANCIACION DEL PROYECTO</t>
  </si>
  <si>
    <t>VR UNIT</t>
  </si>
  <si>
    <t>VALOR TOTAL</t>
  </si>
  <si>
    <t>BENEFICIARIO</t>
  </si>
  <si>
    <t>Subtotal</t>
  </si>
  <si>
    <t>SUBTOTAL</t>
  </si>
  <si>
    <t>TOTAL COSTO PROYECTO</t>
  </si>
  <si>
    <t>VIGENCIA 2023</t>
  </si>
  <si>
    <t>CANTIDAD</t>
  </si>
  <si>
    <t>C R C (bienes y servicios)</t>
  </si>
  <si>
    <t>CRC (Bienes y servicios)</t>
  </si>
  <si>
    <t>CRC (Efectivo)</t>
  </si>
  <si>
    <t>Aporte Alcaldia</t>
  </si>
  <si>
    <t>* No contar con profesionales idóneos y competentes en el tema.
*Retraso en la adquisición de equipos e insumos necesarios.
*No contar con la participación de la comunidad.
*No contar con el acompañamiento de personal de la zona.
*No contar con los procesos de concertación de la comunidad
*Condiciones climáticas No favorables por fenómenos de variabilidad climática
*Alteración de orden público</t>
  </si>
  <si>
    <t>C R C (Efectivo)</t>
  </si>
  <si>
    <t>RESULTADO 1</t>
  </si>
  <si>
    <t>PRODUCTO</t>
  </si>
  <si>
    <t>2.2.2.6.2 Apoyo logistico a talleres y eventos</t>
  </si>
  <si>
    <t>RESULTADO 2</t>
  </si>
  <si>
    <t>RESULTADO 3</t>
  </si>
  <si>
    <t>RESULTADO 4</t>
  </si>
  <si>
    <t>¿ COMO AFECTA?</t>
  </si>
  <si>
    <t>INTERES O EXPECTATIVAS</t>
  </si>
  <si>
    <t>Positiva</t>
  </si>
  <si>
    <t>Negativa</t>
  </si>
  <si>
    <t>Corporación autónoma regional del cauca</t>
  </si>
  <si>
    <t>X</t>
  </si>
  <si>
    <t>Entidad cooperante   del   proyecto, impactando positivamente a la comunidad beneficiaria, a través de la unión de esfuerzos interinstitucionales</t>
  </si>
  <si>
    <t xml:space="preserve"> X</t>
  </si>
  <si>
    <t>Contribuir al cuidado de los recursos naturales y el ambiente, garantizando la seguridad del recurso hídrico.</t>
  </si>
  <si>
    <t>Dar continuidad a los procesos de conservación y restauración de áreas estratégicas para la regulación hídrica, propuesta como estrategia de reconocimiento del PSA.</t>
  </si>
  <si>
    <t>Actividad 1.2</t>
  </si>
  <si>
    <t>2.1</t>
  </si>
  <si>
    <t>2.2</t>
  </si>
  <si>
    <t>2.3</t>
  </si>
  <si>
    <t>3.1</t>
  </si>
  <si>
    <t>3.2</t>
  </si>
  <si>
    <t>Actividad 3.2</t>
  </si>
  <si>
    <t>Total</t>
  </si>
  <si>
    <t>4.1</t>
  </si>
  <si>
    <t>Actividad 4.1</t>
  </si>
  <si>
    <t>Actividad 4.2</t>
  </si>
  <si>
    <t>4.2</t>
  </si>
  <si>
    <t>Subtotales</t>
  </si>
  <si>
    <t xml:space="preserve">Total </t>
  </si>
  <si>
    <t>Actividad 1.1 Priorización e Identificación de predios y beneficiarios.</t>
  </si>
  <si>
    <t>Actividad 1.2 Visita de georreferenciación para la caracterización de áreas.</t>
  </si>
  <si>
    <t xml:space="preserve">Actividad 1.3 Estimación del valor del incentivo  </t>
  </si>
  <si>
    <t>Actividad 2.1 Formalización de 25 acuerdos voluntarios de conservación.</t>
  </si>
  <si>
    <t>Actividad 2.2 Implementar 4 has de aislamiento mediante restauración pasiva en la zona con función amortiguadora del Parque Nacional Natural Serranía de los Churumbelos – Auka Wasi.</t>
  </si>
  <si>
    <t>Actividad 2.3  Construcción de 6 estufas ecoeficientes</t>
  </si>
  <si>
    <t>Actividad 2.4 Establecimiento en de 2100 m2 de bosque dendroenergético.</t>
  </si>
  <si>
    <t xml:space="preserve">Actividad 3.1 Ofrecer una alternativa de económica mediante la entrega de 5 apiarios. </t>
  </si>
  <si>
    <t xml:space="preserve">Actividad 3.4 Mejorar la calidad del agua para el consumo humano con la entrega de 25 sistemas de potabilización de agua. </t>
  </si>
  <si>
    <t xml:space="preserve">Actividad 4.3 Desarrollar 3 talleres de ecoturismo y educación ambiental.  </t>
  </si>
  <si>
    <t>MPIO PIAMONTE</t>
  </si>
  <si>
    <t xml:space="preserve">Actividad 3.3 Fortalecer los sistemas silvopastoriles mediante la entrega de 3 kits de cerca eléctrica. </t>
  </si>
  <si>
    <t xml:space="preserve">Actividad 1.3 </t>
  </si>
  <si>
    <t>1.3</t>
  </si>
  <si>
    <t>Priorización e Identificación de predios y beneficiarios.</t>
  </si>
  <si>
    <t>Visita de georreferenciación para la caracterización de áreas.</t>
  </si>
  <si>
    <t xml:space="preserve">Estimación del valor del incentivo  </t>
  </si>
  <si>
    <t>2.4</t>
  </si>
  <si>
    <t xml:space="preserve">Actividad 2.4 </t>
  </si>
  <si>
    <t>3.3</t>
  </si>
  <si>
    <t>3.4</t>
  </si>
  <si>
    <t>4.3</t>
  </si>
  <si>
    <t xml:space="preserve">Actividad 4.3 </t>
  </si>
  <si>
    <t>Formalización de 25 acuerdos voluntarios de conservación.</t>
  </si>
  <si>
    <t>Implementar 4 has de aislamiento mediante restauración pasiva en la zona con función amortiguadora del Parque Nacional Natural Serranía de los Churumbelos – Auka Wasi.</t>
  </si>
  <si>
    <t>Construcción de 6 estufas ecoeficientes</t>
  </si>
  <si>
    <t>Establecimiento en de 2100 m2 de bosque dendroenergético</t>
  </si>
  <si>
    <t xml:space="preserve">Ofrecer una alternativa de económica mediante la entrega de 5 apiarios. </t>
  </si>
  <si>
    <t xml:space="preserve">Actividad 3.3 </t>
  </si>
  <si>
    <t>Actividad 3.4</t>
  </si>
  <si>
    <t>Fortalecer los sistemas silvopastoriles mediante la entrega de 3 kits de cerca eléctrica.</t>
  </si>
  <si>
    <t xml:space="preserve">Mejorar la calidad del agua para el consumo humano con la entrega de 25 sistemas de potabilización de agua. </t>
  </si>
  <si>
    <t xml:space="preserve">Desarrollar 3 talleres de ecoturismo y educación ambiental.  </t>
  </si>
  <si>
    <t>R.1 Diseñar el esquema de pago por servicios ambientales de la zona con función amortiguadora del parque nacional natural serranía de la Churumbelos – Auka Wasi, en las microcuencas La Tortuga, Patayaco y Barbasco.</t>
  </si>
  <si>
    <t xml:space="preserve">R.2 Promover la protección y conservación ambiental en la zona con función amortiguadora del Parque Nacional Natural Serranía de los Churumbelos – Auka Wasi. </t>
  </si>
  <si>
    <r>
      <t xml:space="preserve">A2.2 </t>
    </r>
    <r>
      <rPr>
        <sz val="11"/>
        <color theme="1"/>
        <rFont val="Calibri"/>
        <family val="2"/>
        <scheme val="minor"/>
      </rPr>
      <t>Implementar 4 has de aislamiento mediante restauración pasiva en la zona con función amortiguadora del Parque Nacional Natural Serranía de los Churumbelos – Auka Wasi.</t>
    </r>
  </si>
  <si>
    <t>R.3 Implementar medidas que permitan mejorar la calidad y disponibilidad de la oferta de servicios ambientales asociados al buen uso de la conservación de los ecosistemas de bosque de la zona influenciada.</t>
  </si>
  <si>
    <t xml:space="preserve">A 3.1 Ofrecer una alternativa de económica mediante la entrega de 5 apiarios. </t>
  </si>
  <si>
    <t>A 3.2 Fortalecer la soberanía alimentaria mediante la entrega de 7 kits de producción limpia.</t>
  </si>
  <si>
    <t xml:space="preserve">A 3.3 Fortalecer los sistemas silvopastoriles mediante la entrega de 3 kits de cerca eléctrica. </t>
  </si>
  <si>
    <t xml:space="preserve">A 3.4 Mejorar la calidad del agua para el consumo humano con la entrega de 25 sistemas de potabilización de agua. </t>
  </si>
  <si>
    <t>R.4 Fortalecer el ecoturismo como una opción de desarrollo integral y sostenible en la zona de influencia.</t>
  </si>
  <si>
    <t xml:space="preserve">A 4.3 Desarrollar 3 talleres de ecoturismo y educación ambiental.  </t>
  </si>
  <si>
    <t xml:space="preserve">Comunidades de la zona con función amortiguadora del parque nacional natural serranía de los Churumbelos – Auka Wasi, en las microcuencas La Tortuga, Patayaco y Barbasco  </t>
  </si>
  <si>
    <t>Alcaldía de Piamonte</t>
  </si>
  <si>
    <t>Elaboración del Proyecto, en bienes y servicios.
Financiadores y ejecutores del proyecto.</t>
  </si>
  <si>
    <t>Ejecutar el proyecto con el fin de fortalecer a las comunidades beneficiadas en procesos de gestión ambiental, de modo que, permitan mantener la regulación hídrica en la zona con función amortiguadora del parque nacional natural serranía de los Churumbelos – Auka Wasi, en las microcuencas La Tortuga, Patayaco y Barbasco Fortalecimiento de procesos de gobernanza en el territorio.</t>
  </si>
  <si>
    <t>La   Alcaldía de Piamonte será   Entidad cooperante   del   proyecto, impactando positivamente a la comunidad beneficiaria, a través de la unión de esfuerzos interinstitucionales</t>
  </si>
  <si>
    <t>Financiera</t>
  </si>
  <si>
    <t>Habitantes del municipio de Piamonte (Veredas Nápoles, San Isidro y La Sonora) como beneficiarios del proyecto y veedores de su cumplimiento, participaran en las actividades en las cuales se les citará.</t>
  </si>
  <si>
    <t>Objetivo:Diseñar e implementar el esquema de PSA para la conservación y restauración de coberturas vegetales en áreas de interés estratégico para el recurso hídrico en la zona con función amortiguadora del Parque Nacional Natural Serranía de los Churumbelos – Auka Wasi, microcuencas la Tortuga, Patayaco y Barbasco. municipio de Piamonte, departamento del Cauca.</t>
  </si>
  <si>
    <t>Resultado 1: Diseñar el esquema de pago por servicios ambientales de la zona con función amortiguadora del parque nacional natural serranía de la Churumbelos – Auka Wasi, en las microcuencas La Tortuga, Patayaco y Barbasco.</t>
  </si>
  <si>
    <t>Resultado 2: Promover la protección y conservación ambiental en la zona con función amortiguadora del Parque Nacional Natural Serranía de los Churumbelos – Auka Wasi.</t>
  </si>
  <si>
    <t>Resultado 3: Implementar medidas que permitan mejorar la calidad y disponibilidad de la oferta de servicios ambientales asociados al buen uso de la conservación de los ecosistemas de bosque de la zona influenciada.</t>
  </si>
  <si>
    <t>Resultado 4: Fortalecer el ecoturismo como una opción de desarrollo integral y sostenible en la zona de influencia.</t>
  </si>
  <si>
    <t>Actividad 2.2. Implementar 4 has de aislamiento mediante restauración pasiva en la zona con función amortiguadora del Parque Nacional Natural Serranía de los Churumbelos – Auka Wasi.</t>
  </si>
  <si>
    <t>2.2.1.3.3 Otros impresos</t>
  </si>
  <si>
    <t xml:space="preserve">Actividad 3.2 Fortalecer la soberanía alimentaria mediante la entrega de 3 kits de producción limpia.  </t>
  </si>
  <si>
    <t xml:space="preserve">Fortalecer la soberanía alimentaria mediante la entrega de 3 kits de producción limpia.  </t>
  </si>
  <si>
    <t xml:space="preserve">Disponer de 6 señaléticas turísticas en zonas de alto impacto de ecoturismo. </t>
  </si>
  <si>
    <t xml:space="preserve">Adquirir equipos visuales ( 1 cámara fotográficas y 4 binoculares) para el registro de fauna autóctona. </t>
  </si>
  <si>
    <t xml:space="preserve">Actividad 4.2 Adquirir equipos visuales ( 1 cámaras fotográficas y 4 binoculares) para el registro de fauna autóctona. </t>
  </si>
  <si>
    <t xml:space="preserve">Actividad 4.1 Disponer de 6 señaléticas turísticas en zonas de alto impacto de ecoturismo. </t>
  </si>
  <si>
    <t>25 Predios y beneficiarios identificados</t>
  </si>
  <si>
    <t>25 acuerdos formalizados</t>
  </si>
  <si>
    <t>4 has de bosque restaurado</t>
  </si>
  <si>
    <t>6 estufas ecoeficientes construidas</t>
  </si>
  <si>
    <t>2100 m2 de bosque dendroenergetico establecido</t>
  </si>
  <si>
    <t>5 apiarios entregados</t>
  </si>
  <si>
    <t>3 kits de produccion limpia entregados</t>
  </si>
  <si>
    <t>3 kits de sistemas silvopastoriles instalados</t>
  </si>
  <si>
    <t>25 sistemas de agua instalados</t>
  </si>
  <si>
    <t>6 señaleticas engregadas</t>
  </si>
  <si>
    <t>1 camara y 4 binoculares entregados</t>
  </si>
  <si>
    <t xml:space="preserve">3 talleres realizados </t>
  </si>
  <si>
    <t>Diseñar el esquema de pago por servicios ambientales de la zona con función amortiguadora del parque nacional natural serranía de la Churumbelos – Auka Wasi, en las microcuencas La Tortuga, Patayaco y Barbasco.</t>
  </si>
  <si>
    <t>Promover la protección y conservación ambiental en la zona con función amortiguadora del Parque Nacional Natural Serranía de los Churumbelos – Auka Wasi.</t>
  </si>
  <si>
    <t>Implementar medidas que permitan mejorar la calidad y disponibilidad de la oferta de servicios ambientales asociados al buen uso de la conservación de los ecosistemas de bosque de la zona influenciada.</t>
  </si>
  <si>
    <t>Fortalecer el ecoturismo como una opción de desarrollo integral y sostenible en la zona de influencia.</t>
  </si>
  <si>
    <r>
      <t>OBJETIVO SUPERIOR</t>
    </r>
    <r>
      <rPr>
        <sz val="10"/>
        <color indexed="12"/>
        <rFont val="Arial"/>
        <family val="2"/>
      </rPr>
      <t>:</t>
    </r>
    <r>
      <rPr>
        <sz val="10"/>
        <color theme="1"/>
        <rFont val="Calibri"/>
        <family val="2"/>
        <scheme val="minor"/>
      </rPr>
      <t xml:space="preserve"> Fortalecer la gobernanza ambiental mediante el uso de instrumentos económicos que permitan preservar y restaurar coberturas vegetales nativas en áreas y ecosistemas estratégicos de zonas abastecedoras de acueductos en las microcuencas La Tortuga, Barbasco y Patayaco, zona con función amortiguadora Serranía de Churumbelos - Auka Wasi, municipio de Piamonte. Cauca. </t>
    </r>
  </si>
  <si>
    <t>Al finalizar el proyecto se cuenta con un instrumento económico implementado como aporte a la preservación, restauración en las microcuencas La Tortuga, Barbasco y Patayaco, zona con función amortiguadora serrania de los Churumbelos – Auka Wasi.</t>
  </si>
  <si>
    <t>* Informe de la implementación del esquema.
*  Registro fotográfico                    
*  Actas de visitas                       
*  Actas de entrega                        
* Informe de actividades y archivos shape file.</t>
  </si>
  <si>
    <r>
      <t xml:space="preserve">OBJETIVO GENERAL: </t>
    </r>
    <r>
      <rPr>
        <sz val="10"/>
        <rFont val="Arial"/>
        <family val="2"/>
      </rPr>
      <t>Diseñar e implementar el esquema de PSA para la conservación y restauración de coberturas vegetales en áreas de interés estratégico para el recurso hídrico en la zona con función amortiguadora del Parque Nacional Natural Serranía de los Churumbelos – Auka Wasi, microcuencas la Tortuga, Patayaco y Barbasco. municipio de Piamonte, departamento del Cauca.</t>
    </r>
  </si>
  <si>
    <t>Al finalizar el proyecto se cuenta con 4 ejes de acción desarrollados que promueven la conservación en las microcuencas La Tortuga, Barbasco y Patayaco, zona con función amortiguadora serrania de los Churumbelos – Auka Wasi.</t>
  </si>
  <si>
    <r>
      <t xml:space="preserve">R.2 </t>
    </r>
    <r>
      <rPr>
        <sz val="10"/>
        <rFont val="Arial"/>
        <family val="2"/>
      </rPr>
      <t xml:space="preserve">Promover la protección y conservación ambiental en la zona con función amortiguadora del Parque Nacional Natural Serranía de los Churumbelos – Auka Wasi. </t>
    </r>
  </si>
  <si>
    <r>
      <t xml:space="preserve">RESULTADOS </t>
    </r>
    <r>
      <rPr>
        <sz val="10"/>
        <color rgb="FFFF0000"/>
        <rFont val="Arial"/>
        <family val="2"/>
      </rPr>
      <t xml:space="preserve">
</t>
    </r>
    <r>
      <rPr>
        <b/>
        <sz val="10"/>
        <color rgb="FF0070C0"/>
        <rFont val="Arial"/>
        <family val="2"/>
      </rPr>
      <t xml:space="preserve">R.1  </t>
    </r>
    <r>
      <rPr>
        <sz val="10"/>
        <rFont val="Arial"/>
        <family val="2"/>
      </rPr>
      <t>Diseñar el esquema de pago por servicios ambientales de la zona con función amortiguadora del Parque Nacional Natural Serranía de los Churumbelos – Auka Wasi en las microcuencas La Tortuga, Patayaco y Barbasco.</t>
    </r>
  </si>
  <si>
    <r>
      <t xml:space="preserve">R.3 </t>
    </r>
    <r>
      <rPr>
        <sz val="10"/>
        <rFont val="Arial"/>
        <family val="2"/>
      </rPr>
      <t>Implementar medidas que permitan mejorar la calidad y disponibilidad de la oferta de servicios ambientales asociados al buen uso de la conservación de los ecosistemas de bosque de la zona influenciada</t>
    </r>
  </si>
  <si>
    <r>
      <t xml:space="preserve">R.4 </t>
    </r>
    <r>
      <rPr>
        <sz val="10"/>
        <rFont val="Arial"/>
        <family val="2"/>
      </rPr>
      <t xml:space="preserve">Fortalecer el ecoturismo como una opción de desarrollo integral y sostenible. </t>
    </r>
  </si>
  <si>
    <t>Al primer mes de la ejecución del contrato se contará con el diseño del esquema del PSA de la zona con función amortiguadora del parque nacional natural serranía de la Churumbelos – Auka Wasi, en las microcuencas La Tortuga, Patayaco y Barbasco.</t>
  </si>
  <si>
    <t>Documento donde se relacione, el diagnostico que contempla las siguientes fases: identificación de predios y beneficiarios que cumplan con los requisitos del proyecto, visita de georreferenciación y caracterización de áreas y beneficiarios (recopilación de documentos que certifique la posesión o la legitimidad del predio) ecosistemas estratégicos, estimación del valor del incentivo de pago por servicios ambientales, registro fotográfico, actas de visita, informe de actividades, y shape file de las áreas caracterizadas.</t>
  </si>
  <si>
    <t>•	No contar con la participación de la comunidad.
•	No contar con el acompañamiento de personal de la zona.
•	No contar con los procesos de concertación de la comunidad
•	Condiciones climáticas no favorables por fenómenos de variabilidad climática
•	Alteración de orden público</t>
  </si>
  <si>
    <t xml:space="preserve">Al segundo mes de ejecución del proyecto se contará con 4 has con procesos de aislamiento con restauración pasiva, 6 estufas ecoeficientes construidas, 2100 m2 con bosque dendroenergético establecido y 25 acuerdos de conservación para PSA celebrados.  </t>
  </si>
  <si>
    <t>25 acuerdos debidamente suscritos, registro fotográfico, informe de actividades, shape file y acuerdos de conservación.</t>
  </si>
  <si>
    <t>•	No contar con la participación de la comunidad.
•	No contar con el acompañamiento de personal de la zona.
•	No contar con los procesos de concertación de la comunidad
•	Condiciones climáticas no favorables por fenómenos de variabilidad climática
•	Alteración del orden publico</t>
  </si>
  <si>
    <t xml:space="preserve">Al cuarto mes de ejecución se contará con 5 apiarios entregados, 3 parcelas de producción limpia establecidas, 3 sistemas silvopastoriles instalados y 25 filtros purificadores de agua entregados.  </t>
  </si>
  <si>
    <t xml:space="preserve">Registro fotográfico, actas de entrega, informe de actividades, listado de asistencia.   </t>
  </si>
  <si>
    <t>•	No contar con profesionales idóneos y competentes en el tema.
•	Retraso en la adquisición de equipos e insumos necesarios.
•	No contar con la participación de la comunidad.
•	No contar con el acompañamiento de personal de la zona.
•	No contar con los procesos de concertación de la comunidad
•	Condiciones climáticas no favorables por fenómenos de variabilidad climática
•	Alteración de orden público.</t>
  </si>
  <si>
    <t>Al quinto mes de ejecución del proyecto se habrán entregado 4 vallas turísticas, 1 cámaras fotográficas, 4 binoculares y se habrán desarrollado 3 talleres sobre ecoturismo</t>
  </si>
  <si>
    <t>Informe de actividades, registro fotográfico, listados de asistencia, actas de entrega y memorias de los talleres realizados.</t>
  </si>
  <si>
    <t>•	Retraso en la adquisición de equipos e insumos necesarios.
•	No contar con la participación de la comunidad.
•	No contar con el acompañamiento de personal de la zona.
•	No contar con los procesos de concertación de la comunidad
•	Condiciones climáticas no favorables por fenómenos de variabilidad climática
•	Alteración de orden público</t>
  </si>
  <si>
    <t>Al primer mes de la ejecución del contrato se contará con la priorización de los predios y beneficiarios.</t>
  </si>
  <si>
    <t>Registro fotográfico, listado de asistencia, informe de actividades e informe de visita.</t>
  </si>
  <si>
    <t xml:space="preserve">Al primer mes de ejecución del contrato se contará con la caracterización y georreferenciación de las áreas. </t>
  </si>
  <si>
    <t>Registro fotográfico, listado de asistencia, informe de actividades, informe de visitas y shape file de las áreas caracterizadas.</t>
  </si>
  <si>
    <t>*No contar con profesionales capacitados en el tema.
*No contar con la participación de la comunidad.
*No contar con el acompañamiento de personal de la zona.
*No contar con los procesos de concertación de la comunidad
*Condiciones climáticas no favorables por fenómenos de variabilidad climática. 
*Alteración de orden público</t>
  </si>
  <si>
    <t xml:space="preserve">Al primer mes de ejecución del contrato se contará con la estimación del valor del incentivo para cada uno de los beneficiarios. </t>
  </si>
  <si>
    <t>Registro fotográfico, listado de asistencia, informe de actividades, shape file de las áreas caracterizadas.</t>
  </si>
  <si>
    <t>*No contar con profesionales capacitados en el tema.
*No contar con los procesos de concertación de la comunidad
*No contar con el acompañamiento de personal de la zona.
*No contar con la participación de la comunidad.</t>
  </si>
  <si>
    <t>Al segundo mes de ejecución del proyecto se contará con 25 acuerdos voluntarios de conservación</t>
  </si>
  <si>
    <t>Registro fotográfico, acuerdos de conservación, shape file del área en conservación, informe de actividades y listados de asistencia.</t>
  </si>
  <si>
    <t>•	Retraso en la adquisición de equipos e insumos necesarios.
•	No contar con la participación de la comunidad.
•	No contar con el acompañamiento de personal de la zona.
•	No contar con los procesos de concertación de la comunidad
•	Condiciones climáticas no favorables por fenómenos de variabilidad climática
•	Alteración del orden publico</t>
  </si>
  <si>
    <t>A.2.2  Implementar 4 has de aislamiento mediante restauración pasiva en la zona con función amortiguadora del Parque Nacional Natural Serranía de los Churumbelos – Auka Wasi.</t>
  </si>
  <si>
    <t>Al segundo mes de ejecución del proyecto se cuenta con 4 has de restauración pasiva para el aislamiento en la zona con función amortiguadora del Parque Nacional Natural Serranía de los Churumbelos – Auka Wasi.</t>
  </si>
  <si>
    <t>Documento donde se relacione áreas establecidas con sus respectivas coordenadas, registro fotográfico, actas de entrega, informe de actividades y archivos shape file.</t>
  </si>
  <si>
    <t>Al segundo mes de ejecución del proyecto se habrán construido 6 estufas ecoeficientes</t>
  </si>
  <si>
    <t xml:space="preserve">Registro fotográfico, actas de entrega y compromiso, informe de actividades, listado de asistencia.  </t>
  </si>
  <si>
    <t xml:space="preserve">Al segundo mes de ejecución se habrán establecido 2100 m2 de bosque dendroenergético  </t>
  </si>
  <si>
    <t>Al cuarto mes de ejecución del proyecto se habrán entregado 5 apiarios en el área de influencia.</t>
  </si>
  <si>
    <t>Registro fotográfico, actas de entrega, informe de actividades, listado de asistencia</t>
  </si>
  <si>
    <t>•	No contar con profesionales idóneos y competentes en el tema.
•	Retraso en la adquisición de equipos e insumos necesarios.
•	No contar con la participación de la comunidad.
•	No contar con el acompañamiento de personal de la zona.
•	No contar con los procesos de concertación de la comunidad
•	Condiciones climáticas no favorables por fenómenos de variabilidad climática
•	Alteración de orden público</t>
  </si>
  <si>
    <t>Al cuarto mes de ejecución del proyecto se habrán entregado 3 kits para parcelas de producción limpia.</t>
  </si>
  <si>
    <t>A. 3.2  Fortalecer la soberanía alimentaria mediante la entrega de 3 kits de producción limpia.</t>
  </si>
  <si>
    <t xml:space="preserve">A. 3.3   Fortalecer los sistemas silvopastoriles mediante la entrega de 3 kits de cerca eléctrica.  </t>
  </si>
  <si>
    <t>Al cuarto mes se habrán entregado e instalado 3 kits de cerca eléctrica para sistemas silvopastoriles.</t>
  </si>
  <si>
    <t xml:space="preserve">A. 3.4   Mejorar la calidad del agua para el consumo humano con la entrega de 25 sistemas de potabilización de agua.  </t>
  </si>
  <si>
    <t xml:space="preserve">Al cuarto mes de ejecución del proyecto se habrán entregado 25 sistemas de potabilización de agua. </t>
  </si>
  <si>
    <t>Actas de entrega, Registro fotográfico, listados de asistencia, informe de actividades.</t>
  </si>
  <si>
    <t>Informe de actividades, registro fotográfico, listados de asistencia, actas de entrega.</t>
  </si>
  <si>
    <t>Al quinto mes de ejecución del proyecto se habrán realizado 3 talleres con los beneficiarios.</t>
  </si>
  <si>
    <t xml:space="preserve">Informe de actividades, registro fotográfico, listados de asistencia y 3 memorias de los talleres realizados. </t>
  </si>
  <si>
    <t xml:space="preserve">A.3.1   Ofrecer una alternativa de económica mediante la entrega de 5 apiarios. </t>
  </si>
  <si>
    <t xml:space="preserve">A. 4.3 Desarrollar 3 talleres de ecoturismo y educación ambiental.  </t>
  </si>
  <si>
    <t>Al quinto mes de ejecución del proyecto se habrán entregado e instalado 6 señaléticas turísticas</t>
  </si>
  <si>
    <t>A. 4.1  Diseñar e instalar 6 señaleticas turísticas en zonas de alto impacto de ecoturismo.</t>
  </si>
  <si>
    <t xml:space="preserve">A. 4.2 Adquirir equipos visuales ( 1 cámaras fotográficas y 4 binoculares) para el registro de fauna autóctona. </t>
  </si>
  <si>
    <t>Actividad 4.1 Diseñar e instalar 6 señaleticas turísticas en zonas de alto impacto de ecoturismo.</t>
  </si>
  <si>
    <t>25 Predios georreferenciados</t>
  </si>
  <si>
    <t>Valor del incentivo de los 25 predios</t>
  </si>
  <si>
    <t>Actividad 3.2 Fortalecer la soberanía alimentaria mediante la entrega de 3 kits de producción limpia.</t>
  </si>
  <si>
    <t>Campesinos de la zona con función amortiguadora del parque nacional natural serranía de los Churumbelos – Auka Wasi, en las microcuencas La Tortuga, Patayaco y Barbasco, recibirán incentivos para la conservación de áreas estratégicas para la regulación y calidad hídrica</t>
  </si>
  <si>
    <t xml:space="preserve">Al quinto mes de ejecución del proyecto se habrán entregado 1 cámaras fotográficas y 4 binoculares. </t>
  </si>
  <si>
    <t>A 4.1 Diseñar e instalar 6 señaleticas turísticas en zonas de alto impacto de ecoturismo.</t>
  </si>
  <si>
    <t xml:space="preserve">A 4.2 Adquirir equipos visuales ( 1 cámaras fotográficas y 4 binoculares) para el registro de fauna autóctona. </t>
  </si>
  <si>
    <t>5 de junio</t>
  </si>
  <si>
    <t>10 de junio</t>
  </si>
  <si>
    <t>30 de junio</t>
  </si>
  <si>
    <t xml:space="preserve">31 de octubre </t>
  </si>
  <si>
    <t>1 de julio</t>
  </si>
  <si>
    <t>31 de julio</t>
  </si>
  <si>
    <t xml:space="preserve">31 de agosto </t>
  </si>
  <si>
    <t>1 de agosto</t>
  </si>
  <si>
    <t>30 de septiembre</t>
  </si>
  <si>
    <t>1 de septiembre</t>
  </si>
  <si>
    <t>Actividad 2.3 Construir de 6 estufas ecoeficientes</t>
  </si>
  <si>
    <t>Actividad 2.1. Formalizar 25 acuerdos voluntarios de conservación.</t>
  </si>
  <si>
    <t>Actividad 1.2 Realizar la georreferenciación para la caracterización de áreas.</t>
  </si>
  <si>
    <t>Actividad 1.1 Priorizar e Identificar de predios y beneficiarios.</t>
  </si>
  <si>
    <t>A.1.1 Priorizar e Identificar de predios y beneficiarios.</t>
  </si>
  <si>
    <t>A.1.2 Realizar la georreferenciación para la caracterización de áreas.</t>
  </si>
  <si>
    <t>A.1.3  Estimar el valor del incentivo para dueños de predios en las zonas de influencia sobre las areas carcterizadas.</t>
  </si>
  <si>
    <t>A.2.1. Formalizar 25 acuerdos voluntarios de conservación.</t>
  </si>
  <si>
    <t>A.2.3.  Construir 6 estufas ecoeficientes</t>
  </si>
  <si>
    <t xml:space="preserve">A 2.3. Construir 6 estufas ecoeficientes sistemas fotovoltaicos </t>
  </si>
  <si>
    <t>A 2.1  Formalizar 25 acuerdos voluntarios de conservación.</t>
  </si>
  <si>
    <t>A 1.1 Priorizar e Identificar de predios y beneficiarios.</t>
  </si>
  <si>
    <t xml:space="preserve">Actividad 1.3 Estimar el valor del incentivo para dueños de predios en las zonas de influencia sobre las areas caracterizadas. </t>
  </si>
  <si>
    <t>Actividad 1.3 Estimar el valor del incentivo para dueños de predios en las zonas de influencia sobre las areas caracterizadas.</t>
  </si>
  <si>
    <t>A 2.4 Establecer de 2100 m2 de bosque dendroenergético.</t>
  </si>
  <si>
    <t>Actividad 2.4 Establecer 2100 m2 de bosque dendroenergético.</t>
  </si>
  <si>
    <t>A.2.4.  Establecer 2100 m2 de bosque dendroenergético.</t>
  </si>
  <si>
    <t>Insuficiente asistencia técnica en ecoturismo y educación ambiental</t>
  </si>
  <si>
    <t>Inexistencia de equipos visuales para la practica de ecoturismo</t>
  </si>
  <si>
    <t>Insuficientes estartegias de comunicación turistica</t>
  </si>
  <si>
    <t>Inexistencia de sistemas de potabilización del agua en el sector</t>
  </si>
  <si>
    <t>Bajo rendimeinto de los sistemas silvopastoriles</t>
  </si>
  <si>
    <t>Pocas estrategias para fortalecer la soberania alimentaria</t>
  </si>
  <si>
    <t>Inexistencia de apiarios como alternativa de sostenimiento economico</t>
  </si>
  <si>
    <t>Debiles estrategias para el establecimeito del bosque dendroenergético</t>
  </si>
  <si>
    <t xml:space="preserve">Inexistencia de sistemas ecoeficientes para la preparacion de alimentos en la poblacion benefiaria del proyecto. </t>
  </si>
  <si>
    <t xml:space="preserve">Insuficientes aislamientos con restauración pasiva </t>
  </si>
  <si>
    <t>Inexistencia de acuerdos voluntarios con la comunidad para la conservación del bosque nativo en la zona con función amortiguadora del Parque Nacional Natural Serrania de los Churumbelos - Auka Wasi.</t>
  </si>
  <si>
    <t>Desconocimiento del valor del incentivo para dueños de predios en las zonas de influencia sobre las areas de interes ambiental</t>
  </si>
  <si>
    <t>Inexistencia de la georefenreciación de los predios de influencia sobre las areas de interes ambiental</t>
  </si>
  <si>
    <t>Desconocimiento de los predios  de influencia sobre las areas de interes ambiental</t>
  </si>
  <si>
    <t>CAUSAS INDIRECTAS</t>
  </si>
  <si>
    <t>Debiles procesos de ecoturismo sostenible integral y sostenible en la zona de influencia.</t>
  </si>
  <si>
    <t>Baja calidad y disponibilidad de la oferta de servicios ambientales asociados al buen uso de la conservación de los ecosistemas de bosque de la zona influenciada</t>
  </si>
  <si>
    <t>Insuficiente proteccion y conservacion ambiental en la zona con función amortiguadora del Parque Nacional Natural Serrania de los Churumbelos - Auka Wasi.</t>
  </si>
  <si>
    <t xml:space="preserve">Inexistencia de programa de pagos por servicios ambientales en la zona afectada </t>
  </si>
  <si>
    <t xml:space="preserve">CAUSAS DIRECTAS </t>
  </si>
  <si>
    <t>Perdida de la cobertura vegetal en areas de interes estrategico para el recurso hidrico en la zona con funcion amortiguadora del parque nacional natural serranía de los Churumbelo - Auka Wasi, en las microcuencas La Tortuga , Patayaco y Barbasco. Municipio de piamonte, departamento del Cauca.</t>
  </si>
  <si>
    <t>PROBLEMA CENTRAL</t>
  </si>
  <si>
    <t xml:space="preserve">Fragmentacion y degradacion de los bosques como prestadores de servicios ecosistemicos </t>
  </si>
  <si>
    <t>EFECTOS DIRECTOS</t>
  </si>
  <si>
    <t>Explotación de los recursos ecosistemicos</t>
  </si>
  <si>
    <t>Baja calidad de vida de la comunidad</t>
  </si>
  <si>
    <t>Baja productividad del suelo</t>
  </si>
  <si>
    <t>Perdida de la biodiversidad</t>
  </si>
  <si>
    <t>EFECTOS INDIRECTOS</t>
  </si>
  <si>
    <t>Árbol de problemas: DISEÑO E IMPLEMENTACIÓN DEL ESQUEMA PAGO POR SERVICIOS AMBIENTALES – PSA, DE LA ZONA CON FUNCIÓN AMORTIGUADORA DEL PARQUE NACIONAL NATURAL SERRANÍA DE LOS CHURUMBELOS – AUKA WASI, EN LAS MICROCUENCAS LA TORTUGA, PATAYACO Y BARBASCO. MUNICIPIO DE PIAMONTE, DEPARTAMENTO DEL CAUCA.</t>
  </si>
  <si>
    <t>Insuficientes asistenciaa técnica en ecoturismo y educación ambiental</t>
  </si>
  <si>
    <t>Fortalecer los sistemas silvopastoriles mediante la entrega de 3 kits de cerca eléctrica</t>
  </si>
  <si>
    <t>Fortalecer la soberanía alimentaria mediante la entrega de 3 kits de producción limpia.</t>
  </si>
  <si>
    <t>Establecer de 2100 m2 de bosque dendroenergético.</t>
  </si>
  <si>
    <t>Construir 6 estufas ecoeficientes</t>
  </si>
  <si>
    <t xml:space="preserve">Implementar 4 has de aislamiento mediante restauración pasiva en la zona con función amortiguadora del Parque Nacional Natural Serranía de los Churumbelos – Auka Wasi. </t>
  </si>
  <si>
    <t>Formalizar 25 acuerdos voluntarios de conservación.</t>
  </si>
  <si>
    <t>Estimar el valor del incentivo para dueños de predios en las zonas de influencia sobre las áreas de interés ambiental</t>
  </si>
  <si>
    <t>Realizar la georreferenciación para la caracterización de áreas</t>
  </si>
  <si>
    <t>Priorizar e Identificar de predios y beneficiarios</t>
  </si>
  <si>
    <t xml:space="preserve">Debiles procesos de ecoturismo sostenible integral y sostenible en la zona de influencia.
</t>
  </si>
  <si>
    <t>Implementar medidas que permitan mejorar la calidad y disponibilidad de la oferta de servicios ambientales asociados al buen uso de la conservación de los ecosistemas de bosque de la zona influenciada</t>
  </si>
  <si>
    <t>Promover la protección y conservación ambiental en la zona con función amortiguadora del Parque Nacional Natural Serranía de los Churumbelos – Auka Wasi</t>
  </si>
  <si>
    <t>OBJETIVOS ESPECIFICOS</t>
  </si>
  <si>
    <t>DISEÑAR E IMPLEMENTAR EL ESQUEMA PAGO POR SERVICIOS AMBIENTALES – PSA, DE LA ZONA CON FUNCIÓN AMORTIGUADORA DEL PARQUE NACIONAL NATURAL SERRANÍA DE LOS CHURUMBELOS – AUKA WASI, EN LAS MICROCUENCAS LA TORTUGA, PATAYACO Y BARBASCO. MUNICIPIO DE PIAMONTE, DEPARTAMENTO DEL CAUCA.</t>
  </si>
  <si>
    <t>OBJETIVO GENERAL</t>
  </si>
  <si>
    <t>Recuperar las areas de bosques autoctonos por la prestación se servicios econosistemicos insostenibles</t>
  </si>
  <si>
    <t>PRODUCTOS</t>
  </si>
  <si>
    <t>Diseñar estrategias de aprovechamiento sostenibles de los recursos ecosistemicos</t>
  </si>
  <si>
    <t>Mejorar la calidad de vida de la comunidad</t>
  </si>
  <si>
    <t>Fortalecer la actividad productiva del area de influencia</t>
  </si>
  <si>
    <t>Generar estrategias de conservación de la biodiversidad mediante incentivos</t>
  </si>
  <si>
    <t>FINES</t>
  </si>
  <si>
    <t>Árbol de objetivos: DISEÑO E IMPLEMENTACIÓN DEL ESQUEMA PAGO POR SERVICIOS AMBIENTALES – PSA, DE LA ZONA CON FUNCIÓN AMORTIGUADORA DEL PARQUE NACIONAL NATURAL SERRANÍA DE LOS CHURUMBELOS – AUKA WASI, EN LAS MICROCUENCAS LA TORTUGA, PATAYACO Y BARBASCO. MUNICIPIO DE PIAMONTE, DEPARTAMENTO DEL CAUCA.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</si>
</sst>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5" formatCode="&quot;$&quot;\ #,##0;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&quot;$&quot;\ #,##0_);[Red]\(&quot;$&quot;\ #,##0\)"/>
    <numFmt numFmtId="166" formatCode="_-* #,##0\ _€_-;\-* #,##0\ _€_-;_-* &quot;-&quot;??\ _€_-;_-@_-"/>
    <numFmt numFmtId="167" formatCode="&quot;$&quot;\ #,##0_);\(&quot;$&quot;\ #,##0\)"/>
    <numFmt numFmtId="168" formatCode="[$$-240A]\ #,##0"/>
    <numFmt numFmtId="169" formatCode="_-&quot;$&quot;\ * #,##0_-;\-&quot;$&quot;\ * #,##0_-;_-&quot;$&quot;\ * &quot;-&quot;??_-;_-@_-"/>
    <numFmt numFmtId="170" formatCode="&quot;$&quot;\ #,##0"/>
    <numFmt numFmtId="171" formatCode="&quot;$&quot;\ #,##0.00"/>
    <numFmt numFmtId="172" formatCode="0.0%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4"/>
      <color indexed="60"/>
      <name val="Verdana"/>
      <family val="2"/>
    </font>
    <font>
      <sz val="14"/>
      <color indexed="12"/>
      <name val="Verdana"/>
      <family val="2"/>
    </font>
    <font>
      <sz val="14"/>
      <color indexed="17"/>
      <name val="Verdan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6"/>
      <color rgb="FFC00000"/>
      <name val="Wingdings"/>
      <charset val="2"/>
    </font>
    <font>
      <b/>
      <sz val="12"/>
      <color theme="1"/>
      <name val="Calibri"/>
      <family val="2"/>
      <scheme val="minor"/>
    </font>
    <font>
      <sz val="14"/>
      <name val="Verdana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10"/>
      <color theme="3" tint="-0.249977111117893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0070C0"/>
      <name val="Arial"/>
      <family val="2"/>
    </font>
    <font>
      <sz val="9.5"/>
      <color theme="1"/>
      <name val="Arial"/>
      <family val="2"/>
    </font>
    <font>
      <b/>
      <sz val="11"/>
      <name val="Arial"/>
      <family val="2"/>
    </font>
    <font>
      <b/>
      <sz val="11"/>
      <color theme="3" tint="-0.499984740745262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Verdana"/>
      <family val="2"/>
    </font>
    <font>
      <sz val="10"/>
      <name val="Calibri"/>
      <family val="2"/>
      <scheme val="minor"/>
    </font>
    <font>
      <sz val="11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0" borderId="0"/>
  </cellStyleXfs>
  <cellXfs count="276">
    <xf numFmtId="0" fontId="0" fillId="0" borderId="0" xfId="0"/>
    <xf numFmtId="0" fontId="0" fillId="0" borderId="0" xfId="0" applyAlignment="1">
      <alignment horizontal="justify" vertical="top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horizontal="center"/>
    </xf>
    <xf numFmtId="0" fontId="4" fillId="0" borderId="0" xfId="0" applyFont="1"/>
    <xf numFmtId="0" fontId="6" fillId="6" borderId="1" xfId="0" applyFont="1" applyFill="1" applyBorder="1" applyAlignment="1">
      <alignment horizontal="center" vertical="center" wrapText="1"/>
    </xf>
    <xf numFmtId="166" fontId="8" fillId="13" borderId="1" xfId="1" applyNumberFormat="1" applyFont="1" applyFill="1" applyBorder="1" applyAlignment="1">
      <alignment vertical="top" wrapText="1"/>
    </xf>
    <xf numFmtId="0" fontId="9" fillId="0" borderId="0" xfId="0" applyFont="1" applyAlignment="1">
      <alignment horizontal="justify" vertical="top" wrapText="1"/>
    </xf>
    <xf numFmtId="0" fontId="9" fillId="0" borderId="0" xfId="0" applyFont="1" applyAlignment="1">
      <alignment horizontal="justify" vertical="center" wrapText="1"/>
    </xf>
    <xf numFmtId="17" fontId="9" fillId="0" borderId="0" xfId="0" applyNumberFormat="1" applyFont="1" applyAlignment="1">
      <alignment horizontal="justify" vertical="center" wrapText="1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13" fillId="0" borderId="0" xfId="0" applyFont="1" applyAlignment="1">
      <alignment horizontal="left" vertical="center" readingOrder="1"/>
    </xf>
    <xf numFmtId="165" fontId="0" fillId="0" borderId="1" xfId="0" applyNumberFormat="1" applyBorder="1"/>
    <xf numFmtId="0" fontId="15" fillId="15" borderId="1" xfId="0" applyFont="1" applyFill="1" applyBorder="1" applyAlignment="1">
      <alignment horizontal="center" vertical="center"/>
    </xf>
    <xf numFmtId="0" fontId="15" fillId="15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6" fillId="0" borderId="1" xfId="0" applyFont="1" applyBorder="1"/>
    <xf numFmtId="0" fontId="1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9" fillId="14" borderId="1" xfId="0" applyFont="1" applyFill="1" applyBorder="1" applyAlignment="1">
      <alignment horizontal="center" vertical="center"/>
    </xf>
    <xf numFmtId="0" fontId="2" fillId="17" borderId="1" xfId="5" applyFont="1" applyFill="1" applyBorder="1" applyAlignment="1">
      <alignment horizontal="center" vertical="center" wrapText="1"/>
    </xf>
    <xf numFmtId="0" fontId="21" fillId="0" borderId="1" xfId="5" applyBorder="1" applyAlignment="1">
      <alignment horizontal="left" vertical="center" wrapText="1"/>
    </xf>
    <xf numFmtId="0" fontId="21" fillId="0" borderId="1" xfId="5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 wrapText="1"/>
    </xf>
    <xf numFmtId="0" fontId="2" fillId="0" borderId="1" xfId="5" applyFont="1" applyBorder="1" applyAlignment="1">
      <alignment vertical="center" wrapText="1"/>
    </xf>
    <xf numFmtId="0" fontId="7" fillId="7" borderId="1" xfId="0" applyFont="1" applyFill="1" applyBorder="1" applyAlignment="1">
      <alignment vertical="top" wrapText="1"/>
    </xf>
    <xf numFmtId="0" fontId="4" fillId="0" borderId="0" xfId="0" applyFont="1" applyAlignment="1">
      <alignment horizontal="left" vertical="center"/>
    </xf>
    <xf numFmtId="0" fontId="20" fillId="7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readingOrder="1"/>
    </xf>
    <xf numFmtId="0" fontId="14" fillId="0" borderId="0" xfId="0" applyFont="1" applyAlignment="1">
      <alignment horizontal="left" vertical="center" readingOrder="1"/>
    </xf>
    <xf numFmtId="0" fontId="0" fillId="0" borderId="0" xfId="0" applyAlignment="1">
      <alignment wrapText="1"/>
    </xf>
    <xf numFmtId="169" fontId="0" fillId="0" borderId="0" xfId="3" applyNumberFormat="1" applyFont="1"/>
    <xf numFmtId="3" fontId="20" fillId="7" borderId="8" xfId="3" applyNumberFormat="1" applyFont="1" applyFill="1" applyBorder="1" applyAlignment="1">
      <alignment vertical="top" wrapText="1"/>
    </xf>
    <xf numFmtId="0" fontId="21" fillId="18" borderId="1" xfId="5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4" fillId="3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justify" vertical="top" wrapText="1"/>
    </xf>
    <xf numFmtId="0" fontId="28" fillId="5" borderId="1" xfId="0" applyFont="1" applyFill="1" applyBorder="1" applyAlignment="1">
      <alignment horizontal="justify" vertical="top" wrapText="1"/>
    </xf>
    <xf numFmtId="0" fontId="27" fillId="5" borderId="1" xfId="0" applyFont="1" applyFill="1" applyBorder="1" applyAlignment="1">
      <alignment horizontal="justify" vertical="top" wrapText="1"/>
    </xf>
    <xf numFmtId="0" fontId="25" fillId="5" borderId="2" xfId="0" applyFont="1" applyFill="1" applyBorder="1" applyAlignment="1">
      <alignment horizontal="justify" vertical="top" wrapText="1"/>
    </xf>
    <xf numFmtId="0" fontId="21" fillId="5" borderId="1" xfId="0" applyFont="1" applyFill="1" applyBorder="1" applyAlignment="1">
      <alignment horizontal="justify" vertical="top" wrapText="1"/>
    </xf>
    <xf numFmtId="0" fontId="27" fillId="5" borderId="1" xfId="0" applyFont="1" applyFill="1" applyBorder="1" applyAlignment="1">
      <alignment vertical="top" wrapText="1"/>
    </xf>
    <xf numFmtId="0" fontId="28" fillId="5" borderId="3" xfId="0" applyFont="1" applyFill="1" applyBorder="1" applyAlignment="1">
      <alignment horizontal="justify" vertical="top" wrapText="1"/>
    </xf>
    <xf numFmtId="0" fontId="27" fillId="5" borderId="3" xfId="0" applyFont="1" applyFill="1" applyBorder="1" applyAlignment="1">
      <alignment horizontal="justify" vertical="top" wrapText="1"/>
    </xf>
    <xf numFmtId="0" fontId="27" fillId="5" borderId="3" xfId="0" applyFont="1" applyFill="1" applyBorder="1" applyAlignment="1">
      <alignment vertical="top" wrapText="1"/>
    </xf>
    <xf numFmtId="170" fontId="0" fillId="0" borderId="0" xfId="0" applyNumberFormat="1"/>
    <xf numFmtId="168" fontId="21" fillId="0" borderId="1" xfId="4" applyNumberFormat="1" applyFont="1" applyFill="1" applyBorder="1" applyAlignment="1">
      <alignment horizontal="center" vertical="center"/>
    </xf>
    <xf numFmtId="167" fontId="2" fillId="0" borderId="1" xfId="5" applyNumberFormat="1" applyFont="1" applyBorder="1" applyAlignment="1">
      <alignment horizontal="center" vertical="center" wrapText="1"/>
    </xf>
    <xf numFmtId="168" fontId="2" fillId="0" borderId="1" xfId="4" applyNumberFormat="1" applyFont="1" applyFill="1" applyBorder="1" applyAlignment="1">
      <alignment horizontal="center" vertical="center"/>
    </xf>
    <xf numFmtId="167" fontId="21" fillId="18" borderId="1" xfId="5" applyNumberFormat="1" applyFill="1" applyBorder="1" applyAlignment="1">
      <alignment horizontal="center" vertical="center" wrapText="1"/>
    </xf>
    <xf numFmtId="168" fontId="0" fillId="0" borderId="0" xfId="0" applyNumberFormat="1"/>
    <xf numFmtId="167" fontId="21" fillId="0" borderId="1" xfId="5" applyNumberFormat="1" applyBorder="1" applyAlignment="1">
      <alignment horizontal="center" vertical="center" wrapText="1"/>
    </xf>
    <xf numFmtId="168" fontId="21" fillId="0" borderId="1" xfId="5" applyNumberFormat="1" applyBorder="1" applyAlignment="1">
      <alignment horizontal="center" vertical="center"/>
    </xf>
    <xf numFmtId="167" fontId="21" fillId="0" borderId="1" xfId="5" applyNumberFormat="1" applyBorder="1" applyAlignment="1">
      <alignment horizontal="center" vertical="center"/>
    </xf>
    <xf numFmtId="170" fontId="28" fillId="0" borderId="0" xfId="0" applyNumberFormat="1" applyFont="1" applyAlignment="1">
      <alignment horizontal="center" vertical="center"/>
    </xf>
    <xf numFmtId="0" fontId="0" fillId="0" borderId="3" xfId="0" applyBorder="1" applyAlignment="1">
      <alignment vertical="center"/>
    </xf>
    <xf numFmtId="168" fontId="21" fillId="0" borderId="0" xfId="5" applyNumberFormat="1" applyAlignment="1">
      <alignment horizontal="center" vertical="center" wrapText="1"/>
    </xf>
    <xf numFmtId="171" fontId="0" fillId="0" borderId="1" xfId="0" applyNumberFormat="1" applyBorder="1"/>
    <xf numFmtId="170" fontId="0" fillId="0" borderId="1" xfId="0" applyNumberFormat="1" applyBorder="1"/>
    <xf numFmtId="0" fontId="28" fillId="0" borderId="19" xfId="0" applyFont="1" applyBorder="1" applyAlignment="1">
      <alignment horizontal="justify" vertical="center" wrapText="1"/>
    </xf>
    <xf numFmtId="0" fontId="31" fillId="0" borderId="28" xfId="0" applyFont="1" applyBorder="1" applyAlignment="1">
      <alignment horizontal="justify" vertical="center" wrapText="1"/>
    </xf>
    <xf numFmtId="0" fontId="31" fillId="0" borderId="19" xfId="0" applyFont="1" applyBorder="1" applyAlignment="1">
      <alignment horizontal="justify" vertical="center" wrapText="1"/>
    </xf>
    <xf numFmtId="0" fontId="31" fillId="0" borderId="19" xfId="0" applyFont="1" applyBorder="1" applyAlignment="1">
      <alignment vertical="center" wrapText="1"/>
    </xf>
    <xf numFmtId="170" fontId="8" fillId="13" borderId="1" xfId="0" applyNumberFormat="1" applyFont="1" applyFill="1" applyBorder="1" applyAlignment="1">
      <alignment horizontal="center" vertical="center" wrapText="1"/>
    </xf>
    <xf numFmtId="170" fontId="8" fillId="13" borderId="5" xfId="0" applyNumberFormat="1" applyFont="1" applyFill="1" applyBorder="1" applyAlignment="1">
      <alignment horizontal="center" vertical="center" wrapText="1"/>
    </xf>
    <xf numFmtId="170" fontId="8" fillId="5" borderId="11" xfId="0" applyNumberFormat="1" applyFont="1" applyFill="1" applyBorder="1" applyAlignment="1">
      <alignment horizontal="center" vertical="center" wrapText="1"/>
    </xf>
    <xf numFmtId="170" fontId="8" fillId="5" borderId="1" xfId="0" applyNumberFormat="1" applyFont="1" applyFill="1" applyBorder="1" applyAlignment="1">
      <alignment horizontal="center" vertical="center" wrapText="1"/>
    </xf>
    <xf numFmtId="170" fontId="7" fillId="7" borderId="1" xfId="0" applyNumberFormat="1" applyFont="1" applyFill="1" applyBorder="1" applyAlignment="1">
      <alignment horizontal="center" vertical="top" wrapText="1"/>
    </xf>
    <xf numFmtId="170" fontId="7" fillId="7" borderId="1" xfId="0" applyNumberFormat="1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32" fillId="6" borderId="1" xfId="0" applyFont="1" applyFill="1" applyBorder="1" applyAlignment="1">
      <alignment horizontal="center" vertical="center"/>
    </xf>
    <xf numFmtId="0" fontId="33" fillId="6" borderId="1" xfId="0" applyFont="1" applyFill="1" applyBorder="1" applyAlignment="1">
      <alignment horizontal="center" vertical="center" wrapText="1"/>
    </xf>
    <xf numFmtId="0" fontId="34" fillId="7" borderId="1" xfId="0" applyFont="1" applyFill="1" applyBorder="1" applyAlignment="1">
      <alignment horizontal="justify" vertical="top"/>
    </xf>
    <xf numFmtId="9" fontId="34" fillId="7" borderId="1" xfId="0" applyNumberFormat="1" applyFont="1" applyFill="1" applyBorder="1" applyAlignment="1">
      <alignment horizontal="center" vertical="center"/>
    </xf>
    <xf numFmtId="0" fontId="34" fillId="8" borderId="1" xfId="0" applyFont="1" applyFill="1" applyBorder="1" applyAlignment="1">
      <alignment horizontal="justify" vertical="top"/>
    </xf>
    <xf numFmtId="172" fontId="34" fillId="9" borderId="1" xfId="0" applyNumberFormat="1" applyFont="1" applyFill="1" applyBorder="1" applyAlignment="1">
      <alignment horizontal="center" vertical="center" wrapText="1"/>
    </xf>
    <xf numFmtId="0" fontId="34" fillId="8" borderId="1" xfId="0" applyFont="1" applyFill="1" applyBorder="1" applyAlignment="1">
      <alignment horizontal="center" vertical="top"/>
    </xf>
    <xf numFmtId="9" fontId="34" fillId="9" borderId="1" xfId="0" applyNumberFormat="1" applyFont="1" applyFill="1" applyBorder="1" applyAlignment="1">
      <alignment horizontal="center" vertical="center" wrapText="1"/>
    </xf>
    <xf numFmtId="0" fontId="34" fillId="7" borderId="1" xfId="0" applyFont="1" applyFill="1" applyBorder="1" applyAlignment="1">
      <alignment vertical="top" wrapText="1"/>
    </xf>
    <xf numFmtId="9" fontId="34" fillId="7" borderId="1" xfId="0" applyNumberFormat="1" applyFont="1" applyFill="1" applyBorder="1" applyAlignment="1">
      <alignment horizontal="center" vertical="center" wrapText="1"/>
    </xf>
    <xf numFmtId="169" fontId="21" fillId="0" borderId="1" xfId="3" applyNumberFormat="1" applyFont="1" applyBorder="1" applyAlignment="1">
      <alignment horizontal="left" vertical="center" wrapText="1"/>
    </xf>
    <xf numFmtId="3" fontId="0" fillId="0" borderId="0" xfId="0" applyNumberFormat="1"/>
    <xf numFmtId="170" fontId="28" fillId="0" borderId="1" xfId="0" applyNumberFormat="1" applyFont="1" applyBorder="1" applyAlignment="1">
      <alignment horizontal="center" vertical="center"/>
    </xf>
    <xf numFmtId="0" fontId="21" fillId="0" borderId="0" xfId="5" applyAlignment="1">
      <alignment horizontal="center" vertical="center" wrapText="1"/>
    </xf>
    <xf numFmtId="167" fontId="21" fillId="0" borderId="0" xfId="5" applyNumberFormat="1" applyAlignment="1">
      <alignment horizontal="center" vertical="center" wrapText="1"/>
    </xf>
    <xf numFmtId="168" fontId="21" fillId="0" borderId="0" xfId="4" applyNumberFormat="1" applyFont="1" applyFill="1" applyBorder="1" applyAlignment="1">
      <alignment horizontal="center" vertical="center"/>
    </xf>
    <xf numFmtId="0" fontId="20" fillId="12" borderId="9" xfId="0" applyFont="1" applyFill="1" applyBorder="1" applyAlignment="1">
      <alignment horizontal="center" vertical="center" wrapText="1"/>
    </xf>
    <xf numFmtId="170" fontId="8" fillId="13" borderId="2" xfId="0" applyNumberFormat="1" applyFont="1" applyFill="1" applyBorder="1" applyAlignment="1">
      <alignment horizontal="center" vertical="center" wrapText="1"/>
    </xf>
    <xf numFmtId="170" fontId="8" fillId="13" borderId="29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70" fontId="0" fillId="0" borderId="2" xfId="0" applyNumberFormat="1" applyBorder="1"/>
    <xf numFmtId="0" fontId="0" fillId="0" borderId="2" xfId="0" applyBorder="1"/>
    <xf numFmtId="0" fontId="0" fillId="0" borderId="31" xfId="0" applyBorder="1" applyAlignment="1">
      <alignment wrapText="1"/>
    </xf>
    <xf numFmtId="165" fontId="0" fillId="0" borderId="31" xfId="0" applyNumberFormat="1" applyBorder="1" applyAlignment="1">
      <alignment wrapText="1"/>
    </xf>
    <xf numFmtId="0" fontId="0" fillId="0" borderId="31" xfId="0" applyBorder="1"/>
    <xf numFmtId="0" fontId="36" fillId="0" borderId="0" xfId="0" applyFont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1" fillId="0" borderId="33" xfId="0" applyFont="1" applyBorder="1" applyAlignment="1">
      <alignment wrapText="1"/>
    </xf>
    <xf numFmtId="0" fontId="31" fillId="0" borderId="30" xfId="0" applyFont="1" applyBorder="1" applyAlignment="1">
      <alignment horizontal="center" vertical="center" wrapText="1"/>
    </xf>
    <xf numFmtId="168" fontId="0" fillId="0" borderId="0" xfId="0" applyNumberFormat="1" applyAlignment="1">
      <alignment horizontal="center"/>
    </xf>
    <xf numFmtId="0" fontId="21" fillId="0" borderId="24" xfId="5" applyBorder="1" applyAlignment="1">
      <alignment horizontal="center" vertical="center" wrapText="1"/>
    </xf>
    <xf numFmtId="168" fontId="21" fillId="0" borderId="1" xfId="5" applyNumberFormat="1" applyBorder="1" applyAlignment="1">
      <alignment horizontal="center" vertical="center" wrapText="1"/>
    </xf>
    <xf numFmtId="168" fontId="2" fillId="0" borderId="1" xfId="5" applyNumberFormat="1" applyFont="1" applyBorder="1" applyAlignment="1">
      <alignment horizontal="center" vertical="center" wrapText="1"/>
    </xf>
    <xf numFmtId="170" fontId="2" fillId="0" borderId="1" xfId="0" applyNumberFormat="1" applyFont="1" applyBorder="1" applyAlignment="1">
      <alignment horizontal="center" vertical="center"/>
    </xf>
    <xf numFmtId="168" fontId="21" fillId="0" borderId="3" xfId="5" applyNumberFormat="1" applyBorder="1" applyAlignment="1">
      <alignment horizontal="center" vertical="center" wrapText="1"/>
    </xf>
    <xf numFmtId="170" fontId="21" fillId="0" borderId="1" xfId="5" applyNumberFormat="1" applyBorder="1" applyAlignment="1">
      <alignment horizontal="center" vertical="center"/>
    </xf>
    <xf numFmtId="168" fontId="21" fillId="0" borderId="2" xfId="5" applyNumberFormat="1" applyBorder="1" applyAlignment="1">
      <alignment horizontal="center" vertical="center" wrapText="1"/>
    </xf>
    <xf numFmtId="170" fontId="2" fillId="0" borderId="1" xfId="5" applyNumberFormat="1" applyFont="1" applyBorder="1" applyAlignment="1">
      <alignment horizontal="center" vertical="center"/>
    </xf>
    <xf numFmtId="168" fontId="21" fillId="0" borderId="3" xfId="4" applyNumberFormat="1" applyFont="1" applyFill="1" applyBorder="1" applyAlignment="1">
      <alignment horizontal="center" vertical="center"/>
    </xf>
    <xf numFmtId="168" fontId="2" fillId="0" borderId="1" xfId="5" applyNumberFormat="1" applyFont="1" applyBorder="1" applyAlignment="1">
      <alignment horizontal="center" vertical="center"/>
    </xf>
    <xf numFmtId="0" fontId="21" fillId="0" borderId="2" xfId="5" applyBorder="1" applyAlignment="1">
      <alignment vertical="center" wrapText="1"/>
    </xf>
    <xf numFmtId="0" fontId="21" fillId="0" borderId="24" xfId="5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1" fillId="0" borderId="1" xfId="5" applyBorder="1" applyAlignment="1">
      <alignment vertical="center" wrapText="1"/>
    </xf>
    <xf numFmtId="0" fontId="2" fillId="0" borderId="1" xfId="5" applyFont="1" applyBorder="1" applyAlignment="1">
      <alignment horizontal="left" vertical="center" wrapText="1"/>
    </xf>
    <xf numFmtId="0" fontId="20" fillId="7" borderId="12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 wrapText="1"/>
    </xf>
    <xf numFmtId="0" fontId="20" fillId="7" borderId="26" xfId="0" applyFont="1" applyFill="1" applyBorder="1" applyAlignment="1">
      <alignment horizontal="center" vertical="center"/>
    </xf>
    <xf numFmtId="170" fontId="37" fillId="3" borderId="1" xfId="0" applyNumberFormat="1" applyFont="1" applyFill="1" applyBorder="1"/>
    <xf numFmtId="0" fontId="8" fillId="7" borderId="1" xfId="0" applyFont="1" applyFill="1" applyBorder="1" applyAlignment="1">
      <alignment horizontal="center" vertical="center" wrapText="1"/>
    </xf>
    <xf numFmtId="0" fontId="7" fillId="12" borderId="3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vertical="top" wrapText="1"/>
    </xf>
    <xf numFmtId="0" fontId="8" fillId="7" borderId="1" xfId="0" applyFont="1" applyFill="1" applyBorder="1" applyAlignment="1">
      <alignment vertical="top" wrapText="1"/>
    </xf>
    <xf numFmtId="0" fontId="21" fillId="5" borderId="3" xfId="0" applyFont="1" applyFill="1" applyBorder="1" applyAlignment="1">
      <alignment horizontal="justify" vertical="top" wrapText="1"/>
    </xf>
    <xf numFmtId="0" fontId="38" fillId="5" borderId="3" xfId="0" applyFont="1" applyFill="1" applyBorder="1" applyAlignment="1">
      <alignment vertical="top" wrapText="1"/>
    </xf>
    <xf numFmtId="0" fontId="0" fillId="0" borderId="2" xfId="0" applyBorder="1" applyAlignment="1">
      <alignment horizontal="center" vertical="center"/>
    </xf>
    <xf numFmtId="0" fontId="10" fillId="0" borderId="34" xfId="0" applyFont="1" applyBorder="1" applyAlignment="1">
      <alignment vertical="center"/>
    </xf>
    <xf numFmtId="3" fontId="0" fillId="3" borderId="1" xfId="0" applyNumberFormat="1" applyFill="1" applyBorder="1"/>
    <xf numFmtId="0" fontId="0" fillId="3" borderId="1" xfId="0" applyFill="1" applyBorder="1"/>
    <xf numFmtId="0" fontId="0" fillId="3" borderId="2" xfId="0" applyFill="1" applyBorder="1"/>
    <xf numFmtId="0" fontId="39" fillId="20" borderId="30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39" fillId="20" borderId="13" xfId="0" applyFont="1" applyFill="1" applyBorder="1" applyAlignment="1">
      <alignment horizontal="center" vertical="center" wrapText="1"/>
    </xf>
    <xf numFmtId="0" fontId="39" fillId="0" borderId="0" xfId="0" applyFont="1" applyAlignment="1">
      <alignment vertical="center" wrapText="1"/>
    </xf>
    <xf numFmtId="0" fontId="39" fillId="0" borderId="0" xfId="0" applyFont="1" applyAlignment="1">
      <alignment horizontal="center" vertical="center" wrapText="1"/>
    </xf>
    <xf numFmtId="0" fontId="39" fillId="0" borderId="28" xfId="0" applyFont="1" applyBorder="1" applyAlignment="1">
      <alignment vertical="center" wrapText="1"/>
    </xf>
    <xf numFmtId="0" fontId="39" fillId="0" borderId="0" xfId="0" applyFont="1"/>
    <xf numFmtId="0" fontId="22" fillId="4" borderId="4" xfId="0" applyFont="1" applyFill="1" applyBorder="1" applyAlignment="1">
      <alignment horizontal="center" vertical="top" wrapText="1"/>
    </xf>
    <xf numFmtId="0" fontId="22" fillId="4" borderId="0" xfId="0" applyFont="1" applyFill="1" applyAlignment="1">
      <alignment horizontal="center" vertical="top" wrapText="1"/>
    </xf>
    <xf numFmtId="0" fontId="22" fillId="4" borderId="6" xfId="0" applyFont="1" applyFill="1" applyBorder="1" applyAlignment="1">
      <alignment horizontal="center" vertical="center" wrapText="1"/>
    </xf>
    <xf numFmtId="0" fontId="22" fillId="4" borderId="9" xfId="0" applyFont="1" applyFill="1" applyBorder="1" applyAlignment="1">
      <alignment horizontal="center" vertical="center" wrapText="1"/>
    </xf>
    <xf numFmtId="0" fontId="25" fillId="5" borderId="5" xfId="0" applyFont="1" applyFill="1" applyBorder="1" applyAlignment="1">
      <alignment horizontal="left" vertical="top" wrapText="1"/>
    </xf>
    <xf numFmtId="0" fontId="25" fillId="5" borderId="8" xfId="0" applyFont="1" applyFill="1" applyBorder="1" applyAlignment="1">
      <alignment horizontal="left" vertical="top" wrapText="1"/>
    </xf>
    <xf numFmtId="0" fontId="25" fillId="5" borderId="7" xfId="0" applyFont="1" applyFill="1" applyBorder="1" applyAlignment="1">
      <alignment horizontal="left" vertical="top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7" xfId="0" applyFont="1" applyFill="1" applyBorder="1" applyAlignment="1">
      <alignment horizontal="center" vertical="center" wrapText="1"/>
    </xf>
    <xf numFmtId="0" fontId="31" fillId="0" borderId="17" xfId="0" applyFont="1" applyBorder="1" applyAlignment="1">
      <alignment horizontal="justify" vertical="center" wrapText="1"/>
    </xf>
    <xf numFmtId="0" fontId="31" fillId="0" borderId="27" xfId="0" applyFont="1" applyBorder="1" applyAlignment="1">
      <alignment horizontal="justify" vertical="center" wrapText="1"/>
    </xf>
    <xf numFmtId="0" fontId="31" fillId="0" borderId="18" xfId="0" applyFont="1" applyBorder="1" applyAlignment="1">
      <alignment horizontal="justify" vertical="center" wrapText="1"/>
    </xf>
    <xf numFmtId="0" fontId="31" fillId="0" borderId="17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7" fillId="12" borderId="2" xfId="0" applyFont="1" applyFill="1" applyBorder="1" applyAlignment="1">
      <alignment horizontal="center" vertical="center" wrapText="1"/>
    </xf>
    <xf numFmtId="0" fontId="7" fillId="12" borderId="24" xfId="0" applyFont="1" applyFill="1" applyBorder="1" applyAlignment="1">
      <alignment horizontal="center" vertical="center" wrapText="1"/>
    </xf>
    <xf numFmtId="0" fontId="7" fillId="12" borderId="3" xfId="0" applyFont="1" applyFill="1" applyBorder="1" applyAlignment="1">
      <alignment horizontal="center" vertical="center" wrapText="1"/>
    </xf>
    <xf numFmtId="0" fontId="20" fillId="12" borderId="2" xfId="0" applyFont="1" applyFill="1" applyBorder="1" applyAlignment="1">
      <alignment horizontal="center" vertical="center" wrapText="1"/>
    </xf>
    <xf numFmtId="0" fontId="20" fillId="12" borderId="24" xfId="0" applyFont="1" applyFill="1" applyBorder="1" applyAlignment="1">
      <alignment horizontal="center" vertical="center" wrapText="1"/>
    </xf>
    <xf numFmtId="0" fontId="20" fillId="12" borderId="3" xfId="0" applyFont="1" applyFill="1" applyBorder="1" applyAlignment="1">
      <alignment horizontal="center" vertical="center" wrapText="1"/>
    </xf>
    <xf numFmtId="0" fontId="20" fillId="10" borderId="2" xfId="0" applyFont="1" applyFill="1" applyBorder="1" applyAlignment="1">
      <alignment horizontal="center" vertical="center" wrapText="1"/>
    </xf>
    <xf numFmtId="0" fontId="20" fillId="10" borderId="24" xfId="0" applyFont="1" applyFill="1" applyBorder="1" applyAlignment="1">
      <alignment horizontal="center" vertical="center" wrapText="1"/>
    </xf>
    <xf numFmtId="0" fontId="20" fillId="10" borderId="3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20" fillId="19" borderId="2" xfId="0" applyFont="1" applyFill="1" applyBorder="1" applyAlignment="1">
      <alignment horizontal="center" vertical="center" wrapText="1"/>
    </xf>
    <xf numFmtId="0" fontId="20" fillId="19" borderId="3" xfId="0" applyFont="1" applyFill="1" applyBorder="1" applyAlignment="1">
      <alignment horizontal="center" vertical="center" wrapText="1"/>
    </xf>
    <xf numFmtId="0" fontId="8" fillId="19" borderId="1" xfId="0" applyFont="1" applyFill="1" applyBorder="1" applyAlignment="1">
      <alignment horizontal="center" vertical="top" wrapText="1"/>
    </xf>
    <xf numFmtId="170" fontId="7" fillId="7" borderId="2" xfId="0" applyNumberFormat="1" applyFont="1" applyFill="1" applyBorder="1" applyAlignment="1">
      <alignment horizontal="center" vertical="center" wrapText="1"/>
    </xf>
    <xf numFmtId="170" fontId="7" fillId="7" borderId="3" xfId="0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/>
    </xf>
    <xf numFmtId="0" fontId="20" fillId="11" borderId="25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0" fillId="11" borderId="2" xfId="0" applyFont="1" applyFill="1" applyBorder="1" applyAlignment="1">
      <alignment horizontal="center" vertical="center"/>
    </xf>
    <xf numFmtId="0" fontId="20" fillId="11" borderId="24" xfId="0" applyFont="1" applyFill="1" applyBorder="1" applyAlignment="1">
      <alignment horizontal="center" vertical="center"/>
    </xf>
    <xf numFmtId="0" fontId="20" fillId="11" borderId="3" xfId="0" applyFont="1" applyFill="1" applyBorder="1" applyAlignment="1">
      <alignment horizontal="center" vertical="center"/>
    </xf>
    <xf numFmtId="170" fontId="37" fillId="3" borderId="1" xfId="0" applyNumberFormat="1" applyFont="1" applyFill="1" applyBorder="1" applyAlignment="1">
      <alignment horizontal="center"/>
    </xf>
    <xf numFmtId="0" fontId="7" fillId="12" borderId="1" xfId="0" applyFont="1" applyFill="1" applyBorder="1" applyAlignment="1">
      <alignment horizontal="center" vertical="center" wrapText="1"/>
    </xf>
    <xf numFmtId="0" fontId="20" fillId="12" borderId="1" xfId="0" applyFont="1" applyFill="1" applyBorder="1" applyAlignment="1">
      <alignment horizontal="center" vertical="center" wrapText="1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7" borderId="10" xfId="0" applyFont="1" applyFill="1" applyBorder="1" applyAlignment="1">
      <alignment horizontal="center" vertical="center"/>
    </xf>
    <xf numFmtId="0" fontId="20" fillId="19" borderId="25" xfId="0" applyFont="1" applyFill="1" applyBorder="1" applyAlignment="1">
      <alignment horizontal="center" vertical="center" wrapText="1"/>
    </xf>
    <xf numFmtId="0" fontId="20" fillId="19" borderId="10" xfId="0" applyFont="1" applyFill="1" applyBorder="1" applyAlignment="1">
      <alignment horizontal="center" vertical="center" wrapText="1"/>
    </xf>
    <xf numFmtId="0" fontId="20" fillId="11" borderId="26" xfId="0" applyFont="1" applyFill="1" applyBorder="1" applyAlignment="1">
      <alignment horizontal="center" vertical="center"/>
    </xf>
    <xf numFmtId="0" fontId="20" fillId="12" borderId="2" xfId="0" applyFont="1" applyFill="1" applyBorder="1" applyAlignment="1">
      <alignment horizontal="left" vertical="center" wrapText="1"/>
    </xf>
    <xf numFmtId="0" fontId="20" fillId="12" borderId="24" xfId="0" applyFont="1" applyFill="1" applyBorder="1" applyAlignment="1">
      <alignment horizontal="left" vertical="center" wrapText="1"/>
    </xf>
    <xf numFmtId="0" fontId="20" fillId="12" borderId="3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5" fontId="28" fillId="0" borderId="5" xfId="0" applyNumberFormat="1" applyFont="1" applyBorder="1" applyAlignment="1">
      <alignment horizontal="center" wrapText="1"/>
    </xf>
    <xf numFmtId="5" fontId="28" fillId="0" borderId="8" xfId="0" applyNumberFormat="1" applyFont="1" applyBorder="1" applyAlignment="1">
      <alignment horizontal="center" wrapText="1"/>
    </xf>
    <xf numFmtId="5" fontId="28" fillId="0" borderId="7" xfId="0" applyNumberFormat="1" applyFont="1" applyBorder="1" applyAlignment="1">
      <alignment horizontal="center" wrapText="1"/>
    </xf>
    <xf numFmtId="168" fontId="21" fillId="0" borderId="5" xfId="5" applyNumberFormat="1" applyBorder="1" applyAlignment="1">
      <alignment horizontal="center"/>
    </xf>
    <xf numFmtId="42" fontId="21" fillId="0" borderId="8" xfId="5" applyNumberFormat="1" applyBorder="1" applyAlignment="1">
      <alignment horizontal="center"/>
    </xf>
    <xf numFmtId="42" fontId="21" fillId="0" borderId="7" xfId="5" applyNumberFormat="1" applyBorder="1" applyAlignment="1">
      <alignment horizontal="center"/>
    </xf>
    <xf numFmtId="0" fontId="2" fillId="16" borderId="1" xfId="5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1" fillId="0" borderId="2" xfId="5" applyBorder="1" applyAlignment="1">
      <alignment horizontal="center" vertical="center" wrapText="1"/>
    </xf>
    <xf numFmtId="0" fontId="21" fillId="0" borderId="24" xfId="5" applyBorder="1" applyAlignment="1">
      <alignment horizontal="center" vertical="center" wrapText="1"/>
    </xf>
    <xf numFmtId="0" fontId="21" fillId="0" borderId="3" xfId="5" applyBorder="1" applyAlignment="1">
      <alignment horizontal="center" vertical="center" wrapText="1"/>
    </xf>
    <xf numFmtId="0" fontId="21" fillId="0" borderId="1" xfId="5" applyBorder="1" applyAlignment="1">
      <alignment horizontal="center" vertical="center" wrapText="1"/>
    </xf>
    <xf numFmtId="0" fontId="2" fillId="17" borderId="1" xfId="5" applyFont="1" applyFill="1" applyBorder="1" applyAlignment="1">
      <alignment horizontal="center" vertical="top"/>
    </xf>
    <xf numFmtId="0" fontId="21" fillId="0" borderId="5" xfId="5" applyBorder="1" applyAlignment="1">
      <alignment horizontal="center" vertical="center" wrapText="1"/>
    </xf>
    <xf numFmtId="0" fontId="21" fillId="0" borderId="8" xfId="5" applyBorder="1" applyAlignment="1">
      <alignment horizontal="center" vertical="center" wrapText="1"/>
    </xf>
    <xf numFmtId="0" fontId="21" fillId="0" borderId="7" xfId="5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/>
    </xf>
    <xf numFmtId="0" fontId="35" fillId="0" borderId="24" xfId="0" applyFont="1" applyBorder="1" applyAlignment="1">
      <alignment horizontal="center" vertical="center"/>
    </xf>
    <xf numFmtId="0" fontId="39" fillId="20" borderId="17" xfId="0" applyFont="1" applyFill="1" applyBorder="1" applyAlignment="1">
      <alignment horizontal="center" vertical="center" wrapText="1"/>
    </xf>
    <xf numFmtId="0" fontId="39" fillId="20" borderId="18" xfId="0" applyFont="1" applyFill="1" applyBorder="1" applyAlignment="1">
      <alignment horizontal="center" vertical="center" wrapText="1"/>
    </xf>
    <xf numFmtId="0" fontId="39" fillId="9" borderId="38" xfId="0" applyFont="1" applyFill="1" applyBorder="1" applyAlignment="1">
      <alignment horizontal="center" vertical="center" wrapText="1"/>
    </xf>
    <xf numFmtId="0" fontId="39" fillId="9" borderId="37" xfId="0" applyFont="1" applyFill="1" applyBorder="1" applyAlignment="1">
      <alignment horizontal="center" vertical="center" wrapText="1"/>
    </xf>
    <xf numFmtId="0" fontId="39" fillId="9" borderId="39" xfId="0" applyFont="1" applyFill="1" applyBorder="1" applyAlignment="1">
      <alignment horizontal="center" vertical="center" wrapText="1"/>
    </xf>
    <xf numFmtId="0" fontId="39" fillId="9" borderId="33" xfId="0" applyFont="1" applyFill="1" applyBorder="1" applyAlignment="1">
      <alignment horizontal="center" vertical="center" wrapText="1"/>
    </xf>
    <xf numFmtId="0" fontId="39" fillId="9" borderId="35" xfId="0" applyFont="1" applyFill="1" applyBorder="1" applyAlignment="1">
      <alignment horizontal="center" vertical="center" wrapText="1"/>
    </xf>
    <xf numFmtId="0" fontId="39" fillId="9" borderId="19" xfId="0" applyFont="1" applyFill="1" applyBorder="1" applyAlignment="1">
      <alignment horizontal="center" vertical="center" wrapText="1"/>
    </xf>
    <xf numFmtId="0" fontId="39" fillId="23" borderId="38" xfId="0" applyFont="1" applyFill="1" applyBorder="1" applyAlignment="1">
      <alignment horizontal="center" vertical="center" wrapText="1"/>
    </xf>
    <xf numFmtId="0" fontId="39" fillId="23" borderId="37" xfId="0" applyFont="1" applyFill="1" applyBorder="1" applyAlignment="1">
      <alignment horizontal="center" vertical="center" wrapText="1"/>
    </xf>
    <xf numFmtId="0" fontId="39" fillId="23" borderId="39" xfId="0" applyFont="1" applyFill="1" applyBorder="1" applyAlignment="1">
      <alignment horizontal="center" vertical="center" wrapText="1"/>
    </xf>
    <xf numFmtId="0" fontId="39" fillId="23" borderId="33" xfId="0" applyFont="1" applyFill="1" applyBorder="1" applyAlignment="1">
      <alignment horizontal="center" vertical="center" wrapText="1"/>
    </xf>
    <xf numFmtId="0" fontId="39" fillId="23" borderId="35" xfId="0" applyFont="1" applyFill="1" applyBorder="1" applyAlignment="1">
      <alignment horizontal="center" vertical="center" wrapText="1"/>
    </xf>
    <xf numFmtId="0" fontId="39" fillId="23" borderId="19" xfId="0" applyFont="1" applyFill="1" applyBorder="1" applyAlignment="1">
      <alignment horizontal="center" vertical="center" wrapText="1"/>
    </xf>
    <xf numFmtId="0" fontId="39" fillId="22" borderId="17" xfId="0" applyFont="1" applyFill="1" applyBorder="1" applyAlignment="1">
      <alignment horizontal="center" vertical="center" wrapText="1"/>
    </xf>
    <xf numFmtId="0" fontId="39" fillId="22" borderId="18" xfId="0" applyFont="1" applyFill="1" applyBorder="1" applyAlignment="1">
      <alignment horizontal="center" vertical="center" wrapText="1"/>
    </xf>
    <xf numFmtId="0" fontId="39" fillId="20" borderId="27" xfId="0" applyFont="1" applyFill="1" applyBorder="1" applyAlignment="1">
      <alignment horizontal="center" vertical="center" wrapText="1"/>
    </xf>
    <xf numFmtId="0" fontId="39" fillId="20" borderId="38" xfId="0" applyFont="1" applyFill="1" applyBorder="1" applyAlignment="1">
      <alignment horizontal="center" vertical="center" wrapText="1"/>
    </xf>
    <xf numFmtId="0" fontId="39" fillId="20" borderId="37" xfId="0" applyFont="1" applyFill="1" applyBorder="1" applyAlignment="1">
      <alignment horizontal="center" vertical="center" wrapText="1"/>
    </xf>
    <xf numFmtId="0" fontId="39" fillId="20" borderId="36" xfId="0" applyFont="1" applyFill="1" applyBorder="1" applyAlignment="1">
      <alignment horizontal="center" vertical="center" wrapText="1"/>
    </xf>
    <xf numFmtId="0" fontId="39" fillId="20" borderId="0" xfId="0" applyFont="1" applyFill="1" applyAlignment="1">
      <alignment horizontal="center" vertical="center" wrapText="1"/>
    </xf>
    <xf numFmtId="0" fontId="39" fillId="20" borderId="33" xfId="0" applyFont="1" applyFill="1" applyBorder="1" applyAlignment="1">
      <alignment horizontal="center" vertical="center" wrapText="1"/>
    </xf>
    <xf numFmtId="0" fontId="39" fillId="20" borderId="35" xfId="0" applyFont="1" applyFill="1" applyBorder="1" applyAlignment="1">
      <alignment horizontal="center" vertical="center" wrapText="1"/>
    </xf>
    <xf numFmtId="0" fontId="39" fillId="20" borderId="39" xfId="0" applyFont="1" applyFill="1" applyBorder="1" applyAlignment="1">
      <alignment horizontal="center" vertical="center" wrapText="1"/>
    </xf>
    <xf numFmtId="0" fontId="39" fillId="20" borderId="28" xfId="0" applyFont="1" applyFill="1" applyBorder="1" applyAlignment="1">
      <alignment horizontal="center" vertical="center" wrapText="1"/>
    </xf>
    <xf numFmtId="0" fontId="39" fillId="20" borderId="19" xfId="0" applyFont="1" applyFill="1" applyBorder="1" applyAlignment="1">
      <alignment horizontal="center" vertical="center" wrapText="1"/>
    </xf>
    <xf numFmtId="0" fontId="39" fillId="21" borderId="38" xfId="0" applyFont="1" applyFill="1" applyBorder="1" applyAlignment="1">
      <alignment horizontal="center" vertical="center" wrapText="1"/>
    </xf>
    <xf numFmtId="0" fontId="39" fillId="21" borderId="37" xfId="0" applyFont="1" applyFill="1" applyBorder="1" applyAlignment="1">
      <alignment horizontal="center" vertical="center" wrapText="1"/>
    </xf>
    <xf numFmtId="0" fontId="39" fillId="21" borderId="39" xfId="0" applyFont="1" applyFill="1" applyBorder="1" applyAlignment="1">
      <alignment horizontal="center" vertical="center" wrapText="1"/>
    </xf>
    <xf numFmtId="0" fontId="39" fillId="21" borderId="33" xfId="0" applyFont="1" applyFill="1" applyBorder="1" applyAlignment="1">
      <alignment horizontal="center" vertical="center" wrapText="1"/>
    </xf>
    <xf numFmtId="0" fontId="39" fillId="21" borderId="35" xfId="0" applyFont="1" applyFill="1" applyBorder="1" applyAlignment="1">
      <alignment horizontal="center" vertical="center" wrapText="1"/>
    </xf>
    <xf numFmtId="0" fontId="39" fillId="21" borderId="19" xfId="0" applyFont="1" applyFill="1" applyBorder="1" applyAlignment="1">
      <alignment horizontal="center" vertical="center" wrapText="1"/>
    </xf>
    <xf numFmtId="0" fontId="39" fillId="22" borderId="27" xfId="0" applyFont="1" applyFill="1" applyBorder="1" applyAlignment="1">
      <alignment horizontal="center" vertical="center" wrapText="1"/>
    </xf>
    <xf numFmtId="0" fontId="39" fillId="24" borderId="38" xfId="0" applyFont="1" applyFill="1" applyBorder="1" applyAlignment="1">
      <alignment horizontal="center" vertical="center" wrapText="1"/>
    </xf>
    <xf numFmtId="0" fontId="39" fillId="24" borderId="37" xfId="0" applyFont="1" applyFill="1" applyBorder="1" applyAlignment="1">
      <alignment horizontal="center" vertical="center" wrapText="1"/>
    </xf>
    <xf numFmtId="0" fontId="39" fillId="24" borderId="39" xfId="0" applyFont="1" applyFill="1" applyBorder="1" applyAlignment="1">
      <alignment horizontal="center" vertical="center" wrapText="1"/>
    </xf>
    <xf numFmtId="0" fontId="39" fillId="24" borderId="33" xfId="0" applyFont="1" applyFill="1" applyBorder="1" applyAlignment="1">
      <alignment horizontal="center" vertical="center" wrapText="1"/>
    </xf>
    <xf numFmtId="0" fontId="39" fillId="24" borderId="35" xfId="0" applyFont="1" applyFill="1" applyBorder="1" applyAlignment="1">
      <alignment horizontal="center" vertical="center" wrapText="1"/>
    </xf>
    <xf numFmtId="0" fontId="39" fillId="24" borderId="1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9" fillId="14" borderId="20" xfId="0" applyFont="1" applyFill="1" applyBorder="1" applyAlignment="1">
      <alignment horizontal="center" vertical="center"/>
    </xf>
    <xf numFmtId="0" fontId="19" fillId="14" borderId="10" xfId="0" applyFont="1" applyFill="1" applyBorder="1" applyAlignment="1">
      <alignment horizontal="center" vertical="center"/>
    </xf>
    <xf numFmtId="0" fontId="19" fillId="14" borderId="15" xfId="0" applyFont="1" applyFill="1" applyBorder="1" applyAlignment="1">
      <alignment horizontal="center" vertical="center"/>
    </xf>
    <xf numFmtId="0" fontId="19" fillId="14" borderId="3" xfId="0" applyFont="1" applyFill="1" applyBorder="1" applyAlignment="1">
      <alignment horizontal="center" vertical="center"/>
    </xf>
    <xf numFmtId="0" fontId="19" fillId="14" borderId="15" xfId="0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horizontal="center" vertical="center" wrapText="1"/>
    </xf>
    <xf numFmtId="0" fontId="19" fillId="14" borderId="21" xfId="0" applyFont="1" applyFill="1" applyBorder="1" applyAlignment="1">
      <alignment horizontal="center" vertical="center"/>
    </xf>
    <xf numFmtId="0" fontId="19" fillId="14" borderId="22" xfId="0" applyFont="1" applyFill="1" applyBorder="1" applyAlignment="1">
      <alignment horizontal="center" vertical="center"/>
    </xf>
    <xf numFmtId="0" fontId="19" fillId="14" borderId="16" xfId="0" applyFont="1" applyFill="1" applyBorder="1" applyAlignment="1">
      <alignment horizontal="center" vertical="center"/>
    </xf>
    <xf numFmtId="0" fontId="19" fillId="14" borderId="23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</cellXfs>
  <cellStyles count="6">
    <cellStyle name="Millares" xfId="1" builtinId="3"/>
    <cellStyle name="Millares 3" xfId="2"/>
    <cellStyle name="Moneda" xfId="3" builtinId="4"/>
    <cellStyle name="Moneda [0]" xfId="4" builtinId="7"/>
    <cellStyle name="Normal" xfId="0" builtinId="0"/>
    <cellStyle name="Normal 6 2" xfId="5"/>
  </cellStyles>
  <dxfs count="0"/>
  <tableStyles count="0" defaultTableStyle="TableStyleMedium2" defaultPivotStyle="PivotStyleLight16"/>
  <colors>
    <mruColors>
      <color rgb="FF99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7"/>
  <sheetViews>
    <sheetView zoomScale="70" zoomScaleNormal="70" workbookViewId="0">
      <selection activeCell="A19" sqref="A19"/>
    </sheetView>
  </sheetViews>
  <sheetFormatPr baseColWidth="10" defaultColWidth="11.453125" defaultRowHeight="14.5" x14ac:dyDescent="0.35"/>
  <cols>
    <col min="1" max="1" width="43.54296875" style="1" customWidth="1"/>
    <col min="2" max="2" width="27.54296875" style="1" customWidth="1"/>
    <col min="3" max="3" width="47.453125" style="1" customWidth="1"/>
    <col min="4" max="4" width="42.453125" style="1" customWidth="1"/>
    <col min="5" max="256" width="11.453125" style="1"/>
    <col min="257" max="257" width="47.26953125" style="1" customWidth="1"/>
    <col min="258" max="259" width="34.81640625" style="1" customWidth="1"/>
    <col min="260" max="260" width="27.54296875" style="1" customWidth="1"/>
    <col min="261" max="512" width="11.453125" style="1"/>
    <col min="513" max="513" width="47.26953125" style="1" customWidth="1"/>
    <col min="514" max="515" width="34.81640625" style="1" customWidth="1"/>
    <col min="516" max="516" width="27.54296875" style="1" customWidth="1"/>
    <col min="517" max="768" width="11.453125" style="1"/>
    <col min="769" max="769" width="47.26953125" style="1" customWidth="1"/>
    <col min="770" max="771" width="34.81640625" style="1" customWidth="1"/>
    <col min="772" max="772" width="27.54296875" style="1" customWidth="1"/>
    <col min="773" max="1024" width="11.453125" style="1"/>
    <col min="1025" max="1025" width="47.26953125" style="1" customWidth="1"/>
    <col min="1026" max="1027" width="34.81640625" style="1" customWidth="1"/>
    <col min="1028" max="1028" width="27.54296875" style="1" customWidth="1"/>
    <col min="1029" max="1280" width="11.453125" style="1"/>
    <col min="1281" max="1281" width="47.26953125" style="1" customWidth="1"/>
    <col min="1282" max="1283" width="34.81640625" style="1" customWidth="1"/>
    <col min="1284" max="1284" width="27.54296875" style="1" customWidth="1"/>
    <col min="1285" max="1536" width="11.453125" style="1"/>
    <col min="1537" max="1537" width="47.26953125" style="1" customWidth="1"/>
    <col min="1538" max="1539" width="34.81640625" style="1" customWidth="1"/>
    <col min="1540" max="1540" width="27.54296875" style="1" customWidth="1"/>
    <col min="1541" max="1792" width="11.453125" style="1"/>
    <col min="1793" max="1793" width="47.26953125" style="1" customWidth="1"/>
    <col min="1794" max="1795" width="34.81640625" style="1" customWidth="1"/>
    <col min="1796" max="1796" width="27.54296875" style="1" customWidth="1"/>
    <col min="1797" max="2048" width="11.453125" style="1"/>
    <col min="2049" max="2049" width="47.26953125" style="1" customWidth="1"/>
    <col min="2050" max="2051" width="34.81640625" style="1" customWidth="1"/>
    <col min="2052" max="2052" width="27.54296875" style="1" customWidth="1"/>
    <col min="2053" max="2304" width="11.453125" style="1"/>
    <col min="2305" max="2305" width="47.26953125" style="1" customWidth="1"/>
    <col min="2306" max="2307" width="34.81640625" style="1" customWidth="1"/>
    <col min="2308" max="2308" width="27.54296875" style="1" customWidth="1"/>
    <col min="2309" max="2560" width="11.453125" style="1"/>
    <col min="2561" max="2561" width="47.26953125" style="1" customWidth="1"/>
    <col min="2562" max="2563" width="34.81640625" style="1" customWidth="1"/>
    <col min="2564" max="2564" width="27.54296875" style="1" customWidth="1"/>
    <col min="2565" max="2816" width="11.453125" style="1"/>
    <col min="2817" max="2817" width="47.26953125" style="1" customWidth="1"/>
    <col min="2818" max="2819" width="34.81640625" style="1" customWidth="1"/>
    <col min="2820" max="2820" width="27.54296875" style="1" customWidth="1"/>
    <col min="2821" max="3072" width="11.453125" style="1"/>
    <col min="3073" max="3073" width="47.26953125" style="1" customWidth="1"/>
    <col min="3074" max="3075" width="34.81640625" style="1" customWidth="1"/>
    <col min="3076" max="3076" width="27.54296875" style="1" customWidth="1"/>
    <col min="3077" max="3328" width="11.453125" style="1"/>
    <col min="3329" max="3329" width="47.26953125" style="1" customWidth="1"/>
    <col min="3330" max="3331" width="34.81640625" style="1" customWidth="1"/>
    <col min="3332" max="3332" width="27.54296875" style="1" customWidth="1"/>
    <col min="3333" max="3584" width="11.453125" style="1"/>
    <col min="3585" max="3585" width="47.26953125" style="1" customWidth="1"/>
    <col min="3586" max="3587" width="34.81640625" style="1" customWidth="1"/>
    <col min="3588" max="3588" width="27.54296875" style="1" customWidth="1"/>
    <col min="3589" max="3840" width="11.453125" style="1"/>
    <col min="3841" max="3841" width="47.26953125" style="1" customWidth="1"/>
    <col min="3842" max="3843" width="34.81640625" style="1" customWidth="1"/>
    <col min="3844" max="3844" width="27.54296875" style="1" customWidth="1"/>
    <col min="3845" max="4096" width="11.453125" style="1"/>
    <col min="4097" max="4097" width="47.26953125" style="1" customWidth="1"/>
    <col min="4098" max="4099" width="34.81640625" style="1" customWidth="1"/>
    <col min="4100" max="4100" width="27.54296875" style="1" customWidth="1"/>
    <col min="4101" max="4352" width="11.453125" style="1"/>
    <col min="4353" max="4353" width="47.26953125" style="1" customWidth="1"/>
    <col min="4354" max="4355" width="34.81640625" style="1" customWidth="1"/>
    <col min="4356" max="4356" width="27.54296875" style="1" customWidth="1"/>
    <col min="4357" max="4608" width="11.453125" style="1"/>
    <col min="4609" max="4609" width="47.26953125" style="1" customWidth="1"/>
    <col min="4610" max="4611" width="34.81640625" style="1" customWidth="1"/>
    <col min="4612" max="4612" width="27.54296875" style="1" customWidth="1"/>
    <col min="4613" max="4864" width="11.453125" style="1"/>
    <col min="4865" max="4865" width="47.26953125" style="1" customWidth="1"/>
    <col min="4866" max="4867" width="34.81640625" style="1" customWidth="1"/>
    <col min="4868" max="4868" width="27.54296875" style="1" customWidth="1"/>
    <col min="4869" max="5120" width="11.453125" style="1"/>
    <col min="5121" max="5121" width="47.26953125" style="1" customWidth="1"/>
    <col min="5122" max="5123" width="34.81640625" style="1" customWidth="1"/>
    <col min="5124" max="5124" width="27.54296875" style="1" customWidth="1"/>
    <col min="5125" max="5376" width="11.453125" style="1"/>
    <col min="5377" max="5377" width="47.26953125" style="1" customWidth="1"/>
    <col min="5378" max="5379" width="34.81640625" style="1" customWidth="1"/>
    <col min="5380" max="5380" width="27.54296875" style="1" customWidth="1"/>
    <col min="5381" max="5632" width="11.453125" style="1"/>
    <col min="5633" max="5633" width="47.26953125" style="1" customWidth="1"/>
    <col min="5634" max="5635" width="34.81640625" style="1" customWidth="1"/>
    <col min="5636" max="5636" width="27.54296875" style="1" customWidth="1"/>
    <col min="5637" max="5888" width="11.453125" style="1"/>
    <col min="5889" max="5889" width="47.26953125" style="1" customWidth="1"/>
    <col min="5890" max="5891" width="34.81640625" style="1" customWidth="1"/>
    <col min="5892" max="5892" width="27.54296875" style="1" customWidth="1"/>
    <col min="5893" max="6144" width="11.453125" style="1"/>
    <col min="6145" max="6145" width="47.26953125" style="1" customWidth="1"/>
    <col min="6146" max="6147" width="34.81640625" style="1" customWidth="1"/>
    <col min="6148" max="6148" width="27.54296875" style="1" customWidth="1"/>
    <col min="6149" max="6400" width="11.453125" style="1"/>
    <col min="6401" max="6401" width="47.26953125" style="1" customWidth="1"/>
    <col min="6402" max="6403" width="34.81640625" style="1" customWidth="1"/>
    <col min="6404" max="6404" width="27.54296875" style="1" customWidth="1"/>
    <col min="6405" max="6656" width="11.453125" style="1"/>
    <col min="6657" max="6657" width="47.26953125" style="1" customWidth="1"/>
    <col min="6658" max="6659" width="34.81640625" style="1" customWidth="1"/>
    <col min="6660" max="6660" width="27.54296875" style="1" customWidth="1"/>
    <col min="6661" max="6912" width="11.453125" style="1"/>
    <col min="6913" max="6913" width="47.26953125" style="1" customWidth="1"/>
    <col min="6914" max="6915" width="34.81640625" style="1" customWidth="1"/>
    <col min="6916" max="6916" width="27.54296875" style="1" customWidth="1"/>
    <col min="6917" max="7168" width="11.453125" style="1"/>
    <col min="7169" max="7169" width="47.26953125" style="1" customWidth="1"/>
    <col min="7170" max="7171" width="34.81640625" style="1" customWidth="1"/>
    <col min="7172" max="7172" width="27.54296875" style="1" customWidth="1"/>
    <col min="7173" max="7424" width="11.453125" style="1"/>
    <col min="7425" max="7425" width="47.26953125" style="1" customWidth="1"/>
    <col min="7426" max="7427" width="34.81640625" style="1" customWidth="1"/>
    <col min="7428" max="7428" width="27.54296875" style="1" customWidth="1"/>
    <col min="7429" max="7680" width="11.453125" style="1"/>
    <col min="7681" max="7681" width="47.26953125" style="1" customWidth="1"/>
    <col min="7682" max="7683" width="34.81640625" style="1" customWidth="1"/>
    <col min="7684" max="7684" width="27.54296875" style="1" customWidth="1"/>
    <col min="7685" max="7936" width="11.453125" style="1"/>
    <col min="7937" max="7937" width="47.26953125" style="1" customWidth="1"/>
    <col min="7938" max="7939" width="34.81640625" style="1" customWidth="1"/>
    <col min="7940" max="7940" width="27.54296875" style="1" customWidth="1"/>
    <col min="7941" max="8192" width="11.453125" style="1"/>
    <col min="8193" max="8193" width="47.26953125" style="1" customWidth="1"/>
    <col min="8194" max="8195" width="34.81640625" style="1" customWidth="1"/>
    <col min="8196" max="8196" width="27.54296875" style="1" customWidth="1"/>
    <col min="8197" max="8448" width="11.453125" style="1"/>
    <col min="8449" max="8449" width="47.26953125" style="1" customWidth="1"/>
    <col min="8450" max="8451" width="34.81640625" style="1" customWidth="1"/>
    <col min="8452" max="8452" width="27.54296875" style="1" customWidth="1"/>
    <col min="8453" max="8704" width="11.453125" style="1"/>
    <col min="8705" max="8705" width="47.26953125" style="1" customWidth="1"/>
    <col min="8706" max="8707" width="34.81640625" style="1" customWidth="1"/>
    <col min="8708" max="8708" width="27.54296875" style="1" customWidth="1"/>
    <col min="8709" max="8960" width="11.453125" style="1"/>
    <col min="8961" max="8961" width="47.26953125" style="1" customWidth="1"/>
    <col min="8962" max="8963" width="34.81640625" style="1" customWidth="1"/>
    <col min="8964" max="8964" width="27.54296875" style="1" customWidth="1"/>
    <col min="8965" max="9216" width="11.453125" style="1"/>
    <col min="9217" max="9217" width="47.26953125" style="1" customWidth="1"/>
    <col min="9218" max="9219" width="34.81640625" style="1" customWidth="1"/>
    <col min="9220" max="9220" width="27.54296875" style="1" customWidth="1"/>
    <col min="9221" max="9472" width="11.453125" style="1"/>
    <col min="9473" max="9473" width="47.26953125" style="1" customWidth="1"/>
    <col min="9474" max="9475" width="34.81640625" style="1" customWidth="1"/>
    <col min="9476" max="9476" width="27.54296875" style="1" customWidth="1"/>
    <col min="9477" max="9728" width="11.453125" style="1"/>
    <col min="9729" max="9729" width="47.26953125" style="1" customWidth="1"/>
    <col min="9730" max="9731" width="34.81640625" style="1" customWidth="1"/>
    <col min="9732" max="9732" width="27.54296875" style="1" customWidth="1"/>
    <col min="9733" max="9984" width="11.453125" style="1"/>
    <col min="9985" max="9985" width="47.26953125" style="1" customWidth="1"/>
    <col min="9986" max="9987" width="34.81640625" style="1" customWidth="1"/>
    <col min="9988" max="9988" width="27.54296875" style="1" customWidth="1"/>
    <col min="9989" max="10240" width="11.453125" style="1"/>
    <col min="10241" max="10241" width="47.26953125" style="1" customWidth="1"/>
    <col min="10242" max="10243" width="34.81640625" style="1" customWidth="1"/>
    <col min="10244" max="10244" width="27.54296875" style="1" customWidth="1"/>
    <col min="10245" max="10496" width="11.453125" style="1"/>
    <col min="10497" max="10497" width="47.26953125" style="1" customWidth="1"/>
    <col min="10498" max="10499" width="34.81640625" style="1" customWidth="1"/>
    <col min="10500" max="10500" width="27.54296875" style="1" customWidth="1"/>
    <col min="10501" max="10752" width="11.453125" style="1"/>
    <col min="10753" max="10753" width="47.26953125" style="1" customWidth="1"/>
    <col min="10754" max="10755" width="34.81640625" style="1" customWidth="1"/>
    <col min="10756" max="10756" width="27.54296875" style="1" customWidth="1"/>
    <col min="10757" max="11008" width="11.453125" style="1"/>
    <col min="11009" max="11009" width="47.26953125" style="1" customWidth="1"/>
    <col min="11010" max="11011" width="34.81640625" style="1" customWidth="1"/>
    <col min="11012" max="11012" width="27.54296875" style="1" customWidth="1"/>
    <col min="11013" max="11264" width="11.453125" style="1"/>
    <col min="11265" max="11265" width="47.26953125" style="1" customWidth="1"/>
    <col min="11266" max="11267" width="34.81640625" style="1" customWidth="1"/>
    <col min="11268" max="11268" width="27.54296875" style="1" customWidth="1"/>
    <col min="11269" max="11520" width="11.453125" style="1"/>
    <col min="11521" max="11521" width="47.26953125" style="1" customWidth="1"/>
    <col min="11522" max="11523" width="34.81640625" style="1" customWidth="1"/>
    <col min="11524" max="11524" width="27.54296875" style="1" customWidth="1"/>
    <col min="11525" max="11776" width="11.453125" style="1"/>
    <col min="11777" max="11777" width="47.26953125" style="1" customWidth="1"/>
    <col min="11778" max="11779" width="34.81640625" style="1" customWidth="1"/>
    <col min="11780" max="11780" width="27.54296875" style="1" customWidth="1"/>
    <col min="11781" max="12032" width="11.453125" style="1"/>
    <col min="12033" max="12033" width="47.26953125" style="1" customWidth="1"/>
    <col min="12034" max="12035" width="34.81640625" style="1" customWidth="1"/>
    <col min="12036" max="12036" width="27.54296875" style="1" customWidth="1"/>
    <col min="12037" max="12288" width="11.453125" style="1"/>
    <col min="12289" max="12289" width="47.26953125" style="1" customWidth="1"/>
    <col min="12290" max="12291" width="34.81640625" style="1" customWidth="1"/>
    <col min="12292" max="12292" width="27.54296875" style="1" customWidth="1"/>
    <col min="12293" max="12544" width="11.453125" style="1"/>
    <col min="12545" max="12545" width="47.26953125" style="1" customWidth="1"/>
    <col min="12546" max="12547" width="34.81640625" style="1" customWidth="1"/>
    <col min="12548" max="12548" width="27.54296875" style="1" customWidth="1"/>
    <col min="12549" max="12800" width="11.453125" style="1"/>
    <col min="12801" max="12801" width="47.26953125" style="1" customWidth="1"/>
    <col min="12802" max="12803" width="34.81640625" style="1" customWidth="1"/>
    <col min="12804" max="12804" width="27.54296875" style="1" customWidth="1"/>
    <col min="12805" max="13056" width="11.453125" style="1"/>
    <col min="13057" max="13057" width="47.26953125" style="1" customWidth="1"/>
    <col min="13058" max="13059" width="34.81640625" style="1" customWidth="1"/>
    <col min="13060" max="13060" width="27.54296875" style="1" customWidth="1"/>
    <col min="13061" max="13312" width="11.453125" style="1"/>
    <col min="13313" max="13313" width="47.26953125" style="1" customWidth="1"/>
    <col min="13314" max="13315" width="34.81640625" style="1" customWidth="1"/>
    <col min="13316" max="13316" width="27.54296875" style="1" customWidth="1"/>
    <col min="13317" max="13568" width="11.453125" style="1"/>
    <col min="13569" max="13569" width="47.26953125" style="1" customWidth="1"/>
    <col min="13570" max="13571" width="34.81640625" style="1" customWidth="1"/>
    <col min="13572" max="13572" width="27.54296875" style="1" customWidth="1"/>
    <col min="13573" max="13824" width="11.453125" style="1"/>
    <col min="13825" max="13825" width="47.26953125" style="1" customWidth="1"/>
    <col min="13826" max="13827" width="34.81640625" style="1" customWidth="1"/>
    <col min="13828" max="13828" width="27.54296875" style="1" customWidth="1"/>
    <col min="13829" max="14080" width="11.453125" style="1"/>
    <col min="14081" max="14081" width="47.26953125" style="1" customWidth="1"/>
    <col min="14082" max="14083" width="34.81640625" style="1" customWidth="1"/>
    <col min="14084" max="14084" width="27.54296875" style="1" customWidth="1"/>
    <col min="14085" max="14336" width="11.453125" style="1"/>
    <col min="14337" max="14337" width="47.26953125" style="1" customWidth="1"/>
    <col min="14338" max="14339" width="34.81640625" style="1" customWidth="1"/>
    <col min="14340" max="14340" width="27.54296875" style="1" customWidth="1"/>
    <col min="14341" max="14592" width="11.453125" style="1"/>
    <col min="14593" max="14593" width="47.26953125" style="1" customWidth="1"/>
    <col min="14594" max="14595" width="34.81640625" style="1" customWidth="1"/>
    <col min="14596" max="14596" width="27.54296875" style="1" customWidth="1"/>
    <col min="14597" max="14848" width="11.453125" style="1"/>
    <col min="14849" max="14849" width="47.26953125" style="1" customWidth="1"/>
    <col min="14850" max="14851" width="34.81640625" style="1" customWidth="1"/>
    <col min="14852" max="14852" width="27.54296875" style="1" customWidth="1"/>
    <col min="14853" max="15104" width="11.453125" style="1"/>
    <col min="15105" max="15105" width="47.26953125" style="1" customWidth="1"/>
    <col min="15106" max="15107" width="34.81640625" style="1" customWidth="1"/>
    <col min="15108" max="15108" width="27.54296875" style="1" customWidth="1"/>
    <col min="15109" max="15360" width="11.453125" style="1"/>
    <col min="15361" max="15361" width="47.26953125" style="1" customWidth="1"/>
    <col min="15362" max="15363" width="34.81640625" style="1" customWidth="1"/>
    <col min="15364" max="15364" width="27.54296875" style="1" customWidth="1"/>
    <col min="15365" max="15616" width="11.453125" style="1"/>
    <col min="15617" max="15617" width="47.26953125" style="1" customWidth="1"/>
    <col min="15618" max="15619" width="34.81640625" style="1" customWidth="1"/>
    <col min="15620" max="15620" width="27.54296875" style="1" customWidth="1"/>
    <col min="15621" max="15872" width="11.453125" style="1"/>
    <col min="15873" max="15873" width="47.26953125" style="1" customWidth="1"/>
    <col min="15874" max="15875" width="34.81640625" style="1" customWidth="1"/>
    <col min="15876" max="15876" width="27.54296875" style="1" customWidth="1"/>
    <col min="15877" max="16128" width="11.453125" style="1"/>
    <col min="16129" max="16129" width="47.26953125" style="1" customWidth="1"/>
    <col min="16130" max="16131" width="34.81640625" style="1" customWidth="1"/>
    <col min="16132" max="16132" width="27.54296875" style="1" customWidth="1"/>
    <col min="16133" max="16384" width="11.453125" style="1"/>
  </cols>
  <sheetData>
    <row r="2" spans="1:6" x14ac:dyDescent="0.35">
      <c r="C2" s="7"/>
    </row>
    <row r="3" spans="1:6" ht="23.25" customHeight="1" x14ac:dyDescent="0.35">
      <c r="A3" s="143" t="s">
        <v>41</v>
      </c>
      <c r="B3" s="144"/>
      <c r="C3" s="144"/>
      <c r="D3" s="144"/>
    </row>
    <row r="4" spans="1:6" ht="37.5" customHeight="1" x14ac:dyDescent="0.35">
      <c r="A4" s="145" t="s">
        <v>44</v>
      </c>
      <c r="B4" s="146"/>
      <c r="C4" s="146"/>
      <c r="D4" s="146"/>
    </row>
    <row r="5" spans="1:6" ht="60" customHeight="1" x14ac:dyDescent="0.35">
      <c r="A5" s="39" t="s">
        <v>0</v>
      </c>
      <c r="B5" s="39" t="s">
        <v>1</v>
      </c>
      <c r="C5" s="39" t="s">
        <v>2</v>
      </c>
      <c r="D5" s="39" t="s">
        <v>3</v>
      </c>
    </row>
    <row r="6" spans="1:6" ht="160.5" customHeight="1" x14ac:dyDescent="0.35">
      <c r="A6" s="40" t="s">
        <v>226</v>
      </c>
      <c r="B6" s="41" t="s">
        <v>227</v>
      </c>
      <c r="C6" s="42" t="s">
        <v>228</v>
      </c>
      <c r="D6" s="45" t="s">
        <v>115</v>
      </c>
    </row>
    <row r="7" spans="1:6" ht="160.5" customHeight="1" x14ac:dyDescent="0.35">
      <c r="A7" s="43" t="s">
        <v>229</v>
      </c>
      <c r="B7" s="44" t="s">
        <v>230</v>
      </c>
      <c r="C7" s="42" t="s">
        <v>228</v>
      </c>
      <c r="D7" s="45" t="s">
        <v>115</v>
      </c>
      <c r="F7" s="8"/>
    </row>
    <row r="8" spans="1:6" ht="141" customHeight="1" x14ac:dyDescent="0.35">
      <c r="A8" s="43" t="s">
        <v>232</v>
      </c>
      <c r="B8" s="44" t="s">
        <v>235</v>
      </c>
      <c r="C8" s="42" t="s">
        <v>236</v>
      </c>
      <c r="D8" s="45" t="s">
        <v>237</v>
      </c>
      <c r="F8" s="9"/>
    </row>
    <row r="9" spans="1:6" ht="129.75" customHeight="1" x14ac:dyDescent="0.35">
      <c r="A9" s="43" t="s">
        <v>231</v>
      </c>
      <c r="B9" s="44" t="s">
        <v>238</v>
      </c>
      <c r="C9" s="42" t="s">
        <v>239</v>
      </c>
      <c r="D9" s="45" t="s">
        <v>240</v>
      </c>
      <c r="F9" s="9"/>
    </row>
    <row r="10" spans="1:6" ht="144" customHeight="1" x14ac:dyDescent="0.35">
      <c r="A10" s="43" t="s">
        <v>233</v>
      </c>
      <c r="B10" s="44" t="s">
        <v>241</v>
      </c>
      <c r="C10" s="42" t="s">
        <v>242</v>
      </c>
      <c r="D10" s="45" t="s">
        <v>243</v>
      </c>
      <c r="F10" s="9"/>
    </row>
    <row r="11" spans="1:6" ht="144" customHeight="1" x14ac:dyDescent="0.35">
      <c r="A11" s="43" t="s">
        <v>234</v>
      </c>
      <c r="B11" s="44" t="s">
        <v>244</v>
      </c>
      <c r="C11" s="42" t="s">
        <v>245</v>
      </c>
      <c r="D11" s="45" t="s">
        <v>246</v>
      </c>
      <c r="F11" s="9"/>
    </row>
    <row r="12" spans="1:6" ht="26.25" customHeight="1" x14ac:dyDescent="0.35">
      <c r="A12" s="147" t="s">
        <v>4</v>
      </c>
      <c r="B12" s="148"/>
      <c r="C12" s="148"/>
      <c r="D12" s="149"/>
    </row>
    <row r="13" spans="1:6" ht="108" customHeight="1" x14ac:dyDescent="0.35">
      <c r="A13" s="129" t="s">
        <v>304</v>
      </c>
      <c r="B13" s="46" t="s">
        <v>247</v>
      </c>
      <c r="C13" s="47" t="s">
        <v>248</v>
      </c>
      <c r="D13" s="48" t="s">
        <v>237</v>
      </c>
      <c r="F13" s="9"/>
    </row>
    <row r="14" spans="1:6" ht="140.25" customHeight="1" x14ac:dyDescent="0.35">
      <c r="A14" s="129" t="s">
        <v>305</v>
      </c>
      <c r="B14" s="46" t="s">
        <v>249</v>
      </c>
      <c r="C14" s="47" t="s">
        <v>250</v>
      </c>
      <c r="D14" s="48" t="s">
        <v>251</v>
      </c>
      <c r="F14" s="9"/>
    </row>
    <row r="15" spans="1:6" ht="94.5" customHeight="1" x14ac:dyDescent="0.35">
      <c r="A15" s="129" t="s">
        <v>306</v>
      </c>
      <c r="B15" s="46" t="s">
        <v>252</v>
      </c>
      <c r="C15" s="47" t="s">
        <v>253</v>
      </c>
      <c r="D15" s="48" t="s">
        <v>254</v>
      </c>
      <c r="F15" s="9"/>
    </row>
    <row r="16" spans="1:6" ht="137.25" customHeight="1" x14ac:dyDescent="0.35">
      <c r="A16" s="129" t="s">
        <v>307</v>
      </c>
      <c r="B16" s="46" t="s">
        <v>255</v>
      </c>
      <c r="C16" s="47" t="s">
        <v>256</v>
      </c>
      <c r="D16" s="48" t="s">
        <v>257</v>
      </c>
    </row>
    <row r="17" spans="1:4" ht="137.25" customHeight="1" x14ac:dyDescent="0.35">
      <c r="A17" s="44" t="s">
        <v>258</v>
      </c>
      <c r="B17" s="41" t="s">
        <v>259</v>
      </c>
      <c r="C17" s="42" t="s">
        <v>260</v>
      </c>
      <c r="D17" s="48" t="s">
        <v>246</v>
      </c>
    </row>
    <row r="18" spans="1:4" ht="137.25" customHeight="1" x14ac:dyDescent="0.35">
      <c r="A18" s="44" t="s">
        <v>308</v>
      </c>
      <c r="B18" s="41" t="s">
        <v>261</v>
      </c>
      <c r="C18" s="42" t="s">
        <v>262</v>
      </c>
      <c r="D18" s="48" t="s">
        <v>246</v>
      </c>
    </row>
    <row r="19" spans="1:4" ht="137.25" customHeight="1" x14ac:dyDescent="0.35">
      <c r="A19" s="44" t="s">
        <v>316</v>
      </c>
      <c r="B19" s="41" t="s">
        <v>263</v>
      </c>
      <c r="C19" s="47" t="s">
        <v>262</v>
      </c>
      <c r="D19" s="48" t="s">
        <v>246</v>
      </c>
    </row>
    <row r="20" spans="1:4" ht="154.5" customHeight="1" x14ac:dyDescent="0.35">
      <c r="A20" s="44" t="s">
        <v>277</v>
      </c>
      <c r="B20" s="41" t="s">
        <v>264</v>
      </c>
      <c r="C20" s="48" t="s">
        <v>265</v>
      </c>
      <c r="D20" s="48" t="s">
        <v>266</v>
      </c>
    </row>
    <row r="21" spans="1:4" ht="156.75" customHeight="1" x14ac:dyDescent="0.35">
      <c r="A21" s="130" t="s">
        <v>268</v>
      </c>
      <c r="B21" s="48" t="s">
        <v>267</v>
      </c>
      <c r="C21" s="48" t="s">
        <v>242</v>
      </c>
      <c r="D21" s="48" t="s">
        <v>243</v>
      </c>
    </row>
    <row r="22" spans="1:4" ht="159" customHeight="1" x14ac:dyDescent="0.35">
      <c r="A22" s="130" t="s">
        <v>269</v>
      </c>
      <c r="B22" s="48" t="s">
        <v>270</v>
      </c>
      <c r="C22" s="48" t="s">
        <v>242</v>
      </c>
      <c r="D22" s="48" t="s">
        <v>243</v>
      </c>
    </row>
    <row r="23" spans="1:4" ht="137.25" customHeight="1" x14ac:dyDescent="0.35">
      <c r="A23" s="130" t="s">
        <v>271</v>
      </c>
      <c r="B23" s="48" t="s">
        <v>272</v>
      </c>
      <c r="C23" s="48" t="s">
        <v>273</v>
      </c>
      <c r="D23" s="48" t="s">
        <v>246</v>
      </c>
    </row>
    <row r="24" spans="1:4" ht="130.5" customHeight="1" x14ac:dyDescent="0.35">
      <c r="A24" s="44" t="s">
        <v>280</v>
      </c>
      <c r="B24" s="41" t="s">
        <v>279</v>
      </c>
      <c r="C24" s="42" t="s">
        <v>274</v>
      </c>
      <c r="D24" s="48" t="s">
        <v>246</v>
      </c>
    </row>
    <row r="25" spans="1:4" ht="133.5" customHeight="1" x14ac:dyDescent="0.35">
      <c r="A25" s="44" t="s">
        <v>281</v>
      </c>
      <c r="B25" s="41" t="s">
        <v>287</v>
      </c>
      <c r="C25" s="42" t="s">
        <v>274</v>
      </c>
      <c r="D25" s="48" t="s">
        <v>246</v>
      </c>
    </row>
    <row r="26" spans="1:4" ht="103.5" customHeight="1" x14ac:dyDescent="0.35">
      <c r="A26" s="44" t="s">
        <v>278</v>
      </c>
      <c r="B26" s="41" t="s">
        <v>275</v>
      </c>
      <c r="C26" s="42" t="s">
        <v>276</v>
      </c>
      <c r="D26" s="45" t="s">
        <v>237</v>
      </c>
    </row>
    <row r="37" ht="14.25" customHeight="1" x14ac:dyDescent="0.35"/>
  </sheetData>
  <mergeCells count="3">
    <mergeCell ref="A3:D3"/>
    <mergeCell ref="A4:D4"/>
    <mergeCell ref="A12:D12"/>
  </mergeCells>
  <pageMargins left="0.70866141732283472" right="0.70866141732283472" top="0.74803149606299213" bottom="0.74803149606299213" header="0.31496062992125984" footer="0.31496062992125984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zoomScale="70" zoomScaleNormal="70" workbookViewId="0">
      <selection activeCell="A19" sqref="A19"/>
    </sheetView>
  </sheetViews>
  <sheetFormatPr baseColWidth="10" defaultColWidth="11.453125" defaultRowHeight="14.5" x14ac:dyDescent="0.35"/>
  <cols>
    <col min="1" max="1" width="88.1796875" customWidth="1"/>
    <col min="2" max="2" width="41.54296875" customWidth="1"/>
    <col min="4" max="5" width="11.453125" customWidth="1"/>
    <col min="257" max="257" width="38.54296875" customWidth="1"/>
    <col min="258" max="258" width="38.7265625" customWidth="1"/>
    <col min="513" max="513" width="38.54296875" customWidth="1"/>
    <col min="514" max="514" width="38.7265625" customWidth="1"/>
    <col min="769" max="769" width="38.54296875" customWidth="1"/>
    <col min="770" max="770" width="38.7265625" customWidth="1"/>
    <col min="1025" max="1025" width="38.54296875" customWidth="1"/>
    <col min="1026" max="1026" width="38.7265625" customWidth="1"/>
    <col min="1281" max="1281" width="38.54296875" customWidth="1"/>
    <col min="1282" max="1282" width="38.7265625" customWidth="1"/>
    <col min="1537" max="1537" width="38.54296875" customWidth="1"/>
    <col min="1538" max="1538" width="38.7265625" customWidth="1"/>
    <col min="1793" max="1793" width="38.54296875" customWidth="1"/>
    <col min="1794" max="1794" width="38.7265625" customWidth="1"/>
    <col min="2049" max="2049" width="38.54296875" customWidth="1"/>
    <col min="2050" max="2050" width="38.7265625" customWidth="1"/>
    <col min="2305" max="2305" width="38.54296875" customWidth="1"/>
    <col min="2306" max="2306" width="38.7265625" customWidth="1"/>
    <col min="2561" max="2561" width="38.54296875" customWidth="1"/>
    <col min="2562" max="2562" width="38.7265625" customWidth="1"/>
    <col min="2817" max="2817" width="38.54296875" customWidth="1"/>
    <col min="2818" max="2818" width="38.7265625" customWidth="1"/>
    <col min="3073" max="3073" width="38.54296875" customWidth="1"/>
    <col min="3074" max="3074" width="38.7265625" customWidth="1"/>
    <col min="3329" max="3329" width="38.54296875" customWidth="1"/>
    <col min="3330" max="3330" width="38.7265625" customWidth="1"/>
    <col min="3585" max="3585" width="38.54296875" customWidth="1"/>
    <col min="3586" max="3586" width="38.7265625" customWidth="1"/>
    <col min="3841" max="3841" width="38.54296875" customWidth="1"/>
    <col min="3842" max="3842" width="38.7265625" customWidth="1"/>
    <col min="4097" max="4097" width="38.54296875" customWidth="1"/>
    <col min="4098" max="4098" width="38.7265625" customWidth="1"/>
    <col min="4353" max="4353" width="38.54296875" customWidth="1"/>
    <col min="4354" max="4354" width="38.7265625" customWidth="1"/>
    <col min="4609" max="4609" width="38.54296875" customWidth="1"/>
    <col min="4610" max="4610" width="38.7265625" customWidth="1"/>
    <col min="4865" max="4865" width="38.54296875" customWidth="1"/>
    <col min="4866" max="4866" width="38.7265625" customWidth="1"/>
    <col min="5121" max="5121" width="38.54296875" customWidth="1"/>
    <col min="5122" max="5122" width="38.7265625" customWidth="1"/>
    <col min="5377" max="5377" width="38.54296875" customWidth="1"/>
    <col min="5378" max="5378" width="38.7265625" customWidth="1"/>
    <col min="5633" max="5633" width="38.54296875" customWidth="1"/>
    <col min="5634" max="5634" width="38.7265625" customWidth="1"/>
    <col min="5889" max="5889" width="38.54296875" customWidth="1"/>
    <col min="5890" max="5890" width="38.7265625" customWidth="1"/>
    <col min="6145" max="6145" width="38.54296875" customWidth="1"/>
    <col min="6146" max="6146" width="38.7265625" customWidth="1"/>
    <col min="6401" max="6401" width="38.54296875" customWidth="1"/>
    <col min="6402" max="6402" width="38.7265625" customWidth="1"/>
    <col min="6657" max="6657" width="38.54296875" customWidth="1"/>
    <col min="6658" max="6658" width="38.7265625" customWidth="1"/>
    <col min="6913" max="6913" width="38.54296875" customWidth="1"/>
    <col min="6914" max="6914" width="38.7265625" customWidth="1"/>
    <col min="7169" max="7169" width="38.54296875" customWidth="1"/>
    <col min="7170" max="7170" width="38.7265625" customWidth="1"/>
    <col min="7425" max="7425" width="38.54296875" customWidth="1"/>
    <col min="7426" max="7426" width="38.7265625" customWidth="1"/>
    <col min="7681" max="7681" width="38.54296875" customWidth="1"/>
    <col min="7682" max="7682" width="38.7265625" customWidth="1"/>
    <col min="7937" max="7937" width="38.54296875" customWidth="1"/>
    <col min="7938" max="7938" width="38.7265625" customWidth="1"/>
    <col min="8193" max="8193" width="38.54296875" customWidth="1"/>
    <col min="8194" max="8194" width="38.7265625" customWidth="1"/>
    <col min="8449" max="8449" width="38.54296875" customWidth="1"/>
    <col min="8450" max="8450" width="38.7265625" customWidth="1"/>
    <col min="8705" max="8705" width="38.54296875" customWidth="1"/>
    <col min="8706" max="8706" width="38.7265625" customWidth="1"/>
    <col min="8961" max="8961" width="38.54296875" customWidth="1"/>
    <col min="8962" max="8962" width="38.7265625" customWidth="1"/>
    <col min="9217" max="9217" width="38.54296875" customWidth="1"/>
    <col min="9218" max="9218" width="38.7265625" customWidth="1"/>
    <col min="9473" max="9473" width="38.54296875" customWidth="1"/>
    <col min="9474" max="9474" width="38.7265625" customWidth="1"/>
    <col min="9729" max="9729" width="38.54296875" customWidth="1"/>
    <col min="9730" max="9730" width="38.7265625" customWidth="1"/>
    <col min="9985" max="9985" width="38.54296875" customWidth="1"/>
    <col min="9986" max="9986" width="38.7265625" customWidth="1"/>
    <col min="10241" max="10241" width="38.54296875" customWidth="1"/>
    <col min="10242" max="10242" width="38.7265625" customWidth="1"/>
    <col min="10497" max="10497" width="38.54296875" customWidth="1"/>
    <col min="10498" max="10498" width="38.7265625" customWidth="1"/>
    <col min="10753" max="10753" width="38.54296875" customWidth="1"/>
    <col min="10754" max="10754" width="38.7265625" customWidth="1"/>
    <col min="11009" max="11009" width="38.54296875" customWidth="1"/>
    <col min="11010" max="11010" width="38.7265625" customWidth="1"/>
    <col min="11265" max="11265" width="38.54296875" customWidth="1"/>
    <col min="11266" max="11266" width="38.7265625" customWidth="1"/>
    <col min="11521" max="11521" width="38.54296875" customWidth="1"/>
    <col min="11522" max="11522" width="38.7265625" customWidth="1"/>
    <col min="11777" max="11777" width="38.54296875" customWidth="1"/>
    <col min="11778" max="11778" width="38.7265625" customWidth="1"/>
    <col min="12033" max="12033" width="38.54296875" customWidth="1"/>
    <col min="12034" max="12034" width="38.7265625" customWidth="1"/>
    <col min="12289" max="12289" width="38.54296875" customWidth="1"/>
    <col min="12290" max="12290" width="38.7265625" customWidth="1"/>
    <col min="12545" max="12545" width="38.54296875" customWidth="1"/>
    <col min="12546" max="12546" width="38.7265625" customWidth="1"/>
    <col min="12801" max="12801" width="38.54296875" customWidth="1"/>
    <col min="12802" max="12802" width="38.7265625" customWidth="1"/>
    <col min="13057" max="13057" width="38.54296875" customWidth="1"/>
    <col min="13058" max="13058" width="38.7265625" customWidth="1"/>
    <col min="13313" max="13313" width="38.54296875" customWidth="1"/>
    <col min="13314" max="13314" width="38.7265625" customWidth="1"/>
    <col min="13569" max="13569" width="38.54296875" customWidth="1"/>
    <col min="13570" max="13570" width="38.7265625" customWidth="1"/>
    <col min="13825" max="13825" width="38.54296875" customWidth="1"/>
    <col min="13826" max="13826" width="38.7265625" customWidth="1"/>
    <col min="14081" max="14081" width="38.54296875" customWidth="1"/>
    <col min="14082" max="14082" width="38.7265625" customWidth="1"/>
    <col min="14337" max="14337" width="38.54296875" customWidth="1"/>
    <col min="14338" max="14338" width="38.7265625" customWidth="1"/>
    <col min="14593" max="14593" width="38.54296875" customWidth="1"/>
    <col min="14594" max="14594" width="38.7265625" customWidth="1"/>
    <col min="14849" max="14849" width="38.54296875" customWidth="1"/>
    <col min="14850" max="14850" width="38.7265625" customWidth="1"/>
    <col min="15105" max="15105" width="38.54296875" customWidth="1"/>
    <col min="15106" max="15106" width="38.7265625" customWidth="1"/>
    <col min="15361" max="15361" width="38.54296875" customWidth="1"/>
    <col min="15362" max="15362" width="38.7265625" customWidth="1"/>
    <col min="15617" max="15617" width="38.54296875" customWidth="1"/>
    <col min="15618" max="15618" width="38.7265625" customWidth="1"/>
    <col min="15873" max="15873" width="38.54296875" customWidth="1"/>
    <col min="15874" max="15874" width="38.7265625" customWidth="1"/>
    <col min="16129" max="16129" width="38.54296875" customWidth="1"/>
    <col min="16130" max="16130" width="38.7265625" customWidth="1"/>
  </cols>
  <sheetData>
    <row r="1" spans="1:9" ht="20.25" customHeight="1" x14ac:dyDescent="0.35">
      <c r="A1" s="150" t="s">
        <v>41</v>
      </c>
      <c r="B1" s="151"/>
      <c r="C1" s="2"/>
      <c r="D1" s="2"/>
      <c r="E1" s="2"/>
      <c r="F1" s="2"/>
      <c r="G1" s="2"/>
      <c r="H1" s="2"/>
      <c r="I1" s="2"/>
    </row>
    <row r="2" spans="1:9" ht="31.5" customHeight="1" x14ac:dyDescent="0.35">
      <c r="A2" s="150" t="s">
        <v>26</v>
      </c>
      <c r="B2" s="151"/>
      <c r="C2" s="2"/>
      <c r="D2" s="2"/>
      <c r="E2" s="2"/>
      <c r="F2" s="2"/>
      <c r="G2" s="2"/>
      <c r="H2" s="2"/>
      <c r="I2" s="2"/>
    </row>
    <row r="3" spans="1:9" ht="28" x14ac:dyDescent="0.35">
      <c r="A3" s="74" t="s">
        <v>5</v>
      </c>
      <c r="B3" s="75" t="s">
        <v>6</v>
      </c>
    </row>
    <row r="4" spans="1:9" ht="75.75" customHeight="1" x14ac:dyDescent="0.35">
      <c r="A4" s="76" t="s">
        <v>197</v>
      </c>
      <c r="B4" s="77">
        <v>1</v>
      </c>
    </row>
    <row r="5" spans="1:9" ht="48" customHeight="1" x14ac:dyDescent="0.35">
      <c r="A5" s="78" t="s">
        <v>198</v>
      </c>
      <c r="B5" s="79">
        <v>0.25</v>
      </c>
    </row>
    <row r="6" spans="1:9" ht="30.75" customHeight="1" x14ac:dyDescent="0.35">
      <c r="A6" s="78" t="s">
        <v>199</v>
      </c>
      <c r="B6" s="79">
        <v>0.375</v>
      </c>
    </row>
    <row r="7" spans="1:9" ht="43.5" customHeight="1" x14ac:dyDescent="0.35">
      <c r="A7" s="78" t="s">
        <v>200</v>
      </c>
      <c r="B7" s="79">
        <v>0.25</v>
      </c>
    </row>
    <row r="8" spans="1:9" ht="36" customHeight="1" x14ac:dyDescent="0.35">
      <c r="A8" s="78" t="s">
        <v>201</v>
      </c>
      <c r="B8" s="79">
        <v>0.125</v>
      </c>
    </row>
    <row r="9" spans="1:9" x14ac:dyDescent="0.35">
      <c r="A9" s="80" t="s">
        <v>146</v>
      </c>
      <c r="B9" s="81">
        <f>SUM(B5:B8)</f>
        <v>1</v>
      </c>
    </row>
    <row r="10" spans="1:9" ht="43.5" customHeight="1" x14ac:dyDescent="0.35">
      <c r="A10" s="74" t="s">
        <v>11</v>
      </c>
      <c r="B10" s="75" t="s">
        <v>12</v>
      </c>
    </row>
    <row r="11" spans="1:9" ht="50.25" customHeight="1" x14ac:dyDescent="0.35">
      <c r="A11" s="82" t="s">
        <v>198</v>
      </c>
      <c r="B11" s="83">
        <v>1</v>
      </c>
    </row>
    <row r="12" spans="1:9" ht="31.5" customHeight="1" x14ac:dyDescent="0.35">
      <c r="A12" s="78" t="s">
        <v>303</v>
      </c>
      <c r="B12" s="81">
        <v>0.3</v>
      </c>
    </row>
    <row r="13" spans="1:9" ht="31.5" customHeight="1" x14ac:dyDescent="0.35">
      <c r="A13" s="78" t="s">
        <v>302</v>
      </c>
      <c r="B13" s="81">
        <v>0.3</v>
      </c>
    </row>
    <row r="14" spans="1:9" ht="30.75" customHeight="1" x14ac:dyDescent="0.35">
      <c r="A14" s="78" t="s">
        <v>313</v>
      </c>
      <c r="B14" s="81">
        <v>0.4</v>
      </c>
    </row>
    <row r="15" spans="1:9" ht="37.5" customHeight="1" x14ac:dyDescent="0.35">
      <c r="A15" s="82" t="s">
        <v>199</v>
      </c>
      <c r="B15" s="83">
        <v>1</v>
      </c>
    </row>
    <row r="16" spans="1:9" ht="31.5" customHeight="1" x14ac:dyDescent="0.35">
      <c r="A16" s="78" t="s">
        <v>301</v>
      </c>
      <c r="B16" s="81">
        <v>0.25</v>
      </c>
      <c r="C16" s="3"/>
    </row>
    <row r="17" spans="1:3" ht="32.25" customHeight="1" x14ac:dyDescent="0.35">
      <c r="A17" s="78" t="s">
        <v>202</v>
      </c>
      <c r="B17" s="81">
        <v>0.25</v>
      </c>
      <c r="C17" s="3"/>
    </row>
    <row r="18" spans="1:3" ht="30.75" customHeight="1" x14ac:dyDescent="0.35">
      <c r="A18" s="78" t="s">
        <v>300</v>
      </c>
      <c r="B18" s="81">
        <v>0.25</v>
      </c>
      <c r="C18" s="3"/>
    </row>
    <row r="19" spans="1:3" ht="30.75" customHeight="1" x14ac:dyDescent="0.35">
      <c r="A19" s="78" t="s">
        <v>315</v>
      </c>
      <c r="B19" s="81">
        <v>0.25</v>
      </c>
      <c r="C19" s="3"/>
    </row>
    <row r="20" spans="1:3" ht="48" customHeight="1" x14ac:dyDescent="0.35">
      <c r="A20" s="82" t="s">
        <v>200</v>
      </c>
      <c r="B20" s="83">
        <v>1</v>
      </c>
      <c r="C20" s="3"/>
    </row>
    <row r="21" spans="1:3" ht="31.5" customHeight="1" x14ac:dyDescent="0.35">
      <c r="A21" s="78" t="s">
        <v>154</v>
      </c>
      <c r="B21" s="81">
        <v>0.25</v>
      </c>
      <c r="C21" s="3"/>
    </row>
    <row r="22" spans="1:3" ht="31.5" customHeight="1" x14ac:dyDescent="0.35">
      <c r="A22" s="78" t="s">
        <v>285</v>
      </c>
      <c r="B22" s="81">
        <v>0.25</v>
      </c>
      <c r="C22" s="3"/>
    </row>
    <row r="23" spans="1:3" ht="29.25" customHeight="1" x14ac:dyDescent="0.35">
      <c r="A23" s="78" t="s">
        <v>158</v>
      </c>
      <c r="B23" s="81">
        <v>0.25</v>
      </c>
      <c r="C23" s="3"/>
    </row>
    <row r="24" spans="1:3" ht="29.25" customHeight="1" x14ac:dyDescent="0.35">
      <c r="A24" s="78" t="s">
        <v>155</v>
      </c>
      <c r="B24" s="81">
        <v>0.25</v>
      </c>
      <c r="C24" s="3"/>
    </row>
    <row r="25" spans="1:3" ht="36" customHeight="1" x14ac:dyDescent="0.35">
      <c r="A25" s="82" t="s">
        <v>201</v>
      </c>
      <c r="B25" s="83">
        <v>1</v>
      </c>
      <c r="C25" s="3"/>
    </row>
    <row r="26" spans="1:3" ht="32.25" customHeight="1" x14ac:dyDescent="0.35">
      <c r="A26" s="78" t="s">
        <v>282</v>
      </c>
      <c r="B26" s="81">
        <v>0.3</v>
      </c>
      <c r="C26" s="3"/>
    </row>
    <row r="27" spans="1:3" ht="32.25" customHeight="1" x14ac:dyDescent="0.35">
      <c r="A27" s="78" t="s">
        <v>208</v>
      </c>
      <c r="B27" s="81">
        <v>0.3</v>
      </c>
      <c r="C27" s="3"/>
    </row>
    <row r="28" spans="1:3" ht="32.25" customHeight="1" x14ac:dyDescent="0.35">
      <c r="A28" s="78" t="s">
        <v>156</v>
      </c>
      <c r="B28" s="81">
        <v>0.4</v>
      </c>
    </row>
  </sheetData>
  <mergeCells count="2">
    <mergeCell ref="A1:B1"/>
    <mergeCell ref="A2:B2"/>
  </mergeCells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2"/>
  <sheetViews>
    <sheetView zoomScale="60" zoomScaleNormal="60" workbookViewId="0">
      <selection activeCell="E13" sqref="E13"/>
    </sheetView>
  </sheetViews>
  <sheetFormatPr baseColWidth="10" defaultColWidth="11.453125" defaultRowHeight="14.5" x14ac:dyDescent="0.35"/>
  <cols>
    <col min="1" max="1" width="14.54296875" customWidth="1"/>
    <col min="2" max="2" width="23.54296875" customWidth="1"/>
    <col min="3" max="3" width="13.26953125" customWidth="1"/>
    <col min="4" max="4" width="16" customWidth="1"/>
    <col min="5" max="5" width="22.54296875" customWidth="1"/>
    <col min="6" max="6" width="26.26953125" customWidth="1"/>
    <col min="7" max="7" width="18" customWidth="1"/>
  </cols>
  <sheetData>
    <row r="1" spans="2:7" ht="15" thickBot="1" x14ac:dyDescent="0.4"/>
    <row r="2" spans="2:7" ht="49.5" customHeight="1" thickBot="1" x14ac:dyDescent="0.4">
      <c r="B2" s="158" t="s">
        <v>30</v>
      </c>
      <c r="C2" s="159"/>
      <c r="D2" s="159"/>
      <c r="E2" s="159"/>
      <c r="F2" s="159"/>
      <c r="G2" s="160"/>
    </row>
    <row r="3" spans="2:7" ht="15" thickBot="1" x14ac:dyDescent="0.4">
      <c r="B3" s="161" t="s">
        <v>39</v>
      </c>
      <c r="C3" s="163" t="s">
        <v>28</v>
      </c>
      <c r="D3" s="164"/>
      <c r="E3" s="161" t="s">
        <v>123</v>
      </c>
      <c r="F3" s="161" t="s">
        <v>124</v>
      </c>
      <c r="G3" s="161" t="s">
        <v>29</v>
      </c>
    </row>
    <row r="4" spans="2:7" ht="15" thickBot="1" x14ac:dyDescent="0.4">
      <c r="B4" s="162"/>
      <c r="C4" s="63" t="s">
        <v>125</v>
      </c>
      <c r="D4" s="63" t="s">
        <v>126</v>
      </c>
      <c r="E4" s="162"/>
      <c r="F4" s="162"/>
      <c r="G4" s="162"/>
    </row>
    <row r="5" spans="2:7" ht="101.25" customHeight="1" x14ac:dyDescent="0.35">
      <c r="B5" s="155" t="s">
        <v>127</v>
      </c>
      <c r="C5" s="155" t="s">
        <v>128</v>
      </c>
      <c r="D5" s="152"/>
      <c r="E5" s="152" t="s">
        <v>129</v>
      </c>
      <c r="F5" s="152" t="s">
        <v>193</v>
      </c>
      <c r="G5" s="64" t="s">
        <v>192</v>
      </c>
    </row>
    <row r="6" spans="2:7" ht="110.25" customHeight="1" thickBot="1" x14ac:dyDescent="0.4">
      <c r="B6" s="156"/>
      <c r="C6" s="156"/>
      <c r="D6" s="154"/>
      <c r="E6" s="154"/>
      <c r="F6" s="154"/>
      <c r="G6" s="65"/>
    </row>
    <row r="7" spans="2:7" ht="54" customHeight="1" x14ac:dyDescent="0.35">
      <c r="B7" s="155" t="s">
        <v>191</v>
      </c>
      <c r="C7" s="155" t="s">
        <v>130</v>
      </c>
      <c r="D7" s="152"/>
      <c r="E7" s="152" t="s">
        <v>194</v>
      </c>
      <c r="F7" s="152" t="s">
        <v>131</v>
      </c>
      <c r="G7" s="152" t="s">
        <v>195</v>
      </c>
    </row>
    <row r="8" spans="2:7" x14ac:dyDescent="0.35">
      <c r="B8" s="157"/>
      <c r="C8" s="157"/>
      <c r="D8" s="153"/>
      <c r="E8" s="153"/>
      <c r="F8" s="153"/>
      <c r="G8" s="153"/>
    </row>
    <row r="9" spans="2:7" x14ac:dyDescent="0.35">
      <c r="B9" s="157"/>
      <c r="C9" s="157"/>
      <c r="D9" s="153"/>
      <c r="E9" s="153"/>
      <c r="F9" s="153"/>
      <c r="G9" s="153"/>
    </row>
    <row r="10" spans="2:7" x14ac:dyDescent="0.35">
      <c r="B10" s="157"/>
      <c r="C10" s="157"/>
      <c r="D10" s="153"/>
      <c r="E10" s="153"/>
      <c r="F10" s="153"/>
      <c r="G10" s="153"/>
    </row>
    <row r="11" spans="2:7" ht="25.5" customHeight="1" thickBot="1" x14ac:dyDescent="0.4">
      <c r="B11" s="156"/>
      <c r="C11" s="156"/>
      <c r="D11" s="154"/>
      <c r="E11" s="154"/>
      <c r="F11" s="154"/>
      <c r="G11" s="154"/>
    </row>
    <row r="12" spans="2:7" ht="199.5" customHeight="1" thickBot="1" x14ac:dyDescent="0.4">
      <c r="B12" s="102" t="s">
        <v>190</v>
      </c>
      <c r="C12" s="103" t="s">
        <v>128</v>
      </c>
      <c r="D12" s="65"/>
      <c r="E12" s="66" t="s">
        <v>286</v>
      </c>
      <c r="F12" s="65" t="s">
        <v>132</v>
      </c>
      <c r="G12" s="65" t="s">
        <v>196</v>
      </c>
    </row>
  </sheetData>
  <mergeCells count="17">
    <mergeCell ref="B2:G2"/>
    <mergeCell ref="B3:B4"/>
    <mergeCell ref="C3:D3"/>
    <mergeCell ref="E3:E4"/>
    <mergeCell ref="F3:F4"/>
    <mergeCell ref="G3:G4"/>
    <mergeCell ref="G7:G11"/>
    <mergeCell ref="C5:C6"/>
    <mergeCell ref="B5:B6"/>
    <mergeCell ref="D5:D6"/>
    <mergeCell ref="E5:E6"/>
    <mergeCell ref="F5:F6"/>
    <mergeCell ref="B7:B11"/>
    <mergeCell ref="C7:C11"/>
    <mergeCell ref="D7:D11"/>
    <mergeCell ref="E7:E11"/>
    <mergeCell ref="F7:F1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tabSelected="1" topLeftCell="A34" zoomScale="56" zoomScaleNormal="56" workbookViewId="0">
      <selection activeCell="C40" sqref="C40"/>
    </sheetView>
  </sheetViews>
  <sheetFormatPr baseColWidth="10" defaultColWidth="11.453125" defaultRowHeight="14.5" x14ac:dyDescent="0.35"/>
  <cols>
    <col min="1" max="1" width="17.1796875" customWidth="1"/>
    <col min="2" max="2" width="25.26953125" customWidth="1"/>
    <col min="3" max="3" width="57.54296875" style="30" customWidth="1"/>
    <col min="4" max="4" width="31.7265625" customWidth="1"/>
    <col min="5" max="5" width="32.81640625" customWidth="1"/>
    <col min="6" max="6" width="27.7265625" customWidth="1"/>
    <col min="7" max="7" width="23.1796875" customWidth="1"/>
    <col min="8" max="8" width="20" customWidth="1"/>
    <col min="9" max="9" width="24.453125" customWidth="1"/>
    <col min="12" max="12" width="17.7265625" bestFit="1" customWidth="1"/>
    <col min="15" max="15" width="11.453125" hidden="1" customWidth="1"/>
    <col min="245" max="245" width="17.1796875" customWidth="1"/>
    <col min="246" max="246" width="48.453125" bestFit="1" customWidth="1"/>
    <col min="247" max="247" width="23.54296875" bestFit="1" customWidth="1"/>
    <col min="248" max="248" width="31.54296875" bestFit="1" customWidth="1"/>
    <col min="249" max="249" width="24.1796875" bestFit="1" customWidth="1"/>
    <col min="250" max="250" width="12.453125" bestFit="1" customWidth="1"/>
    <col min="251" max="251" width="24.54296875" bestFit="1" customWidth="1"/>
    <col min="252" max="252" width="32.54296875" bestFit="1" customWidth="1"/>
    <col min="253" max="253" width="26.1796875" customWidth="1"/>
    <col min="254" max="254" width="15.1796875" bestFit="1" customWidth="1"/>
    <col min="255" max="255" width="16.81640625" customWidth="1"/>
    <col min="256" max="256" width="19.26953125" customWidth="1"/>
    <col min="257" max="257" width="21.7265625" customWidth="1"/>
    <col min="258" max="258" width="21.26953125" customWidth="1"/>
    <col min="259" max="259" width="25.81640625" customWidth="1"/>
    <col min="260" max="260" width="26.54296875" customWidth="1"/>
    <col min="261" max="261" width="16.1796875" customWidth="1"/>
    <col min="262" max="262" width="19.81640625" customWidth="1"/>
    <col min="263" max="263" width="17.1796875" customWidth="1"/>
    <col min="270" max="270" width="0" hidden="1" customWidth="1"/>
    <col min="501" max="501" width="17.1796875" customWidth="1"/>
    <col min="502" max="502" width="48.453125" bestFit="1" customWidth="1"/>
    <col min="503" max="503" width="23.54296875" bestFit="1" customWidth="1"/>
    <col min="504" max="504" width="31.54296875" bestFit="1" customWidth="1"/>
    <col min="505" max="505" width="24.1796875" bestFit="1" customWidth="1"/>
    <col min="506" max="506" width="12.453125" bestFit="1" customWidth="1"/>
    <col min="507" max="507" width="24.54296875" bestFit="1" customWidth="1"/>
    <col min="508" max="508" width="32.54296875" bestFit="1" customWidth="1"/>
    <col min="509" max="509" width="26.1796875" customWidth="1"/>
    <col min="510" max="510" width="15.1796875" bestFit="1" customWidth="1"/>
    <col min="511" max="511" width="16.81640625" customWidth="1"/>
    <col min="512" max="512" width="19.26953125" customWidth="1"/>
    <col min="513" max="513" width="21.7265625" customWidth="1"/>
    <col min="514" max="514" width="21.26953125" customWidth="1"/>
    <col min="515" max="515" width="25.81640625" customWidth="1"/>
    <col min="516" max="516" width="26.54296875" customWidth="1"/>
    <col min="517" max="517" width="16.1796875" customWidth="1"/>
    <col min="518" max="518" width="19.81640625" customWidth="1"/>
    <col min="519" max="519" width="17.1796875" customWidth="1"/>
    <col min="526" max="526" width="0" hidden="1" customWidth="1"/>
    <col min="757" max="757" width="17.1796875" customWidth="1"/>
    <col min="758" max="758" width="48.453125" bestFit="1" customWidth="1"/>
    <col min="759" max="759" width="23.54296875" bestFit="1" customWidth="1"/>
    <col min="760" max="760" width="31.54296875" bestFit="1" customWidth="1"/>
    <col min="761" max="761" width="24.1796875" bestFit="1" customWidth="1"/>
    <col min="762" max="762" width="12.453125" bestFit="1" customWidth="1"/>
    <col min="763" max="763" width="24.54296875" bestFit="1" customWidth="1"/>
    <col min="764" max="764" width="32.54296875" bestFit="1" customWidth="1"/>
    <col min="765" max="765" width="26.1796875" customWidth="1"/>
    <col min="766" max="766" width="15.1796875" bestFit="1" customWidth="1"/>
    <col min="767" max="767" width="16.81640625" customWidth="1"/>
    <col min="768" max="768" width="19.26953125" customWidth="1"/>
    <col min="769" max="769" width="21.7265625" customWidth="1"/>
    <col min="770" max="770" width="21.26953125" customWidth="1"/>
    <col min="771" max="771" width="25.81640625" customWidth="1"/>
    <col min="772" max="772" width="26.54296875" customWidth="1"/>
    <col min="773" max="773" width="16.1796875" customWidth="1"/>
    <col min="774" max="774" width="19.81640625" customWidth="1"/>
    <col min="775" max="775" width="17.1796875" customWidth="1"/>
    <col min="782" max="782" width="0" hidden="1" customWidth="1"/>
    <col min="1013" max="1013" width="17.1796875" customWidth="1"/>
    <col min="1014" max="1014" width="48.453125" bestFit="1" customWidth="1"/>
    <col min="1015" max="1015" width="23.54296875" bestFit="1" customWidth="1"/>
    <col min="1016" max="1016" width="31.54296875" bestFit="1" customWidth="1"/>
    <col min="1017" max="1017" width="24.1796875" bestFit="1" customWidth="1"/>
    <col min="1018" max="1018" width="12.453125" bestFit="1" customWidth="1"/>
    <col min="1019" max="1019" width="24.54296875" bestFit="1" customWidth="1"/>
    <col min="1020" max="1020" width="32.54296875" bestFit="1" customWidth="1"/>
    <col min="1021" max="1021" width="26.1796875" customWidth="1"/>
    <col min="1022" max="1022" width="15.1796875" bestFit="1" customWidth="1"/>
    <col min="1023" max="1023" width="16.81640625" customWidth="1"/>
    <col min="1024" max="1024" width="19.26953125" customWidth="1"/>
    <col min="1025" max="1025" width="21.7265625" customWidth="1"/>
    <col min="1026" max="1026" width="21.26953125" customWidth="1"/>
    <col min="1027" max="1027" width="25.81640625" customWidth="1"/>
    <col min="1028" max="1028" width="26.54296875" customWidth="1"/>
    <col min="1029" max="1029" width="16.1796875" customWidth="1"/>
    <col min="1030" max="1030" width="19.81640625" customWidth="1"/>
    <col min="1031" max="1031" width="17.1796875" customWidth="1"/>
    <col min="1038" max="1038" width="0" hidden="1" customWidth="1"/>
    <col min="1269" max="1269" width="17.1796875" customWidth="1"/>
    <col min="1270" max="1270" width="48.453125" bestFit="1" customWidth="1"/>
    <col min="1271" max="1271" width="23.54296875" bestFit="1" customWidth="1"/>
    <col min="1272" max="1272" width="31.54296875" bestFit="1" customWidth="1"/>
    <col min="1273" max="1273" width="24.1796875" bestFit="1" customWidth="1"/>
    <col min="1274" max="1274" width="12.453125" bestFit="1" customWidth="1"/>
    <col min="1275" max="1275" width="24.54296875" bestFit="1" customWidth="1"/>
    <col min="1276" max="1276" width="32.54296875" bestFit="1" customWidth="1"/>
    <col min="1277" max="1277" width="26.1796875" customWidth="1"/>
    <col min="1278" max="1278" width="15.1796875" bestFit="1" customWidth="1"/>
    <col min="1279" max="1279" width="16.81640625" customWidth="1"/>
    <col min="1280" max="1280" width="19.26953125" customWidth="1"/>
    <col min="1281" max="1281" width="21.7265625" customWidth="1"/>
    <col min="1282" max="1282" width="21.26953125" customWidth="1"/>
    <col min="1283" max="1283" width="25.81640625" customWidth="1"/>
    <col min="1284" max="1284" width="26.54296875" customWidth="1"/>
    <col min="1285" max="1285" width="16.1796875" customWidth="1"/>
    <col min="1286" max="1286" width="19.81640625" customWidth="1"/>
    <col min="1287" max="1287" width="17.1796875" customWidth="1"/>
    <col min="1294" max="1294" width="0" hidden="1" customWidth="1"/>
    <col min="1525" max="1525" width="17.1796875" customWidth="1"/>
    <col min="1526" max="1526" width="48.453125" bestFit="1" customWidth="1"/>
    <col min="1527" max="1527" width="23.54296875" bestFit="1" customWidth="1"/>
    <col min="1528" max="1528" width="31.54296875" bestFit="1" customWidth="1"/>
    <col min="1529" max="1529" width="24.1796875" bestFit="1" customWidth="1"/>
    <col min="1530" max="1530" width="12.453125" bestFit="1" customWidth="1"/>
    <col min="1531" max="1531" width="24.54296875" bestFit="1" customWidth="1"/>
    <col min="1532" max="1532" width="32.54296875" bestFit="1" customWidth="1"/>
    <col min="1533" max="1533" width="26.1796875" customWidth="1"/>
    <col min="1534" max="1534" width="15.1796875" bestFit="1" customWidth="1"/>
    <col min="1535" max="1535" width="16.81640625" customWidth="1"/>
    <col min="1536" max="1536" width="19.26953125" customWidth="1"/>
    <col min="1537" max="1537" width="21.7265625" customWidth="1"/>
    <col min="1538" max="1538" width="21.26953125" customWidth="1"/>
    <col min="1539" max="1539" width="25.81640625" customWidth="1"/>
    <col min="1540" max="1540" width="26.54296875" customWidth="1"/>
    <col min="1541" max="1541" width="16.1796875" customWidth="1"/>
    <col min="1542" max="1542" width="19.81640625" customWidth="1"/>
    <col min="1543" max="1543" width="17.1796875" customWidth="1"/>
    <col min="1550" max="1550" width="0" hidden="1" customWidth="1"/>
    <col min="1781" max="1781" width="17.1796875" customWidth="1"/>
    <col min="1782" max="1782" width="48.453125" bestFit="1" customWidth="1"/>
    <col min="1783" max="1783" width="23.54296875" bestFit="1" customWidth="1"/>
    <col min="1784" max="1784" width="31.54296875" bestFit="1" customWidth="1"/>
    <col min="1785" max="1785" width="24.1796875" bestFit="1" customWidth="1"/>
    <col min="1786" max="1786" width="12.453125" bestFit="1" customWidth="1"/>
    <col min="1787" max="1787" width="24.54296875" bestFit="1" customWidth="1"/>
    <col min="1788" max="1788" width="32.54296875" bestFit="1" customWidth="1"/>
    <col min="1789" max="1789" width="26.1796875" customWidth="1"/>
    <col min="1790" max="1790" width="15.1796875" bestFit="1" customWidth="1"/>
    <col min="1791" max="1791" width="16.81640625" customWidth="1"/>
    <col min="1792" max="1792" width="19.26953125" customWidth="1"/>
    <col min="1793" max="1793" width="21.7265625" customWidth="1"/>
    <col min="1794" max="1794" width="21.26953125" customWidth="1"/>
    <col min="1795" max="1795" width="25.81640625" customWidth="1"/>
    <col min="1796" max="1796" width="26.54296875" customWidth="1"/>
    <col min="1797" max="1797" width="16.1796875" customWidth="1"/>
    <col min="1798" max="1798" width="19.81640625" customWidth="1"/>
    <col min="1799" max="1799" width="17.1796875" customWidth="1"/>
    <col min="1806" max="1806" width="0" hidden="1" customWidth="1"/>
    <col min="2037" max="2037" width="17.1796875" customWidth="1"/>
    <col min="2038" max="2038" width="48.453125" bestFit="1" customWidth="1"/>
    <col min="2039" max="2039" width="23.54296875" bestFit="1" customWidth="1"/>
    <col min="2040" max="2040" width="31.54296875" bestFit="1" customWidth="1"/>
    <col min="2041" max="2041" width="24.1796875" bestFit="1" customWidth="1"/>
    <col min="2042" max="2042" width="12.453125" bestFit="1" customWidth="1"/>
    <col min="2043" max="2043" width="24.54296875" bestFit="1" customWidth="1"/>
    <col min="2044" max="2044" width="32.54296875" bestFit="1" customWidth="1"/>
    <col min="2045" max="2045" width="26.1796875" customWidth="1"/>
    <col min="2046" max="2046" width="15.1796875" bestFit="1" customWidth="1"/>
    <col min="2047" max="2047" width="16.81640625" customWidth="1"/>
    <col min="2048" max="2048" width="19.26953125" customWidth="1"/>
    <col min="2049" max="2049" width="21.7265625" customWidth="1"/>
    <col min="2050" max="2050" width="21.26953125" customWidth="1"/>
    <col min="2051" max="2051" width="25.81640625" customWidth="1"/>
    <col min="2052" max="2052" width="26.54296875" customWidth="1"/>
    <col min="2053" max="2053" width="16.1796875" customWidth="1"/>
    <col min="2054" max="2054" width="19.81640625" customWidth="1"/>
    <col min="2055" max="2055" width="17.1796875" customWidth="1"/>
    <col min="2062" max="2062" width="0" hidden="1" customWidth="1"/>
    <col min="2293" max="2293" width="17.1796875" customWidth="1"/>
    <col min="2294" max="2294" width="48.453125" bestFit="1" customWidth="1"/>
    <col min="2295" max="2295" width="23.54296875" bestFit="1" customWidth="1"/>
    <col min="2296" max="2296" width="31.54296875" bestFit="1" customWidth="1"/>
    <col min="2297" max="2297" width="24.1796875" bestFit="1" customWidth="1"/>
    <col min="2298" max="2298" width="12.453125" bestFit="1" customWidth="1"/>
    <col min="2299" max="2299" width="24.54296875" bestFit="1" customWidth="1"/>
    <col min="2300" max="2300" width="32.54296875" bestFit="1" customWidth="1"/>
    <col min="2301" max="2301" width="26.1796875" customWidth="1"/>
    <col min="2302" max="2302" width="15.1796875" bestFit="1" customWidth="1"/>
    <col min="2303" max="2303" width="16.81640625" customWidth="1"/>
    <col min="2304" max="2304" width="19.26953125" customWidth="1"/>
    <col min="2305" max="2305" width="21.7265625" customWidth="1"/>
    <col min="2306" max="2306" width="21.26953125" customWidth="1"/>
    <col min="2307" max="2307" width="25.81640625" customWidth="1"/>
    <col min="2308" max="2308" width="26.54296875" customWidth="1"/>
    <col min="2309" max="2309" width="16.1796875" customWidth="1"/>
    <col min="2310" max="2310" width="19.81640625" customWidth="1"/>
    <col min="2311" max="2311" width="17.1796875" customWidth="1"/>
    <col min="2318" max="2318" width="0" hidden="1" customWidth="1"/>
    <col min="2549" max="2549" width="17.1796875" customWidth="1"/>
    <col min="2550" max="2550" width="48.453125" bestFit="1" customWidth="1"/>
    <col min="2551" max="2551" width="23.54296875" bestFit="1" customWidth="1"/>
    <col min="2552" max="2552" width="31.54296875" bestFit="1" customWidth="1"/>
    <col min="2553" max="2553" width="24.1796875" bestFit="1" customWidth="1"/>
    <col min="2554" max="2554" width="12.453125" bestFit="1" customWidth="1"/>
    <col min="2555" max="2555" width="24.54296875" bestFit="1" customWidth="1"/>
    <col min="2556" max="2556" width="32.54296875" bestFit="1" customWidth="1"/>
    <col min="2557" max="2557" width="26.1796875" customWidth="1"/>
    <col min="2558" max="2558" width="15.1796875" bestFit="1" customWidth="1"/>
    <col min="2559" max="2559" width="16.81640625" customWidth="1"/>
    <col min="2560" max="2560" width="19.26953125" customWidth="1"/>
    <col min="2561" max="2561" width="21.7265625" customWidth="1"/>
    <col min="2562" max="2562" width="21.26953125" customWidth="1"/>
    <col min="2563" max="2563" width="25.81640625" customWidth="1"/>
    <col min="2564" max="2564" width="26.54296875" customWidth="1"/>
    <col min="2565" max="2565" width="16.1796875" customWidth="1"/>
    <col min="2566" max="2566" width="19.81640625" customWidth="1"/>
    <col min="2567" max="2567" width="17.1796875" customWidth="1"/>
    <col min="2574" max="2574" width="0" hidden="1" customWidth="1"/>
    <col min="2805" max="2805" width="17.1796875" customWidth="1"/>
    <col min="2806" max="2806" width="48.453125" bestFit="1" customWidth="1"/>
    <col min="2807" max="2807" width="23.54296875" bestFit="1" customWidth="1"/>
    <col min="2808" max="2808" width="31.54296875" bestFit="1" customWidth="1"/>
    <col min="2809" max="2809" width="24.1796875" bestFit="1" customWidth="1"/>
    <col min="2810" max="2810" width="12.453125" bestFit="1" customWidth="1"/>
    <col min="2811" max="2811" width="24.54296875" bestFit="1" customWidth="1"/>
    <col min="2812" max="2812" width="32.54296875" bestFit="1" customWidth="1"/>
    <col min="2813" max="2813" width="26.1796875" customWidth="1"/>
    <col min="2814" max="2814" width="15.1796875" bestFit="1" customWidth="1"/>
    <col min="2815" max="2815" width="16.81640625" customWidth="1"/>
    <col min="2816" max="2816" width="19.26953125" customWidth="1"/>
    <col min="2817" max="2817" width="21.7265625" customWidth="1"/>
    <col min="2818" max="2818" width="21.26953125" customWidth="1"/>
    <col min="2819" max="2819" width="25.81640625" customWidth="1"/>
    <col min="2820" max="2820" width="26.54296875" customWidth="1"/>
    <col min="2821" max="2821" width="16.1796875" customWidth="1"/>
    <col min="2822" max="2822" width="19.81640625" customWidth="1"/>
    <col min="2823" max="2823" width="17.1796875" customWidth="1"/>
    <col min="2830" max="2830" width="0" hidden="1" customWidth="1"/>
    <col min="3061" max="3061" width="17.1796875" customWidth="1"/>
    <col min="3062" max="3062" width="48.453125" bestFit="1" customWidth="1"/>
    <col min="3063" max="3063" width="23.54296875" bestFit="1" customWidth="1"/>
    <col min="3064" max="3064" width="31.54296875" bestFit="1" customWidth="1"/>
    <col min="3065" max="3065" width="24.1796875" bestFit="1" customWidth="1"/>
    <col min="3066" max="3066" width="12.453125" bestFit="1" customWidth="1"/>
    <col min="3067" max="3067" width="24.54296875" bestFit="1" customWidth="1"/>
    <col min="3068" max="3068" width="32.54296875" bestFit="1" customWidth="1"/>
    <col min="3069" max="3069" width="26.1796875" customWidth="1"/>
    <col min="3070" max="3070" width="15.1796875" bestFit="1" customWidth="1"/>
    <col min="3071" max="3071" width="16.81640625" customWidth="1"/>
    <col min="3072" max="3072" width="19.26953125" customWidth="1"/>
    <col min="3073" max="3073" width="21.7265625" customWidth="1"/>
    <col min="3074" max="3074" width="21.26953125" customWidth="1"/>
    <col min="3075" max="3075" width="25.81640625" customWidth="1"/>
    <col min="3076" max="3076" width="26.54296875" customWidth="1"/>
    <col min="3077" max="3077" width="16.1796875" customWidth="1"/>
    <col min="3078" max="3078" width="19.81640625" customWidth="1"/>
    <col min="3079" max="3079" width="17.1796875" customWidth="1"/>
    <col min="3086" max="3086" width="0" hidden="1" customWidth="1"/>
    <col min="3317" max="3317" width="17.1796875" customWidth="1"/>
    <col min="3318" max="3318" width="48.453125" bestFit="1" customWidth="1"/>
    <col min="3319" max="3319" width="23.54296875" bestFit="1" customWidth="1"/>
    <col min="3320" max="3320" width="31.54296875" bestFit="1" customWidth="1"/>
    <col min="3321" max="3321" width="24.1796875" bestFit="1" customWidth="1"/>
    <col min="3322" max="3322" width="12.453125" bestFit="1" customWidth="1"/>
    <col min="3323" max="3323" width="24.54296875" bestFit="1" customWidth="1"/>
    <col min="3324" max="3324" width="32.54296875" bestFit="1" customWidth="1"/>
    <col min="3325" max="3325" width="26.1796875" customWidth="1"/>
    <col min="3326" max="3326" width="15.1796875" bestFit="1" customWidth="1"/>
    <col min="3327" max="3327" width="16.81640625" customWidth="1"/>
    <col min="3328" max="3328" width="19.26953125" customWidth="1"/>
    <col min="3329" max="3329" width="21.7265625" customWidth="1"/>
    <col min="3330" max="3330" width="21.26953125" customWidth="1"/>
    <col min="3331" max="3331" width="25.81640625" customWidth="1"/>
    <col min="3332" max="3332" width="26.54296875" customWidth="1"/>
    <col min="3333" max="3333" width="16.1796875" customWidth="1"/>
    <col min="3334" max="3334" width="19.81640625" customWidth="1"/>
    <col min="3335" max="3335" width="17.1796875" customWidth="1"/>
    <col min="3342" max="3342" width="0" hidden="1" customWidth="1"/>
    <col min="3573" max="3573" width="17.1796875" customWidth="1"/>
    <col min="3574" max="3574" width="48.453125" bestFit="1" customWidth="1"/>
    <col min="3575" max="3575" width="23.54296875" bestFit="1" customWidth="1"/>
    <col min="3576" max="3576" width="31.54296875" bestFit="1" customWidth="1"/>
    <col min="3577" max="3577" width="24.1796875" bestFit="1" customWidth="1"/>
    <col min="3578" max="3578" width="12.453125" bestFit="1" customWidth="1"/>
    <col min="3579" max="3579" width="24.54296875" bestFit="1" customWidth="1"/>
    <col min="3580" max="3580" width="32.54296875" bestFit="1" customWidth="1"/>
    <col min="3581" max="3581" width="26.1796875" customWidth="1"/>
    <col min="3582" max="3582" width="15.1796875" bestFit="1" customWidth="1"/>
    <col min="3583" max="3583" width="16.81640625" customWidth="1"/>
    <col min="3584" max="3584" width="19.26953125" customWidth="1"/>
    <col min="3585" max="3585" width="21.7265625" customWidth="1"/>
    <col min="3586" max="3586" width="21.26953125" customWidth="1"/>
    <col min="3587" max="3587" width="25.81640625" customWidth="1"/>
    <col min="3588" max="3588" width="26.54296875" customWidth="1"/>
    <col min="3589" max="3589" width="16.1796875" customWidth="1"/>
    <col min="3590" max="3590" width="19.81640625" customWidth="1"/>
    <col min="3591" max="3591" width="17.1796875" customWidth="1"/>
    <col min="3598" max="3598" width="0" hidden="1" customWidth="1"/>
    <col min="3829" max="3829" width="17.1796875" customWidth="1"/>
    <col min="3830" max="3830" width="48.453125" bestFit="1" customWidth="1"/>
    <col min="3831" max="3831" width="23.54296875" bestFit="1" customWidth="1"/>
    <col min="3832" max="3832" width="31.54296875" bestFit="1" customWidth="1"/>
    <col min="3833" max="3833" width="24.1796875" bestFit="1" customWidth="1"/>
    <col min="3834" max="3834" width="12.453125" bestFit="1" customWidth="1"/>
    <col min="3835" max="3835" width="24.54296875" bestFit="1" customWidth="1"/>
    <col min="3836" max="3836" width="32.54296875" bestFit="1" customWidth="1"/>
    <col min="3837" max="3837" width="26.1796875" customWidth="1"/>
    <col min="3838" max="3838" width="15.1796875" bestFit="1" customWidth="1"/>
    <col min="3839" max="3839" width="16.81640625" customWidth="1"/>
    <col min="3840" max="3840" width="19.26953125" customWidth="1"/>
    <col min="3841" max="3841" width="21.7265625" customWidth="1"/>
    <col min="3842" max="3842" width="21.26953125" customWidth="1"/>
    <col min="3843" max="3843" width="25.81640625" customWidth="1"/>
    <col min="3844" max="3844" width="26.54296875" customWidth="1"/>
    <col min="3845" max="3845" width="16.1796875" customWidth="1"/>
    <col min="3846" max="3846" width="19.81640625" customWidth="1"/>
    <col min="3847" max="3847" width="17.1796875" customWidth="1"/>
    <col min="3854" max="3854" width="0" hidden="1" customWidth="1"/>
    <col min="4085" max="4085" width="17.1796875" customWidth="1"/>
    <col min="4086" max="4086" width="48.453125" bestFit="1" customWidth="1"/>
    <col min="4087" max="4087" width="23.54296875" bestFit="1" customWidth="1"/>
    <col min="4088" max="4088" width="31.54296875" bestFit="1" customWidth="1"/>
    <col min="4089" max="4089" width="24.1796875" bestFit="1" customWidth="1"/>
    <col min="4090" max="4090" width="12.453125" bestFit="1" customWidth="1"/>
    <col min="4091" max="4091" width="24.54296875" bestFit="1" customWidth="1"/>
    <col min="4092" max="4092" width="32.54296875" bestFit="1" customWidth="1"/>
    <col min="4093" max="4093" width="26.1796875" customWidth="1"/>
    <col min="4094" max="4094" width="15.1796875" bestFit="1" customWidth="1"/>
    <col min="4095" max="4095" width="16.81640625" customWidth="1"/>
    <col min="4096" max="4096" width="19.26953125" customWidth="1"/>
    <col min="4097" max="4097" width="21.7265625" customWidth="1"/>
    <col min="4098" max="4098" width="21.26953125" customWidth="1"/>
    <col min="4099" max="4099" width="25.81640625" customWidth="1"/>
    <col min="4100" max="4100" width="26.54296875" customWidth="1"/>
    <col min="4101" max="4101" width="16.1796875" customWidth="1"/>
    <col min="4102" max="4102" width="19.81640625" customWidth="1"/>
    <col min="4103" max="4103" width="17.1796875" customWidth="1"/>
    <col min="4110" max="4110" width="0" hidden="1" customWidth="1"/>
    <col min="4341" max="4341" width="17.1796875" customWidth="1"/>
    <col min="4342" max="4342" width="48.453125" bestFit="1" customWidth="1"/>
    <col min="4343" max="4343" width="23.54296875" bestFit="1" customWidth="1"/>
    <col min="4344" max="4344" width="31.54296875" bestFit="1" customWidth="1"/>
    <col min="4345" max="4345" width="24.1796875" bestFit="1" customWidth="1"/>
    <col min="4346" max="4346" width="12.453125" bestFit="1" customWidth="1"/>
    <col min="4347" max="4347" width="24.54296875" bestFit="1" customWidth="1"/>
    <col min="4348" max="4348" width="32.54296875" bestFit="1" customWidth="1"/>
    <col min="4349" max="4349" width="26.1796875" customWidth="1"/>
    <col min="4350" max="4350" width="15.1796875" bestFit="1" customWidth="1"/>
    <col min="4351" max="4351" width="16.81640625" customWidth="1"/>
    <col min="4352" max="4352" width="19.26953125" customWidth="1"/>
    <col min="4353" max="4353" width="21.7265625" customWidth="1"/>
    <col min="4354" max="4354" width="21.26953125" customWidth="1"/>
    <col min="4355" max="4355" width="25.81640625" customWidth="1"/>
    <col min="4356" max="4356" width="26.54296875" customWidth="1"/>
    <col min="4357" max="4357" width="16.1796875" customWidth="1"/>
    <col min="4358" max="4358" width="19.81640625" customWidth="1"/>
    <col min="4359" max="4359" width="17.1796875" customWidth="1"/>
    <col min="4366" max="4366" width="0" hidden="1" customWidth="1"/>
    <col min="4597" max="4597" width="17.1796875" customWidth="1"/>
    <col min="4598" max="4598" width="48.453125" bestFit="1" customWidth="1"/>
    <col min="4599" max="4599" width="23.54296875" bestFit="1" customWidth="1"/>
    <col min="4600" max="4600" width="31.54296875" bestFit="1" customWidth="1"/>
    <col min="4601" max="4601" width="24.1796875" bestFit="1" customWidth="1"/>
    <col min="4602" max="4602" width="12.453125" bestFit="1" customWidth="1"/>
    <col min="4603" max="4603" width="24.54296875" bestFit="1" customWidth="1"/>
    <col min="4604" max="4604" width="32.54296875" bestFit="1" customWidth="1"/>
    <col min="4605" max="4605" width="26.1796875" customWidth="1"/>
    <col min="4606" max="4606" width="15.1796875" bestFit="1" customWidth="1"/>
    <col min="4607" max="4607" width="16.81640625" customWidth="1"/>
    <col min="4608" max="4608" width="19.26953125" customWidth="1"/>
    <col min="4609" max="4609" width="21.7265625" customWidth="1"/>
    <col min="4610" max="4610" width="21.26953125" customWidth="1"/>
    <col min="4611" max="4611" width="25.81640625" customWidth="1"/>
    <col min="4612" max="4612" width="26.54296875" customWidth="1"/>
    <col min="4613" max="4613" width="16.1796875" customWidth="1"/>
    <col min="4614" max="4614" width="19.81640625" customWidth="1"/>
    <col min="4615" max="4615" width="17.1796875" customWidth="1"/>
    <col min="4622" max="4622" width="0" hidden="1" customWidth="1"/>
    <col min="4853" max="4853" width="17.1796875" customWidth="1"/>
    <col min="4854" max="4854" width="48.453125" bestFit="1" customWidth="1"/>
    <col min="4855" max="4855" width="23.54296875" bestFit="1" customWidth="1"/>
    <col min="4856" max="4856" width="31.54296875" bestFit="1" customWidth="1"/>
    <col min="4857" max="4857" width="24.1796875" bestFit="1" customWidth="1"/>
    <col min="4858" max="4858" width="12.453125" bestFit="1" customWidth="1"/>
    <col min="4859" max="4859" width="24.54296875" bestFit="1" customWidth="1"/>
    <col min="4860" max="4860" width="32.54296875" bestFit="1" customWidth="1"/>
    <col min="4861" max="4861" width="26.1796875" customWidth="1"/>
    <col min="4862" max="4862" width="15.1796875" bestFit="1" customWidth="1"/>
    <col min="4863" max="4863" width="16.81640625" customWidth="1"/>
    <col min="4864" max="4864" width="19.26953125" customWidth="1"/>
    <col min="4865" max="4865" width="21.7265625" customWidth="1"/>
    <col min="4866" max="4866" width="21.26953125" customWidth="1"/>
    <col min="4867" max="4867" width="25.81640625" customWidth="1"/>
    <col min="4868" max="4868" width="26.54296875" customWidth="1"/>
    <col min="4869" max="4869" width="16.1796875" customWidth="1"/>
    <col min="4870" max="4870" width="19.81640625" customWidth="1"/>
    <col min="4871" max="4871" width="17.1796875" customWidth="1"/>
    <col min="4878" max="4878" width="0" hidden="1" customWidth="1"/>
    <col min="5109" max="5109" width="17.1796875" customWidth="1"/>
    <col min="5110" max="5110" width="48.453125" bestFit="1" customWidth="1"/>
    <col min="5111" max="5111" width="23.54296875" bestFit="1" customWidth="1"/>
    <col min="5112" max="5112" width="31.54296875" bestFit="1" customWidth="1"/>
    <col min="5113" max="5113" width="24.1796875" bestFit="1" customWidth="1"/>
    <col min="5114" max="5114" width="12.453125" bestFit="1" customWidth="1"/>
    <col min="5115" max="5115" width="24.54296875" bestFit="1" customWidth="1"/>
    <col min="5116" max="5116" width="32.54296875" bestFit="1" customWidth="1"/>
    <col min="5117" max="5117" width="26.1796875" customWidth="1"/>
    <col min="5118" max="5118" width="15.1796875" bestFit="1" customWidth="1"/>
    <col min="5119" max="5119" width="16.81640625" customWidth="1"/>
    <col min="5120" max="5120" width="19.26953125" customWidth="1"/>
    <col min="5121" max="5121" width="21.7265625" customWidth="1"/>
    <col min="5122" max="5122" width="21.26953125" customWidth="1"/>
    <col min="5123" max="5123" width="25.81640625" customWidth="1"/>
    <col min="5124" max="5124" width="26.54296875" customWidth="1"/>
    <col min="5125" max="5125" width="16.1796875" customWidth="1"/>
    <col min="5126" max="5126" width="19.81640625" customWidth="1"/>
    <col min="5127" max="5127" width="17.1796875" customWidth="1"/>
    <col min="5134" max="5134" width="0" hidden="1" customWidth="1"/>
    <col min="5365" max="5365" width="17.1796875" customWidth="1"/>
    <col min="5366" max="5366" width="48.453125" bestFit="1" customWidth="1"/>
    <col min="5367" max="5367" width="23.54296875" bestFit="1" customWidth="1"/>
    <col min="5368" max="5368" width="31.54296875" bestFit="1" customWidth="1"/>
    <col min="5369" max="5369" width="24.1796875" bestFit="1" customWidth="1"/>
    <col min="5370" max="5370" width="12.453125" bestFit="1" customWidth="1"/>
    <col min="5371" max="5371" width="24.54296875" bestFit="1" customWidth="1"/>
    <col min="5372" max="5372" width="32.54296875" bestFit="1" customWidth="1"/>
    <col min="5373" max="5373" width="26.1796875" customWidth="1"/>
    <col min="5374" max="5374" width="15.1796875" bestFit="1" customWidth="1"/>
    <col min="5375" max="5375" width="16.81640625" customWidth="1"/>
    <col min="5376" max="5376" width="19.26953125" customWidth="1"/>
    <col min="5377" max="5377" width="21.7265625" customWidth="1"/>
    <col min="5378" max="5378" width="21.26953125" customWidth="1"/>
    <col min="5379" max="5379" width="25.81640625" customWidth="1"/>
    <col min="5380" max="5380" width="26.54296875" customWidth="1"/>
    <col min="5381" max="5381" width="16.1796875" customWidth="1"/>
    <col min="5382" max="5382" width="19.81640625" customWidth="1"/>
    <col min="5383" max="5383" width="17.1796875" customWidth="1"/>
    <col min="5390" max="5390" width="0" hidden="1" customWidth="1"/>
    <col min="5621" max="5621" width="17.1796875" customWidth="1"/>
    <col min="5622" max="5622" width="48.453125" bestFit="1" customWidth="1"/>
    <col min="5623" max="5623" width="23.54296875" bestFit="1" customWidth="1"/>
    <col min="5624" max="5624" width="31.54296875" bestFit="1" customWidth="1"/>
    <col min="5625" max="5625" width="24.1796875" bestFit="1" customWidth="1"/>
    <col min="5626" max="5626" width="12.453125" bestFit="1" customWidth="1"/>
    <col min="5627" max="5627" width="24.54296875" bestFit="1" customWidth="1"/>
    <col min="5628" max="5628" width="32.54296875" bestFit="1" customWidth="1"/>
    <col min="5629" max="5629" width="26.1796875" customWidth="1"/>
    <col min="5630" max="5630" width="15.1796875" bestFit="1" customWidth="1"/>
    <col min="5631" max="5631" width="16.81640625" customWidth="1"/>
    <col min="5632" max="5632" width="19.26953125" customWidth="1"/>
    <col min="5633" max="5633" width="21.7265625" customWidth="1"/>
    <col min="5634" max="5634" width="21.26953125" customWidth="1"/>
    <col min="5635" max="5635" width="25.81640625" customWidth="1"/>
    <col min="5636" max="5636" width="26.54296875" customWidth="1"/>
    <col min="5637" max="5637" width="16.1796875" customWidth="1"/>
    <col min="5638" max="5638" width="19.81640625" customWidth="1"/>
    <col min="5639" max="5639" width="17.1796875" customWidth="1"/>
    <col min="5646" max="5646" width="0" hidden="1" customWidth="1"/>
    <col min="5877" max="5877" width="17.1796875" customWidth="1"/>
    <col min="5878" max="5878" width="48.453125" bestFit="1" customWidth="1"/>
    <col min="5879" max="5879" width="23.54296875" bestFit="1" customWidth="1"/>
    <col min="5880" max="5880" width="31.54296875" bestFit="1" customWidth="1"/>
    <col min="5881" max="5881" width="24.1796875" bestFit="1" customWidth="1"/>
    <col min="5882" max="5882" width="12.453125" bestFit="1" customWidth="1"/>
    <col min="5883" max="5883" width="24.54296875" bestFit="1" customWidth="1"/>
    <col min="5884" max="5884" width="32.54296875" bestFit="1" customWidth="1"/>
    <col min="5885" max="5885" width="26.1796875" customWidth="1"/>
    <col min="5886" max="5886" width="15.1796875" bestFit="1" customWidth="1"/>
    <col min="5887" max="5887" width="16.81640625" customWidth="1"/>
    <col min="5888" max="5888" width="19.26953125" customWidth="1"/>
    <col min="5889" max="5889" width="21.7265625" customWidth="1"/>
    <col min="5890" max="5890" width="21.26953125" customWidth="1"/>
    <col min="5891" max="5891" width="25.81640625" customWidth="1"/>
    <col min="5892" max="5892" width="26.54296875" customWidth="1"/>
    <col min="5893" max="5893" width="16.1796875" customWidth="1"/>
    <col min="5894" max="5894" width="19.81640625" customWidth="1"/>
    <col min="5895" max="5895" width="17.1796875" customWidth="1"/>
    <col min="5902" max="5902" width="0" hidden="1" customWidth="1"/>
    <col min="6133" max="6133" width="17.1796875" customWidth="1"/>
    <col min="6134" max="6134" width="48.453125" bestFit="1" customWidth="1"/>
    <col min="6135" max="6135" width="23.54296875" bestFit="1" customWidth="1"/>
    <col min="6136" max="6136" width="31.54296875" bestFit="1" customWidth="1"/>
    <col min="6137" max="6137" width="24.1796875" bestFit="1" customWidth="1"/>
    <col min="6138" max="6138" width="12.453125" bestFit="1" customWidth="1"/>
    <col min="6139" max="6139" width="24.54296875" bestFit="1" customWidth="1"/>
    <col min="6140" max="6140" width="32.54296875" bestFit="1" customWidth="1"/>
    <col min="6141" max="6141" width="26.1796875" customWidth="1"/>
    <col min="6142" max="6142" width="15.1796875" bestFit="1" customWidth="1"/>
    <col min="6143" max="6143" width="16.81640625" customWidth="1"/>
    <col min="6144" max="6144" width="19.26953125" customWidth="1"/>
    <col min="6145" max="6145" width="21.7265625" customWidth="1"/>
    <col min="6146" max="6146" width="21.26953125" customWidth="1"/>
    <col min="6147" max="6147" width="25.81640625" customWidth="1"/>
    <col min="6148" max="6148" width="26.54296875" customWidth="1"/>
    <col min="6149" max="6149" width="16.1796875" customWidth="1"/>
    <col min="6150" max="6150" width="19.81640625" customWidth="1"/>
    <col min="6151" max="6151" width="17.1796875" customWidth="1"/>
    <col min="6158" max="6158" width="0" hidden="1" customWidth="1"/>
    <col min="6389" max="6389" width="17.1796875" customWidth="1"/>
    <col min="6390" max="6390" width="48.453125" bestFit="1" customWidth="1"/>
    <col min="6391" max="6391" width="23.54296875" bestFit="1" customWidth="1"/>
    <col min="6392" max="6392" width="31.54296875" bestFit="1" customWidth="1"/>
    <col min="6393" max="6393" width="24.1796875" bestFit="1" customWidth="1"/>
    <col min="6394" max="6394" width="12.453125" bestFit="1" customWidth="1"/>
    <col min="6395" max="6395" width="24.54296875" bestFit="1" customWidth="1"/>
    <col min="6396" max="6396" width="32.54296875" bestFit="1" customWidth="1"/>
    <col min="6397" max="6397" width="26.1796875" customWidth="1"/>
    <col min="6398" max="6398" width="15.1796875" bestFit="1" customWidth="1"/>
    <col min="6399" max="6399" width="16.81640625" customWidth="1"/>
    <col min="6400" max="6400" width="19.26953125" customWidth="1"/>
    <col min="6401" max="6401" width="21.7265625" customWidth="1"/>
    <col min="6402" max="6402" width="21.26953125" customWidth="1"/>
    <col min="6403" max="6403" width="25.81640625" customWidth="1"/>
    <col min="6404" max="6404" width="26.54296875" customWidth="1"/>
    <col min="6405" max="6405" width="16.1796875" customWidth="1"/>
    <col min="6406" max="6406" width="19.81640625" customWidth="1"/>
    <col min="6407" max="6407" width="17.1796875" customWidth="1"/>
    <col min="6414" max="6414" width="0" hidden="1" customWidth="1"/>
    <col min="6645" max="6645" width="17.1796875" customWidth="1"/>
    <col min="6646" max="6646" width="48.453125" bestFit="1" customWidth="1"/>
    <col min="6647" max="6647" width="23.54296875" bestFit="1" customWidth="1"/>
    <col min="6648" max="6648" width="31.54296875" bestFit="1" customWidth="1"/>
    <col min="6649" max="6649" width="24.1796875" bestFit="1" customWidth="1"/>
    <col min="6650" max="6650" width="12.453125" bestFit="1" customWidth="1"/>
    <col min="6651" max="6651" width="24.54296875" bestFit="1" customWidth="1"/>
    <col min="6652" max="6652" width="32.54296875" bestFit="1" customWidth="1"/>
    <col min="6653" max="6653" width="26.1796875" customWidth="1"/>
    <col min="6654" max="6654" width="15.1796875" bestFit="1" customWidth="1"/>
    <col min="6655" max="6655" width="16.81640625" customWidth="1"/>
    <col min="6656" max="6656" width="19.26953125" customWidth="1"/>
    <col min="6657" max="6657" width="21.7265625" customWidth="1"/>
    <col min="6658" max="6658" width="21.26953125" customWidth="1"/>
    <col min="6659" max="6659" width="25.81640625" customWidth="1"/>
    <col min="6660" max="6660" width="26.54296875" customWidth="1"/>
    <col min="6661" max="6661" width="16.1796875" customWidth="1"/>
    <col min="6662" max="6662" width="19.81640625" customWidth="1"/>
    <col min="6663" max="6663" width="17.1796875" customWidth="1"/>
    <col min="6670" max="6670" width="0" hidden="1" customWidth="1"/>
    <col min="6901" max="6901" width="17.1796875" customWidth="1"/>
    <col min="6902" max="6902" width="48.453125" bestFit="1" customWidth="1"/>
    <col min="6903" max="6903" width="23.54296875" bestFit="1" customWidth="1"/>
    <col min="6904" max="6904" width="31.54296875" bestFit="1" customWidth="1"/>
    <col min="6905" max="6905" width="24.1796875" bestFit="1" customWidth="1"/>
    <col min="6906" max="6906" width="12.453125" bestFit="1" customWidth="1"/>
    <col min="6907" max="6907" width="24.54296875" bestFit="1" customWidth="1"/>
    <col min="6908" max="6908" width="32.54296875" bestFit="1" customWidth="1"/>
    <col min="6909" max="6909" width="26.1796875" customWidth="1"/>
    <col min="6910" max="6910" width="15.1796875" bestFit="1" customWidth="1"/>
    <col min="6911" max="6911" width="16.81640625" customWidth="1"/>
    <col min="6912" max="6912" width="19.26953125" customWidth="1"/>
    <col min="6913" max="6913" width="21.7265625" customWidth="1"/>
    <col min="6914" max="6914" width="21.26953125" customWidth="1"/>
    <col min="6915" max="6915" width="25.81640625" customWidth="1"/>
    <col min="6916" max="6916" width="26.54296875" customWidth="1"/>
    <col min="6917" max="6917" width="16.1796875" customWidth="1"/>
    <col min="6918" max="6918" width="19.81640625" customWidth="1"/>
    <col min="6919" max="6919" width="17.1796875" customWidth="1"/>
    <col min="6926" max="6926" width="0" hidden="1" customWidth="1"/>
    <col min="7157" max="7157" width="17.1796875" customWidth="1"/>
    <col min="7158" max="7158" width="48.453125" bestFit="1" customWidth="1"/>
    <col min="7159" max="7159" width="23.54296875" bestFit="1" customWidth="1"/>
    <col min="7160" max="7160" width="31.54296875" bestFit="1" customWidth="1"/>
    <col min="7161" max="7161" width="24.1796875" bestFit="1" customWidth="1"/>
    <col min="7162" max="7162" width="12.453125" bestFit="1" customWidth="1"/>
    <col min="7163" max="7163" width="24.54296875" bestFit="1" customWidth="1"/>
    <col min="7164" max="7164" width="32.54296875" bestFit="1" customWidth="1"/>
    <col min="7165" max="7165" width="26.1796875" customWidth="1"/>
    <col min="7166" max="7166" width="15.1796875" bestFit="1" customWidth="1"/>
    <col min="7167" max="7167" width="16.81640625" customWidth="1"/>
    <col min="7168" max="7168" width="19.26953125" customWidth="1"/>
    <col min="7169" max="7169" width="21.7265625" customWidth="1"/>
    <col min="7170" max="7170" width="21.26953125" customWidth="1"/>
    <col min="7171" max="7171" width="25.81640625" customWidth="1"/>
    <col min="7172" max="7172" width="26.54296875" customWidth="1"/>
    <col min="7173" max="7173" width="16.1796875" customWidth="1"/>
    <col min="7174" max="7174" width="19.81640625" customWidth="1"/>
    <col min="7175" max="7175" width="17.1796875" customWidth="1"/>
    <col min="7182" max="7182" width="0" hidden="1" customWidth="1"/>
    <col min="7413" max="7413" width="17.1796875" customWidth="1"/>
    <col min="7414" max="7414" width="48.453125" bestFit="1" customWidth="1"/>
    <col min="7415" max="7415" width="23.54296875" bestFit="1" customWidth="1"/>
    <col min="7416" max="7416" width="31.54296875" bestFit="1" customWidth="1"/>
    <col min="7417" max="7417" width="24.1796875" bestFit="1" customWidth="1"/>
    <col min="7418" max="7418" width="12.453125" bestFit="1" customWidth="1"/>
    <col min="7419" max="7419" width="24.54296875" bestFit="1" customWidth="1"/>
    <col min="7420" max="7420" width="32.54296875" bestFit="1" customWidth="1"/>
    <col min="7421" max="7421" width="26.1796875" customWidth="1"/>
    <col min="7422" max="7422" width="15.1796875" bestFit="1" customWidth="1"/>
    <col min="7423" max="7423" width="16.81640625" customWidth="1"/>
    <col min="7424" max="7424" width="19.26953125" customWidth="1"/>
    <col min="7425" max="7425" width="21.7265625" customWidth="1"/>
    <col min="7426" max="7426" width="21.26953125" customWidth="1"/>
    <col min="7427" max="7427" width="25.81640625" customWidth="1"/>
    <col min="7428" max="7428" width="26.54296875" customWidth="1"/>
    <col min="7429" max="7429" width="16.1796875" customWidth="1"/>
    <col min="7430" max="7430" width="19.81640625" customWidth="1"/>
    <col min="7431" max="7431" width="17.1796875" customWidth="1"/>
    <col min="7438" max="7438" width="0" hidden="1" customWidth="1"/>
    <col min="7669" max="7669" width="17.1796875" customWidth="1"/>
    <col min="7670" max="7670" width="48.453125" bestFit="1" customWidth="1"/>
    <col min="7671" max="7671" width="23.54296875" bestFit="1" customWidth="1"/>
    <col min="7672" max="7672" width="31.54296875" bestFit="1" customWidth="1"/>
    <col min="7673" max="7673" width="24.1796875" bestFit="1" customWidth="1"/>
    <col min="7674" max="7674" width="12.453125" bestFit="1" customWidth="1"/>
    <col min="7675" max="7675" width="24.54296875" bestFit="1" customWidth="1"/>
    <col min="7676" max="7676" width="32.54296875" bestFit="1" customWidth="1"/>
    <col min="7677" max="7677" width="26.1796875" customWidth="1"/>
    <col min="7678" max="7678" width="15.1796875" bestFit="1" customWidth="1"/>
    <col min="7679" max="7679" width="16.81640625" customWidth="1"/>
    <col min="7680" max="7680" width="19.26953125" customWidth="1"/>
    <col min="7681" max="7681" width="21.7265625" customWidth="1"/>
    <col min="7682" max="7682" width="21.26953125" customWidth="1"/>
    <col min="7683" max="7683" width="25.81640625" customWidth="1"/>
    <col min="7684" max="7684" width="26.54296875" customWidth="1"/>
    <col min="7685" max="7685" width="16.1796875" customWidth="1"/>
    <col min="7686" max="7686" width="19.81640625" customWidth="1"/>
    <col min="7687" max="7687" width="17.1796875" customWidth="1"/>
    <col min="7694" max="7694" width="0" hidden="1" customWidth="1"/>
    <col min="7925" max="7925" width="17.1796875" customWidth="1"/>
    <col min="7926" max="7926" width="48.453125" bestFit="1" customWidth="1"/>
    <col min="7927" max="7927" width="23.54296875" bestFit="1" customWidth="1"/>
    <col min="7928" max="7928" width="31.54296875" bestFit="1" customWidth="1"/>
    <col min="7929" max="7929" width="24.1796875" bestFit="1" customWidth="1"/>
    <col min="7930" max="7930" width="12.453125" bestFit="1" customWidth="1"/>
    <col min="7931" max="7931" width="24.54296875" bestFit="1" customWidth="1"/>
    <col min="7932" max="7932" width="32.54296875" bestFit="1" customWidth="1"/>
    <col min="7933" max="7933" width="26.1796875" customWidth="1"/>
    <col min="7934" max="7934" width="15.1796875" bestFit="1" customWidth="1"/>
    <col min="7935" max="7935" width="16.81640625" customWidth="1"/>
    <col min="7936" max="7936" width="19.26953125" customWidth="1"/>
    <col min="7937" max="7937" width="21.7265625" customWidth="1"/>
    <col min="7938" max="7938" width="21.26953125" customWidth="1"/>
    <col min="7939" max="7939" width="25.81640625" customWidth="1"/>
    <col min="7940" max="7940" width="26.54296875" customWidth="1"/>
    <col min="7941" max="7941" width="16.1796875" customWidth="1"/>
    <col min="7942" max="7942" width="19.81640625" customWidth="1"/>
    <col min="7943" max="7943" width="17.1796875" customWidth="1"/>
    <col min="7950" max="7950" width="0" hidden="1" customWidth="1"/>
    <col min="8181" max="8181" width="17.1796875" customWidth="1"/>
    <col min="8182" max="8182" width="48.453125" bestFit="1" customWidth="1"/>
    <col min="8183" max="8183" width="23.54296875" bestFit="1" customWidth="1"/>
    <col min="8184" max="8184" width="31.54296875" bestFit="1" customWidth="1"/>
    <col min="8185" max="8185" width="24.1796875" bestFit="1" customWidth="1"/>
    <col min="8186" max="8186" width="12.453125" bestFit="1" customWidth="1"/>
    <col min="8187" max="8187" width="24.54296875" bestFit="1" customWidth="1"/>
    <col min="8188" max="8188" width="32.54296875" bestFit="1" customWidth="1"/>
    <col min="8189" max="8189" width="26.1796875" customWidth="1"/>
    <col min="8190" max="8190" width="15.1796875" bestFit="1" customWidth="1"/>
    <col min="8191" max="8191" width="16.81640625" customWidth="1"/>
    <col min="8192" max="8192" width="19.26953125" customWidth="1"/>
    <col min="8193" max="8193" width="21.7265625" customWidth="1"/>
    <col min="8194" max="8194" width="21.26953125" customWidth="1"/>
    <col min="8195" max="8195" width="25.81640625" customWidth="1"/>
    <col min="8196" max="8196" width="26.54296875" customWidth="1"/>
    <col min="8197" max="8197" width="16.1796875" customWidth="1"/>
    <col min="8198" max="8198" width="19.81640625" customWidth="1"/>
    <col min="8199" max="8199" width="17.1796875" customWidth="1"/>
    <col min="8206" max="8206" width="0" hidden="1" customWidth="1"/>
    <col min="8437" max="8437" width="17.1796875" customWidth="1"/>
    <col min="8438" max="8438" width="48.453125" bestFit="1" customWidth="1"/>
    <col min="8439" max="8439" width="23.54296875" bestFit="1" customWidth="1"/>
    <col min="8440" max="8440" width="31.54296875" bestFit="1" customWidth="1"/>
    <col min="8441" max="8441" width="24.1796875" bestFit="1" customWidth="1"/>
    <col min="8442" max="8442" width="12.453125" bestFit="1" customWidth="1"/>
    <col min="8443" max="8443" width="24.54296875" bestFit="1" customWidth="1"/>
    <col min="8444" max="8444" width="32.54296875" bestFit="1" customWidth="1"/>
    <col min="8445" max="8445" width="26.1796875" customWidth="1"/>
    <col min="8446" max="8446" width="15.1796875" bestFit="1" customWidth="1"/>
    <col min="8447" max="8447" width="16.81640625" customWidth="1"/>
    <col min="8448" max="8448" width="19.26953125" customWidth="1"/>
    <col min="8449" max="8449" width="21.7265625" customWidth="1"/>
    <col min="8450" max="8450" width="21.26953125" customWidth="1"/>
    <col min="8451" max="8451" width="25.81640625" customWidth="1"/>
    <col min="8452" max="8452" width="26.54296875" customWidth="1"/>
    <col min="8453" max="8453" width="16.1796875" customWidth="1"/>
    <col min="8454" max="8454" width="19.81640625" customWidth="1"/>
    <col min="8455" max="8455" width="17.1796875" customWidth="1"/>
    <col min="8462" max="8462" width="0" hidden="1" customWidth="1"/>
    <col min="8693" max="8693" width="17.1796875" customWidth="1"/>
    <col min="8694" max="8694" width="48.453125" bestFit="1" customWidth="1"/>
    <col min="8695" max="8695" width="23.54296875" bestFit="1" customWidth="1"/>
    <col min="8696" max="8696" width="31.54296875" bestFit="1" customWidth="1"/>
    <col min="8697" max="8697" width="24.1796875" bestFit="1" customWidth="1"/>
    <col min="8698" max="8698" width="12.453125" bestFit="1" customWidth="1"/>
    <col min="8699" max="8699" width="24.54296875" bestFit="1" customWidth="1"/>
    <col min="8700" max="8700" width="32.54296875" bestFit="1" customWidth="1"/>
    <col min="8701" max="8701" width="26.1796875" customWidth="1"/>
    <col min="8702" max="8702" width="15.1796875" bestFit="1" customWidth="1"/>
    <col min="8703" max="8703" width="16.81640625" customWidth="1"/>
    <col min="8704" max="8704" width="19.26953125" customWidth="1"/>
    <col min="8705" max="8705" width="21.7265625" customWidth="1"/>
    <col min="8706" max="8706" width="21.26953125" customWidth="1"/>
    <col min="8707" max="8707" width="25.81640625" customWidth="1"/>
    <col min="8708" max="8708" width="26.54296875" customWidth="1"/>
    <col min="8709" max="8709" width="16.1796875" customWidth="1"/>
    <col min="8710" max="8710" width="19.81640625" customWidth="1"/>
    <col min="8711" max="8711" width="17.1796875" customWidth="1"/>
    <col min="8718" max="8718" width="0" hidden="1" customWidth="1"/>
    <col min="8949" max="8949" width="17.1796875" customWidth="1"/>
    <col min="8950" max="8950" width="48.453125" bestFit="1" customWidth="1"/>
    <col min="8951" max="8951" width="23.54296875" bestFit="1" customWidth="1"/>
    <col min="8952" max="8952" width="31.54296875" bestFit="1" customWidth="1"/>
    <col min="8953" max="8953" width="24.1796875" bestFit="1" customWidth="1"/>
    <col min="8954" max="8954" width="12.453125" bestFit="1" customWidth="1"/>
    <col min="8955" max="8955" width="24.54296875" bestFit="1" customWidth="1"/>
    <col min="8956" max="8956" width="32.54296875" bestFit="1" customWidth="1"/>
    <col min="8957" max="8957" width="26.1796875" customWidth="1"/>
    <col min="8958" max="8958" width="15.1796875" bestFit="1" customWidth="1"/>
    <col min="8959" max="8959" width="16.81640625" customWidth="1"/>
    <col min="8960" max="8960" width="19.26953125" customWidth="1"/>
    <col min="8961" max="8961" width="21.7265625" customWidth="1"/>
    <col min="8962" max="8962" width="21.26953125" customWidth="1"/>
    <col min="8963" max="8963" width="25.81640625" customWidth="1"/>
    <col min="8964" max="8964" width="26.54296875" customWidth="1"/>
    <col min="8965" max="8965" width="16.1796875" customWidth="1"/>
    <col min="8966" max="8966" width="19.81640625" customWidth="1"/>
    <col min="8967" max="8967" width="17.1796875" customWidth="1"/>
    <col min="8974" max="8974" width="0" hidden="1" customWidth="1"/>
    <col min="9205" max="9205" width="17.1796875" customWidth="1"/>
    <col min="9206" max="9206" width="48.453125" bestFit="1" customWidth="1"/>
    <col min="9207" max="9207" width="23.54296875" bestFit="1" customWidth="1"/>
    <col min="9208" max="9208" width="31.54296875" bestFit="1" customWidth="1"/>
    <col min="9209" max="9209" width="24.1796875" bestFit="1" customWidth="1"/>
    <col min="9210" max="9210" width="12.453125" bestFit="1" customWidth="1"/>
    <col min="9211" max="9211" width="24.54296875" bestFit="1" customWidth="1"/>
    <col min="9212" max="9212" width="32.54296875" bestFit="1" customWidth="1"/>
    <col min="9213" max="9213" width="26.1796875" customWidth="1"/>
    <col min="9214" max="9214" width="15.1796875" bestFit="1" customWidth="1"/>
    <col min="9215" max="9215" width="16.81640625" customWidth="1"/>
    <col min="9216" max="9216" width="19.26953125" customWidth="1"/>
    <col min="9217" max="9217" width="21.7265625" customWidth="1"/>
    <col min="9218" max="9218" width="21.26953125" customWidth="1"/>
    <col min="9219" max="9219" width="25.81640625" customWidth="1"/>
    <col min="9220" max="9220" width="26.54296875" customWidth="1"/>
    <col min="9221" max="9221" width="16.1796875" customWidth="1"/>
    <col min="9222" max="9222" width="19.81640625" customWidth="1"/>
    <col min="9223" max="9223" width="17.1796875" customWidth="1"/>
    <col min="9230" max="9230" width="0" hidden="1" customWidth="1"/>
    <col min="9461" max="9461" width="17.1796875" customWidth="1"/>
    <col min="9462" max="9462" width="48.453125" bestFit="1" customWidth="1"/>
    <col min="9463" max="9463" width="23.54296875" bestFit="1" customWidth="1"/>
    <col min="9464" max="9464" width="31.54296875" bestFit="1" customWidth="1"/>
    <col min="9465" max="9465" width="24.1796875" bestFit="1" customWidth="1"/>
    <col min="9466" max="9466" width="12.453125" bestFit="1" customWidth="1"/>
    <col min="9467" max="9467" width="24.54296875" bestFit="1" customWidth="1"/>
    <col min="9468" max="9468" width="32.54296875" bestFit="1" customWidth="1"/>
    <col min="9469" max="9469" width="26.1796875" customWidth="1"/>
    <col min="9470" max="9470" width="15.1796875" bestFit="1" customWidth="1"/>
    <col min="9471" max="9471" width="16.81640625" customWidth="1"/>
    <col min="9472" max="9472" width="19.26953125" customWidth="1"/>
    <col min="9473" max="9473" width="21.7265625" customWidth="1"/>
    <col min="9474" max="9474" width="21.26953125" customWidth="1"/>
    <col min="9475" max="9475" width="25.81640625" customWidth="1"/>
    <col min="9476" max="9476" width="26.54296875" customWidth="1"/>
    <col min="9477" max="9477" width="16.1796875" customWidth="1"/>
    <col min="9478" max="9478" width="19.81640625" customWidth="1"/>
    <col min="9479" max="9479" width="17.1796875" customWidth="1"/>
    <col min="9486" max="9486" width="0" hidden="1" customWidth="1"/>
    <col min="9717" max="9717" width="17.1796875" customWidth="1"/>
    <col min="9718" max="9718" width="48.453125" bestFit="1" customWidth="1"/>
    <col min="9719" max="9719" width="23.54296875" bestFit="1" customWidth="1"/>
    <col min="9720" max="9720" width="31.54296875" bestFit="1" customWidth="1"/>
    <col min="9721" max="9721" width="24.1796875" bestFit="1" customWidth="1"/>
    <col min="9722" max="9722" width="12.453125" bestFit="1" customWidth="1"/>
    <col min="9723" max="9723" width="24.54296875" bestFit="1" customWidth="1"/>
    <col min="9724" max="9724" width="32.54296875" bestFit="1" customWidth="1"/>
    <col min="9725" max="9725" width="26.1796875" customWidth="1"/>
    <col min="9726" max="9726" width="15.1796875" bestFit="1" customWidth="1"/>
    <col min="9727" max="9727" width="16.81640625" customWidth="1"/>
    <col min="9728" max="9728" width="19.26953125" customWidth="1"/>
    <col min="9729" max="9729" width="21.7265625" customWidth="1"/>
    <col min="9730" max="9730" width="21.26953125" customWidth="1"/>
    <col min="9731" max="9731" width="25.81640625" customWidth="1"/>
    <col min="9732" max="9732" width="26.54296875" customWidth="1"/>
    <col min="9733" max="9733" width="16.1796875" customWidth="1"/>
    <col min="9734" max="9734" width="19.81640625" customWidth="1"/>
    <col min="9735" max="9735" width="17.1796875" customWidth="1"/>
    <col min="9742" max="9742" width="0" hidden="1" customWidth="1"/>
    <col min="9973" max="9973" width="17.1796875" customWidth="1"/>
    <col min="9974" max="9974" width="48.453125" bestFit="1" customWidth="1"/>
    <col min="9975" max="9975" width="23.54296875" bestFit="1" customWidth="1"/>
    <col min="9976" max="9976" width="31.54296875" bestFit="1" customWidth="1"/>
    <col min="9977" max="9977" width="24.1796875" bestFit="1" customWidth="1"/>
    <col min="9978" max="9978" width="12.453125" bestFit="1" customWidth="1"/>
    <col min="9979" max="9979" width="24.54296875" bestFit="1" customWidth="1"/>
    <col min="9980" max="9980" width="32.54296875" bestFit="1" customWidth="1"/>
    <col min="9981" max="9981" width="26.1796875" customWidth="1"/>
    <col min="9982" max="9982" width="15.1796875" bestFit="1" customWidth="1"/>
    <col min="9983" max="9983" width="16.81640625" customWidth="1"/>
    <col min="9984" max="9984" width="19.26953125" customWidth="1"/>
    <col min="9985" max="9985" width="21.7265625" customWidth="1"/>
    <col min="9986" max="9986" width="21.26953125" customWidth="1"/>
    <col min="9987" max="9987" width="25.81640625" customWidth="1"/>
    <col min="9988" max="9988" width="26.54296875" customWidth="1"/>
    <col min="9989" max="9989" width="16.1796875" customWidth="1"/>
    <col min="9990" max="9990" width="19.81640625" customWidth="1"/>
    <col min="9991" max="9991" width="17.1796875" customWidth="1"/>
    <col min="9998" max="9998" width="0" hidden="1" customWidth="1"/>
    <col min="10229" max="10229" width="17.1796875" customWidth="1"/>
    <col min="10230" max="10230" width="48.453125" bestFit="1" customWidth="1"/>
    <col min="10231" max="10231" width="23.54296875" bestFit="1" customWidth="1"/>
    <col min="10232" max="10232" width="31.54296875" bestFit="1" customWidth="1"/>
    <col min="10233" max="10233" width="24.1796875" bestFit="1" customWidth="1"/>
    <col min="10234" max="10234" width="12.453125" bestFit="1" customWidth="1"/>
    <col min="10235" max="10235" width="24.54296875" bestFit="1" customWidth="1"/>
    <col min="10236" max="10236" width="32.54296875" bestFit="1" customWidth="1"/>
    <col min="10237" max="10237" width="26.1796875" customWidth="1"/>
    <col min="10238" max="10238" width="15.1796875" bestFit="1" customWidth="1"/>
    <col min="10239" max="10239" width="16.81640625" customWidth="1"/>
    <col min="10240" max="10240" width="19.26953125" customWidth="1"/>
    <col min="10241" max="10241" width="21.7265625" customWidth="1"/>
    <col min="10242" max="10242" width="21.26953125" customWidth="1"/>
    <col min="10243" max="10243" width="25.81640625" customWidth="1"/>
    <col min="10244" max="10244" width="26.54296875" customWidth="1"/>
    <col min="10245" max="10245" width="16.1796875" customWidth="1"/>
    <col min="10246" max="10246" width="19.81640625" customWidth="1"/>
    <col min="10247" max="10247" width="17.1796875" customWidth="1"/>
    <col min="10254" max="10254" width="0" hidden="1" customWidth="1"/>
    <col min="10485" max="10485" width="17.1796875" customWidth="1"/>
    <col min="10486" max="10486" width="48.453125" bestFit="1" customWidth="1"/>
    <col min="10487" max="10487" width="23.54296875" bestFit="1" customWidth="1"/>
    <col min="10488" max="10488" width="31.54296875" bestFit="1" customWidth="1"/>
    <col min="10489" max="10489" width="24.1796875" bestFit="1" customWidth="1"/>
    <col min="10490" max="10490" width="12.453125" bestFit="1" customWidth="1"/>
    <col min="10491" max="10491" width="24.54296875" bestFit="1" customWidth="1"/>
    <col min="10492" max="10492" width="32.54296875" bestFit="1" customWidth="1"/>
    <col min="10493" max="10493" width="26.1796875" customWidth="1"/>
    <col min="10494" max="10494" width="15.1796875" bestFit="1" customWidth="1"/>
    <col min="10495" max="10495" width="16.81640625" customWidth="1"/>
    <col min="10496" max="10496" width="19.26953125" customWidth="1"/>
    <col min="10497" max="10497" width="21.7265625" customWidth="1"/>
    <col min="10498" max="10498" width="21.26953125" customWidth="1"/>
    <col min="10499" max="10499" width="25.81640625" customWidth="1"/>
    <col min="10500" max="10500" width="26.54296875" customWidth="1"/>
    <col min="10501" max="10501" width="16.1796875" customWidth="1"/>
    <col min="10502" max="10502" width="19.81640625" customWidth="1"/>
    <col min="10503" max="10503" width="17.1796875" customWidth="1"/>
    <col min="10510" max="10510" width="0" hidden="1" customWidth="1"/>
    <col min="10741" max="10741" width="17.1796875" customWidth="1"/>
    <col min="10742" max="10742" width="48.453125" bestFit="1" customWidth="1"/>
    <col min="10743" max="10743" width="23.54296875" bestFit="1" customWidth="1"/>
    <col min="10744" max="10744" width="31.54296875" bestFit="1" customWidth="1"/>
    <col min="10745" max="10745" width="24.1796875" bestFit="1" customWidth="1"/>
    <col min="10746" max="10746" width="12.453125" bestFit="1" customWidth="1"/>
    <col min="10747" max="10747" width="24.54296875" bestFit="1" customWidth="1"/>
    <col min="10748" max="10748" width="32.54296875" bestFit="1" customWidth="1"/>
    <col min="10749" max="10749" width="26.1796875" customWidth="1"/>
    <col min="10750" max="10750" width="15.1796875" bestFit="1" customWidth="1"/>
    <col min="10751" max="10751" width="16.81640625" customWidth="1"/>
    <col min="10752" max="10752" width="19.26953125" customWidth="1"/>
    <col min="10753" max="10753" width="21.7265625" customWidth="1"/>
    <col min="10754" max="10754" width="21.26953125" customWidth="1"/>
    <col min="10755" max="10755" width="25.81640625" customWidth="1"/>
    <col min="10756" max="10756" width="26.54296875" customWidth="1"/>
    <col min="10757" max="10757" width="16.1796875" customWidth="1"/>
    <col min="10758" max="10758" width="19.81640625" customWidth="1"/>
    <col min="10759" max="10759" width="17.1796875" customWidth="1"/>
    <col min="10766" max="10766" width="0" hidden="1" customWidth="1"/>
    <col min="10997" max="10997" width="17.1796875" customWidth="1"/>
    <col min="10998" max="10998" width="48.453125" bestFit="1" customWidth="1"/>
    <col min="10999" max="10999" width="23.54296875" bestFit="1" customWidth="1"/>
    <col min="11000" max="11000" width="31.54296875" bestFit="1" customWidth="1"/>
    <col min="11001" max="11001" width="24.1796875" bestFit="1" customWidth="1"/>
    <col min="11002" max="11002" width="12.453125" bestFit="1" customWidth="1"/>
    <col min="11003" max="11003" width="24.54296875" bestFit="1" customWidth="1"/>
    <col min="11004" max="11004" width="32.54296875" bestFit="1" customWidth="1"/>
    <col min="11005" max="11005" width="26.1796875" customWidth="1"/>
    <col min="11006" max="11006" width="15.1796875" bestFit="1" customWidth="1"/>
    <col min="11007" max="11007" width="16.81640625" customWidth="1"/>
    <col min="11008" max="11008" width="19.26953125" customWidth="1"/>
    <col min="11009" max="11009" width="21.7265625" customWidth="1"/>
    <col min="11010" max="11010" width="21.26953125" customWidth="1"/>
    <col min="11011" max="11011" width="25.81640625" customWidth="1"/>
    <col min="11012" max="11012" width="26.54296875" customWidth="1"/>
    <col min="11013" max="11013" width="16.1796875" customWidth="1"/>
    <col min="11014" max="11014" width="19.81640625" customWidth="1"/>
    <col min="11015" max="11015" width="17.1796875" customWidth="1"/>
    <col min="11022" max="11022" width="0" hidden="1" customWidth="1"/>
    <col min="11253" max="11253" width="17.1796875" customWidth="1"/>
    <col min="11254" max="11254" width="48.453125" bestFit="1" customWidth="1"/>
    <col min="11255" max="11255" width="23.54296875" bestFit="1" customWidth="1"/>
    <col min="11256" max="11256" width="31.54296875" bestFit="1" customWidth="1"/>
    <col min="11257" max="11257" width="24.1796875" bestFit="1" customWidth="1"/>
    <col min="11258" max="11258" width="12.453125" bestFit="1" customWidth="1"/>
    <col min="11259" max="11259" width="24.54296875" bestFit="1" customWidth="1"/>
    <col min="11260" max="11260" width="32.54296875" bestFit="1" customWidth="1"/>
    <col min="11261" max="11261" width="26.1796875" customWidth="1"/>
    <col min="11262" max="11262" width="15.1796875" bestFit="1" customWidth="1"/>
    <col min="11263" max="11263" width="16.81640625" customWidth="1"/>
    <col min="11264" max="11264" width="19.26953125" customWidth="1"/>
    <col min="11265" max="11265" width="21.7265625" customWidth="1"/>
    <col min="11266" max="11266" width="21.26953125" customWidth="1"/>
    <col min="11267" max="11267" width="25.81640625" customWidth="1"/>
    <col min="11268" max="11268" width="26.54296875" customWidth="1"/>
    <col min="11269" max="11269" width="16.1796875" customWidth="1"/>
    <col min="11270" max="11270" width="19.81640625" customWidth="1"/>
    <col min="11271" max="11271" width="17.1796875" customWidth="1"/>
    <col min="11278" max="11278" width="0" hidden="1" customWidth="1"/>
    <col min="11509" max="11509" width="17.1796875" customWidth="1"/>
    <col min="11510" max="11510" width="48.453125" bestFit="1" customWidth="1"/>
    <col min="11511" max="11511" width="23.54296875" bestFit="1" customWidth="1"/>
    <col min="11512" max="11512" width="31.54296875" bestFit="1" customWidth="1"/>
    <col min="11513" max="11513" width="24.1796875" bestFit="1" customWidth="1"/>
    <col min="11514" max="11514" width="12.453125" bestFit="1" customWidth="1"/>
    <col min="11515" max="11515" width="24.54296875" bestFit="1" customWidth="1"/>
    <col min="11516" max="11516" width="32.54296875" bestFit="1" customWidth="1"/>
    <col min="11517" max="11517" width="26.1796875" customWidth="1"/>
    <col min="11518" max="11518" width="15.1796875" bestFit="1" customWidth="1"/>
    <col min="11519" max="11519" width="16.81640625" customWidth="1"/>
    <col min="11520" max="11520" width="19.26953125" customWidth="1"/>
    <col min="11521" max="11521" width="21.7265625" customWidth="1"/>
    <col min="11522" max="11522" width="21.26953125" customWidth="1"/>
    <col min="11523" max="11523" width="25.81640625" customWidth="1"/>
    <col min="11524" max="11524" width="26.54296875" customWidth="1"/>
    <col min="11525" max="11525" width="16.1796875" customWidth="1"/>
    <col min="11526" max="11526" width="19.81640625" customWidth="1"/>
    <col min="11527" max="11527" width="17.1796875" customWidth="1"/>
    <col min="11534" max="11534" width="0" hidden="1" customWidth="1"/>
    <col min="11765" max="11765" width="17.1796875" customWidth="1"/>
    <col min="11766" max="11766" width="48.453125" bestFit="1" customWidth="1"/>
    <col min="11767" max="11767" width="23.54296875" bestFit="1" customWidth="1"/>
    <col min="11768" max="11768" width="31.54296875" bestFit="1" customWidth="1"/>
    <col min="11769" max="11769" width="24.1796875" bestFit="1" customWidth="1"/>
    <col min="11770" max="11770" width="12.453125" bestFit="1" customWidth="1"/>
    <col min="11771" max="11771" width="24.54296875" bestFit="1" customWidth="1"/>
    <col min="11772" max="11772" width="32.54296875" bestFit="1" customWidth="1"/>
    <col min="11773" max="11773" width="26.1796875" customWidth="1"/>
    <col min="11774" max="11774" width="15.1796875" bestFit="1" customWidth="1"/>
    <col min="11775" max="11775" width="16.81640625" customWidth="1"/>
    <col min="11776" max="11776" width="19.26953125" customWidth="1"/>
    <col min="11777" max="11777" width="21.7265625" customWidth="1"/>
    <col min="11778" max="11778" width="21.26953125" customWidth="1"/>
    <col min="11779" max="11779" width="25.81640625" customWidth="1"/>
    <col min="11780" max="11780" width="26.54296875" customWidth="1"/>
    <col min="11781" max="11781" width="16.1796875" customWidth="1"/>
    <col min="11782" max="11782" width="19.81640625" customWidth="1"/>
    <col min="11783" max="11783" width="17.1796875" customWidth="1"/>
    <col min="11790" max="11790" width="0" hidden="1" customWidth="1"/>
    <col min="12021" max="12021" width="17.1796875" customWidth="1"/>
    <col min="12022" max="12022" width="48.453125" bestFit="1" customWidth="1"/>
    <col min="12023" max="12023" width="23.54296875" bestFit="1" customWidth="1"/>
    <col min="12024" max="12024" width="31.54296875" bestFit="1" customWidth="1"/>
    <col min="12025" max="12025" width="24.1796875" bestFit="1" customWidth="1"/>
    <col min="12026" max="12026" width="12.453125" bestFit="1" customWidth="1"/>
    <col min="12027" max="12027" width="24.54296875" bestFit="1" customWidth="1"/>
    <col min="12028" max="12028" width="32.54296875" bestFit="1" customWidth="1"/>
    <col min="12029" max="12029" width="26.1796875" customWidth="1"/>
    <col min="12030" max="12030" width="15.1796875" bestFit="1" customWidth="1"/>
    <col min="12031" max="12031" width="16.81640625" customWidth="1"/>
    <col min="12032" max="12032" width="19.26953125" customWidth="1"/>
    <col min="12033" max="12033" width="21.7265625" customWidth="1"/>
    <col min="12034" max="12034" width="21.26953125" customWidth="1"/>
    <col min="12035" max="12035" width="25.81640625" customWidth="1"/>
    <col min="12036" max="12036" width="26.54296875" customWidth="1"/>
    <col min="12037" max="12037" width="16.1796875" customWidth="1"/>
    <col min="12038" max="12038" width="19.81640625" customWidth="1"/>
    <col min="12039" max="12039" width="17.1796875" customWidth="1"/>
    <col min="12046" max="12046" width="0" hidden="1" customWidth="1"/>
    <col min="12277" max="12277" width="17.1796875" customWidth="1"/>
    <col min="12278" max="12278" width="48.453125" bestFit="1" customWidth="1"/>
    <col min="12279" max="12279" width="23.54296875" bestFit="1" customWidth="1"/>
    <col min="12280" max="12280" width="31.54296875" bestFit="1" customWidth="1"/>
    <col min="12281" max="12281" width="24.1796875" bestFit="1" customWidth="1"/>
    <col min="12282" max="12282" width="12.453125" bestFit="1" customWidth="1"/>
    <col min="12283" max="12283" width="24.54296875" bestFit="1" customWidth="1"/>
    <col min="12284" max="12284" width="32.54296875" bestFit="1" customWidth="1"/>
    <col min="12285" max="12285" width="26.1796875" customWidth="1"/>
    <col min="12286" max="12286" width="15.1796875" bestFit="1" customWidth="1"/>
    <col min="12287" max="12287" width="16.81640625" customWidth="1"/>
    <col min="12288" max="12288" width="19.26953125" customWidth="1"/>
    <col min="12289" max="12289" width="21.7265625" customWidth="1"/>
    <col min="12290" max="12290" width="21.26953125" customWidth="1"/>
    <col min="12291" max="12291" width="25.81640625" customWidth="1"/>
    <col min="12292" max="12292" width="26.54296875" customWidth="1"/>
    <col min="12293" max="12293" width="16.1796875" customWidth="1"/>
    <col min="12294" max="12294" width="19.81640625" customWidth="1"/>
    <col min="12295" max="12295" width="17.1796875" customWidth="1"/>
    <col min="12302" max="12302" width="0" hidden="1" customWidth="1"/>
    <col min="12533" max="12533" width="17.1796875" customWidth="1"/>
    <col min="12534" max="12534" width="48.453125" bestFit="1" customWidth="1"/>
    <col min="12535" max="12535" width="23.54296875" bestFit="1" customWidth="1"/>
    <col min="12536" max="12536" width="31.54296875" bestFit="1" customWidth="1"/>
    <col min="12537" max="12537" width="24.1796875" bestFit="1" customWidth="1"/>
    <col min="12538" max="12538" width="12.453125" bestFit="1" customWidth="1"/>
    <col min="12539" max="12539" width="24.54296875" bestFit="1" customWidth="1"/>
    <col min="12540" max="12540" width="32.54296875" bestFit="1" customWidth="1"/>
    <col min="12541" max="12541" width="26.1796875" customWidth="1"/>
    <col min="12542" max="12542" width="15.1796875" bestFit="1" customWidth="1"/>
    <col min="12543" max="12543" width="16.81640625" customWidth="1"/>
    <col min="12544" max="12544" width="19.26953125" customWidth="1"/>
    <col min="12545" max="12545" width="21.7265625" customWidth="1"/>
    <col min="12546" max="12546" width="21.26953125" customWidth="1"/>
    <col min="12547" max="12547" width="25.81640625" customWidth="1"/>
    <col min="12548" max="12548" width="26.54296875" customWidth="1"/>
    <col min="12549" max="12549" width="16.1796875" customWidth="1"/>
    <col min="12550" max="12550" width="19.81640625" customWidth="1"/>
    <col min="12551" max="12551" width="17.1796875" customWidth="1"/>
    <col min="12558" max="12558" width="0" hidden="1" customWidth="1"/>
    <col min="12789" max="12789" width="17.1796875" customWidth="1"/>
    <col min="12790" max="12790" width="48.453125" bestFit="1" customWidth="1"/>
    <col min="12791" max="12791" width="23.54296875" bestFit="1" customWidth="1"/>
    <col min="12792" max="12792" width="31.54296875" bestFit="1" customWidth="1"/>
    <col min="12793" max="12793" width="24.1796875" bestFit="1" customWidth="1"/>
    <col min="12794" max="12794" width="12.453125" bestFit="1" customWidth="1"/>
    <col min="12795" max="12795" width="24.54296875" bestFit="1" customWidth="1"/>
    <col min="12796" max="12796" width="32.54296875" bestFit="1" customWidth="1"/>
    <col min="12797" max="12797" width="26.1796875" customWidth="1"/>
    <col min="12798" max="12798" width="15.1796875" bestFit="1" customWidth="1"/>
    <col min="12799" max="12799" width="16.81640625" customWidth="1"/>
    <col min="12800" max="12800" width="19.26953125" customWidth="1"/>
    <col min="12801" max="12801" width="21.7265625" customWidth="1"/>
    <col min="12802" max="12802" width="21.26953125" customWidth="1"/>
    <col min="12803" max="12803" width="25.81640625" customWidth="1"/>
    <col min="12804" max="12804" width="26.54296875" customWidth="1"/>
    <col min="12805" max="12805" width="16.1796875" customWidth="1"/>
    <col min="12806" max="12806" width="19.81640625" customWidth="1"/>
    <col min="12807" max="12807" width="17.1796875" customWidth="1"/>
    <col min="12814" max="12814" width="0" hidden="1" customWidth="1"/>
    <col min="13045" max="13045" width="17.1796875" customWidth="1"/>
    <col min="13046" max="13046" width="48.453125" bestFit="1" customWidth="1"/>
    <col min="13047" max="13047" width="23.54296875" bestFit="1" customWidth="1"/>
    <col min="13048" max="13048" width="31.54296875" bestFit="1" customWidth="1"/>
    <col min="13049" max="13049" width="24.1796875" bestFit="1" customWidth="1"/>
    <col min="13050" max="13050" width="12.453125" bestFit="1" customWidth="1"/>
    <col min="13051" max="13051" width="24.54296875" bestFit="1" customWidth="1"/>
    <col min="13052" max="13052" width="32.54296875" bestFit="1" customWidth="1"/>
    <col min="13053" max="13053" width="26.1796875" customWidth="1"/>
    <col min="13054" max="13054" width="15.1796875" bestFit="1" customWidth="1"/>
    <col min="13055" max="13055" width="16.81640625" customWidth="1"/>
    <col min="13056" max="13056" width="19.26953125" customWidth="1"/>
    <col min="13057" max="13057" width="21.7265625" customWidth="1"/>
    <col min="13058" max="13058" width="21.26953125" customWidth="1"/>
    <col min="13059" max="13059" width="25.81640625" customWidth="1"/>
    <col min="13060" max="13060" width="26.54296875" customWidth="1"/>
    <col min="13061" max="13061" width="16.1796875" customWidth="1"/>
    <col min="13062" max="13062" width="19.81640625" customWidth="1"/>
    <col min="13063" max="13063" width="17.1796875" customWidth="1"/>
    <col min="13070" max="13070" width="0" hidden="1" customWidth="1"/>
    <col min="13301" max="13301" width="17.1796875" customWidth="1"/>
    <col min="13302" max="13302" width="48.453125" bestFit="1" customWidth="1"/>
    <col min="13303" max="13303" width="23.54296875" bestFit="1" customWidth="1"/>
    <col min="13304" max="13304" width="31.54296875" bestFit="1" customWidth="1"/>
    <col min="13305" max="13305" width="24.1796875" bestFit="1" customWidth="1"/>
    <col min="13306" max="13306" width="12.453125" bestFit="1" customWidth="1"/>
    <col min="13307" max="13307" width="24.54296875" bestFit="1" customWidth="1"/>
    <col min="13308" max="13308" width="32.54296875" bestFit="1" customWidth="1"/>
    <col min="13309" max="13309" width="26.1796875" customWidth="1"/>
    <col min="13310" max="13310" width="15.1796875" bestFit="1" customWidth="1"/>
    <col min="13311" max="13311" width="16.81640625" customWidth="1"/>
    <col min="13312" max="13312" width="19.26953125" customWidth="1"/>
    <col min="13313" max="13313" width="21.7265625" customWidth="1"/>
    <col min="13314" max="13314" width="21.26953125" customWidth="1"/>
    <col min="13315" max="13315" width="25.81640625" customWidth="1"/>
    <col min="13316" max="13316" width="26.54296875" customWidth="1"/>
    <col min="13317" max="13317" width="16.1796875" customWidth="1"/>
    <col min="13318" max="13318" width="19.81640625" customWidth="1"/>
    <col min="13319" max="13319" width="17.1796875" customWidth="1"/>
    <col min="13326" max="13326" width="0" hidden="1" customWidth="1"/>
    <col min="13557" max="13557" width="17.1796875" customWidth="1"/>
    <col min="13558" max="13558" width="48.453125" bestFit="1" customWidth="1"/>
    <col min="13559" max="13559" width="23.54296875" bestFit="1" customWidth="1"/>
    <col min="13560" max="13560" width="31.54296875" bestFit="1" customWidth="1"/>
    <col min="13561" max="13561" width="24.1796875" bestFit="1" customWidth="1"/>
    <col min="13562" max="13562" width="12.453125" bestFit="1" customWidth="1"/>
    <col min="13563" max="13563" width="24.54296875" bestFit="1" customWidth="1"/>
    <col min="13564" max="13564" width="32.54296875" bestFit="1" customWidth="1"/>
    <col min="13565" max="13565" width="26.1796875" customWidth="1"/>
    <col min="13566" max="13566" width="15.1796875" bestFit="1" customWidth="1"/>
    <col min="13567" max="13567" width="16.81640625" customWidth="1"/>
    <col min="13568" max="13568" width="19.26953125" customWidth="1"/>
    <col min="13569" max="13569" width="21.7265625" customWidth="1"/>
    <col min="13570" max="13570" width="21.26953125" customWidth="1"/>
    <col min="13571" max="13571" width="25.81640625" customWidth="1"/>
    <col min="13572" max="13572" width="26.54296875" customWidth="1"/>
    <col min="13573" max="13573" width="16.1796875" customWidth="1"/>
    <col min="13574" max="13574" width="19.81640625" customWidth="1"/>
    <col min="13575" max="13575" width="17.1796875" customWidth="1"/>
    <col min="13582" max="13582" width="0" hidden="1" customWidth="1"/>
    <col min="13813" max="13813" width="17.1796875" customWidth="1"/>
    <col min="13814" max="13814" width="48.453125" bestFit="1" customWidth="1"/>
    <col min="13815" max="13815" width="23.54296875" bestFit="1" customWidth="1"/>
    <col min="13816" max="13816" width="31.54296875" bestFit="1" customWidth="1"/>
    <col min="13817" max="13817" width="24.1796875" bestFit="1" customWidth="1"/>
    <col min="13818" max="13818" width="12.453125" bestFit="1" customWidth="1"/>
    <col min="13819" max="13819" width="24.54296875" bestFit="1" customWidth="1"/>
    <col min="13820" max="13820" width="32.54296875" bestFit="1" customWidth="1"/>
    <col min="13821" max="13821" width="26.1796875" customWidth="1"/>
    <col min="13822" max="13822" width="15.1796875" bestFit="1" customWidth="1"/>
    <col min="13823" max="13823" width="16.81640625" customWidth="1"/>
    <col min="13824" max="13824" width="19.26953125" customWidth="1"/>
    <col min="13825" max="13825" width="21.7265625" customWidth="1"/>
    <col min="13826" max="13826" width="21.26953125" customWidth="1"/>
    <col min="13827" max="13827" width="25.81640625" customWidth="1"/>
    <col min="13828" max="13828" width="26.54296875" customWidth="1"/>
    <col min="13829" max="13829" width="16.1796875" customWidth="1"/>
    <col min="13830" max="13830" width="19.81640625" customWidth="1"/>
    <col min="13831" max="13831" width="17.1796875" customWidth="1"/>
    <col min="13838" max="13838" width="0" hidden="1" customWidth="1"/>
    <col min="14069" max="14069" width="17.1796875" customWidth="1"/>
    <col min="14070" max="14070" width="48.453125" bestFit="1" customWidth="1"/>
    <col min="14071" max="14071" width="23.54296875" bestFit="1" customWidth="1"/>
    <col min="14072" max="14072" width="31.54296875" bestFit="1" customWidth="1"/>
    <col min="14073" max="14073" width="24.1796875" bestFit="1" customWidth="1"/>
    <col min="14074" max="14074" width="12.453125" bestFit="1" customWidth="1"/>
    <col min="14075" max="14075" width="24.54296875" bestFit="1" customWidth="1"/>
    <col min="14076" max="14076" width="32.54296875" bestFit="1" customWidth="1"/>
    <col min="14077" max="14077" width="26.1796875" customWidth="1"/>
    <col min="14078" max="14078" width="15.1796875" bestFit="1" customWidth="1"/>
    <col min="14079" max="14079" width="16.81640625" customWidth="1"/>
    <col min="14080" max="14080" width="19.26953125" customWidth="1"/>
    <col min="14081" max="14081" width="21.7265625" customWidth="1"/>
    <col min="14082" max="14082" width="21.26953125" customWidth="1"/>
    <col min="14083" max="14083" width="25.81640625" customWidth="1"/>
    <col min="14084" max="14084" width="26.54296875" customWidth="1"/>
    <col min="14085" max="14085" width="16.1796875" customWidth="1"/>
    <col min="14086" max="14086" width="19.81640625" customWidth="1"/>
    <col min="14087" max="14087" width="17.1796875" customWidth="1"/>
    <col min="14094" max="14094" width="0" hidden="1" customWidth="1"/>
    <col min="14325" max="14325" width="17.1796875" customWidth="1"/>
    <col min="14326" max="14326" width="48.453125" bestFit="1" customWidth="1"/>
    <col min="14327" max="14327" width="23.54296875" bestFit="1" customWidth="1"/>
    <col min="14328" max="14328" width="31.54296875" bestFit="1" customWidth="1"/>
    <col min="14329" max="14329" width="24.1796875" bestFit="1" customWidth="1"/>
    <col min="14330" max="14330" width="12.453125" bestFit="1" customWidth="1"/>
    <col min="14331" max="14331" width="24.54296875" bestFit="1" customWidth="1"/>
    <col min="14332" max="14332" width="32.54296875" bestFit="1" customWidth="1"/>
    <col min="14333" max="14333" width="26.1796875" customWidth="1"/>
    <col min="14334" max="14334" width="15.1796875" bestFit="1" customWidth="1"/>
    <col min="14335" max="14335" width="16.81640625" customWidth="1"/>
    <col min="14336" max="14336" width="19.26953125" customWidth="1"/>
    <col min="14337" max="14337" width="21.7265625" customWidth="1"/>
    <col min="14338" max="14338" width="21.26953125" customWidth="1"/>
    <col min="14339" max="14339" width="25.81640625" customWidth="1"/>
    <col min="14340" max="14340" width="26.54296875" customWidth="1"/>
    <col min="14341" max="14341" width="16.1796875" customWidth="1"/>
    <col min="14342" max="14342" width="19.81640625" customWidth="1"/>
    <col min="14343" max="14343" width="17.1796875" customWidth="1"/>
    <col min="14350" max="14350" width="0" hidden="1" customWidth="1"/>
    <col min="14581" max="14581" width="17.1796875" customWidth="1"/>
    <col min="14582" max="14582" width="48.453125" bestFit="1" customWidth="1"/>
    <col min="14583" max="14583" width="23.54296875" bestFit="1" customWidth="1"/>
    <col min="14584" max="14584" width="31.54296875" bestFit="1" customWidth="1"/>
    <col min="14585" max="14585" width="24.1796875" bestFit="1" customWidth="1"/>
    <col min="14586" max="14586" width="12.453125" bestFit="1" customWidth="1"/>
    <col min="14587" max="14587" width="24.54296875" bestFit="1" customWidth="1"/>
    <col min="14588" max="14588" width="32.54296875" bestFit="1" customWidth="1"/>
    <col min="14589" max="14589" width="26.1796875" customWidth="1"/>
    <col min="14590" max="14590" width="15.1796875" bestFit="1" customWidth="1"/>
    <col min="14591" max="14591" width="16.81640625" customWidth="1"/>
    <col min="14592" max="14592" width="19.26953125" customWidth="1"/>
    <col min="14593" max="14593" width="21.7265625" customWidth="1"/>
    <col min="14594" max="14594" width="21.26953125" customWidth="1"/>
    <col min="14595" max="14595" width="25.81640625" customWidth="1"/>
    <col min="14596" max="14596" width="26.54296875" customWidth="1"/>
    <col min="14597" max="14597" width="16.1796875" customWidth="1"/>
    <col min="14598" max="14598" width="19.81640625" customWidth="1"/>
    <col min="14599" max="14599" width="17.1796875" customWidth="1"/>
    <col min="14606" max="14606" width="0" hidden="1" customWidth="1"/>
    <col min="14837" max="14837" width="17.1796875" customWidth="1"/>
    <col min="14838" max="14838" width="48.453125" bestFit="1" customWidth="1"/>
    <col min="14839" max="14839" width="23.54296875" bestFit="1" customWidth="1"/>
    <col min="14840" max="14840" width="31.54296875" bestFit="1" customWidth="1"/>
    <col min="14841" max="14841" width="24.1796875" bestFit="1" customWidth="1"/>
    <col min="14842" max="14842" width="12.453125" bestFit="1" customWidth="1"/>
    <col min="14843" max="14843" width="24.54296875" bestFit="1" customWidth="1"/>
    <col min="14844" max="14844" width="32.54296875" bestFit="1" customWidth="1"/>
    <col min="14845" max="14845" width="26.1796875" customWidth="1"/>
    <col min="14846" max="14846" width="15.1796875" bestFit="1" customWidth="1"/>
    <col min="14847" max="14847" width="16.81640625" customWidth="1"/>
    <col min="14848" max="14848" width="19.26953125" customWidth="1"/>
    <col min="14849" max="14849" width="21.7265625" customWidth="1"/>
    <col min="14850" max="14850" width="21.26953125" customWidth="1"/>
    <col min="14851" max="14851" width="25.81640625" customWidth="1"/>
    <col min="14852" max="14852" width="26.54296875" customWidth="1"/>
    <col min="14853" max="14853" width="16.1796875" customWidth="1"/>
    <col min="14854" max="14854" width="19.81640625" customWidth="1"/>
    <col min="14855" max="14855" width="17.1796875" customWidth="1"/>
    <col min="14862" max="14862" width="0" hidden="1" customWidth="1"/>
    <col min="15093" max="15093" width="17.1796875" customWidth="1"/>
    <col min="15094" max="15094" width="48.453125" bestFit="1" customWidth="1"/>
    <col min="15095" max="15095" width="23.54296875" bestFit="1" customWidth="1"/>
    <col min="15096" max="15096" width="31.54296875" bestFit="1" customWidth="1"/>
    <col min="15097" max="15097" width="24.1796875" bestFit="1" customWidth="1"/>
    <col min="15098" max="15098" width="12.453125" bestFit="1" customWidth="1"/>
    <col min="15099" max="15099" width="24.54296875" bestFit="1" customWidth="1"/>
    <col min="15100" max="15100" width="32.54296875" bestFit="1" customWidth="1"/>
    <col min="15101" max="15101" width="26.1796875" customWidth="1"/>
    <col min="15102" max="15102" width="15.1796875" bestFit="1" customWidth="1"/>
    <col min="15103" max="15103" width="16.81640625" customWidth="1"/>
    <col min="15104" max="15104" width="19.26953125" customWidth="1"/>
    <col min="15105" max="15105" width="21.7265625" customWidth="1"/>
    <col min="15106" max="15106" width="21.26953125" customWidth="1"/>
    <col min="15107" max="15107" width="25.81640625" customWidth="1"/>
    <col min="15108" max="15108" width="26.54296875" customWidth="1"/>
    <col min="15109" max="15109" width="16.1796875" customWidth="1"/>
    <col min="15110" max="15110" width="19.81640625" customWidth="1"/>
    <col min="15111" max="15111" width="17.1796875" customWidth="1"/>
    <col min="15118" max="15118" width="0" hidden="1" customWidth="1"/>
    <col min="15349" max="15349" width="17.1796875" customWidth="1"/>
    <col min="15350" max="15350" width="48.453125" bestFit="1" customWidth="1"/>
    <col min="15351" max="15351" width="23.54296875" bestFit="1" customWidth="1"/>
    <col min="15352" max="15352" width="31.54296875" bestFit="1" customWidth="1"/>
    <col min="15353" max="15353" width="24.1796875" bestFit="1" customWidth="1"/>
    <col min="15354" max="15354" width="12.453125" bestFit="1" customWidth="1"/>
    <col min="15355" max="15355" width="24.54296875" bestFit="1" customWidth="1"/>
    <col min="15356" max="15356" width="32.54296875" bestFit="1" customWidth="1"/>
    <col min="15357" max="15357" width="26.1796875" customWidth="1"/>
    <col min="15358" max="15358" width="15.1796875" bestFit="1" customWidth="1"/>
    <col min="15359" max="15359" width="16.81640625" customWidth="1"/>
    <col min="15360" max="15360" width="19.26953125" customWidth="1"/>
    <col min="15361" max="15361" width="21.7265625" customWidth="1"/>
    <col min="15362" max="15362" width="21.26953125" customWidth="1"/>
    <col min="15363" max="15363" width="25.81640625" customWidth="1"/>
    <col min="15364" max="15364" width="26.54296875" customWidth="1"/>
    <col min="15365" max="15365" width="16.1796875" customWidth="1"/>
    <col min="15366" max="15366" width="19.81640625" customWidth="1"/>
    <col min="15367" max="15367" width="17.1796875" customWidth="1"/>
    <col min="15374" max="15374" width="0" hidden="1" customWidth="1"/>
    <col min="15605" max="15605" width="17.1796875" customWidth="1"/>
    <col min="15606" max="15606" width="48.453125" bestFit="1" customWidth="1"/>
    <col min="15607" max="15607" width="23.54296875" bestFit="1" customWidth="1"/>
    <col min="15608" max="15608" width="31.54296875" bestFit="1" customWidth="1"/>
    <col min="15609" max="15609" width="24.1796875" bestFit="1" customWidth="1"/>
    <col min="15610" max="15610" width="12.453125" bestFit="1" customWidth="1"/>
    <col min="15611" max="15611" width="24.54296875" bestFit="1" customWidth="1"/>
    <col min="15612" max="15612" width="32.54296875" bestFit="1" customWidth="1"/>
    <col min="15613" max="15613" width="26.1796875" customWidth="1"/>
    <col min="15614" max="15614" width="15.1796875" bestFit="1" customWidth="1"/>
    <col min="15615" max="15615" width="16.81640625" customWidth="1"/>
    <col min="15616" max="15616" width="19.26953125" customWidth="1"/>
    <col min="15617" max="15617" width="21.7265625" customWidth="1"/>
    <col min="15618" max="15618" width="21.26953125" customWidth="1"/>
    <col min="15619" max="15619" width="25.81640625" customWidth="1"/>
    <col min="15620" max="15620" width="26.54296875" customWidth="1"/>
    <col min="15621" max="15621" width="16.1796875" customWidth="1"/>
    <col min="15622" max="15622" width="19.81640625" customWidth="1"/>
    <col min="15623" max="15623" width="17.1796875" customWidth="1"/>
    <col min="15630" max="15630" width="0" hidden="1" customWidth="1"/>
    <col min="15861" max="15861" width="17.1796875" customWidth="1"/>
    <col min="15862" max="15862" width="48.453125" bestFit="1" customWidth="1"/>
    <col min="15863" max="15863" width="23.54296875" bestFit="1" customWidth="1"/>
    <col min="15864" max="15864" width="31.54296875" bestFit="1" customWidth="1"/>
    <col min="15865" max="15865" width="24.1796875" bestFit="1" customWidth="1"/>
    <col min="15866" max="15866" width="12.453125" bestFit="1" customWidth="1"/>
    <col min="15867" max="15867" width="24.54296875" bestFit="1" customWidth="1"/>
    <col min="15868" max="15868" width="32.54296875" bestFit="1" customWidth="1"/>
    <col min="15869" max="15869" width="26.1796875" customWidth="1"/>
    <col min="15870" max="15870" width="15.1796875" bestFit="1" customWidth="1"/>
    <col min="15871" max="15871" width="16.81640625" customWidth="1"/>
    <col min="15872" max="15872" width="19.26953125" customWidth="1"/>
    <col min="15873" max="15873" width="21.7265625" customWidth="1"/>
    <col min="15874" max="15874" width="21.26953125" customWidth="1"/>
    <col min="15875" max="15875" width="25.81640625" customWidth="1"/>
    <col min="15876" max="15876" width="26.54296875" customWidth="1"/>
    <col min="15877" max="15877" width="16.1796875" customWidth="1"/>
    <col min="15878" max="15878" width="19.81640625" customWidth="1"/>
    <col min="15879" max="15879" width="17.1796875" customWidth="1"/>
    <col min="15886" max="15886" width="0" hidden="1" customWidth="1"/>
    <col min="16117" max="16117" width="17.1796875" customWidth="1"/>
    <col min="16118" max="16118" width="48.453125" bestFit="1" customWidth="1"/>
    <col min="16119" max="16119" width="23.54296875" bestFit="1" customWidth="1"/>
    <col min="16120" max="16120" width="31.54296875" bestFit="1" customWidth="1"/>
    <col min="16121" max="16121" width="24.1796875" bestFit="1" customWidth="1"/>
    <col min="16122" max="16122" width="12.453125" bestFit="1" customWidth="1"/>
    <col min="16123" max="16123" width="24.54296875" bestFit="1" customWidth="1"/>
    <col min="16124" max="16124" width="32.54296875" bestFit="1" customWidth="1"/>
    <col min="16125" max="16125" width="26.1796875" customWidth="1"/>
    <col min="16126" max="16126" width="15.1796875" bestFit="1" customWidth="1"/>
    <col min="16127" max="16127" width="16.81640625" customWidth="1"/>
    <col min="16128" max="16128" width="19.26953125" customWidth="1"/>
    <col min="16129" max="16129" width="21.7265625" customWidth="1"/>
    <col min="16130" max="16130" width="21.26953125" customWidth="1"/>
    <col min="16131" max="16131" width="25.81640625" customWidth="1"/>
    <col min="16132" max="16132" width="26.54296875" customWidth="1"/>
    <col min="16133" max="16133" width="16.1796875" customWidth="1"/>
    <col min="16134" max="16134" width="19.81640625" customWidth="1"/>
    <col min="16135" max="16135" width="17.1796875" customWidth="1"/>
    <col min="16142" max="16142" width="0" hidden="1" customWidth="1"/>
  </cols>
  <sheetData>
    <row r="1" spans="1:15" ht="18" x14ac:dyDescent="0.35">
      <c r="A1" s="199"/>
      <c r="B1" s="200"/>
      <c r="C1" s="200"/>
      <c r="D1" s="200"/>
      <c r="E1" s="200"/>
      <c r="F1" s="200"/>
      <c r="G1" s="200"/>
      <c r="H1" s="200"/>
      <c r="I1" s="200"/>
      <c r="O1" s="17" t="s">
        <v>55</v>
      </c>
    </row>
    <row r="2" spans="1:15" ht="27" customHeight="1" x14ac:dyDescent="0.35">
      <c r="A2" s="201" t="s">
        <v>43</v>
      </c>
      <c r="B2" s="202"/>
      <c r="C2" s="202"/>
      <c r="D2" s="202"/>
      <c r="E2" s="202"/>
      <c r="F2" s="202"/>
      <c r="G2" s="202"/>
      <c r="H2" s="202"/>
      <c r="I2" s="202"/>
      <c r="O2" s="17" t="s">
        <v>54</v>
      </c>
    </row>
    <row r="3" spans="1:15" ht="17.5" x14ac:dyDescent="0.35">
      <c r="A3" s="4"/>
      <c r="B3" s="4"/>
      <c r="C3" s="28"/>
      <c r="D3" s="4"/>
      <c r="E3" s="4"/>
      <c r="F3" s="4"/>
      <c r="G3" s="4"/>
      <c r="H3" s="4"/>
      <c r="I3" s="4"/>
      <c r="O3" s="17" t="s">
        <v>53</v>
      </c>
    </row>
    <row r="4" spans="1:15" ht="17.5" x14ac:dyDescent="0.35">
      <c r="A4" s="4"/>
      <c r="B4" s="4"/>
      <c r="C4" s="28"/>
      <c r="D4" s="4"/>
      <c r="E4" s="4"/>
      <c r="F4" s="4"/>
      <c r="G4" s="4"/>
      <c r="H4" s="4"/>
      <c r="I4" s="4"/>
      <c r="O4" s="17" t="s">
        <v>52</v>
      </c>
    </row>
    <row r="5" spans="1:15" ht="18" customHeight="1" x14ac:dyDescent="0.35">
      <c r="A5" s="203" t="s">
        <v>20</v>
      </c>
      <c r="B5" s="203" t="s">
        <v>13</v>
      </c>
      <c r="C5" s="203" t="s">
        <v>14</v>
      </c>
      <c r="D5" s="203" t="s">
        <v>15</v>
      </c>
      <c r="E5" s="203" t="s">
        <v>16</v>
      </c>
      <c r="F5" s="203" t="s">
        <v>17</v>
      </c>
      <c r="G5" s="203"/>
      <c r="H5" s="203"/>
      <c r="I5" s="203"/>
      <c r="O5" s="17" t="s">
        <v>51</v>
      </c>
    </row>
    <row r="6" spans="1:15" ht="54" customHeight="1" x14ac:dyDescent="0.35">
      <c r="A6" s="203"/>
      <c r="B6" s="203"/>
      <c r="C6" s="203"/>
      <c r="D6" s="203"/>
      <c r="E6" s="203"/>
      <c r="F6" s="5" t="s">
        <v>42</v>
      </c>
      <c r="G6" s="5" t="s">
        <v>112</v>
      </c>
      <c r="H6" s="5" t="s">
        <v>113</v>
      </c>
      <c r="I6" s="5" t="s">
        <v>105</v>
      </c>
      <c r="O6" s="17" t="s">
        <v>50</v>
      </c>
    </row>
    <row r="7" spans="1:15" ht="119.25" customHeight="1" x14ac:dyDescent="0.35">
      <c r="A7" s="120">
        <v>1</v>
      </c>
      <c r="B7" s="125" t="s">
        <v>7</v>
      </c>
      <c r="C7" s="29" t="s">
        <v>222</v>
      </c>
      <c r="D7" s="27"/>
      <c r="E7" s="27"/>
      <c r="F7" s="72">
        <f>SUM(F8:F12)</f>
        <v>0</v>
      </c>
      <c r="G7" s="72">
        <f>SUM(G8:G15)</f>
        <v>54090000</v>
      </c>
      <c r="H7" s="72">
        <f>SUM(H8:H12)</f>
        <v>0</v>
      </c>
      <c r="I7" s="72">
        <f>SUM(I8:I12)</f>
        <v>0</v>
      </c>
      <c r="K7" s="34" t="s">
        <v>114</v>
      </c>
      <c r="L7" s="35">
        <v>10000000</v>
      </c>
      <c r="O7" s="17" t="s">
        <v>56</v>
      </c>
    </row>
    <row r="8" spans="1:15" ht="54" customHeight="1" x14ac:dyDescent="0.35">
      <c r="A8" s="182" t="s">
        <v>18</v>
      </c>
      <c r="B8" s="165" t="s">
        <v>21</v>
      </c>
      <c r="C8" s="196" t="s">
        <v>161</v>
      </c>
      <c r="D8" s="171" t="s">
        <v>210</v>
      </c>
      <c r="E8" s="6" t="s">
        <v>83</v>
      </c>
      <c r="F8" s="67">
        <v>0</v>
      </c>
      <c r="G8" s="67">
        <v>19000000</v>
      </c>
      <c r="H8" s="68">
        <v>0</v>
      </c>
      <c r="I8" s="70">
        <v>0</v>
      </c>
      <c r="O8" s="17" t="s">
        <v>57</v>
      </c>
    </row>
    <row r="9" spans="1:15" ht="17.5" x14ac:dyDescent="0.35">
      <c r="A9" s="195"/>
      <c r="B9" s="166"/>
      <c r="C9" s="197"/>
      <c r="D9" s="172"/>
      <c r="E9" s="6" t="s">
        <v>66</v>
      </c>
      <c r="F9" s="67">
        <v>0</v>
      </c>
      <c r="G9" s="67">
        <v>1600000</v>
      </c>
      <c r="H9" s="67">
        <v>0</v>
      </c>
      <c r="I9" s="70">
        <v>0</v>
      </c>
      <c r="K9" s="49"/>
      <c r="O9" s="17"/>
    </row>
    <row r="10" spans="1:15" ht="53.25" customHeight="1" x14ac:dyDescent="0.35">
      <c r="A10" s="183"/>
      <c r="B10" s="167"/>
      <c r="C10" s="198"/>
      <c r="D10" s="173"/>
      <c r="E10" s="6" t="s">
        <v>72</v>
      </c>
      <c r="F10" s="67">
        <v>0</v>
      </c>
      <c r="G10" s="67">
        <v>3600000</v>
      </c>
      <c r="H10" s="68">
        <v>0</v>
      </c>
      <c r="I10" s="70">
        <v>0</v>
      </c>
      <c r="O10" s="17"/>
    </row>
    <row r="11" spans="1:15" ht="35" x14ac:dyDescent="0.35">
      <c r="A11" s="182" t="s">
        <v>19</v>
      </c>
      <c r="B11" s="165" t="s">
        <v>133</v>
      </c>
      <c r="C11" s="168" t="s">
        <v>162</v>
      </c>
      <c r="D11" s="171" t="s">
        <v>283</v>
      </c>
      <c r="E11" s="6" t="s">
        <v>83</v>
      </c>
      <c r="F11" s="67">
        <v>0</v>
      </c>
      <c r="G11" s="67">
        <v>15200000</v>
      </c>
      <c r="H11" s="67">
        <v>0</v>
      </c>
      <c r="I11" s="70">
        <v>0</v>
      </c>
      <c r="O11" s="17"/>
    </row>
    <row r="12" spans="1:15" ht="35" x14ac:dyDescent="0.35">
      <c r="A12" s="195"/>
      <c r="B12" s="166"/>
      <c r="C12" s="169"/>
      <c r="D12" s="172"/>
      <c r="E12" s="6" t="s">
        <v>65</v>
      </c>
      <c r="F12" s="67">
        <v>0</v>
      </c>
      <c r="G12" s="67">
        <v>1690000</v>
      </c>
      <c r="H12" s="68">
        <v>0</v>
      </c>
      <c r="I12" s="70">
        <v>0</v>
      </c>
      <c r="O12" s="17"/>
    </row>
    <row r="13" spans="1:15" ht="60" customHeight="1" x14ac:dyDescent="0.35">
      <c r="A13" s="195"/>
      <c r="B13" s="166"/>
      <c r="C13" s="169"/>
      <c r="D13" s="172"/>
      <c r="E13" s="6" t="s">
        <v>77</v>
      </c>
      <c r="F13" s="67">
        <v>0</v>
      </c>
      <c r="G13" s="67">
        <v>2700000</v>
      </c>
      <c r="H13" s="68">
        <v>0</v>
      </c>
      <c r="I13" s="70">
        <v>0</v>
      </c>
      <c r="O13" s="17"/>
    </row>
    <row r="14" spans="1:15" ht="60" customHeight="1" x14ac:dyDescent="0.35">
      <c r="A14" s="183"/>
      <c r="B14" s="167"/>
      <c r="C14" s="170"/>
      <c r="D14" s="173"/>
      <c r="E14" s="6" t="s">
        <v>72</v>
      </c>
      <c r="F14" s="67">
        <v>0</v>
      </c>
      <c r="G14" s="67">
        <v>2700000</v>
      </c>
      <c r="H14" s="68">
        <v>0</v>
      </c>
      <c r="I14" s="70">
        <v>0</v>
      </c>
      <c r="O14" s="17"/>
    </row>
    <row r="15" spans="1:15" ht="60" customHeight="1" x14ac:dyDescent="0.35">
      <c r="A15" s="121" t="s">
        <v>160</v>
      </c>
      <c r="B15" s="126" t="s">
        <v>159</v>
      </c>
      <c r="C15" s="90" t="s">
        <v>163</v>
      </c>
      <c r="D15" s="122" t="s">
        <v>284</v>
      </c>
      <c r="E15" s="6" t="s">
        <v>83</v>
      </c>
      <c r="F15" s="67">
        <v>0</v>
      </c>
      <c r="G15" s="67">
        <v>7600000</v>
      </c>
      <c r="H15" s="68">
        <v>0</v>
      </c>
      <c r="I15" s="70">
        <v>0</v>
      </c>
      <c r="O15" s="17"/>
    </row>
    <row r="16" spans="1:15" ht="79.5" customHeight="1" x14ac:dyDescent="0.35">
      <c r="A16" s="120">
        <v>2</v>
      </c>
      <c r="B16" s="125" t="s">
        <v>8</v>
      </c>
      <c r="C16" s="36" t="s">
        <v>223</v>
      </c>
      <c r="D16" s="27"/>
      <c r="E16" s="27"/>
      <c r="F16" s="71">
        <f>SUM(F17:F29)</f>
        <v>6000000</v>
      </c>
      <c r="G16" s="71">
        <f>SUM(G17:G29)</f>
        <v>54322752</v>
      </c>
      <c r="H16" s="71">
        <f t="shared" ref="H16:I16" si="0">SUM(H17:H29)</f>
        <v>0</v>
      </c>
      <c r="I16" s="71">
        <f t="shared" si="0"/>
        <v>6573390</v>
      </c>
      <c r="J16" s="49">
        <f>SUM(F16:I16)</f>
        <v>66896142</v>
      </c>
      <c r="O16" s="17" t="s">
        <v>61</v>
      </c>
    </row>
    <row r="17" spans="1:15" ht="42" customHeight="1" x14ac:dyDescent="0.35">
      <c r="A17" s="190" t="s">
        <v>134</v>
      </c>
      <c r="B17" s="165" t="s">
        <v>22</v>
      </c>
      <c r="C17" s="168" t="s">
        <v>170</v>
      </c>
      <c r="D17" s="171" t="s">
        <v>211</v>
      </c>
      <c r="E17" s="127" t="s">
        <v>83</v>
      </c>
      <c r="F17" s="67">
        <v>1500000</v>
      </c>
      <c r="G17" s="67">
        <v>7600000</v>
      </c>
      <c r="H17" s="68">
        <v>0</v>
      </c>
      <c r="I17" s="69">
        <v>0</v>
      </c>
      <c r="O17" s="17"/>
    </row>
    <row r="18" spans="1:15" ht="45.75" customHeight="1" x14ac:dyDescent="0.35">
      <c r="A18" s="191"/>
      <c r="B18" s="166"/>
      <c r="C18" s="169"/>
      <c r="D18" s="172"/>
      <c r="E18" s="127" t="s">
        <v>60</v>
      </c>
      <c r="F18" s="67">
        <v>0</v>
      </c>
      <c r="G18" s="67">
        <v>400000</v>
      </c>
      <c r="H18" s="68">
        <v>0</v>
      </c>
      <c r="I18" s="69">
        <v>0</v>
      </c>
      <c r="O18" s="17"/>
    </row>
    <row r="19" spans="1:15" ht="38.25" customHeight="1" x14ac:dyDescent="0.35">
      <c r="A19" s="192"/>
      <c r="B19" s="167"/>
      <c r="C19" s="170"/>
      <c r="D19" s="173"/>
      <c r="E19" s="127" t="s">
        <v>72</v>
      </c>
      <c r="F19" s="67">
        <v>0</v>
      </c>
      <c r="G19" s="67">
        <v>1800000</v>
      </c>
      <c r="H19" s="68">
        <v>0</v>
      </c>
      <c r="I19" s="69">
        <v>0</v>
      </c>
      <c r="O19" s="17" t="s">
        <v>62</v>
      </c>
    </row>
    <row r="20" spans="1:15" ht="40.5" customHeight="1" x14ac:dyDescent="0.35">
      <c r="A20" s="190" t="s">
        <v>135</v>
      </c>
      <c r="B20" s="165" t="s">
        <v>23</v>
      </c>
      <c r="C20" s="168" t="s">
        <v>171</v>
      </c>
      <c r="D20" s="171" t="s">
        <v>212</v>
      </c>
      <c r="E20" s="127" t="s">
        <v>83</v>
      </c>
      <c r="F20" s="67">
        <v>1500000</v>
      </c>
      <c r="G20" s="67">
        <v>7600000</v>
      </c>
      <c r="H20" s="68">
        <v>0</v>
      </c>
      <c r="I20" s="69">
        <v>0</v>
      </c>
      <c r="O20" s="17"/>
    </row>
    <row r="21" spans="1:15" ht="40.5" customHeight="1" x14ac:dyDescent="0.35">
      <c r="A21" s="191"/>
      <c r="B21" s="166"/>
      <c r="C21" s="169"/>
      <c r="D21" s="172"/>
      <c r="E21" s="127" t="s">
        <v>57</v>
      </c>
      <c r="F21" s="67">
        <v>0</v>
      </c>
      <c r="G21" s="67">
        <v>19824000</v>
      </c>
      <c r="H21" s="68">
        <v>0</v>
      </c>
      <c r="I21" s="69">
        <v>0</v>
      </c>
      <c r="O21" s="17"/>
    </row>
    <row r="22" spans="1:15" ht="40.5" customHeight="1" x14ac:dyDescent="0.35">
      <c r="A22" s="191"/>
      <c r="B22" s="166"/>
      <c r="C22" s="169"/>
      <c r="D22" s="172"/>
      <c r="E22" s="127" t="s">
        <v>90</v>
      </c>
      <c r="F22" s="67">
        <v>0</v>
      </c>
      <c r="G22" s="67">
        <v>0</v>
      </c>
      <c r="H22" s="68">
        <v>0</v>
      </c>
      <c r="I22" s="69">
        <v>6341388</v>
      </c>
      <c r="O22" s="17"/>
    </row>
    <row r="23" spans="1:15" ht="45" customHeight="1" x14ac:dyDescent="0.35">
      <c r="A23" s="192"/>
      <c r="B23" s="167"/>
      <c r="C23" s="170"/>
      <c r="D23" s="173"/>
      <c r="E23" s="127" t="s">
        <v>72</v>
      </c>
      <c r="F23" s="67">
        <v>0</v>
      </c>
      <c r="G23" s="67">
        <v>1800000</v>
      </c>
      <c r="H23" s="68">
        <v>0</v>
      </c>
      <c r="I23" s="69">
        <v>0</v>
      </c>
      <c r="O23" s="17" t="s">
        <v>63</v>
      </c>
    </row>
    <row r="24" spans="1:15" ht="44.25" customHeight="1" x14ac:dyDescent="0.35">
      <c r="A24" s="190" t="s">
        <v>136</v>
      </c>
      <c r="B24" s="165" t="s">
        <v>24</v>
      </c>
      <c r="C24" s="168" t="s">
        <v>172</v>
      </c>
      <c r="D24" s="171" t="s">
        <v>213</v>
      </c>
      <c r="E24" s="127" t="s">
        <v>83</v>
      </c>
      <c r="F24" s="67">
        <v>1500000</v>
      </c>
      <c r="G24" s="67">
        <v>0</v>
      </c>
      <c r="H24" s="68">
        <v>0</v>
      </c>
      <c r="I24" s="69">
        <v>0</v>
      </c>
      <c r="O24" s="17"/>
    </row>
    <row r="25" spans="1:15" ht="44.25" customHeight="1" x14ac:dyDescent="0.35">
      <c r="A25" s="191"/>
      <c r="B25" s="166"/>
      <c r="C25" s="169"/>
      <c r="D25" s="172"/>
      <c r="E25" s="127" t="s">
        <v>98</v>
      </c>
      <c r="F25" s="67">
        <v>0</v>
      </c>
      <c r="G25" s="67">
        <v>12568752</v>
      </c>
      <c r="H25" s="68">
        <v>0</v>
      </c>
      <c r="I25" s="69">
        <v>0</v>
      </c>
      <c r="O25" s="17"/>
    </row>
    <row r="26" spans="1:15" ht="55.5" customHeight="1" x14ac:dyDescent="0.35">
      <c r="A26" s="192"/>
      <c r="B26" s="167"/>
      <c r="C26" s="170"/>
      <c r="D26" s="173"/>
      <c r="E26" s="127" t="s">
        <v>72</v>
      </c>
      <c r="F26" s="67">
        <v>0</v>
      </c>
      <c r="G26" s="67">
        <v>1800000</v>
      </c>
      <c r="H26" s="68">
        <v>0</v>
      </c>
      <c r="I26" s="69">
        <v>0</v>
      </c>
      <c r="O26" s="17" t="s">
        <v>64</v>
      </c>
    </row>
    <row r="27" spans="1:15" ht="45.75" customHeight="1" x14ac:dyDescent="0.35">
      <c r="A27" s="123" t="s">
        <v>164</v>
      </c>
      <c r="B27" s="165" t="s">
        <v>165</v>
      </c>
      <c r="C27" s="168" t="s">
        <v>173</v>
      </c>
      <c r="D27" s="171" t="s">
        <v>214</v>
      </c>
      <c r="E27" s="127" t="s">
        <v>83</v>
      </c>
      <c r="F27" s="91">
        <v>1500000</v>
      </c>
      <c r="G27" s="91">
        <v>0</v>
      </c>
      <c r="H27" s="92">
        <v>0</v>
      </c>
      <c r="I27" s="70">
        <v>0</v>
      </c>
      <c r="O27" s="17"/>
    </row>
    <row r="28" spans="1:15" ht="45.75" customHeight="1" x14ac:dyDescent="0.35">
      <c r="A28" s="123"/>
      <c r="B28" s="166"/>
      <c r="C28" s="169"/>
      <c r="D28" s="172"/>
      <c r="E28" s="127" t="s">
        <v>98</v>
      </c>
      <c r="F28" s="91">
        <v>0</v>
      </c>
      <c r="G28" s="91">
        <v>930000</v>
      </c>
      <c r="H28" s="92">
        <v>0</v>
      </c>
      <c r="I28" s="70">
        <v>0</v>
      </c>
      <c r="O28" s="17"/>
    </row>
    <row r="29" spans="1:15" ht="52.5" x14ac:dyDescent="0.35">
      <c r="A29" s="123"/>
      <c r="B29" s="167"/>
      <c r="C29" s="170"/>
      <c r="D29" s="173"/>
      <c r="E29" s="127" t="s">
        <v>90</v>
      </c>
      <c r="F29" s="91">
        <v>0</v>
      </c>
      <c r="G29" s="91">
        <v>0</v>
      </c>
      <c r="H29" s="92">
        <v>0</v>
      </c>
      <c r="I29" s="70">
        <v>232002</v>
      </c>
      <c r="O29" s="17"/>
    </row>
    <row r="30" spans="1:15" ht="18" customHeight="1" x14ac:dyDescent="0.35">
      <c r="A30" s="193">
        <v>3</v>
      </c>
      <c r="B30" s="174" t="s">
        <v>9</v>
      </c>
      <c r="C30" s="176" t="s">
        <v>224</v>
      </c>
      <c r="D30" s="178"/>
      <c r="E30" s="178"/>
      <c r="F30" s="179">
        <f>SUM(F32:F39)</f>
        <v>13002000</v>
      </c>
      <c r="G30" s="179">
        <f t="shared" ref="G30:I30" si="1">SUM(G32:G39)</f>
        <v>0</v>
      </c>
      <c r="H30" s="179">
        <f t="shared" si="1"/>
        <v>17720000</v>
      </c>
      <c r="I30" s="179">
        <f t="shared" si="1"/>
        <v>0</v>
      </c>
      <c r="O30" s="17"/>
    </row>
    <row r="31" spans="1:15" ht="84.75" customHeight="1" x14ac:dyDescent="0.35">
      <c r="A31" s="194"/>
      <c r="B31" s="175"/>
      <c r="C31" s="177"/>
      <c r="D31" s="178"/>
      <c r="E31" s="178"/>
      <c r="F31" s="180"/>
      <c r="G31" s="180"/>
      <c r="H31" s="180"/>
      <c r="I31" s="180"/>
      <c r="O31" s="17"/>
    </row>
    <row r="32" spans="1:15" ht="37.5" customHeight="1" x14ac:dyDescent="0.35">
      <c r="A32" s="182" t="s">
        <v>137</v>
      </c>
      <c r="B32" s="165" t="s">
        <v>25</v>
      </c>
      <c r="C32" s="168" t="s">
        <v>174</v>
      </c>
      <c r="D32" s="171" t="s">
        <v>215</v>
      </c>
      <c r="E32" s="127" t="s">
        <v>83</v>
      </c>
      <c r="F32" s="67">
        <v>1500000</v>
      </c>
      <c r="G32" s="67">
        <v>0</v>
      </c>
      <c r="H32" s="68">
        <v>0</v>
      </c>
      <c r="I32" s="70">
        <v>0</v>
      </c>
      <c r="O32" s="17"/>
    </row>
    <row r="33" spans="1:15" ht="37.5" customHeight="1" x14ac:dyDescent="0.35">
      <c r="A33" s="183"/>
      <c r="B33" s="167"/>
      <c r="C33" s="170"/>
      <c r="D33" s="173"/>
      <c r="E33" s="127" t="s">
        <v>98</v>
      </c>
      <c r="F33" s="67">
        <v>0</v>
      </c>
      <c r="G33" s="67">
        <v>0</v>
      </c>
      <c r="H33" s="68">
        <v>7670000</v>
      </c>
      <c r="I33" s="70">
        <v>0</v>
      </c>
      <c r="O33" s="17"/>
    </row>
    <row r="34" spans="1:15" ht="41.25" customHeight="1" x14ac:dyDescent="0.35">
      <c r="A34" s="182" t="s">
        <v>138</v>
      </c>
      <c r="B34" s="165" t="s">
        <v>139</v>
      </c>
      <c r="C34" s="168" t="s">
        <v>205</v>
      </c>
      <c r="D34" s="171" t="s">
        <v>216</v>
      </c>
      <c r="E34" s="127" t="s">
        <v>83</v>
      </c>
      <c r="F34" s="67">
        <v>1500000</v>
      </c>
      <c r="G34" s="67">
        <v>0</v>
      </c>
      <c r="H34" s="68">
        <v>0</v>
      </c>
      <c r="I34" s="70">
        <v>0</v>
      </c>
      <c r="O34" s="17"/>
    </row>
    <row r="35" spans="1:15" ht="38.25" customHeight="1" x14ac:dyDescent="0.35">
      <c r="A35" s="183"/>
      <c r="B35" s="167"/>
      <c r="C35" s="170"/>
      <c r="D35" s="173"/>
      <c r="E35" s="127" t="s">
        <v>98</v>
      </c>
      <c r="F35" s="67">
        <v>0</v>
      </c>
      <c r="G35" s="67">
        <v>0</v>
      </c>
      <c r="H35" s="68">
        <v>7542000</v>
      </c>
      <c r="I35" s="70">
        <v>0</v>
      </c>
      <c r="O35" s="17"/>
    </row>
    <row r="36" spans="1:15" ht="42" customHeight="1" x14ac:dyDescent="0.35">
      <c r="A36" s="182" t="s">
        <v>166</v>
      </c>
      <c r="B36" s="165" t="s">
        <v>175</v>
      </c>
      <c r="C36" s="168" t="s">
        <v>177</v>
      </c>
      <c r="D36" s="171" t="s">
        <v>217</v>
      </c>
      <c r="E36" s="127" t="s">
        <v>83</v>
      </c>
      <c r="F36" s="67">
        <v>1500000</v>
      </c>
      <c r="G36" s="67">
        <v>0</v>
      </c>
      <c r="H36" s="68">
        <v>0</v>
      </c>
      <c r="I36" s="70">
        <v>0</v>
      </c>
      <c r="O36" s="17"/>
    </row>
    <row r="37" spans="1:15" ht="39.75" customHeight="1" x14ac:dyDescent="0.35">
      <c r="A37" s="183"/>
      <c r="B37" s="167"/>
      <c r="C37" s="170"/>
      <c r="D37" s="173"/>
      <c r="E37" s="127" t="s">
        <v>98</v>
      </c>
      <c r="F37" s="67">
        <v>5760000</v>
      </c>
      <c r="G37" s="67">
        <v>0</v>
      </c>
      <c r="H37" s="68">
        <v>0</v>
      </c>
      <c r="I37" s="70">
        <v>0</v>
      </c>
      <c r="O37" s="17"/>
    </row>
    <row r="38" spans="1:15" ht="38.25" customHeight="1" x14ac:dyDescent="0.35">
      <c r="A38" s="182" t="s">
        <v>167</v>
      </c>
      <c r="B38" s="165" t="s">
        <v>176</v>
      </c>
      <c r="C38" s="168" t="s">
        <v>178</v>
      </c>
      <c r="D38" s="171" t="s">
        <v>218</v>
      </c>
      <c r="E38" s="127" t="s">
        <v>83</v>
      </c>
      <c r="F38" s="67">
        <v>1500000</v>
      </c>
      <c r="G38" s="67">
        <v>0</v>
      </c>
      <c r="H38" s="68">
        <v>0</v>
      </c>
      <c r="I38" s="70">
        <v>0</v>
      </c>
      <c r="O38" s="17"/>
    </row>
    <row r="39" spans="1:15" ht="38.25" customHeight="1" x14ac:dyDescent="0.35">
      <c r="A39" s="183"/>
      <c r="B39" s="167"/>
      <c r="C39" s="170"/>
      <c r="D39" s="173"/>
      <c r="E39" s="127" t="s">
        <v>98</v>
      </c>
      <c r="F39" s="67">
        <v>1242000</v>
      </c>
      <c r="G39" s="67">
        <v>0</v>
      </c>
      <c r="H39" s="68">
        <v>2508000</v>
      </c>
      <c r="I39" s="70">
        <v>0</v>
      </c>
      <c r="O39" s="17"/>
    </row>
    <row r="40" spans="1:15" ht="52.5" x14ac:dyDescent="0.35">
      <c r="A40" s="120">
        <v>4</v>
      </c>
      <c r="B40" s="125" t="s">
        <v>10</v>
      </c>
      <c r="C40" s="29" t="s">
        <v>225</v>
      </c>
      <c r="D40" s="27"/>
      <c r="E40" s="128"/>
      <c r="F40" s="72">
        <f>SUM(F41:F47)</f>
        <v>5998000</v>
      </c>
      <c r="G40" s="72">
        <f t="shared" ref="G40:I40" si="2">SUM(G41:G47)</f>
        <v>21050000</v>
      </c>
      <c r="H40" s="72">
        <f t="shared" si="2"/>
        <v>434000</v>
      </c>
      <c r="I40" s="72">
        <f t="shared" si="2"/>
        <v>0</v>
      </c>
      <c r="O40" s="17" t="s">
        <v>66</v>
      </c>
    </row>
    <row r="41" spans="1:15" ht="42.75" customHeight="1" x14ac:dyDescent="0.35">
      <c r="A41" s="184" t="s">
        <v>141</v>
      </c>
      <c r="B41" s="188" t="s">
        <v>142</v>
      </c>
      <c r="C41" s="189" t="s">
        <v>206</v>
      </c>
      <c r="D41" s="171" t="s">
        <v>219</v>
      </c>
      <c r="E41" s="127" t="s">
        <v>83</v>
      </c>
      <c r="F41" s="67">
        <v>1500000</v>
      </c>
      <c r="G41" s="67">
        <v>0</v>
      </c>
      <c r="H41" s="67">
        <v>0</v>
      </c>
      <c r="I41" s="67">
        <v>0</v>
      </c>
      <c r="O41" s="17" t="s">
        <v>67</v>
      </c>
    </row>
    <row r="42" spans="1:15" ht="59.25" customHeight="1" x14ac:dyDescent="0.35">
      <c r="A42" s="186"/>
      <c r="B42" s="188"/>
      <c r="C42" s="189"/>
      <c r="D42" s="173"/>
      <c r="E42" s="127" t="s">
        <v>57</v>
      </c>
      <c r="F42" s="67">
        <v>198000</v>
      </c>
      <c r="G42" s="67">
        <v>0</v>
      </c>
      <c r="H42" s="67">
        <v>0</v>
      </c>
      <c r="I42" s="67">
        <v>0</v>
      </c>
      <c r="O42" s="17"/>
    </row>
    <row r="43" spans="1:15" ht="59.25" customHeight="1" x14ac:dyDescent="0.35">
      <c r="A43" s="184" t="s">
        <v>144</v>
      </c>
      <c r="B43" s="165" t="s">
        <v>143</v>
      </c>
      <c r="C43" s="168" t="s">
        <v>207</v>
      </c>
      <c r="D43" s="171" t="s">
        <v>220</v>
      </c>
      <c r="E43" s="127" t="s">
        <v>83</v>
      </c>
      <c r="F43" s="67">
        <v>1500000</v>
      </c>
      <c r="G43" s="67">
        <v>0</v>
      </c>
      <c r="H43" s="67">
        <v>0</v>
      </c>
      <c r="I43" s="67">
        <v>0</v>
      </c>
      <c r="O43" s="17"/>
    </row>
    <row r="44" spans="1:15" ht="59.25" customHeight="1" x14ac:dyDescent="0.35">
      <c r="A44" s="186"/>
      <c r="B44" s="167"/>
      <c r="C44" s="170"/>
      <c r="D44" s="173"/>
      <c r="E44" s="127" t="s">
        <v>98</v>
      </c>
      <c r="F44" s="67">
        <v>2800000</v>
      </c>
      <c r="G44" s="67">
        <v>0</v>
      </c>
      <c r="H44" s="67">
        <v>0</v>
      </c>
      <c r="I44" s="67">
        <v>0</v>
      </c>
      <c r="O44" s="17"/>
    </row>
    <row r="45" spans="1:15" ht="44.25" customHeight="1" x14ac:dyDescent="0.35">
      <c r="A45" s="184" t="s">
        <v>168</v>
      </c>
      <c r="B45" s="165" t="s">
        <v>169</v>
      </c>
      <c r="C45" s="168" t="s">
        <v>179</v>
      </c>
      <c r="D45" s="171" t="s">
        <v>221</v>
      </c>
      <c r="E45" s="127" t="s">
        <v>83</v>
      </c>
      <c r="F45" s="67">
        <v>0</v>
      </c>
      <c r="G45" s="67">
        <v>15200000</v>
      </c>
      <c r="H45" s="67">
        <v>0</v>
      </c>
      <c r="I45" s="67">
        <v>0</v>
      </c>
      <c r="O45" s="17"/>
    </row>
    <row r="46" spans="1:15" ht="42.75" customHeight="1" x14ac:dyDescent="0.35">
      <c r="A46" s="185"/>
      <c r="B46" s="166"/>
      <c r="C46" s="169"/>
      <c r="D46" s="172"/>
      <c r="E46" s="127" t="s">
        <v>119</v>
      </c>
      <c r="F46" s="67">
        <v>0</v>
      </c>
      <c r="G46" s="67">
        <v>2250000</v>
      </c>
      <c r="H46" s="67">
        <v>434000</v>
      </c>
      <c r="I46" s="67">
        <v>0</v>
      </c>
      <c r="O46" s="17"/>
    </row>
    <row r="47" spans="1:15" ht="45.75" customHeight="1" x14ac:dyDescent="0.35">
      <c r="A47" s="186"/>
      <c r="B47" s="167"/>
      <c r="C47" s="170"/>
      <c r="D47" s="173"/>
      <c r="E47" s="127" t="s">
        <v>72</v>
      </c>
      <c r="F47" s="67">
        <v>0</v>
      </c>
      <c r="G47" s="67">
        <v>3600000</v>
      </c>
      <c r="H47" s="67">
        <v>0</v>
      </c>
      <c r="I47" s="67">
        <v>0</v>
      </c>
      <c r="O47" s="17"/>
    </row>
    <row r="48" spans="1:15" ht="17.5" x14ac:dyDescent="0.35">
      <c r="A48" s="181" t="s">
        <v>145</v>
      </c>
      <c r="B48" s="181"/>
      <c r="C48" s="181"/>
      <c r="D48" s="181"/>
      <c r="E48" s="181"/>
      <c r="F48" s="124">
        <f>(F40+F30+F16+F7)</f>
        <v>25000000</v>
      </c>
      <c r="G48" s="124">
        <f>(G40+G30+G16+G7)</f>
        <v>129462752</v>
      </c>
      <c r="H48" s="124">
        <f>(H40+H30+H16+H7)</f>
        <v>18154000</v>
      </c>
      <c r="I48" s="124">
        <f>(I40+I30+I16+I7)</f>
        <v>6573390</v>
      </c>
      <c r="O48" s="17" t="s">
        <v>71</v>
      </c>
    </row>
    <row r="49" spans="1:15" ht="17.5" x14ac:dyDescent="0.35">
      <c r="A49" s="181" t="s">
        <v>140</v>
      </c>
      <c r="B49" s="181"/>
      <c r="C49" s="181"/>
      <c r="D49" s="181"/>
      <c r="E49" s="181"/>
      <c r="F49" s="187">
        <f>SUM(F48:I48)</f>
        <v>179190142</v>
      </c>
      <c r="G49" s="181"/>
      <c r="H49" s="181"/>
      <c r="I49" s="181"/>
      <c r="O49" s="17" t="s">
        <v>72</v>
      </c>
    </row>
    <row r="50" spans="1:15" ht="25.5" customHeight="1" x14ac:dyDescent="0.35">
      <c r="C50" s="31"/>
      <c r="O50" s="17" t="s">
        <v>73</v>
      </c>
    </row>
    <row r="51" spans="1:15" ht="17" x14ac:dyDescent="0.35">
      <c r="C51" s="32"/>
      <c r="O51" s="17" t="s">
        <v>74</v>
      </c>
    </row>
    <row r="52" spans="1:15" ht="25.5" customHeight="1" x14ac:dyDescent="0.35">
      <c r="C52" s="12"/>
      <c r="O52" s="17" t="s">
        <v>75</v>
      </c>
    </row>
    <row r="53" spans="1:15" ht="17" x14ac:dyDescent="0.35">
      <c r="C53" s="12"/>
      <c r="O53" s="17" t="s">
        <v>76</v>
      </c>
    </row>
    <row r="54" spans="1:15" ht="25.5" customHeight="1" x14ac:dyDescent="0.35">
      <c r="C54" s="33"/>
      <c r="O54" s="17" t="s">
        <v>77</v>
      </c>
    </row>
    <row r="55" spans="1:15" ht="17" x14ac:dyDescent="0.35">
      <c r="C55" s="33"/>
      <c r="O55" s="17" t="s">
        <v>78</v>
      </c>
    </row>
    <row r="56" spans="1:15" ht="25.5" customHeight="1" x14ac:dyDescent="0.35">
      <c r="C56" s="33"/>
      <c r="O56" s="17" t="s">
        <v>79</v>
      </c>
    </row>
    <row r="57" spans="1:15" ht="17" x14ac:dyDescent="0.35">
      <c r="C57" s="32"/>
      <c r="O57" s="17" t="s">
        <v>80</v>
      </c>
    </row>
    <row r="58" spans="1:15" ht="25.5" customHeight="1" x14ac:dyDescent="0.35">
      <c r="C58" s="12"/>
      <c r="O58" s="17" t="s">
        <v>95</v>
      </c>
    </row>
    <row r="59" spans="1:15" ht="17" x14ac:dyDescent="0.35">
      <c r="C59" s="32"/>
      <c r="O59" s="17" t="s">
        <v>96</v>
      </c>
    </row>
    <row r="60" spans="1:15" ht="17" x14ac:dyDescent="0.35">
      <c r="C60" s="12"/>
      <c r="O60" s="17" t="s">
        <v>83</v>
      </c>
    </row>
    <row r="61" spans="1:15" ht="25.5" customHeight="1" x14ac:dyDescent="0.35">
      <c r="C61" s="32"/>
      <c r="O61" s="17" t="s">
        <v>94</v>
      </c>
    </row>
    <row r="62" spans="1:15" ht="17" x14ac:dyDescent="0.35">
      <c r="C62" s="32"/>
      <c r="O62" s="17" t="s">
        <v>84</v>
      </c>
    </row>
    <row r="63" spans="1:15" ht="17" x14ac:dyDescent="0.35">
      <c r="C63" s="33"/>
      <c r="O63" s="17" t="s">
        <v>85</v>
      </c>
    </row>
    <row r="64" spans="1:15" ht="17" x14ac:dyDescent="0.35">
      <c r="C64" s="33"/>
      <c r="O64" s="17" t="s">
        <v>86</v>
      </c>
    </row>
    <row r="65" spans="3:15" ht="17.25" customHeight="1" x14ac:dyDescent="0.35">
      <c r="C65" s="32"/>
      <c r="O65" s="17" t="s">
        <v>88</v>
      </c>
    </row>
    <row r="66" spans="3:15" ht="17" x14ac:dyDescent="0.35">
      <c r="C66" s="32"/>
      <c r="O66" s="17" t="s">
        <v>87</v>
      </c>
    </row>
    <row r="67" spans="3:15" ht="17" x14ac:dyDescent="0.35">
      <c r="C67" s="33"/>
      <c r="O67" s="17" t="s">
        <v>89</v>
      </c>
    </row>
    <row r="68" spans="3:15" ht="17" x14ac:dyDescent="0.35">
      <c r="C68" s="33"/>
      <c r="O68" s="17" t="s">
        <v>97</v>
      </c>
    </row>
    <row r="69" spans="3:15" x14ac:dyDescent="0.35">
      <c r="O69" s="17" t="s">
        <v>98</v>
      </c>
    </row>
    <row r="70" spans="3:15" x14ac:dyDescent="0.35">
      <c r="O70" s="17" t="s">
        <v>99</v>
      </c>
    </row>
    <row r="71" spans="3:15" x14ac:dyDescent="0.35">
      <c r="O71" s="17" t="s">
        <v>100</v>
      </c>
    </row>
  </sheetData>
  <mergeCells count="71">
    <mergeCell ref="A1:I1"/>
    <mergeCell ref="A2:I2"/>
    <mergeCell ref="B5:B6"/>
    <mergeCell ref="C5:C6"/>
    <mergeCell ref="D5:D6"/>
    <mergeCell ref="E5:E6"/>
    <mergeCell ref="A5:A6"/>
    <mergeCell ref="F5:I5"/>
    <mergeCell ref="C8:C10"/>
    <mergeCell ref="D8:D10"/>
    <mergeCell ref="B24:B26"/>
    <mergeCell ref="D24:D26"/>
    <mergeCell ref="C24:C26"/>
    <mergeCell ref="B17:B19"/>
    <mergeCell ref="C17:C19"/>
    <mergeCell ref="D17:D19"/>
    <mergeCell ref="B20:B23"/>
    <mergeCell ref="C20:C23"/>
    <mergeCell ref="D20:D23"/>
    <mergeCell ref="B8:B10"/>
    <mergeCell ref="B11:B14"/>
    <mergeCell ref="C11:C14"/>
    <mergeCell ref="D11:D14"/>
    <mergeCell ref="A17:A19"/>
    <mergeCell ref="A20:A23"/>
    <mergeCell ref="A24:A26"/>
    <mergeCell ref="A30:A31"/>
    <mergeCell ref="A8:A10"/>
    <mergeCell ref="A11:A14"/>
    <mergeCell ref="F49:I49"/>
    <mergeCell ref="A32:A33"/>
    <mergeCell ref="A34:A35"/>
    <mergeCell ref="A41:A42"/>
    <mergeCell ref="B41:B42"/>
    <mergeCell ref="C41:C42"/>
    <mergeCell ref="D41:D42"/>
    <mergeCell ref="D32:D33"/>
    <mergeCell ref="D34:D35"/>
    <mergeCell ref="B32:B33"/>
    <mergeCell ref="B34:B35"/>
    <mergeCell ref="C32:C33"/>
    <mergeCell ref="C34:C35"/>
    <mergeCell ref="B43:B44"/>
    <mergeCell ref="C43:C44"/>
    <mergeCell ref="C45:C47"/>
    <mergeCell ref="A48:E48"/>
    <mergeCell ref="A49:E49"/>
    <mergeCell ref="A38:A39"/>
    <mergeCell ref="A36:A37"/>
    <mergeCell ref="B36:B37"/>
    <mergeCell ref="B38:B39"/>
    <mergeCell ref="C36:C37"/>
    <mergeCell ref="C38:C39"/>
    <mergeCell ref="D36:D37"/>
    <mergeCell ref="D38:D39"/>
    <mergeCell ref="B45:B47"/>
    <mergeCell ref="A45:A47"/>
    <mergeCell ref="A43:A44"/>
    <mergeCell ref="D43:D44"/>
    <mergeCell ref="D45:D47"/>
    <mergeCell ref="I30:I31"/>
    <mergeCell ref="E30:E31"/>
    <mergeCell ref="F30:F31"/>
    <mergeCell ref="G30:G31"/>
    <mergeCell ref="H30:H31"/>
    <mergeCell ref="B27:B29"/>
    <mergeCell ref="C27:C29"/>
    <mergeCell ref="D27:D29"/>
    <mergeCell ref="B30:B31"/>
    <mergeCell ref="C30:C31"/>
    <mergeCell ref="D30:D31"/>
  </mergeCells>
  <phoneticPr fontId="23" type="noConversion"/>
  <dataValidations xWindow="785" yWindow="412" count="2">
    <dataValidation type="list" errorStyle="warning" allowBlank="1" showInputMessage="1" showErrorMessage="1" errorTitle="No" error="Solo las opciones de la lista" promptTitle="Escoja objeto de gasto" prompt="Escoja objeto de gasto" sqref="WVD983083:WVD983086 E65569:E65572 IR8:IR15 SN8:SN15 ACJ8:ACJ15 AMF8:AMF15 AWB8:AWB15 BFX8:BFX15 BPT8:BPT15 BZP8:BZP15 CJL8:CJL15 CTH8:CTH15 DDD8:DDD15 DMZ8:DMZ15 DWV8:DWV15 EGR8:EGR15 EQN8:EQN15 FAJ8:FAJ15 FKF8:FKF15 FUB8:FUB15 GDX8:GDX15 GNT8:GNT15 GXP8:GXP15 HHL8:HHL15 HRH8:HRH15 IBD8:IBD15 IKZ8:IKZ15 IUV8:IUV15 JER8:JER15 JON8:JON15 JYJ8:JYJ15 KIF8:KIF15 KSB8:KSB15 LBX8:LBX15 LLT8:LLT15 LVP8:LVP15 MFL8:MFL15 MPH8:MPH15 MZD8:MZD15 NIZ8:NIZ15 NSV8:NSV15 OCR8:OCR15 OMN8:OMN15 OWJ8:OWJ15 PGF8:PGF15 PQB8:PQB15 PZX8:PZX15 QJT8:QJT15 QTP8:QTP15 RDL8:RDL15 RNH8:RNH15 RXD8:RXD15 SGZ8:SGZ15 SQV8:SQV15 TAR8:TAR15 TKN8:TKN15 TUJ8:TUJ15 UEF8:UEF15 UOB8:UOB15 UXX8:UXX15 VHT8:VHT15 VRP8:VRP15 WBL8:WBL15 WLH8:WLH15 WVD8:WVD15 IR65569:IR65572 SN65569:SN65572 ACJ65569:ACJ65572 AMF65569:AMF65572 AWB65569:AWB65572 BFX65569:BFX65572 BPT65569:BPT65572 BZP65569:BZP65572 CJL65569:CJL65572 CTH65569:CTH65572 DDD65569:DDD65572 DMZ65569:DMZ65572 DWV65569:DWV65572 EGR65569:EGR65572 EQN65569:EQN65572 FAJ65569:FAJ65572 FKF65569:FKF65572 FUB65569:FUB65572 GDX65569:GDX65572 GNT65569:GNT65572 GXP65569:GXP65572 HHL65569:HHL65572 HRH65569:HRH65572 IBD65569:IBD65572 IKZ65569:IKZ65572 IUV65569:IUV65572 JER65569:JER65572 JON65569:JON65572 JYJ65569:JYJ65572 KIF65569:KIF65572 KSB65569:KSB65572 LBX65569:LBX65572 LLT65569:LLT65572 LVP65569:LVP65572 MFL65569:MFL65572 MPH65569:MPH65572 MZD65569:MZD65572 NIZ65569:NIZ65572 NSV65569:NSV65572 OCR65569:OCR65572 OMN65569:OMN65572 OWJ65569:OWJ65572 PGF65569:PGF65572 PQB65569:PQB65572 PZX65569:PZX65572 QJT65569:QJT65572 QTP65569:QTP65572 RDL65569:RDL65572 RNH65569:RNH65572 RXD65569:RXD65572 SGZ65569:SGZ65572 SQV65569:SQV65572 TAR65569:TAR65572 TKN65569:TKN65572 TUJ65569:TUJ65572 UEF65569:UEF65572 UOB65569:UOB65572 UXX65569:UXX65572 VHT65569:VHT65572 VRP65569:VRP65572 WBL65569:WBL65572 WLH65569:WLH65572 WVD65569:WVD65572 E131105:E131108 IR131105:IR131108 SN131105:SN131108 ACJ131105:ACJ131108 AMF131105:AMF131108 AWB131105:AWB131108 BFX131105:BFX131108 BPT131105:BPT131108 BZP131105:BZP131108 CJL131105:CJL131108 CTH131105:CTH131108 DDD131105:DDD131108 DMZ131105:DMZ131108 DWV131105:DWV131108 EGR131105:EGR131108 EQN131105:EQN131108 FAJ131105:FAJ131108 FKF131105:FKF131108 FUB131105:FUB131108 GDX131105:GDX131108 GNT131105:GNT131108 GXP131105:GXP131108 HHL131105:HHL131108 HRH131105:HRH131108 IBD131105:IBD131108 IKZ131105:IKZ131108 IUV131105:IUV131108 JER131105:JER131108 JON131105:JON131108 JYJ131105:JYJ131108 KIF131105:KIF131108 KSB131105:KSB131108 LBX131105:LBX131108 LLT131105:LLT131108 LVP131105:LVP131108 MFL131105:MFL131108 MPH131105:MPH131108 MZD131105:MZD131108 NIZ131105:NIZ131108 NSV131105:NSV131108 OCR131105:OCR131108 OMN131105:OMN131108 OWJ131105:OWJ131108 PGF131105:PGF131108 PQB131105:PQB131108 PZX131105:PZX131108 QJT131105:QJT131108 QTP131105:QTP131108 RDL131105:RDL131108 RNH131105:RNH131108 RXD131105:RXD131108 SGZ131105:SGZ131108 SQV131105:SQV131108 TAR131105:TAR131108 TKN131105:TKN131108 TUJ131105:TUJ131108 UEF131105:UEF131108 UOB131105:UOB131108 UXX131105:UXX131108 VHT131105:VHT131108 VRP131105:VRP131108 WBL131105:WBL131108 WLH131105:WLH131108 WVD131105:WVD131108 E196641:E196644 IR196641:IR196644 SN196641:SN196644 ACJ196641:ACJ196644 AMF196641:AMF196644 AWB196641:AWB196644 BFX196641:BFX196644 BPT196641:BPT196644 BZP196641:BZP196644 CJL196641:CJL196644 CTH196641:CTH196644 DDD196641:DDD196644 DMZ196641:DMZ196644 DWV196641:DWV196644 EGR196641:EGR196644 EQN196641:EQN196644 FAJ196641:FAJ196644 FKF196641:FKF196644 FUB196641:FUB196644 GDX196641:GDX196644 GNT196641:GNT196644 GXP196641:GXP196644 HHL196641:HHL196644 HRH196641:HRH196644 IBD196641:IBD196644 IKZ196641:IKZ196644 IUV196641:IUV196644 JER196641:JER196644 JON196641:JON196644 JYJ196641:JYJ196644 KIF196641:KIF196644 KSB196641:KSB196644 LBX196641:LBX196644 LLT196641:LLT196644 LVP196641:LVP196644 MFL196641:MFL196644 MPH196641:MPH196644 MZD196641:MZD196644 NIZ196641:NIZ196644 NSV196641:NSV196644 OCR196641:OCR196644 OMN196641:OMN196644 OWJ196641:OWJ196644 PGF196641:PGF196644 PQB196641:PQB196644 PZX196641:PZX196644 QJT196641:QJT196644 QTP196641:QTP196644 RDL196641:RDL196644 RNH196641:RNH196644 RXD196641:RXD196644 SGZ196641:SGZ196644 SQV196641:SQV196644 TAR196641:TAR196644 TKN196641:TKN196644 TUJ196641:TUJ196644 UEF196641:UEF196644 UOB196641:UOB196644 UXX196641:UXX196644 VHT196641:VHT196644 VRP196641:VRP196644 WBL196641:WBL196644 WLH196641:WLH196644 WVD196641:WVD196644 E262177:E262180 IR262177:IR262180 SN262177:SN262180 ACJ262177:ACJ262180 AMF262177:AMF262180 AWB262177:AWB262180 BFX262177:BFX262180 BPT262177:BPT262180 BZP262177:BZP262180 CJL262177:CJL262180 CTH262177:CTH262180 DDD262177:DDD262180 DMZ262177:DMZ262180 DWV262177:DWV262180 EGR262177:EGR262180 EQN262177:EQN262180 FAJ262177:FAJ262180 FKF262177:FKF262180 FUB262177:FUB262180 GDX262177:GDX262180 GNT262177:GNT262180 GXP262177:GXP262180 HHL262177:HHL262180 HRH262177:HRH262180 IBD262177:IBD262180 IKZ262177:IKZ262180 IUV262177:IUV262180 JER262177:JER262180 JON262177:JON262180 JYJ262177:JYJ262180 KIF262177:KIF262180 KSB262177:KSB262180 LBX262177:LBX262180 LLT262177:LLT262180 LVP262177:LVP262180 MFL262177:MFL262180 MPH262177:MPH262180 MZD262177:MZD262180 NIZ262177:NIZ262180 NSV262177:NSV262180 OCR262177:OCR262180 OMN262177:OMN262180 OWJ262177:OWJ262180 PGF262177:PGF262180 PQB262177:PQB262180 PZX262177:PZX262180 QJT262177:QJT262180 QTP262177:QTP262180 RDL262177:RDL262180 RNH262177:RNH262180 RXD262177:RXD262180 SGZ262177:SGZ262180 SQV262177:SQV262180 TAR262177:TAR262180 TKN262177:TKN262180 TUJ262177:TUJ262180 UEF262177:UEF262180 UOB262177:UOB262180 UXX262177:UXX262180 VHT262177:VHT262180 VRP262177:VRP262180 WBL262177:WBL262180 WLH262177:WLH262180 WVD262177:WVD262180 E327713:E327716 IR327713:IR327716 SN327713:SN327716 ACJ327713:ACJ327716 AMF327713:AMF327716 AWB327713:AWB327716 BFX327713:BFX327716 BPT327713:BPT327716 BZP327713:BZP327716 CJL327713:CJL327716 CTH327713:CTH327716 DDD327713:DDD327716 DMZ327713:DMZ327716 DWV327713:DWV327716 EGR327713:EGR327716 EQN327713:EQN327716 FAJ327713:FAJ327716 FKF327713:FKF327716 FUB327713:FUB327716 GDX327713:GDX327716 GNT327713:GNT327716 GXP327713:GXP327716 HHL327713:HHL327716 HRH327713:HRH327716 IBD327713:IBD327716 IKZ327713:IKZ327716 IUV327713:IUV327716 JER327713:JER327716 JON327713:JON327716 JYJ327713:JYJ327716 KIF327713:KIF327716 KSB327713:KSB327716 LBX327713:LBX327716 LLT327713:LLT327716 LVP327713:LVP327716 MFL327713:MFL327716 MPH327713:MPH327716 MZD327713:MZD327716 NIZ327713:NIZ327716 NSV327713:NSV327716 OCR327713:OCR327716 OMN327713:OMN327716 OWJ327713:OWJ327716 PGF327713:PGF327716 PQB327713:PQB327716 PZX327713:PZX327716 QJT327713:QJT327716 QTP327713:QTP327716 RDL327713:RDL327716 RNH327713:RNH327716 RXD327713:RXD327716 SGZ327713:SGZ327716 SQV327713:SQV327716 TAR327713:TAR327716 TKN327713:TKN327716 TUJ327713:TUJ327716 UEF327713:UEF327716 UOB327713:UOB327716 UXX327713:UXX327716 VHT327713:VHT327716 VRP327713:VRP327716 WBL327713:WBL327716 WLH327713:WLH327716 WVD327713:WVD327716 E393249:E393252 IR393249:IR393252 SN393249:SN393252 ACJ393249:ACJ393252 AMF393249:AMF393252 AWB393249:AWB393252 BFX393249:BFX393252 BPT393249:BPT393252 BZP393249:BZP393252 CJL393249:CJL393252 CTH393249:CTH393252 DDD393249:DDD393252 DMZ393249:DMZ393252 DWV393249:DWV393252 EGR393249:EGR393252 EQN393249:EQN393252 FAJ393249:FAJ393252 FKF393249:FKF393252 FUB393249:FUB393252 GDX393249:GDX393252 GNT393249:GNT393252 GXP393249:GXP393252 HHL393249:HHL393252 HRH393249:HRH393252 IBD393249:IBD393252 IKZ393249:IKZ393252 IUV393249:IUV393252 JER393249:JER393252 JON393249:JON393252 JYJ393249:JYJ393252 KIF393249:KIF393252 KSB393249:KSB393252 LBX393249:LBX393252 LLT393249:LLT393252 LVP393249:LVP393252 MFL393249:MFL393252 MPH393249:MPH393252 MZD393249:MZD393252 NIZ393249:NIZ393252 NSV393249:NSV393252 OCR393249:OCR393252 OMN393249:OMN393252 OWJ393249:OWJ393252 PGF393249:PGF393252 PQB393249:PQB393252 PZX393249:PZX393252 QJT393249:QJT393252 QTP393249:QTP393252 RDL393249:RDL393252 RNH393249:RNH393252 RXD393249:RXD393252 SGZ393249:SGZ393252 SQV393249:SQV393252 TAR393249:TAR393252 TKN393249:TKN393252 TUJ393249:TUJ393252 UEF393249:UEF393252 UOB393249:UOB393252 UXX393249:UXX393252 VHT393249:VHT393252 VRP393249:VRP393252 WBL393249:WBL393252 WLH393249:WLH393252 WVD393249:WVD393252 E458785:E458788 IR458785:IR458788 SN458785:SN458788 ACJ458785:ACJ458788 AMF458785:AMF458788 AWB458785:AWB458788 BFX458785:BFX458788 BPT458785:BPT458788 BZP458785:BZP458788 CJL458785:CJL458788 CTH458785:CTH458788 DDD458785:DDD458788 DMZ458785:DMZ458788 DWV458785:DWV458788 EGR458785:EGR458788 EQN458785:EQN458788 FAJ458785:FAJ458788 FKF458785:FKF458788 FUB458785:FUB458788 GDX458785:GDX458788 GNT458785:GNT458788 GXP458785:GXP458788 HHL458785:HHL458788 HRH458785:HRH458788 IBD458785:IBD458788 IKZ458785:IKZ458788 IUV458785:IUV458788 JER458785:JER458788 JON458785:JON458788 JYJ458785:JYJ458788 KIF458785:KIF458788 KSB458785:KSB458788 LBX458785:LBX458788 LLT458785:LLT458788 LVP458785:LVP458788 MFL458785:MFL458788 MPH458785:MPH458788 MZD458785:MZD458788 NIZ458785:NIZ458788 NSV458785:NSV458788 OCR458785:OCR458788 OMN458785:OMN458788 OWJ458785:OWJ458788 PGF458785:PGF458788 PQB458785:PQB458788 PZX458785:PZX458788 QJT458785:QJT458788 QTP458785:QTP458788 RDL458785:RDL458788 RNH458785:RNH458788 RXD458785:RXD458788 SGZ458785:SGZ458788 SQV458785:SQV458788 TAR458785:TAR458788 TKN458785:TKN458788 TUJ458785:TUJ458788 UEF458785:UEF458788 UOB458785:UOB458788 UXX458785:UXX458788 VHT458785:VHT458788 VRP458785:VRP458788 WBL458785:WBL458788 WLH458785:WLH458788 WVD458785:WVD458788 E524321:E524324 IR524321:IR524324 SN524321:SN524324 ACJ524321:ACJ524324 AMF524321:AMF524324 AWB524321:AWB524324 BFX524321:BFX524324 BPT524321:BPT524324 BZP524321:BZP524324 CJL524321:CJL524324 CTH524321:CTH524324 DDD524321:DDD524324 DMZ524321:DMZ524324 DWV524321:DWV524324 EGR524321:EGR524324 EQN524321:EQN524324 FAJ524321:FAJ524324 FKF524321:FKF524324 FUB524321:FUB524324 GDX524321:GDX524324 GNT524321:GNT524324 GXP524321:GXP524324 HHL524321:HHL524324 HRH524321:HRH524324 IBD524321:IBD524324 IKZ524321:IKZ524324 IUV524321:IUV524324 JER524321:JER524324 JON524321:JON524324 JYJ524321:JYJ524324 KIF524321:KIF524324 KSB524321:KSB524324 LBX524321:LBX524324 LLT524321:LLT524324 LVP524321:LVP524324 MFL524321:MFL524324 MPH524321:MPH524324 MZD524321:MZD524324 NIZ524321:NIZ524324 NSV524321:NSV524324 OCR524321:OCR524324 OMN524321:OMN524324 OWJ524321:OWJ524324 PGF524321:PGF524324 PQB524321:PQB524324 PZX524321:PZX524324 QJT524321:QJT524324 QTP524321:QTP524324 RDL524321:RDL524324 RNH524321:RNH524324 RXD524321:RXD524324 SGZ524321:SGZ524324 SQV524321:SQV524324 TAR524321:TAR524324 TKN524321:TKN524324 TUJ524321:TUJ524324 UEF524321:UEF524324 UOB524321:UOB524324 UXX524321:UXX524324 VHT524321:VHT524324 VRP524321:VRP524324 WBL524321:WBL524324 WLH524321:WLH524324 WVD524321:WVD524324 E589857:E589860 IR589857:IR589860 SN589857:SN589860 ACJ589857:ACJ589860 AMF589857:AMF589860 AWB589857:AWB589860 BFX589857:BFX589860 BPT589857:BPT589860 BZP589857:BZP589860 CJL589857:CJL589860 CTH589857:CTH589860 DDD589857:DDD589860 DMZ589857:DMZ589860 DWV589857:DWV589860 EGR589857:EGR589860 EQN589857:EQN589860 FAJ589857:FAJ589860 FKF589857:FKF589860 FUB589857:FUB589860 GDX589857:GDX589860 GNT589857:GNT589860 GXP589857:GXP589860 HHL589857:HHL589860 HRH589857:HRH589860 IBD589857:IBD589860 IKZ589857:IKZ589860 IUV589857:IUV589860 JER589857:JER589860 JON589857:JON589860 JYJ589857:JYJ589860 KIF589857:KIF589860 KSB589857:KSB589860 LBX589857:LBX589860 LLT589857:LLT589860 LVP589857:LVP589860 MFL589857:MFL589860 MPH589857:MPH589860 MZD589857:MZD589860 NIZ589857:NIZ589860 NSV589857:NSV589860 OCR589857:OCR589860 OMN589857:OMN589860 OWJ589857:OWJ589860 PGF589857:PGF589860 PQB589857:PQB589860 PZX589857:PZX589860 QJT589857:QJT589860 QTP589857:QTP589860 RDL589857:RDL589860 RNH589857:RNH589860 RXD589857:RXD589860 SGZ589857:SGZ589860 SQV589857:SQV589860 TAR589857:TAR589860 TKN589857:TKN589860 TUJ589857:TUJ589860 UEF589857:UEF589860 UOB589857:UOB589860 UXX589857:UXX589860 VHT589857:VHT589860 VRP589857:VRP589860 WBL589857:WBL589860 WLH589857:WLH589860 WVD589857:WVD589860 E655393:E655396 IR655393:IR655396 SN655393:SN655396 ACJ655393:ACJ655396 AMF655393:AMF655396 AWB655393:AWB655396 BFX655393:BFX655396 BPT655393:BPT655396 BZP655393:BZP655396 CJL655393:CJL655396 CTH655393:CTH655396 DDD655393:DDD655396 DMZ655393:DMZ655396 DWV655393:DWV655396 EGR655393:EGR655396 EQN655393:EQN655396 FAJ655393:FAJ655396 FKF655393:FKF655396 FUB655393:FUB655396 GDX655393:GDX655396 GNT655393:GNT655396 GXP655393:GXP655396 HHL655393:HHL655396 HRH655393:HRH655396 IBD655393:IBD655396 IKZ655393:IKZ655396 IUV655393:IUV655396 JER655393:JER655396 JON655393:JON655396 JYJ655393:JYJ655396 KIF655393:KIF655396 KSB655393:KSB655396 LBX655393:LBX655396 LLT655393:LLT655396 LVP655393:LVP655396 MFL655393:MFL655396 MPH655393:MPH655396 MZD655393:MZD655396 NIZ655393:NIZ655396 NSV655393:NSV655396 OCR655393:OCR655396 OMN655393:OMN655396 OWJ655393:OWJ655396 PGF655393:PGF655396 PQB655393:PQB655396 PZX655393:PZX655396 QJT655393:QJT655396 QTP655393:QTP655396 RDL655393:RDL655396 RNH655393:RNH655396 RXD655393:RXD655396 SGZ655393:SGZ655396 SQV655393:SQV655396 TAR655393:TAR655396 TKN655393:TKN655396 TUJ655393:TUJ655396 UEF655393:UEF655396 UOB655393:UOB655396 UXX655393:UXX655396 VHT655393:VHT655396 VRP655393:VRP655396 WBL655393:WBL655396 WLH655393:WLH655396 WVD655393:WVD655396 E720929:E720932 IR720929:IR720932 SN720929:SN720932 ACJ720929:ACJ720932 AMF720929:AMF720932 AWB720929:AWB720932 BFX720929:BFX720932 BPT720929:BPT720932 BZP720929:BZP720932 CJL720929:CJL720932 CTH720929:CTH720932 DDD720929:DDD720932 DMZ720929:DMZ720932 DWV720929:DWV720932 EGR720929:EGR720932 EQN720929:EQN720932 FAJ720929:FAJ720932 FKF720929:FKF720932 FUB720929:FUB720932 GDX720929:GDX720932 GNT720929:GNT720932 GXP720929:GXP720932 HHL720929:HHL720932 HRH720929:HRH720932 IBD720929:IBD720932 IKZ720929:IKZ720932 IUV720929:IUV720932 JER720929:JER720932 JON720929:JON720932 JYJ720929:JYJ720932 KIF720929:KIF720932 KSB720929:KSB720932 LBX720929:LBX720932 LLT720929:LLT720932 LVP720929:LVP720932 MFL720929:MFL720932 MPH720929:MPH720932 MZD720929:MZD720932 NIZ720929:NIZ720932 NSV720929:NSV720932 OCR720929:OCR720932 OMN720929:OMN720932 OWJ720929:OWJ720932 PGF720929:PGF720932 PQB720929:PQB720932 PZX720929:PZX720932 QJT720929:QJT720932 QTP720929:QTP720932 RDL720929:RDL720932 RNH720929:RNH720932 RXD720929:RXD720932 SGZ720929:SGZ720932 SQV720929:SQV720932 TAR720929:TAR720932 TKN720929:TKN720932 TUJ720929:TUJ720932 UEF720929:UEF720932 UOB720929:UOB720932 UXX720929:UXX720932 VHT720929:VHT720932 VRP720929:VRP720932 WBL720929:WBL720932 WLH720929:WLH720932 WVD720929:WVD720932 E786465:E786468 IR786465:IR786468 SN786465:SN786468 ACJ786465:ACJ786468 AMF786465:AMF786468 AWB786465:AWB786468 BFX786465:BFX786468 BPT786465:BPT786468 BZP786465:BZP786468 CJL786465:CJL786468 CTH786465:CTH786468 DDD786465:DDD786468 DMZ786465:DMZ786468 DWV786465:DWV786468 EGR786465:EGR786468 EQN786465:EQN786468 FAJ786465:FAJ786468 FKF786465:FKF786468 FUB786465:FUB786468 GDX786465:GDX786468 GNT786465:GNT786468 GXP786465:GXP786468 HHL786465:HHL786468 HRH786465:HRH786468 IBD786465:IBD786468 IKZ786465:IKZ786468 IUV786465:IUV786468 JER786465:JER786468 JON786465:JON786468 JYJ786465:JYJ786468 KIF786465:KIF786468 KSB786465:KSB786468 LBX786465:LBX786468 LLT786465:LLT786468 LVP786465:LVP786468 MFL786465:MFL786468 MPH786465:MPH786468 MZD786465:MZD786468 NIZ786465:NIZ786468 NSV786465:NSV786468 OCR786465:OCR786468 OMN786465:OMN786468 OWJ786465:OWJ786468 PGF786465:PGF786468 PQB786465:PQB786468 PZX786465:PZX786468 QJT786465:QJT786468 QTP786465:QTP786468 RDL786465:RDL786468 RNH786465:RNH786468 RXD786465:RXD786468 SGZ786465:SGZ786468 SQV786465:SQV786468 TAR786465:TAR786468 TKN786465:TKN786468 TUJ786465:TUJ786468 UEF786465:UEF786468 UOB786465:UOB786468 UXX786465:UXX786468 VHT786465:VHT786468 VRP786465:VRP786468 WBL786465:WBL786468 WLH786465:WLH786468 WVD786465:WVD786468 E852001:E852004 IR852001:IR852004 SN852001:SN852004 ACJ852001:ACJ852004 AMF852001:AMF852004 AWB852001:AWB852004 BFX852001:BFX852004 BPT852001:BPT852004 BZP852001:BZP852004 CJL852001:CJL852004 CTH852001:CTH852004 DDD852001:DDD852004 DMZ852001:DMZ852004 DWV852001:DWV852004 EGR852001:EGR852004 EQN852001:EQN852004 FAJ852001:FAJ852004 FKF852001:FKF852004 FUB852001:FUB852004 GDX852001:GDX852004 GNT852001:GNT852004 GXP852001:GXP852004 HHL852001:HHL852004 HRH852001:HRH852004 IBD852001:IBD852004 IKZ852001:IKZ852004 IUV852001:IUV852004 JER852001:JER852004 JON852001:JON852004 JYJ852001:JYJ852004 KIF852001:KIF852004 KSB852001:KSB852004 LBX852001:LBX852004 LLT852001:LLT852004 LVP852001:LVP852004 MFL852001:MFL852004 MPH852001:MPH852004 MZD852001:MZD852004 NIZ852001:NIZ852004 NSV852001:NSV852004 OCR852001:OCR852004 OMN852001:OMN852004 OWJ852001:OWJ852004 PGF852001:PGF852004 PQB852001:PQB852004 PZX852001:PZX852004 QJT852001:QJT852004 QTP852001:QTP852004 RDL852001:RDL852004 RNH852001:RNH852004 RXD852001:RXD852004 SGZ852001:SGZ852004 SQV852001:SQV852004 TAR852001:TAR852004 TKN852001:TKN852004 TUJ852001:TUJ852004 UEF852001:UEF852004 UOB852001:UOB852004 UXX852001:UXX852004 VHT852001:VHT852004 VRP852001:VRP852004 WBL852001:WBL852004 WLH852001:WLH852004 WVD852001:WVD852004 E917537:E917540 IR917537:IR917540 SN917537:SN917540 ACJ917537:ACJ917540 AMF917537:AMF917540 AWB917537:AWB917540 BFX917537:BFX917540 BPT917537:BPT917540 BZP917537:BZP917540 CJL917537:CJL917540 CTH917537:CTH917540 DDD917537:DDD917540 DMZ917537:DMZ917540 DWV917537:DWV917540 EGR917537:EGR917540 EQN917537:EQN917540 FAJ917537:FAJ917540 FKF917537:FKF917540 FUB917537:FUB917540 GDX917537:GDX917540 GNT917537:GNT917540 GXP917537:GXP917540 HHL917537:HHL917540 HRH917537:HRH917540 IBD917537:IBD917540 IKZ917537:IKZ917540 IUV917537:IUV917540 JER917537:JER917540 JON917537:JON917540 JYJ917537:JYJ917540 KIF917537:KIF917540 KSB917537:KSB917540 LBX917537:LBX917540 LLT917537:LLT917540 LVP917537:LVP917540 MFL917537:MFL917540 MPH917537:MPH917540 MZD917537:MZD917540 NIZ917537:NIZ917540 NSV917537:NSV917540 OCR917537:OCR917540 OMN917537:OMN917540 OWJ917537:OWJ917540 PGF917537:PGF917540 PQB917537:PQB917540 PZX917537:PZX917540 QJT917537:QJT917540 QTP917537:QTP917540 RDL917537:RDL917540 RNH917537:RNH917540 RXD917537:RXD917540 SGZ917537:SGZ917540 SQV917537:SQV917540 TAR917537:TAR917540 TKN917537:TKN917540 TUJ917537:TUJ917540 UEF917537:UEF917540 UOB917537:UOB917540 UXX917537:UXX917540 VHT917537:VHT917540 VRP917537:VRP917540 WBL917537:WBL917540 WLH917537:WLH917540 WVD917537:WVD917540 E983073:E983076 IR983073:IR983076 SN983073:SN983076 ACJ983073:ACJ983076 AMF983073:AMF983076 AWB983073:AWB983076 BFX983073:BFX983076 BPT983073:BPT983076 BZP983073:BZP983076 CJL983073:CJL983076 CTH983073:CTH983076 DDD983073:DDD983076 DMZ983073:DMZ983076 DWV983073:DWV983076 EGR983073:EGR983076 EQN983073:EQN983076 FAJ983073:FAJ983076 FKF983073:FKF983076 FUB983073:FUB983076 GDX983073:GDX983076 GNT983073:GNT983076 GXP983073:GXP983076 HHL983073:HHL983076 HRH983073:HRH983076 IBD983073:IBD983076 IKZ983073:IKZ983076 IUV983073:IUV983076 JER983073:JER983076 JON983073:JON983076 JYJ983073:JYJ983076 KIF983073:KIF983076 KSB983073:KSB983076 LBX983073:LBX983076 LLT983073:LLT983076 LVP983073:LVP983076 MFL983073:MFL983076 MPH983073:MPH983076 MZD983073:MZD983076 NIZ983073:NIZ983076 NSV983073:NSV983076 OCR983073:OCR983076 OMN983073:OMN983076 OWJ983073:OWJ983076 PGF983073:PGF983076 PQB983073:PQB983076 PZX983073:PZX983076 QJT983073:QJT983076 QTP983073:QTP983076 RDL983073:RDL983076 RNH983073:RNH983076 RXD983073:RXD983076 SGZ983073:SGZ983076 SQV983073:SQV983076 TAR983073:TAR983076 TKN983073:TKN983076 TUJ983073:TUJ983076 UEF983073:UEF983076 UOB983073:UOB983076 UXX983073:UXX983076 VHT983073:VHT983076 VRP983073:VRP983076 WBL983073:WBL983076 WLH983073:WLH983076 WVD983073:WVD983076 WLH983083:WLH983086 IR19:IR39 SN19:SN39 ACJ19:ACJ39 AMF19:AMF39 AWB19:AWB39 BFX19:BFX39 BPT19:BPT39 BZP19:BZP39 CJL19:CJL39 CTH19:CTH39 DDD19:DDD39 DMZ19:DMZ39 DWV19:DWV39 EGR19:EGR39 EQN19:EQN39 FAJ19:FAJ39 FKF19:FKF39 FUB19:FUB39 GDX19:GDX39 GNT19:GNT39 GXP19:GXP39 HHL19:HHL39 HRH19:HRH39 IBD19:IBD39 IKZ19:IKZ39 IUV19:IUV39 JER19:JER39 JON19:JON39 JYJ19:JYJ39 KIF19:KIF39 KSB19:KSB39 LBX19:LBX39 LLT19:LLT39 LVP19:LVP39 MFL19:MFL39 MPH19:MPH39 MZD19:MZD39 NIZ19:NIZ39 NSV19:NSV39 OCR19:OCR39 OMN19:OMN39 OWJ19:OWJ39 PGF19:PGF39 PQB19:PQB39 PZX19:PZX39 QJT19:QJT39 QTP19:QTP39 RDL19:RDL39 RNH19:RNH39 RXD19:RXD39 SGZ19:SGZ39 SQV19:SQV39 TAR19:TAR39 TKN19:TKN39 TUJ19:TUJ39 UEF19:UEF39 UOB19:UOB39 UXX19:UXX39 VHT19:VHT39 VRP19:VRP39 WBL19:WBL39 WLH19:WLH39 WVD19:WVD39 E65574:E65577 IR65574:IR65577 SN65574:SN65577 ACJ65574:ACJ65577 AMF65574:AMF65577 AWB65574:AWB65577 BFX65574:BFX65577 BPT65574:BPT65577 BZP65574:BZP65577 CJL65574:CJL65577 CTH65574:CTH65577 DDD65574:DDD65577 DMZ65574:DMZ65577 DWV65574:DWV65577 EGR65574:EGR65577 EQN65574:EQN65577 FAJ65574:FAJ65577 FKF65574:FKF65577 FUB65574:FUB65577 GDX65574:GDX65577 GNT65574:GNT65577 GXP65574:GXP65577 HHL65574:HHL65577 HRH65574:HRH65577 IBD65574:IBD65577 IKZ65574:IKZ65577 IUV65574:IUV65577 JER65574:JER65577 JON65574:JON65577 JYJ65574:JYJ65577 KIF65574:KIF65577 KSB65574:KSB65577 LBX65574:LBX65577 LLT65574:LLT65577 LVP65574:LVP65577 MFL65574:MFL65577 MPH65574:MPH65577 MZD65574:MZD65577 NIZ65574:NIZ65577 NSV65574:NSV65577 OCR65574:OCR65577 OMN65574:OMN65577 OWJ65574:OWJ65577 PGF65574:PGF65577 PQB65574:PQB65577 PZX65574:PZX65577 QJT65574:QJT65577 QTP65574:QTP65577 RDL65574:RDL65577 RNH65574:RNH65577 RXD65574:RXD65577 SGZ65574:SGZ65577 SQV65574:SQV65577 TAR65574:TAR65577 TKN65574:TKN65577 TUJ65574:TUJ65577 UEF65574:UEF65577 UOB65574:UOB65577 UXX65574:UXX65577 VHT65574:VHT65577 VRP65574:VRP65577 WBL65574:WBL65577 WLH65574:WLH65577 WVD65574:WVD65577 E131110:E131113 IR131110:IR131113 SN131110:SN131113 ACJ131110:ACJ131113 AMF131110:AMF131113 AWB131110:AWB131113 BFX131110:BFX131113 BPT131110:BPT131113 BZP131110:BZP131113 CJL131110:CJL131113 CTH131110:CTH131113 DDD131110:DDD131113 DMZ131110:DMZ131113 DWV131110:DWV131113 EGR131110:EGR131113 EQN131110:EQN131113 FAJ131110:FAJ131113 FKF131110:FKF131113 FUB131110:FUB131113 GDX131110:GDX131113 GNT131110:GNT131113 GXP131110:GXP131113 HHL131110:HHL131113 HRH131110:HRH131113 IBD131110:IBD131113 IKZ131110:IKZ131113 IUV131110:IUV131113 JER131110:JER131113 JON131110:JON131113 JYJ131110:JYJ131113 KIF131110:KIF131113 KSB131110:KSB131113 LBX131110:LBX131113 LLT131110:LLT131113 LVP131110:LVP131113 MFL131110:MFL131113 MPH131110:MPH131113 MZD131110:MZD131113 NIZ131110:NIZ131113 NSV131110:NSV131113 OCR131110:OCR131113 OMN131110:OMN131113 OWJ131110:OWJ131113 PGF131110:PGF131113 PQB131110:PQB131113 PZX131110:PZX131113 QJT131110:QJT131113 QTP131110:QTP131113 RDL131110:RDL131113 RNH131110:RNH131113 RXD131110:RXD131113 SGZ131110:SGZ131113 SQV131110:SQV131113 TAR131110:TAR131113 TKN131110:TKN131113 TUJ131110:TUJ131113 UEF131110:UEF131113 UOB131110:UOB131113 UXX131110:UXX131113 VHT131110:VHT131113 VRP131110:VRP131113 WBL131110:WBL131113 WLH131110:WLH131113 WVD131110:WVD131113 E196646:E196649 IR196646:IR196649 SN196646:SN196649 ACJ196646:ACJ196649 AMF196646:AMF196649 AWB196646:AWB196649 BFX196646:BFX196649 BPT196646:BPT196649 BZP196646:BZP196649 CJL196646:CJL196649 CTH196646:CTH196649 DDD196646:DDD196649 DMZ196646:DMZ196649 DWV196646:DWV196649 EGR196646:EGR196649 EQN196646:EQN196649 FAJ196646:FAJ196649 FKF196646:FKF196649 FUB196646:FUB196649 GDX196646:GDX196649 GNT196646:GNT196649 GXP196646:GXP196649 HHL196646:HHL196649 HRH196646:HRH196649 IBD196646:IBD196649 IKZ196646:IKZ196649 IUV196646:IUV196649 JER196646:JER196649 JON196646:JON196649 JYJ196646:JYJ196649 KIF196646:KIF196649 KSB196646:KSB196649 LBX196646:LBX196649 LLT196646:LLT196649 LVP196646:LVP196649 MFL196646:MFL196649 MPH196646:MPH196649 MZD196646:MZD196649 NIZ196646:NIZ196649 NSV196646:NSV196649 OCR196646:OCR196649 OMN196646:OMN196649 OWJ196646:OWJ196649 PGF196646:PGF196649 PQB196646:PQB196649 PZX196646:PZX196649 QJT196646:QJT196649 QTP196646:QTP196649 RDL196646:RDL196649 RNH196646:RNH196649 RXD196646:RXD196649 SGZ196646:SGZ196649 SQV196646:SQV196649 TAR196646:TAR196649 TKN196646:TKN196649 TUJ196646:TUJ196649 UEF196646:UEF196649 UOB196646:UOB196649 UXX196646:UXX196649 VHT196646:VHT196649 VRP196646:VRP196649 WBL196646:WBL196649 WLH196646:WLH196649 WVD196646:WVD196649 E262182:E262185 IR262182:IR262185 SN262182:SN262185 ACJ262182:ACJ262185 AMF262182:AMF262185 AWB262182:AWB262185 BFX262182:BFX262185 BPT262182:BPT262185 BZP262182:BZP262185 CJL262182:CJL262185 CTH262182:CTH262185 DDD262182:DDD262185 DMZ262182:DMZ262185 DWV262182:DWV262185 EGR262182:EGR262185 EQN262182:EQN262185 FAJ262182:FAJ262185 FKF262182:FKF262185 FUB262182:FUB262185 GDX262182:GDX262185 GNT262182:GNT262185 GXP262182:GXP262185 HHL262182:HHL262185 HRH262182:HRH262185 IBD262182:IBD262185 IKZ262182:IKZ262185 IUV262182:IUV262185 JER262182:JER262185 JON262182:JON262185 JYJ262182:JYJ262185 KIF262182:KIF262185 KSB262182:KSB262185 LBX262182:LBX262185 LLT262182:LLT262185 LVP262182:LVP262185 MFL262182:MFL262185 MPH262182:MPH262185 MZD262182:MZD262185 NIZ262182:NIZ262185 NSV262182:NSV262185 OCR262182:OCR262185 OMN262182:OMN262185 OWJ262182:OWJ262185 PGF262182:PGF262185 PQB262182:PQB262185 PZX262182:PZX262185 QJT262182:QJT262185 QTP262182:QTP262185 RDL262182:RDL262185 RNH262182:RNH262185 RXD262182:RXD262185 SGZ262182:SGZ262185 SQV262182:SQV262185 TAR262182:TAR262185 TKN262182:TKN262185 TUJ262182:TUJ262185 UEF262182:UEF262185 UOB262182:UOB262185 UXX262182:UXX262185 VHT262182:VHT262185 VRP262182:VRP262185 WBL262182:WBL262185 WLH262182:WLH262185 WVD262182:WVD262185 E327718:E327721 IR327718:IR327721 SN327718:SN327721 ACJ327718:ACJ327721 AMF327718:AMF327721 AWB327718:AWB327721 BFX327718:BFX327721 BPT327718:BPT327721 BZP327718:BZP327721 CJL327718:CJL327721 CTH327718:CTH327721 DDD327718:DDD327721 DMZ327718:DMZ327721 DWV327718:DWV327721 EGR327718:EGR327721 EQN327718:EQN327721 FAJ327718:FAJ327721 FKF327718:FKF327721 FUB327718:FUB327721 GDX327718:GDX327721 GNT327718:GNT327721 GXP327718:GXP327721 HHL327718:HHL327721 HRH327718:HRH327721 IBD327718:IBD327721 IKZ327718:IKZ327721 IUV327718:IUV327721 JER327718:JER327721 JON327718:JON327721 JYJ327718:JYJ327721 KIF327718:KIF327721 KSB327718:KSB327721 LBX327718:LBX327721 LLT327718:LLT327721 LVP327718:LVP327721 MFL327718:MFL327721 MPH327718:MPH327721 MZD327718:MZD327721 NIZ327718:NIZ327721 NSV327718:NSV327721 OCR327718:OCR327721 OMN327718:OMN327721 OWJ327718:OWJ327721 PGF327718:PGF327721 PQB327718:PQB327721 PZX327718:PZX327721 QJT327718:QJT327721 QTP327718:QTP327721 RDL327718:RDL327721 RNH327718:RNH327721 RXD327718:RXD327721 SGZ327718:SGZ327721 SQV327718:SQV327721 TAR327718:TAR327721 TKN327718:TKN327721 TUJ327718:TUJ327721 UEF327718:UEF327721 UOB327718:UOB327721 UXX327718:UXX327721 VHT327718:VHT327721 VRP327718:VRP327721 WBL327718:WBL327721 WLH327718:WLH327721 WVD327718:WVD327721 E393254:E393257 IR393254:IR393257 SN393254:SN393257 ACJ393254:ACJ393257 AMF393254:AMF393257 AWB393254:AWB393257 BFX393254:BFX393257 BPT393254:BPT393257 BZP393254:BZP393257 CJL393254:CJL393257 CTH393254:CTH393257 DDD393254:DDD393257 DMZ393254:DMZ393257 DWV393254:DWV393257 EGR393254:EGR393257 EQN393254:EQN393257 FAJ393254:FAJ393257 FKF393254:FKF393257 FUB393254:FUB393257 GDX393254:GDX393257 GNT393254:GNT393257 GXP393254:GXP393257 HHL393254:HHL393257 HRH393254:HRH393257 IBD393254:IBD393257 IKZ393254:IKZ393257 IUV393254:IUV393257 JER393254:JER393257 JON393254:JON393257 JYJ393254:JYJ393257 KIF393254:KIF393257 KSB393254:KSB393257 LBX393254:LBX393257 LLT393254:LLT393257 LVP393254:LVP393257 MFL393254:MFL393257 MPH393254:MPH393257 MZD393254:MZD393257 NIZ393254:NIZ393257 NSV393254:NSV393257 OCR393254:OCR393257 OMN393254:OMN393257 OWJ393254:OWJ393257 PGF393254:PGF393257 PQB393254:PQB393257 PZX393254:PZX393257 QJT393254:QJT393257 QTP393254:QTP393257 RDL393254:RDL393257 RNH393254:RNH393257 RXD393254:RXD393257 SGZ393254:SGZ393257 SQV393254:SQV393257 TAR393254:TAR393257 TKN393254:TKN393257 TUJ393254:TUJ393257 UEF393254:UEF393257 UOB393254:UOB393257 UXX393254:UXX393257 VHT393254:VHT393257 VRP393254:VRP393257 WBL393254:WBL393257 WLH393254:WLH393257 WVD393254:WVD393257 E458790:E458793 IR458790:IR458793 SN458790:SN458793 ACJ458790:ACJ458793 AMF458790:AMF458793 AWB458790:AWB458793 BFX458790:BFX458793 BPT458790:BPT458793 BZP458790:BZP458793 CJL458790:CJL458793 CTH458790:CTH458793 DDD458790:DDD458793 DMZ458790:DMZ458793 DWV458790:DWV458793 EGR458790:EGR458793 EQN458790:EQN458793 FAJ458790:FAJ458793 FKF458790:FKF458793 FUB458790:FUB458793 GDX458790:GDX458793 GNT458790:GNT458793 GXP458790:GXP458793 HHL458790:HHL458793 HRH458790:HRH458793 IBD458790:IBD458793 IKZ458790:IKZ458793 IUV458790:IUV458793 JER458790:JER458793 JON458790:JON458793 JYJ458790:JYJ458793 KIF458790:KIF458793 KSB458790:KSB458793 LBX458790:LBX458793 LLT458790:LLT458793 LVP458790:LVP458793 MFL458790:MFL458793 MPH458790:MPH458793 MZD458790:MZD458793 NIZ458790:NIZ458793 NSV458790:NSV458793 OCR458790:OCR458793 OMN458790:OMN458793 OWJ458790:OWJ458793 PGF458790:PGF458793 PQB458790:PQB458793 PZX458790:PZX458793 QJT458790:QJT458793 QTP458790:QTP458793 RDL458790:RDL458793 RNH458790:RNH458793 RXD458790:RXD458793 SGZ458790:SGZ458793 SQV458790:SQV458793 TAR458790:TAR458793 TKN458790:TKN458793 TUJ458790:TUJ458793 UEF458790:UEF458793 UOB458790:UOB458793 UXX458790:UXX458793 VHT458790:VHT458793 VRP458790:VRP458793 WBL458790:WBL458793 WLH458790:WLH458793 WVD458790:WVD458793 E524326:E524329 IR524326:IR524329 SN524326:SN524329 ACJ524326:ACJ524329 AMF524326:AMF524329 AWB524326:AWB524329 BFX524326:BFX524329 BPT524326:BPT524329 BZP524326:BZP524329 CJL524326:CJL524329 CTH524326:CTH524329 DDD524326:DDD524329 DMZ524326:DMZ524329 DWV524326:DWV524329 EGR524326:EGR524329 EQN524326:EQN524329 FAJ524326:FAJ524329 FKF524326:FKF524329 FUB524326:FUB524329 GDX524326:GDX524329 GNT524326:GNT524329 GXP524326:GXP524329 HHL524326:HHL524329 HRH524326:HRH524329 IBD524326:IBD524329 IKZ524326:IKZ524329 IUV524326:IUV524329 JER524326:JER524329 JON524326:JON524329 JYJ524326:JYJ524329 KIF524326:KIF524329 KSB524326:KSB524329 LBX524326:LBX524329 LLT524326:LLT524329 LVP524326:LVP524329 MFL524326:MFL524329 MPH524326:MPH524329 MZD524326:MZD524329 NIZ524326:NIZ524329 NSV524326:NSV524329 OCR524326:OCR524329 OMN524326:OMN524329 OWJ524326:OWJ524329 PGF524326:PGF524329 PQB524326:PQB524329 PZX524326:PZX524329 QJT524326:QJT524329 QTP524326:QTP524329 RDL524326:RDL524329 RNH524326:RNH524329 RXD524326:RXD524329 SGZ524326:SGZ524329 SQV524326:SQV524329 TAR524326:TAR524329 TKN524326:TKN524329 TUJ524326:TUJ524329 UEF524326:UEF524329 UOB524326:UOB524329 UXX524326:UXX524329 VHT524326:VHT524329 VRP524326:VRP524329 WBL524326:WBL524329 WLH524326:WLH524329 WVD524326:WVD524329 E589862:E589865 IR589862:IR589865 SN589862:SN589865 ACJ589862:ACJ589865 AMF589862:AMF589865 AWB589862:AWB589865 BFX589862:BFX589865 BPT589862:BPT589865 BZP589862:BZP589865 CJL589862:CJL589865 CTH589862:CTH589865 DDD589862:DDD589865 DMZ589862:DMZ589865 DWV589862:DWV589865 EGR589862:EGR589865 EQN589862:EQN589865 FAJ589862:FAJ589865 FKF589862:FKF589865 FUB589862:FUB589865 GDX589862:GDX589865 GNT589862:GNT589865 GXP589862:GXP589865 HHL589862:HHL589865 HRH589862:HRH589865 IBD589862:IBD589865 IKZ589862:IKZ589865 IUV589862:IUV589865 JER589862:JER589865 JON589862:JON589865 JYJ589862:JYJ589865 KIF589862:KIF589865 KSB589862:KSB589865 LBX589862:LBX589865 LLT589862:LLT589865 LVP589862:LVP589865 MFL589862:MFL589865 MPH589862:MPH589865 MZD589862:MZD589865 NIZ589862:NIZ589865 NSV589862:NSV589865 OCR589862:OCR589865 OMN589862:OMN589865 OWJ589862:OWJ589865 PGF589862:PGF589865 PQB589862:PQB589865 PZX589862:PZX589865 QJT589862:QJT589865 QTP589862:QTP589865 RDL589862:RDL589865 RNH589862:RNH589865 RXD589862:RXD589865 SGZ589862:SGZ589865 SQV589862:SQV589865 TAR589862:TAR589865 TKN589862:TKN589865 TUJ589862:TUJ589865 UEF589862:UEF589865 UOB589862:UOB589865 UXX589862:UXX589865 VHT589862:VHT589865 VRP589862:VRP589865 WBL589862:WBL589865 WLH589862:WLH589865 WVD589862:WVD589865 E655398:E655401 IR655398:IR655401 SN655398:SN655401 ACJ655398:ACJ655401 AMF655398:AMF655401 AWB655398:AWB655401 BFX655398:BFX655401 BPT655398:BPT655401 BZP655398:BZP655401 CJL655398:CJL655401 CTH655398:CTH655401 DDD655398:DDD655401 DMZ655398:DMZ655401 DWV655398:DWV655401 EGR655398:EGR655401 EQN655398:EQN655401 FAJ655398:FAJ655401 FKF655398:FKF655401 FUB655398:FUB655401 GDX655398:GDX655401 GNT655398:GNT655401 GXP655398:GXP655401 HHL655398:HHL655401 HRH655398:HRH655401 IBD655398:IBD655401 IKZ655398:IKZ655401 IUV655398:IUV655401 JER655398:JER655401 JON655398:JON655401 JYJ655398:JYJ655401 KIF655398:KIF655401 KSB655398:KSB655401 LBX655398:LBX655401 LLT655398:LLT655401 LVP655398:LVP655401 MFL655398:MFL655401 MPH655398:MPH655401 MZD655398:MZD655401 NIZ655398:NIZ655401 NSV655398:NSV655401 OCR655398:OCR655401 OMN655398:OMN655401 OWJ655398:OWJ655401 PGF655398:PGF655401 PQB655398:PQB655401 PZX655398:PZX655401 QJT655398:QJT655401 QTP655398:QTP655401 RDL655398:RDL655401 RNH655398:RNH655401 RXD655398:RXD655401 SGZ655398:SGZ655401 SQV655398:SQV655401 TAR655398:TAR655401 TKN655398:TKN655401 TUJ655398:TUJ655401 UEF655398:UEF655401 UOB655398:UOB655401 UXX655398:UXX655401 VHT655398:VHT655401 VRP655398:VRP655401 WBL655398:WBL655401 WLH655398:WLH655401 WVD655398:WVD655401 E720934:E720937 IR720934:IR720937 SN720934:SN720937 ACJ720934:ACJ720937 AMF720934:AMF720937 AWB720934:AWB720937 BFX720934:BFX720937 BPT720934:BPT720937 BZP720934:BZP720937 CJL720934:CJL720937 CTH720934:CTH720937 DDD720934:DDD720937 DMZ720934:DMZ720937 DWV720934:DWV720937 EGR720934:EGR720937 EQN720934:EQN720937 FAJ720934:FAJ720937 FKF720934:FKF720937 FUB720934:FUB720937 GDX720934:GDX720937 GNT720934:GNT720937 GXP720934:GXP720937 HHL720934:HHL720937 HRH720934:HRH720937 IBD720934:IBD720937 IKZ720934:IKZ720937 IUV720934:IUV720937 JER720934:JER720937 JON720934:JON720937 JYJ720934:JYJ720937 KIF720934:KIF720937 KSB720934:KSB720937 LBX720934:LBX720937 LLT720934:LLT720937 LVP720934:LVP720937 MFL720934:MFL720937 MPH720934:MPH720937 MZD720934:MZD720937 NIZ720934:NIZ720937 NSV720934:NSV720937 OCR720934:OCR720937 OMN720934:OMN720937 OWJ720934:OWJ720937 PGF720934:PGF720937 PQB720934:PQB720937 PZX720934:PZX720937 QJT720934:QJT720937 QTP720934:QTP720937 RDL720934:RDL720937 RNH720934:RNH720937 RXD720934:RXD720937 SGZ720934:SGZ720937 SQV720934:SQV720937 TAR720934:TAR720937 TKN720934:TKN720937 TUJ720934:TUJ720937 UEF720934:UEF720937 UOB720934:UOB720937 UXX720934:UXX720937 VHT720934:VHT720937 VRP720934:VRP720937 WBL720934:WBL720937 WLH720934:WLH720937 WVD720934:WVD720937 E786470:E786473 IR786470:IR786473 SN786470:SN786473 ACJ786470:ACJ786473 AMF786470:AMF786473 AWB786470:AWB786473 BFX786470:BFX786473 BPT786470:BPT786473 BZP786470:BZP786473 CJL786470:CJL786473 CTH786470:CTH786473 DDD786470:DDD786473 DMZ786470:DMZ786473 DWV786470:DWV786473 EGR786470:EGR786473 EQN786470:EQN786473 FAJ786470:FAJ786473 FKF786470:FKF786473 FUB786470:FUB786473 GDX786470:GDX786473 GNT786470:GNT786473 GXP786470:GXP786473 HHL786470:HHL786473 HRH786470:HRH786473 IBD786470:IBD786473 IKZ786470:IKZ786473 IUV786470:IUV786473 JER786470:JER786473 JON786470:JON786473 JYJ786470:JYJ786473 KIF786470:KIF786473 KSB786470:KSB786473 LBX786470:LBX786473 LLT786470:LLT786473 LVP786470:LVP786473 MFL786470:MFL786473 MPH786470:MPH786473 MZD786470:MZD786473 NIZ786470:NIZ786473 NSV786470:NSV786473 OCR786470:OCR786473 OMN786470:OMN786473 OWJ786470:OWJ786473 PGF786470:PGF786473 PQB786470:PQB786473 PZX786470:PZX786473 QJT786470:QJT786473 QTP786470:QTP786473 RDL786470:RDL786473 RNH786470:RNH786473 RXD786470:RXD786473 SGZ786470:SGZ786473 SQV786470:SQV786473 TAR786470:TAR786473 TKN786470:TKN786473 TUJ786470:TUJ786473 UEF786470:UEF786473 UOB786470:UOB786473 UXX786470:UXX786473 VHT786470:VHT786473 VRP786470:VRP786473 WBL786470:WBL786473 WLH786470:WLH786473 WVD786470:WVD786473 E852006:E852009 IR852006:IR852009 SN852006:SN852009 ACJ852006:ACJ852009 AMF852006:AMF852009 AWB852006:AWB852009 BFX852006:BFX852009 BPT852006:BPT852009 BZP852006:BZP852009 CJL852006:CJL852009 CTH852006:CTH852009 DDD852006:DDD852009 DMZ852006:DMZ852009 DWV852006:DWV852009 EGR852006:EGR852009 EQN852006:EQN852009 FAJ852006:FAJ852009 FKF852006:FKF852009 FUB852006:FUB852009 GDX852006:GDX852009 GNT852006:GNT852009 GXP852006:GXP852009 HHL852006:HHL852009 HRH852006:HRH852009 IBD852006:IBD852009 IKZ852006:IKZ852009 IUV852006:IUV852009 JER852006:JER852009 JON852006:JON852009 JYJ852006:JYJ852009 KIF852006:KIF852009 KSB852006:KSB852009 LBX852006:LBX852009 LLT852006:LLT852009 LVP852006:LVP852009 MFL852006:MFL852009 MPH852006:MPH852009 MZD852006:MZD852009 NIZ852006:NIZ852009 NSV852006:NSV852009 OCR852006:OCR852009 OMN852006:OMN852009 OWJ852006:OWJ852009 PGF852006:PGF852009 PQB852006:PQB852009 PZX852006:PZX852009 QJT852006:QJT852009 QTP852006:QTP852009 RDL852006:RDL852009 RNH852006:RNH852009 RXD852006:RXD852009 SGZ852006:SGZ852009 SQV852006:SQV852009 TAR852006:TAR852009 TKN852006:TKN852009 TUJ852006:TUJ852009 UEF852006:UEF852009 UOB852006:UOB852009 UXX852006:UXX852009 VHT852006:VHT852009 VRP852006:VRP852009 WBL852006:WBL852009 WLH852006:WLH852009 WVD852006:WVD852009 E917542:E917545 IR917542:IR917545 SN917542:SN917545 ACJ917542:ACJ917545 AMF917542:AMF917545 AWB917542:AWB917545 BFX917542:BFX917545 BPT917542:BPT917545 BZP917542:BZP917545 CJL917542:CJL917545 CTH917542:CTH917545 DDD917542:DDD917545 DMZ917542:DMZ917545 DWV917542:DWV917545 EGR917542:EGR917545 EQN917542:EQN917545 FAJ917542:FAJ917545 FKF917542:FKF917545 FUB917542:FUB917545 GDX917542:GDX917545 GNT917542:GNT917545 GXP917542:GXP917545 HHL917542:HHL917545 HRH917542:HRH917545 IBD917542:IBD917545 IKZ917542:IKZ917545 IUV917542:IUV917545 JER917542:JER917545 JON917542:JON917545 JYJ917542:JYJ917545 KIF917542:KIF917545 KSB917542:KSB917545 LBX917542:LBX917545 LLT917542:LLT917545 LVP917542:LVP917545 MFL917542:MFL917545 MPH917542:MPH917545 MZD917542:MZD917545 NIZ917542:NIZ917545 NSV917542:NSV917545 OCR917542:OCR917545 OMN917542:OMN917545 OWJ917542:OWJ917545 PGF917542:PGF917545 PQB917542:PQB917545 PZX917542:PZX917545 QJT917542:QJT917545 QTP917542:QTP917545 RDL917542:RDL917545 RNH917542:RNH917545 RXD917542:RXD917545 SGZ917542:SGZ917545 SQV917542:SQV917545 TAR917542:TAR917545 TKN917542:TKN917545 TUJ917542:TUJ917545 UEF917542:UEF917545 UOB917542:UOB917545 UXX917542:UXX917545 VHT917542:VHT917545 VRP917542:VRP917545 WBL917542:WBL917545 WLH917542:WLH917545 WVD917542:WVD917545 E983078:E983081 IR983078:IR983081 SN983078:SN983081 ACJ983078:ACJ983081 AMF983078:AMF983081 AWB983078:AWB983081 BFX983078:BFX983081 BPT983078:BPT983081 BZP983078:BZP983081 CJL983078:CJL983081 CTH983078:CTH983081 DDD983078:DDD983081 DMZ983078:DMZ983081 DWV983078:DWV983081 EGR983078:EGR983081 EQN983078:EQN983081 FAJ983078:FAJ983081 FKF983078:FKF983081 FUB983078:FUB983081 GDX983078:GDX983081 GNT983078:GNT983081 GXP983078:GXP983081 HHL983078:HHL983081 HRH983078:HRH983081 IBD983078:IBD983081 IKZ983078:IKZ983081 IUV983078:IUV983081 JER983078:JER983081 JON983078:JON983081 JYJ983078:JYJ983081 KIF983078:KIF983081 KSB983078:KSB983081 LBX983078:LBX983081 LLT983078:LLT983081 LVP983078:LVP983081 MFL983078:MFL983081 MPH983078:MPH983081 MZD983078:MZD983081 NIZ983078:NIZ983081 NSV983078:NSV983081 OCR983078:OCR983081 OMN983078:OMN983081 OWJ983078:OWJ983081 PGF983078:PGF983081 PQB983078:PQB983081 PZX983078:PZX983081 QJT983078:QJT983081 QTP983078:QTP983081 RDL983078:RDL983081 RNH983078:RNH983081 RXD983078:RXD983081 SGZ983078:SGZ983081 SQV983078:SQV983081 TAR983078:TAR983081 TKN983078:TKN983081 TUJ983078:TUJ983081 UEF983078:UEF983081 UOB983078:UOB983081 UXX983078:UXX983081 VHT983078:VHT983081 VRP983078:VRP983081 WBL983078:WBL983081 WLH983078:WLH983081 WVD983078:WVD983081 WBL983083:WBL983086 IR41:IR47 SN41:SN47 ACJ41:ACJ47 AMF41:AMF47 AWB41:AWB47 BFX41:BFX47 BPT41:BPT47 BZP41:BZP47 CJL41:CJL47 CTH41:CTH47 DDD41:DDD47 DMZ41:DMZ47 DWV41:DWV47 EGR41:EGR47 EQN41:EQN47 FAJ41:FAJ47 FKF41:FKF47 FUB41:FUB47 GDX41:GDX47 GNT41:GNT47 GXP41:GXP47 HHL41:HHL47 HRH41:HRH47 IBD41:IBD47 IKZ41:IKZ47 IUV41:IUV47 JER41:JER47 JON41:JON47 JYJ41:JYJ47 KIF41:KIF47 KSB41:KSB47 LBX41:LBX47 LLT41:LLT47 LVP41:LVP47 MFL41:MFL47 MPH41:MPH47 MZD41:MZD47 NIZ41:NIZ47 NSV41:NSV47 OCR41:OCR47 OMN41:OMN47 OWJ41:OWJ47 PGF41:PGF47 PQB41:PQB47 PZX41:PZX47 QJT41:QJT47 QTP41:QTP47 RDL41:RDL47 RNH41:RNH47 RXD41:RXD47 SGZ41:SGZ47 SQV41:SQV47 TAR41:TAR47 TKN41:TKN47 TUJ41:TUJ47 UEF41:UEF47 UOB41:UOB47 UXX41:UXX47 VHT41:VHT47 VRP41:VRP47 WBL41:WBL47 WLH41:WLH47 WVD41:WVD47 E65579:E65582 IR65579:IR65582 SN65579:SN65582 ACJ65579:ACJ65582 AMF65579:AMF65582 AWB65579:AWB65582 BFX65579:BFX65582 BPT65579:BPT65582 BZP65579:BZP65582 CJL65579:CJL65582 CTH65579:CTH65582 DDD65579:DDD65582 DMZ65579:DMZ65582 DWV65579:DWV65582 EGR65579:EGR65582 EQN65579:EQN65582 FAJ65579:FAJ65582 FKF65579:FKF65582 FUB65579:FUB65582 GDX65579:GDX65582 GNT65579:GNT65582 GXP65579:GXP65582 HHL65579:HHL65582 HRH65579:HRH65582 IBD65579:IBD65582 IKZ65579:IKZ65582 IUV65579:IUV65582 JER65579:JER65582 JON65579:JON65582 JYJ65579:JYJ65582 KIF65579:KIF65582 KSB65579:KSB65582 LBX65579:LBX65582 LLT65579:LLT65582 LVP65579:LVP65582 MFL65579:MFL65582 MPH65579:MPH65582 MZD65579:MZD65582 NIZ65579:NIZ65582 NSV65579:NSV65582 OCR65579:OCR65582 OMN65579:OMN65582 OWJ65579:OWJ65582 PGF65579:PGF65582 PQB65579:PQB65582 PZX65579:PZX65582 QJT65579:QJT65582 QTP65579:QTP65582 RDL65579:RDL65582 RNH65579:RNH65582 RXD65579:RXD65582 SGZ65579:SGZ65582 SQV65579:SQV65582 TAR65579:TAR65582 TKN65579:TKN65582 TUJ65579:TUJ65582 UEF65579:UEF65582 UOB65579:UOB65582 UXX65579:UXX65582 VHT65579:VHT65582 VRP65579:VRP65582 WBL65579:WBL65582 WLH65579:WLH65582 WVD65579:WVD65582 E131115:E131118 IR131115:IR131118 SN131115:SN131118 ACJ131115:ACJ131118 AMF131115:AMF131118 AWB131115:AWB131118 BFX131115:BFX131118 BPT131115:BPT131118 BZP131115:BZP131118 CJL131115:CJL131118 CTH131115:CTH131118 DDD131115:DDD131118 DMZ131115:DMZ131118 DWV131115:DWV131118 EGR131115:EGR131118 EQN131115:EQN131118 FAJ131115:FAJ131118 FKF131115:FKF131118 FUB131115:FUB131118 GDX131115:GDX131118 GNT131115:GNT131118 GXP131115:GXP131118 HHL131115:HHL131118 HRH131115:HRH131118 IBD131115:IBD131118 IKZ131115:IKZ131118 IUV131115:IUV131118 JER131115:JER131118 JON131115:JON131118 JYJ131115:JYJ131118 KIF131115:KIF131118 KSB131115:KSB131118 LBX131115:LBX131118 LLT131115:LLT131118 LVP131115:LVP131118 MFL131115:MFL131118 MPH131115:MPH131118 MZD131115:MZD131118 NIZ131115:NIZ131118 NSV131115:NSV131118 OCR131115:OCR131118 OMN131115:OMN131118 OWJ131115:OWJ131118 PGF131115:PGF131118 PQB131115:PQB131118 PZX131115:PZX131118 QJT131115:QJT131118 QTP131115:QTP131118 RDL131115:RDL131118 RNH131115:RNH131118 RXD131115:RXD131118 SGZ131115:SGZ131118 SQV131115:SQV131118 TAR131115:TAR131118 TKN131115:TKN131118 TUJ131115:TUJ131118 UEF131115:UEF131118 UOB131115:UOB131118 UXX131115:UXX131118 VHT131115:VHT131118 VRP131115:VRP131118 WBL131115:WBL131118 WLH131115:WLH131118 WVD131115:WVD131118 E196651:E196654 IR196651:IR196654 SN196651:SN196654 ACJ196651:ACJ196654 AMF196651:AMF196654 AWB196651:AWB196654 BFX196651:BFX196654 BPT196651:BPT196654 BZP196651:BZP196654 CJL196651:CJL196654 CTH196651:CTH196654 DDD196651:DDD196654 DMZ196651:DMZ196654 DWV196651:DWV196654 EGR196651:EGR196654 EQN196651:EQN196654 FAJ196651:FAJ196654 FKF196651:FKF196654 FUB196651:FUB196654 GDX196651:GDX196654 GNT196651:GNT196654 GXP196651:GXP196654 HHL196651:HHL196654 HRH196651:HRH196654 IBD196651:IBD196654 IKZ196651:IKZ196654 IUV196651:IUV196654 JER196651:JER196654 JON196651:JON196654 JYJ196651:JYJ196654 KIF196651:KIF196654 KSB196651:KSB196654 LBX196651:LBX196654 LLT196651:LLT196654 LVP196651:LVP196654 MFL196651:MFL196654 MPH196651:MPH196654 MZD196651:MZD196654 NIZ196651:NIZ196654 NSV196651:NSV196654 OCR196651:OCR196654 OMN196651:OMN196654 OWJ196651:OWJ196654 PGF196651:PGF196654 PQB196651:PQB196654 PZX196651:PZX196654 QJT196651:QJT196654 QTP196651:QTP196654 RDL196651:RDL196654 RNH196651:RNH196654 RXD196651:RXD196654 SGZ196651:SGZ196654 SQV196651:SQV196654 TAR196651:TAR196654 TKN196651:TKN196654 TUJ196651:TUJ196654 UEF196651:UEF196654 UOB196651:UOB196654 UXX196651:UXX196654 VHT196651:VHT196654 VRP196651:VRP196654 WBL196651:WBL196654 WLH196651:WLH196654 WVD196651:WVD196654 E262187:E262190 IR262187:IR262190 SN262187:SN262190 ACJ262187:ACJ262190 AMF262187:AMF262190 AWB262187:AWB262190 BFX262187:BFX262190 BPT262187:BPT262190 BZP262187:BZP262190 CJL262187:CJL262190 CTH262187:CTH262190 DDD262187:DDD262190 DMZ262187:DMZ262190 DWV262187:DWV262190 EGR262187:EGR262190 EQN262187:EQN262190 FAJ262187:FAJ262190 FKF262187:FKF262190 FUB262187:FUB262190 GDX262187:GDX262190 GNT262187:GNT262190 GXP262187:GXP262190 HHL262187:HHL262190 HRH262187:HRH262190 IBD262187:IBD262190 IKZ262187:IKZ262190 IUV262187:IUV262190 JER262187:JER262190 JON262187:JON262190 JYJ262187:JYJ262190 KIF262187:KIF262190 KSB262187:KSB262190 LBX262187:LBX262190 LLT262187:LLT262190 LVP262187:LVP262190 MFL262187:MFL262190 MPH262187:MPH262190 MZD262187:MZD262190 NIZ262187:NIZ262190 NSV262187:NSV262190 OCR262187:OCR262190 OMN262187:OMN262190 OWJ262187:OWJ262190 PGF262187:PGF262190 PQB262187:PQB262190 PZX262187:PZX262190 QJT262187:QJT262190 QTP262187:QTP262190 RDL262187:RDL262190 RNH262187:RNH262190 RXD262187:RXD262190 SGZ262187:SGZ262190 SQV262187:SQV262190 TAR262187:TAR262190 TKN262187:TKN262190 TUJ262187:TUJ262190 UEF262187:UEF262190 UOB262187:UOB262190 UXX262187:UXX262190 VHT262187:VHT262190 VRP262187:VRP262190 WBL262187:WBL262190 WLH262187:WLH262190 WVD262187:WVD262190 E327723:E327726 IR327723:IR327726 SN327723:SN327726 ACJ327723:ACJ327726 AMF327723:AMF327726 AWB327723:AWB327726 BFX327723:BFX327726 BPT327723:BPT327726 BZP327723:BZP327726 CJL327723:CJL327726 CTH327723:CTH327726 DDD327723:DDD327726 DMZ327723:DMZ327726 DWV327723:DWV327726 EGR327723:EGR327726 EQN327723:EQN327726 FAJ327723:FAJ327726 FKF327723:FKF327726 FUB327723:FUB327726 GDX327723:GDX327726 GNT327723:GNT327726 GXP327723:GXP327726 HHL327723:HHL327726 HRH327723:HRH327726 IBD327723:IBD327726 IKZ327723:IKZ327726 IUV327723:IUV327726 JER327723:JER327726 JON327723:JON327726 JYJ327723:JYJ327726 KIF327723:KIF327726 KSB327723:KSB327726 LBX327723:LBX327726 LLT327723:LLT327726 LVP327723:LVP327726 MFL327723:MFL327726 MPH327723:MPH327726 MZD327723:MZD327726 NIZ327723:NIZ327726 NSV327723:NSV327726 OCR327723:OCR327726 OMN327723:OMN327726 OWJ327723:OWJ327726 PGF327723:PGF327726 PQB327723:PQB327726 PZX327723:PZX327726 QJT327723:QJT327726 QTP327723:QTP327726 RDL327723:RDL327726 RNH327723:RNH327726 RXD327723:RXD327726 SGZ327723:SGZ327726 SQV327723:SQV327726 TAR327723:TAR327726 TKN327723:TKN327726 TUJ327723:TUJ327726 UEF327723:UEF327726 UOB327723:UOB327726 UXX327723:UXX327726 VHT327723:VHT327726 VRP327723:VRP327726 WBL327723:WBL327726 WLH327723:WLH327726 WVD327723:WVD327726 E393259:E393262 IR393259:IR393262 SN393259:SN393262 ACJ393259:ACJ393262 AMF393259:AMF393262 AWB393259:AWB393262 BFX393259:BFX393262 BPT393259:BPT393262 BZP393259:BZP393262 CJL393259:CJL393262 CTH393259:CTH393262 DDD393259:DDD393262 DMZ393259:DMZ393262 DWV393259:DWV393262 EGR393259:EGR393262 EQN393259:EQN393262 FAJ393259:FAJ393262 FKF393259:FKF393262 FUB393259:FUB393262 GDX393259:GDX393262 GNT393259:GNT393262 GXP393259:GXP393262 HHL393259:HHL393262 HRH393259:HRH393262 IBD393259:IBD393262 IKZ393259:IKZ393262 IUV393259:IUV393262 JER393259:JER393262 JON393259:JON393262 JYJ393259:JYJ393262 KIF393259:KIF393262 KSB393259:KSB393262 LBX393259:LBX393262 LLT393259:LLT393262 LVP393259:LVP393262 MFL393259:MFL393262 MPH393259:MPH393262 MZD393259:MZD393262 NIZ393259:NIZ393262 NSV393259:NSV393262 OCR393259:OCR393262 OMN393259:OMN393262 OWJ393259:OWJ393262 PGF393259:PGF393262 PQB393259:PQB393262 PZX393259:PZX393262 QJT393259:QJT393262 QTP393259:QTP393262 RDL393259:RDL393262 RNH393259:RNH393262 RXD393259:RXD393262 SGZ393259:SGZ393262 SQV393259:SQV393262 TAR393259:TAR393262 TKN393259:TKN393262 TUJ393259:TUJ393262 UEF393259:UEF393262 UOB393259:UOB393262 UXX393259:UXX393262 VHT393259:VHT393262 VRP393259:VRP393262 WBL393259:WBL393262 WLH393259:WLH393262 WVD393259:WVD393262 E458795:E458798 IR458795:IR458798 SN458795:SN458798 ACJ458795:ACJ458798 AMF458795:AMF458798 AWB458795:AWB458798 BFX458795:BFX458798 BPT458795:BPT458798 BZP458795:BZP458798 CJL458795:CJL458798 CTH458795:CTH458798 DDD458795:DDD458798 DMZ458795:DMZ458798 DWV458795:DWV458798 EGR458795:EGR458798 EQN458795:EQN458798 FAJ458795:FAJ458798 FKF458795:FKF458798 FUB458795:FUB458798 GDX458795:GDX458798 GNT458795:GNT458798 GXP458795:GXP458798 HHL458795:HHL458798 HRH458795:HRH458798 IBD458795:IBD458798 IKZ458795:IKZ458798 IUV458795:IUV458798 JER458795:JER458798 JON458795:JON458798 JYJ458795:JYJ458798 KIF458795:KIF458798 KSB458795:KSB458798 LBX458795:LBX458798 LLT458795:LLT458798 LVP458795:LVP458798 MFL458795:MFL458798 MPH458795:MPH458798 MZD458795:MZD458798 NIZ458795:NIZ458798 NSV458795:NSV458798 OCR458795:OCR458798 OMN458795:OMN458798 OWJ458795:OWJ458798 PGF458795:PGF458798 PQB458795:PQB458798 PZX458795:PZX458798 QJT458795:QJT458798 QTP458795:QTP458798 RDL458795:RDL458798 RNH458795:RNH458798 RXD458795:RXD458798 SGZ458795:SGZ458798 SQV458795:SQV458798 TAR458795:TAR458798 TKN458795:TKN458798 TUJ458795:TUJ458798 UEF458795:UEF458798 UOB458795:UOB458798 UXX458795:UXX458798 VHT458795:VHT458798 VRP458795:VRP458798 WBL458795:WBL458798 WLH458795:WLH458798 WVD458795:WVD458798 E524331:E524334 IR524331:IR524334 SN524331:SN524334 ACJ524331:ACJ524334 AMF524331:AMF524334 AWB524331:AWB524334 BFX524331:BFX524334 BPT524331:BPT524334 BZP524331:BZP524334 CJL524331:CJL524334 CTH524331:CTH524334 DDD524331:DDD524334 DMZ524331:DMZ524334 DWV524331:DWV524334 EGR524331:EGR524334 EQN524331:EQN524334 FAJ524331:FAJ524334 FKF524331:FKF524334 FUB524331:FUB524334 GDX524331:GDX524334 GNT524331:GNT524334 GXP524331:GXP524334 HHL524331:HHL524334 HRH524331:HRH524334 IBD524331:IBD524334 IKZ524331:IKZ524334 IUV524331:IUV524334 JER524331:JER524334 JON524331:JON524334 JYJ524331:JYJ524334 KIF524331:KIF524334 KSB524331:KSB524334 LBX524331:LBX524334 LLT524331:LLT524334 LVP524331:LVP524334 MFL524331:MFL524334 MPH524331:MPH524334 MZD524331:MZD524334 NIZ524331:NIZ524334 NSV524331:NSV524334 OCR524331:OCR524334 OMN524331:OMN524334 OWJ524331:OWJ524334 PGF524331:PGF524334 PQB524331:PQB524334 PZX524331:PZX524334 QJT524331:QJT524334 QTP524331:QTP524334 RDL524331:RDL524334 RNH524331:RNH524334 RXD524331:RXD524334 SGZ524331:SGZ524334 SQV524331:SQV524334 TAR524331:TAR524334 TKN524331:TKN524334 TUJ524331:TUJ524334 UEF524331:UEF524334 UOB524331:UOB524334 UXX524331:UXX524334 VHT524331:VHT524334 VRP524331:VRP524334 WBL524331:WBL524334 WLH524331:WLH524334 WVD524331:WVD524334 E589867:E589870 IR589867:IR589870 SN589867:SN589870 ACJ589867:ACJ589870 AMF589867:AMF589870 AWB589867:AWB589870 BFX589867:BFX589870 BPT589867:BPT589870 BZP589867:BZP589870 CJL589867:CJL589870 CTH589867:CTH589870 DDD589867:DDD589870 DMZ589867:DMZ589870 DWV589867:DWV589870 EGR589867:EGR589870 EQN589867:EQN589870 FAJ589867:FAJ589870 FKF589867:FKF589870 FUB589867:FUB589870 GDX589867:GDX589870 GNT589867:GNT589870 GXP589867:GXP589870 HHL589867:HHL589870 HRH589867:HRH589870 IBD589867:IBD589870 IKZ589867:IKZ589870 IUV589867:IUV589870 JER589867:JER589870 JON589867:JON589870 JYJ589867:JYJ589870 KIF589867:KIF589870 KSB589867:KSB589870 LBX589867:LBX589870 LLT589867:LLT589870 LVP589867:LVP589870 MFL589867:MFL589870 MPH589867:MPH589870 MZD589867:MZD589870 NIZ589867:NIZ589870 NSV589867:NSV589870 OCR589867:OCR589870 OMN589867:OMN589870 OWJ589867:OWJ589870 PGF589867:PGF589870 PQB589867:PQB589870 PZX589867:PZX589870 QJT589867:QJT589870 QTP589867:QTP589870 RDL589867:RDL589870 RNH589867:RNH589870 RXD589867:RXD589870 SGZ589867:SGZ589870 SQV589867:SQV589870 TAR589867:TAR589870 TKN589867:TKN589870 TUJ589867:TUJ589870 UEF589867:UEF589870 UOB589867:UOB589870 UXX589867:UXX589870 VHT589867:VHT589870 VRP589867:VRP589870 WBL589867:WBL589870 WLH589867:WLH589870 WVD589867:WVD589870 E655403:E655406 IR655403:IR655406 SN655403:SN655406 ACJ655403:ACJ655406 AMF655403:AMF655406 AWB655403:AWB655406 BFX655403:BFX655406 BPT655403:BPT655406 BZP655403:BZP655406 CJL655403:CJL655406 CTH655403:CTH655406 DDD655403:DDD655406 DMZ655403:DMZ655406 DWV655403:DWV655406 EGR655403:EGR655406 EQN655403:EQN655406 FAJ655403:FAJ655406 FKF655403:FKF655406 FUB655403:FUB655406 GDX655403:GDX655406 GNT655403:GNT655406 GXP655403:GXP655406 HHL655403:HHL655406 HRH655403:HRH655406 IBD655403:IBD655406 IKZ655403:IKZ655406 IUV655403:IUV655406 JER655403:JER655406 JON655403:JON655406 JYJ655403:JYJ655406 KIF655403:KIF655406 KSB655403:KSB655406 LBX655403:LBX655406 LLT655403:LLT655406 LVP655403:LVP655406 MFL655403:MFL655406 MPH655403:MPH655406 MZD655403:MZD655406 NIZ655403:NIZ655406 NSV655403:NSV655406 OCR655403:OCR655406 OMN655403:OMN655406 OWJ655403:OWJ655406 PGF655403:PGF655406 PQB655403:PQB655406 PZX655403:PZX655406 QJT655403:QJT655406 QTP655403:QTP655406 RDL655403:RDL655406 RNH655403:RNH655406 RXD655403:RXD655406 SGZ655403:SGZ655406 SQV655403:SQV655406 TAR655403:TAR655406 TKN655403:TKN655406 TUJ655403:TUJ655406 UEF655403:UEF655406 UOB655403:UOB655406 UXX655403:UXX655406 VHT655403:VHT655406 VRP655403:VRP655406 WBL655403:WBL655406 WLH655403:WLH655406 WVD655403:WVD655406 E720939:E720942 IR720939:IR720942 SN720939:SN720942 ACJ720939:ACJ720942 AMF720939:AMF720942 AWB720939:AWB720942 BFX720939:BFX720942 BPT720939:BPT720942 BZP720939:BZP720942 CJL720939:CJL720942 CTH720939:CTH720942 DDD720939:DDD720942 DMZ720939:DMZ720942 DWV720939:DWV720942 EGR720939:EGR720942 EQN720939:EQN720942 FAJ720939:FAJ720942 FKF720939:FKF720942 FUB720939:FUB720942 GDX720939:GDX720942 GNT720939:GNT720942 GXP720939:GXP720942 HHL720939:HHL720942 HRH720939:HRH720942 IBD720939:IBD720942 IKZ720939:IKZ720942 IUV720939:IUV720942 JER720939:JER720942 JON720939:JON720942 JYJ720939:JYJ720942 KIF720939:KIF720942 KSB720939:KSB720942 LBX720939:LBX720942 LLT720939:LLT720942 LVP720939:LVP720942 MFL720939:MFL720942 MPH720939:MPH720942 MZD720939:MZD720942 NIZ720939:NIZ720942 NSV720939:NSV720942 OCR720939:OCR720942 OMN720939:OMN720942 OWJ720939:OWJ720942 PGF720939:PGF720942 PQB720939:PQB720942 PZX720939:PZX720942 QJT720939:QJT720942 QTP720939:QTP720942 RDL720939:RDL720942 RNH720939:RNH720942 RXD720939:RXD720942 SGZ720939:SGZ720942 SQV720939:SQV720942 TAR720939:TAR720942 TKN720939:TKN720942 TUJ720939:TUJ720942 UEF720939:UEF720942 UOB720939:UOB720942 UXX720939:UXX720942 VHT720939:VHT720942 VRP720939:VRP720942 WBL720939:WBL720942 WLH720939:WLH720942 WVD720939:WVD720942 E786475:E786478 IR786475:IR786478 SN786475:SN786478 ACJ786475:ACJ786478 AMF786475:AMF786478 AWB786475:AWB786478 BFX786475:BFX786478 BPT786475:BPT786478 BZP786475:BZP786478 CJL786475:CJL786478 CTH786475:CTH786478 DDD786475:DDD786478 DMZ786475:DMZ786478 DWV786475:DWV786478 EGR786475:EGR786478 EQN786475:EQN786478 FAJ786475:FAJ786478 FKF786475:FKF786478 FUB786475:FUB786478 GDX786475:GDX786478 GNT786475:GNT786478 GXP786475:GXP786478 HHL786475:HHL786478 HRH786475:HRH786478 IBD786475:IBD786478 IKZ786475:IKZ786478 IUV786475:IUV786478 JER786475:JER786478 JON786475:JON786478 JYJ786475:JYJ786478 KIF786475:KIF786478 KSB786475:KSB786478 LBX786475:LBX786478 LLT786475:LLT786478 LVP786475:LVP786478 MFL786475:MFL786478 MPH786475:MPH786478 MZD786475:MZD786478 NIZ786475:NIZ786478 NSV786475:NSV786478 OCR786475:OCR786478 OMN786475:OMN786478 OWJ786475:OWJ786478 PGF786475:PGF786478 PQB786475:PQB786478 PZX786475:PZX786478 QJT786475:QJT786478 QTP786475:QTP786478 RDL786475:RDL786478 RNH786475:RNH786478 RXD786475:RXD786478 SGZ786475:SGZ786478 SQV786475:SQV786478 TAR786475:TAR786478 TKN786475:TKN786478 TUJ786475:TUJ786478 UEF786475:UEF786478 UOB786475:UOB786478 UXX786475:UXX786478 VHT786475:VHT786478 VRP786475:VRP786478 WBL786475:WBL786478 WLH786475:WLH786478 WVD786475:WVD786478 E852011:E852014 IR852011:IR852014 SN852011:SN852014 ACJ852011:ACJ852014 AMF852011:AMF852014 AWB852011:AWB852014 BFX852011:BFX852014 BPT852011:BPT852014 BZP852011:BZP852014 CJL852011:CJL852014 CTH852011:CTH852014 DDD852011:DDD852014 DMZ852011:DMZ852014 DWV852011:DWV852014 EGR852011:EGR852014 EQN852011:EQN852014 FAJ852011:FAJ852014 FKF852011:FKF852014 FUB852011:FUB852014 GDX852011:GDX852014 GNT852011:GNT852014 GXP852011:GXP852014 HHL852011:HHL852014 HRH852011:HRH852014 IBD852011:IBD852014 IKZ852011:IKZ852014 IUV852011:IUV852014 JER852011:JER852014 JON852011:JON852014 JYJ852011:JYJ852014 KIF852011:KIF852014 KSB852011:KSB852014 LBX852011:LBX852014 LLT852011:LLT852014 LVP852011:LVP852014 MFL852011:MFL852014 MPH852011:MPH852014 MZD852011:MZD852014 NIZ852011:NIZ852014 NSV852011:NSV852014 OCR852011:OCR852014 OMN852011:OMN852014 OWJ852011:OWJ852014 PGF852011:PGF852014 PQB852011:PQB852014 PZX852011:PZX852014 QJT852011:QJT852014 QTP852011:QTP852014 RDL852011:RDL852014 RNH852011:RNH852014 RXD852011:RXD852014 SGZ852011:SGZ852014 SQV852011:SQV852014 TAR852011:TAR852014 TKN852011:TKN852014 TUJ852011:TUJ852014 UEF852011:UEF852014 UOB852011:UOB852014 UXX852011:UXX852014 VHT852011:VHT852014 VRP852011:VRP852014 WBL852011:WBL852014 WLH852011:WLH852014 WVD852011:WVD852014 E917547:E917550 IR917547:IR917550 SN917547:SN917550 ACJ917547:ACJ917550 AMF917547:AMF917550 AWB917547:AWB917550 BFX917547:BFX917550 BPT917547:BPT917550 BZP917547:BZP917550 CJL917547:CJL917550 CTH917547:CTH917550 DDD917547:DDD917550 DMZ917547:DMZ917550 DWV917547:DWV917550 EGR917547:EGR917550 EQN917547:EQN917550 FAJ917547:FAJ917550 FKF917547:FKF917550 FUB917547:FUB917550 GDX917547:GDX917550 GNT917547:GNT917550 GXP917547:GXP917550 HHL917547:HHL917550 HRH917547:HRH917550 IBD917547:IBD917550 IKZ917547:IKZ917550 IUV917547:IUV917550 JER917547:JER917550 JON917547:JON917550 JYJ917547:JYJ917550 KIF917547:KIF917550 KSB917547:KSB917550 LBX917547:LBX917550 LLT917547:LLT917550 LVP917547:LVP917550 MFL917547:MFL917550 MPH917547:MPH917550 MZD917547:MZD917550 NIZ917547:NIZ917550 NSV917547:NSV917550 OCR917547:OCR917550 OMN917547:OMN917550 OWJ917547:OWJ917550 PGF917547:PGF917550 PQB917547:PQB917550 PZX917547:PZX917550 QJT917547:QJT917550 QTP917547:QTP917550 RDL917547:RDL917550 RNH917547:RNH917550 RXD917547:RXD917550 SGZ917547:SGZ917550 SQV917547:SQV917550 TAR917547:TAR917550 TKN917547:TKN917550 TUJ917547:TUJ917550 UEF917547:UEF917550 UOB917547:UOB917550 UXX917547:UXX917550 VHT917547:VHT917550 VRP917547:VRP917550 WBL917547:WBL917550 WLH917547:WLH917550 WVD917547:WVD917550 E983083:E983086 IR983083:IR983086 SN983083:SN983086 ACJ983083:ACJ983086 AMF983083:AMF983086 AWB983083:AWB983086 BFX983083:BFX983086 BPT983083:BPT983086 BZP983083:BZP983086 CJL983083:CJL983086 CTH983083:CTH983086 DDD983083:DDD983086 DMZ983083:DMZ983086 DWV983083:DWV983086 EGR983083:EGR983086 EQN983083:EQN983086 FAJ983083:FAJ983086 FKF983083:FKF983086 FUB983083:FUB983086 GDX983083:GDX983086 GNT983083:GNT983086 GXP983083:GXP983086 HHL983083:HHL983086 HRH983083:HRH983086 IBD983083:IBD983086 IKZ983083:IKZ983086 IUV983083:IUV983086 JER983083:JER983086 JON983083:JON983086 JYJ983083:JYJ983086 KIF983083:KIF983086 KSB983083:KSB983086 LBX983083:LBX983086 LLT983083:LLT983086 LVP983083:LVP983086 MFL983083:MFL983086 MPH983083:MPH983086 MZD983083:MZD983086 NIZ983083:NIZ983086 NSV983083:NSV983086 OCR983083:OCR983086 OMN983083:OMN983086 OWJ983083:OWJ983086 PGF983083:PGF983086 PQB983083:PQB983086 PZX983083:PZX983086 QJT983083:QJT983086 QTP983083:QTP983086 RDL983083:RDL983086 RNH983083:RNH983086 RXD983083:RXD983086 SGZ983083:SGZ983086 SQV983083:SQV983086 TAR983083:TAR983086 TKN983083:TKN983086 TUJ983083:TUJ983086 UEF983083:UEF983086 UOB983083:UOB983086 UXX983083:UXX983086 VHT983083:VHT983086 VRP983083:VRP983086">
      <formula1>#REF!</formula1>
    </dataValidation>
    <dataValidation type="list" errorStyle="warning" allowBlank="1" showInputMessage="1" showErrorMessage="1" errorTitle="No" error="Solo las opciones de la lista" promptTitle="Escoja objeto de gasto" prompt="Escoja objeto de gasto" sqref="E32:E39 E41:E47 E17:E29 D30 E8:E15">
      <formula1>$O$1:$O$71</formula1>
    </dataValidation>
  </dataValidations>
  <pageMargins left="0.70866141732283472" right="0.70866141732283472" top="0.74803149606299213" bottom="0.74803149606299213" header="0.31496062992125984" footer="0.31496062992125984"/>
  <pageSetup scale="85" orientation="landscape" horizontalDpi="4294967292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7"/>
  <sheetViews>
    <sheetView topLeftCell="A13" zoomScale="70" zoomScaleNormal="70" zoomScaleSheetLayoutView="80" workbookViewId="0">
      <selection activeCell="C8" sqref="C8"/>
    </sheetView>
  </sheetViews>
  <sheetFormatPr baseColWidth="10" defaultRowHeight="14.5" x14ac:dyDescent="0.35"/>
  <cols>
    <col min="1" max="1" width="15" customWidth="1"/>
    <col min="2" max="2" width="18" style="38" customWidth="1"/>
    <col min="3" max="3" width="14.81640625" customWidth="1"/>
    <col min="4" max="4" width="13.26953125" style="3" customWidth="1"/>
    <col min="5" max="5" width="15.54296875" style="3" customWidth="1"/>
    <col min="6" max="6" width="17.453125" style="3" customWidth="1"/>
    <col min="7" max="7" width="16.7265625" style="3" customWidth="1"/>
    <col min="8" max="8" width="18.81640625" style="3" customWidth="1"/>
    <col min="9" max="9" width="15.81640625" style="3" customWidth="1"/>
    <col min="10" max="10" width="17.1796875" style="3" customWidth="1"/>
    <col min="11" max="11" width="17.7265625" customWidth="1"/>
    <col min="12" max="12" width="14.453125" customWidth="1"/>
    <col min="13" max="13" width="15.1796875" style="49" bestFit="1" customWidth="1"/>
    <col min="14" max="14" width="14.1796875" style="49" bestFit="1" customWidth="1"/>
    <col min="15" max="15" width="13.7265625" customWidth="1"/>
  </cols>
  <sheetData>
    <row r="2" spans="1:15" ht="15" customHeight="1" x14ac:dyDescent="0.35">
      <c r="A2" s="210" t="s">
        <v>118</v>
      </c>
      <c r="B2" s="210" t="s">
        <v>101</v>
      </c>
      <c r="C2" s="210" t="s">
        <v>45</v>
      </c>
      <c r="D2" s="210" t="s">
        <v>110</v>
      </c>
      <c r="E2" s="219" t="s">
        <v>102</v>
      </c>
      <c r="F2" s="219"/>
      <c r="G2" s="219"/>
      <c r="H2" s="219"/>
      <c r="I2" s="219"/>
      <c r="J2" s="219"/>
    </row>
    <row r="3" spans="1:15" x14ac:dyDescent="0.35">
      <c r="A3" s="210"/>
      <c r="B3" s="210"/>
      <c r="C3" s="210"/>
      <c r="D3" s="210"/>
      <c r="E3" s="219" t="s">
        <v>109</v>
      </c>
      <c r="F3" s="219"/>
      <c r="G3" s="219"/>
      <c r="H3" s="219"/>
      <c r="I3" s="219"/>
      <c r="J3" s="219"/>
    </row>
    <row r="4" spans="1:15" ht="40.5" customHeight="1" x14ac:dyDescent="0.35">
      <c r="A4" s="210"/>
      <c r="B4" s="210"/>
      <c r="C4" s="210"/>
      <c r="D4" s="210"/>
      <c r="E4" s="22" t="s">
        <v>103</v>
      </c>
      <c r="F4" s="22" t="s">
        <v>104</v>
      </c>
      <c r="G4" s="22" t="s">
        <v>157</v>
      </c>
      <c r="H4" s="22" t="s">
        <v>111</v>
      </c>
      <c r="I4" s="22" t="s">
        <v>116</v>
      </c>
      <c r="J4" s="22" t="s">
        <v>105</v>
      </c>
    </row>
    <row r="5" spans="1:15" ht="42.75" customHeight="1" x14ac:dyDescent="0.35">
      <c r="A5" s="211" t="s">
        <v>117</v>
      </c>
      <c r="B5" s="215" t="s">
        <v>147</v>
      </c>
      <c r="C5" s="23" t="s">
        <v>83</v>
      </c>
      <c r="D5" s="24">
        <v>5</v>
      </c>
      <c r="E5" s="55">
        <v>3800000</v>
      </c>
      <c r="F5" s="53">
        <f>(D5*E5)</f>
        <v>19000000</v>
      </c>
      <c r="G5" s="58">
        <v>0</v>
      </c>
      <c r="H5" s="106">
        <f>(D5*E5)</f>
        <v>19000000</v>
      </c>
      <c r="I5" s="86">
        <v>0</v>
      </c>
      <c r="J5" s="106">
        <v>0</v>
      </c>
      <c r="L5" s="85"/>
    </row>
    <row r="6" spans="1:15" ht="30.75" customHeight="1" x14ac:dyDescent="0.35">
      <c r="A6" s="211"/>
      <c r="B6" s="216"/>
      <c r="C6" s="116" t="s">
        <v>66</v>
      </c>
      <c r="D6" s="24">
        <v>2</v>
      </c>
      <c r="E6" s="55">
        <v>800000</v>
      </c>
      <c r="F6" s="55">
        <f>(E6*D6)</f>
        <v>1600000</v>
      </c>
      <c r="G6" s="56">
        <v>0</v>
      </c>
      <c r="H6" s="106">
        <f>(F6)</f>
        <v>1600000</v>
      </c>
      <c r="I6" s="86">
        <v>0</v>
      </c>
      <c r="J6" s="106">
        <v>0</v>
      </c>
      <c r="L6" s="85"/>
      <c r="O6" s="49"/>
    </row>
    <row r="7" spans="1:15" ht="51.75" customHeight="1" x14ac:dyDescent="0.35">
      <c r="A7" s="211"/>
      <c r="B7" s="217"/>
      <c r="C7" s="23" t="s">
        <v>72</v>
      </c>
      <c r="D7" s="24">
        <v>4</v>
      </c>
      <c r="E7" s="55">
        <v>900000</v>
      </c>
      <c r="F7" s="55">
        <f>(E7*D7)</f>
        <v>3600000</v>
      </c>
      <c r="G7" s="56">
        <v>0</v>
      </c>
      <c r="H7" s="106">
        <f>(F7)</f>
        <v>3600000</v>
      </c>
      <c r="I7" s="86">
        <v>0</v>
      </c>
      <c r="J7" s="106">
        <v>0</v>
      </c>
      <c r="L7" s="60"/>
    </row>
    <row r="8" spans="1:15" ht="45.75" customHeight="1" x14ac:dyDescent="0.35">
      <c r="A8" s="211"/>
      <c r="B8" s="215" t="s">
        <v>148</v>
      </c>
      <c r="C8" s="23" t="s">
        <v>83</v>
      </c>
      <c r="D8" s="24">
        <v>4</v>
      </c>
      <c r="E8" s="55">
        <v>3800000</v>
      </c>
      <c r="F8" s="55">
        <f>E8*D8</f>
        <v>15200000</v>
      </c>
      <c r="G8" s="86">
        <v>0</v>
      </c>
      <c r="H8" s="106">
        <f>(D8*E8)</f>
        <v>15200000</v>
      </c>
      <c r="I8" s="86">
        <v>0</v>
      </c>
      <c r="J8" s="106">
        <v>0</v>
      </c>
    </row>
    <row r="9" spans="1:15" ht="39" customHeight="1" x14ac:dyDescent="0.35">
      <c r="A9" s="211"/>
      <c r="B9" s="216"/>
      <c r="C9" s="23" t="s">
        <v>65</v>
      </c>
      <c r="D9" s="87">
        <v>25</v>
      </c>
      <c r="E9" s="55">
        <v>67600</v>
      </c>
      <c r="F9" s="55">
        <f>D9*E9</f>
        <v>1690000</v>
      </c>
      <c r="G9" s="86">
        <v>0</v>
      </c>
      <c r="H9" s="55">
        <f>F9</f>
        <v>1690000</v>
      </c>
      <c r="I9" s="86">
        <v>0</v>
      </c>
      <c r="J9" s="106">
        <v>0</v>
      </c>
    </row>
    <row r="10" spans="1:15" ht="65.25" customHeight="1" x14ac:dyDescent="0.35">
      <c r="A10" s="211"/>
      <c r="B10" s="216"/>
      <c r="C10" s="116" t="s">
        <v>77</v>
      </c>
      <c r="D10" s="117">
        <v>3</v>
      </c>
      <c r="E10" s="55">
        <v>900000</v>
      </c>
      <c r="F10" s="55">
        <f>E10*D10</f>
        <v>2700000</v>
      </c>
      <c r="G10" s="58">
        <v>0</v>
      </c>
      <c r="H10" s="55">
        <f>D10*E10</f>
        <v>2700000</v>
      </c>
      <c r="I10" s="86">
        <v>0</v>
      </c>
      <c r="J10" s="106">
        <v>0</v>
      </c>
    </row>
    <row r="11" spans="1:15" ht="45.75" customHeight="1" x14ac:dyDescent="0.35">
      <c r="A11" s="211"/>
      <c r="B11" s="216"/>
      <c r="C11" s="23" t="s">
        <v>72</v>
      </c>
      <c r="D11" s="24">
        <v>3</v>
      </c>
      <c r="E11" s="55">
        <v>900000</v>
      </c>
      <c r="F11" s="55">
        <f>E11*D11</f>
        <v>2700000</v>
      </c>
      <c r="G11" s="56">
        <v>0</v>
      </c>
      <c r="H11" s="106">
        <f>(F11)</f>
        <v>2700000</v>
      </c>
      <c r="I11" s="86">
        <v>0</v>
      </c>
      <c r="J11" s="106">
        <v>0</v>
      </c>
    </row>
    <row r="12" spans="1:15" ht="42" customHeight="1" x14ac:dyDescent="0.35">
      <c r="A12" s="211"/>
      <c r="B12" s="24" t="s">
        <v>149</v>
      </c>
      <c r="C12" s="23" t="s">
        <v>83</v>
      </c>
      <c r="D12" s="24">
        <v>2</v>
      </c>
      <c r="E12" s="55">
        <v>3800000</v>
      </c>
      <c r="F12" s="55">
        <f>D12*E12</f>
        <v>7600000</v>
      </c>
      <c r="G12" s="56">
        <v>0</v>
      </c>
      <c r="H12" s="106">
        <f>(D12*E12)</f>
        <v>7600000</v>
      </c>
      <c r="I12" s="86">
        <v>0</v>
      </c>
      <c r="J12" s="106">
        <v>0</v>
      </c>
    </row>
    <row r="13" spans="1:15" x14ac:dyDescent="0.35">
      <c r="A13" s="211"/>
      <c r="B13" s="118"/>
      <c r="C13" s="26" t="s">
        <v>106</v>
      </c>
      <c r="D13" s="25"/>
      <c r="E13" s="25"/>
      <c r="F13" s="51">
        <f>SUM(F5:F12)</f>
        <v>54090000</v>
      </c>
      <c r="G13" s="107">
        <f>SUM(G5:G12)</f>
        <v>0</v>
      </c>
      <c r="H13" s="107">
        <f>SUM(H5:H12)</f>
        <v>54090000</v>
      </c>
      <c r="I13" s="108">
        <f>SUM(I5:I12)</f>
        <v>0</v>
      </c>
      <c r="J13" s="107">
        <f>SUM(J5:J12)</f>
        <v>0</v>
      </c>
    </row>
    <row r="14" spans="1:15" ht="50.25" customHeight="1" x14ac:dyDescent="0.35">
      <c r="A14" s="223" t="s">
        <v>120</v>
      </c>
      <c r="B14" s="215" t="s">
        <v>150</v>
      </c>
      <c r="C14" s="23" t="s">
        <v>83</v>
      </c>
      <c r="D14" s="24">
        <v>2</v>
      </c>
      <c r="E14" s="55">
        <v>3800000</v>
      </c>
      <c r="F14" s="55">
        <f>(E14*D14)</f>
        <v>7600000</v>
      </c>
      <c r="G14" s="86">
        <v>1500000</v>
      </c>
      <c r="H14" s="106">
        <f>(F14)</f>
        <v>7600000</v>
      </c>
      <c r="I14" s="86">
        <v>0</v>
      </c>
      <c r="J14" s="106">
        <v>0</v>
      </c>
      <c r="K14" s="34"/>
    </row>
    <row r="15" spans="1:15" ht="36.75" customHeight="1" x14ac:dyDescent="0.35">
      <c r="A15" s="224"/>
      <c r="B15" s="216"/>
      <c r="C15" s="23" t="s">
        <v>60</v>
      </c>
      <c r="D15" s="24">
        <v>1</v>
      </c>
      <c r="E15" s="55">
        <v>400000</v>
      </c>
      <c r="F15" s="55">
        <v>0</v>
      </c>
      <c r="G15" s="58">
        <v>0</v>
      </c>
      <c r="H15" s="109">
        <f>(E15)</f>
        <v>400000</v>
      </c>
      <c r="I15" s="58">
        <v>0</v>
      </c>
      <c r="J15" s="106">
        <v>0</v>
      </c>
    </row>
    <row r="16" spans="1:15" ht="51.75" customHeight="1" x14ac:dyDescent="0.35">
      <c r="A16" s="224"/>
      <c r="B16" s="217"/>
      <c r="C16" s="23" t="s">
        <v>72</v>
      </c>
      <c r="D16" s="24">
        <v>2</v>
      </c>
      <c r="E16" s="55">
        <v>900000</v>
      </c>
      <c r="F16" s="55">
        <f>(D16*E16)</f>
        <v>1800000</v>
      </c>
      <c r="G16" s="56">
        <v>0</v>
      </c>
      <c r="H16" s="106">
        <f>(D16*E16)</f>
        <v>1800000</v>
      </c>
      <c r="I16" s="106">
        <v>0</v>
      </c>
      <c r="J16" s="110">
        <v>0</v>
      </c>
      <c r="O16" s="49"/>
    </row>
    <row r="17" spans="1:16" ht="45" customHeight="1" x14ac:dyDescent="0.35">
      <c r="A17" s="224"/>
      <c r="B17" s="215" t="s">
        <v>151</v>
      </c>
      <c r="C17" s="23" t="s">
        <v>83</v>
      </c>
      <c r="D17" s="24">
        <v>2</v>
      </c>
      <c r="E17" s="55">
        <v>3800000</v>
      </c>
      <c r="F17" s="55">
        <v>0</v>
      </c>
      <c r="G17" s="86">
        <v>1500000</v>
      </c>
      <c r="H17" s="111">
        <f>(D17*E17)</f>
        <v>7600000</v>
      </c>
      <c r="I17" s="58">
        <v>0</v>
      </c>
      <c r="J17" s="110">
        <v>0</v>
      </c>
    </row>
    <row r="18" spans="1:16" ht="62.5" x14ac:dyDescent="0.35">
      <c r="A18" s="224"/>
      <c r="B18" s="216"/>
      <c r="C18" s="23" t="s">
        <v>57</v>
      </c>
      <c r="D18" s="24">
        <v>4</v>
      </c>
      <c r="E18" s="55">
        <v>4956000</v>
      </c>
      <c r="F18" s="55">
        <f>D18*E18</f>
        <v>19824000</v>
      </c>
      <c r="G18" s="86">
        <v>0</v>
      </c>
      <c r="H18" s="55">
        <f>F18</f>
        <v>19824000</v>
      </c>
      <c r="I18" s="86">
        <v>0</v>
      </c>
      <c r="J18" s="110">
        <v>0</v>
      </c>
    </row>
    <row r="19" spans="1:16" ht="62.25" customHeight="1" x14ac:dyDescent="0.35">
      <c r="A19" s="224"/>
      <c r="B19" s="216"/>
      <c r="C19" s="23" t="s">
        <v>90</v>
      </c>
      <c r="D19" s="24">
        <v>164</v>
      </c>
      <c r="E19" s="55">
        <v>38667</v>
      </c>
      <c r="F19" s="55">
        <f>(D19*E19)</f>
        <v>6341388</v>
      </c>
      <c r="G19" s="58">
        <v>0</v>
      </c>
      <c r="H19" s="109">
        <v>0</v>
      </c>
      <c r="I19" s="58">
        <v>0</v>
      </c>
      <c r="J19" s="110">
        <f>(F19)</f>
        <v>6341388</v>
      </c>
    </row>
    <row r="20" spans="1:16" ht="50.25" customHeight="1" x14ac:dyDescent="0.35">
      <c r="A20" s="224"/>
      <c r="B20" s="217"/>
      <c r="C20" s="23" t="s">
        <v>72</v>
      </c>
      <c r="D20" s="24">
        <v>2</v>
      </c>
      <c r="E20" s="55">
        <v>900000</v>
      </c>
      <c r="F20" s="55">
        <f>(E20*D20)</f>
        <v>1800000</v>
      </c>
      <c r="G20" s="56">
        <v>0</v>
      </c>
      <c r="H20" s="106">
        <f>(F20)</f>
        <v>1800000</v>
      </c>
      <c r="I20" s="55">
        <v>0</v>
      </c>
      <c r="J20" s="110">
        <v>0</v>
      </c>
    </row>
    <row r="21" spans="1:16" ht="42.75" customHeight="1" x14ac:dyDescent="0.35">
      <c r="A21" s="224"/>
      <c r="B21" s="215" t="s">
        <v>152</v>
      </c>
      <c r="C21" s="23" t="s">
        <v>83</v>
      </c>
      <c r="D21" s="24">
        <v>1</v>
      </c>
      <c r="E21" s="55">
        <v>0</v>
      </c>
      <c r="F21" s="55">
        <f>(G21+I21)</f>
        <v>1500000</v>
      </c>
      <c r="G21" s="86">
        <v>1500000</v>
      </c>
      <c r="H21" s="106">
        <v>0</v>
      </c>
      <c r="I21" s="58">
        <v>0</v>
      </c>
      <c r="J21" s="110">
        <v>0</v>
      </c>
    </row>
    <row r="22" spans="1:16" ht="42.75" customHeight="1" x14ac:dyDescent="0.35">
      <c r="A22" s="224"/>
      <c r="B22" s="216"/>
      <c r="C22" s="23" t="s">
        <v>98</v>
      </c>
      <c r="D22" s="24">
        <v>6</v>
      </c>
      <c r="E22" s="84">
        <v>2094792</v>
      </c>
      <c r="F22" s="55">
        <f>(D22*E22)</f>
        <v>12568752</v>
      </c>
      <c r="G22" s="58">
        <v>0</v>
      </c>
      <c r="H22" s="106">
        <f>(F22)</f>
        <v>12568752</v>
      </c>
      <c r="I22" s="58">
        <v>0</v>
      </c>
      <c r="J22" s="110">
        <v>0</v>
      </c>
    </row>
    <row r="23" spans="1:16" ht="61.5" customHeight="1" x14ac:dyDescent="0.35">
      <c r="A23" s="224"/>
      <c r="B23" s="217"/>
      <c r="C23" s="23" t="s">
        <v>72</v>
      </c>
      <c r="D23" s="24">
        <v>2</v>
      </c>
      <c r="E23" s="55">
        <v>900000</v>
      </c>
      <c r="F23" s="55">
        <f>E23*D23</f>
        <v>1800000</v>
      </c>
      <c r="G23" s="56">
        <v>0</v>
      </c>
      <c r="H23" s="106">
        <v>1800000</v>
      </c>
      <c r="I23" s="106">
        <v>0</v>
      </c>
      <c r="J23" s="110">
        <v>0</v>
      </c>
      <c r="M23"/>
      <c r="N23"/>
      <c r="O23" s="49"/>
      <c r="P23" s="49"/>
    </row>
    <row r="24" spans="1:16" ht="50.25" customHeight="1" x14ac:dyDescent="0.35">
      <c r="A24" s="224"/>
      <c r="B24" s="215" t="s">
        <v>153</v>
      </c>
      <c r="C24" s="23" t="s">
        <v>83</v>
      </c>
      <c r="D24" s="24">
        <v>1</v>
      </c>
      <c r="E24" s="55">
        <v>1500000</v>
      </c>
      <c r="F24" s="55">
        <f>(E24*D24)</f>
        <v>1500000</v>
      </c>
      <c r="G24" s="86">
        <v>1500000</v>
      </c>
      <c r="H24" s="106">
        <v>0</v>
      </c>
      <c r="I24" s="106">
        <v>0</v>
      </c>
      <c r="J24" s="110">
        <v>0</v>
      </c>
      <c r="M24"/>
      <c r="N24"/>
    </row>
    <row r="25" spans="1:16" ht="43.5" customHeight="1" x14ac:dyDescent="0.35">
      <c r="A25" s="224"/>
      <c r="B25" s="216"/>
      <c r="C25" s="23" t="s">
        <v>98</v>
      </c>
      <c r="D25" s="24">
        <v>1</v>
      </c>
      <c r="E25" s="55">
        <v>930000</v>
      </c>
      <c r="F25" s="55">
        <f>(E25)</f>
        <v>930000</v>
      </c>
      <c r="G25" s="56">
        <v>0</v>
      </c>
      <c r="H25" s="106">
        <f>(F25)</f>
        <v>930000</v>
      </c>
      <c r="I25" s="106">
        <v>0</v>
      </c>
      <c r="J25" s="110">
        <v>0</v>
      </c>
      <c r="M25"/>
      <c r="N25"/>
      <c r="P25" s="49"/>
    </row>
    <row r="26" spans="1:16" ht="61.5" customHeight="1" x14ac:dyDescent="0.35">
      <c r="A26" s="224"/>
      <c r="B26" s="217"/>
      <c r="C26" s="23" t="s">
        <v>90</v>
      </c>
      <c r="D26" s="24">
        <v>6</v>
      </c>
      <c r="E26" s="55">
        <v>38667</v>
      </c>
      <c r="F26" s="55">
        <f>E26*D26</f>
        <v>232002</v>
      </c>
      <c r="G26" s="56">
        <v>0</v>
      </c>
      <c r="H26" s="56">
        <v>0</v>
      </c>
      <c r="I26" s="106">
        <v>0</v>
      </c>
      <c r="J26" s="106">
        <v>232002</v>
      </c>
      <c r="M26"/>
      <c r="N26"/>
    </row>
    <row r="27" spans="1:16" ht="15.75" customHeight="1" x14ac:dyDescent="0.35">
      <c r="A27" s="73"/>
      <c r="B27" s="105"/>
      <c r="C27" s="119" t="s">
        <v>106</v>
      </c>
      <c r="D27" s="24"/>
      <c r="E27" s="55"/>
      <c r="F27" s="51">
        <f>SUM(F14:F26)</f>
        <v>55896142</v>
      </c>
      <c r="G27" s="114">
        <f>SUM(G14:G26)</f>
        <v>6000000</v>
      </c>
      <c r="H27" s="107">
        <f>SUM(H14:H26)</f>
        <v>54322752</v>
      </c>
      <c r="I27" s="107">
        <f>SUM(I14:I26)</f>
        <v>0</v>
      </c>
      <c r="J27" s="112">
        <f>SUM(J14:J26)</f>
        <v>6573390</v>
      </c>
    </row>
    <row r="28" spans="1:16" ht="48" customHeight="1" x14ac:dyDescent="0.35">
      <c r="A28" s="213" t="s">
        <v>121</v>
      </c>
      <c r="B28" s="215" t="s">
        <v>154</v>
      </c>
      <c r="C28" s="23" t="s">
        <v>83</v>
      </c>
      <c r="D28" s="24">
        <v>1</v>
      </c>
      <c r="E28" s="86">
        <v>1500000</v>
      </c>
      <c r="F28" s="86">
        <v>1500000</v>
      </c>
      <c r="G28" s="86">
        <v>1500000</v>
      </c>
      <c r="H28" s="106">
        <v>0</v>
      </c>
      <c r="I28" s="58">
        <v>0</v>
      </c>
      <c r="J28" s="110">
        <v>0</v>
      </c>
    </row>
    <row r="29" spans="1:16" ht="56.25" customHeight="1" x14ac:dyDescent="0.35">
      <c r="A29" s="213"/>
      <c r="B29" s="217"/>
      <c r="C29" s="23" t="s">
        <v>98</v>
      </c>
      <c r="D29" s="24">
        <v>5</v>
      </c>
      <c r="E29" s="55">
        <v>1534000</v>
      </c>
      <c r="F29" s="55">
        <f>(E29*D29)</f>
        <v>7670000</v>
      </c>
      <c r="G29" s="56">
        <v>0</v>
      </c>
      <c r="H29" s="106">
        <v>0</v>
      </c>
      <c r="I29" s="106">
        <f>F29</f>
        <v>7670000</v>
      </c>
      <c r="J29" s="110">
        <v>0</v>
      </c>
    </row>
    <row r="30" spans="1:16" ht="45.75" customHeight="1" x14ac:dyDescent="0.35">
      <c r="A30" s="213"/>
      <c r="B30" s="215" t="s">
        <v>204</v>
      </c>
      <c r="C30" s="23" t="s">
        <v>83</v>
      </c>
      <c r="D30" s="24">
        <v>1</v>
      </c>
      <c r="E30" s="55">
        <f>(F30+H30)</f>
        <v>1500000</v>
      </c>
      <c r="F30" s="55">
        <f>(G30+I30)</f>
        <v>1500000</v>
      </c>
      <c r="G30" s="86">
        <v>1500000</v>
      </c>
      <c r="H30" s="106">
        <v>0</v>
      </c>
      <c r="I30" s="86">
        <v>0</v>
      </c>
      <c r="J30" s="110">
        <v>0</v>
      </c>
    </row>
    <row r="31" spans="1:16" ht="45.75" customHeight="1" x14ac:dyDescent="0.35">
      <c r="A31" s="213"/>
      <c r="B31" s="216"/>
      <c r="C31" s="23" t="s">
        <v>98</v>
      </c>
      <c r="D31" s="24">
        <v>3</v>
      </c>
      <c r="E31" s="55">
        <v>2514000</v>
      </c>
      <c r="F31" s="55">
        <f>(D31*E31)</f>
        <v>7542000</v>
      </c>
      <c r="G31" s="86">
        <v>0</v>
      </c>
      <c r="H31" s="106">
        <v>0</v>
      </c>
      <c r="I31" s="86">
        <f>(F31)</f>
        <v>7542000</v>
      </c>
      <c r="J31" s="110">
        <v>0</v>
      </c>
    </row>
    <row r="32" spans="1:16" ht="60" customHeight="1" x14ac:dyDescent="0.35">
      <c r="A32" s="213"/>
      <c r="B32" s="215" t="s">
        <v>158</v>
      </c>
      <c r="C32" s="23" t="s">
        <v>83</v>
      </c>
      <c r="D32" s="24">
        <v>1</v>
      </c>
      <c r="E32" s="86">
        <v>1500000</v>
      </c>
      <c r="F32" s="86">
        <v>1500000</v>
      </c>
      <c r="G32" s="86">
        <v>1500000</v>
      </c>
      <c r="H32" s="106">
        <v>0</v>
      </c>
      <c r="I32" s="55">
        <v>0</v>
      </c>
      <c r="J32" s="110">
        <v>0</v>
      </c>
    </row>
    <row r="33" spans="1:15" ht="49.5" customHeight="1" x14ac:dyDescent="0.35">
      <c r="A33" s="213"/>
      <c r="B33" s="217"/>
      <c r="C33" s="23" t="s">
        <v>98</v>
      </c>
      <c r="D33" s="24">
        <v>3</v>
      </c>
      <c r="E33" s="55">
        <v>1920000</v>
      </c>
      <c r="F33" s="55">
        <f>(D33*E33)</f>
        <v>5760000</v>
      </c>
      <c r="G33" s="55">
        <v>5760000</v>
      </c>
      <c r="H33" s="106">
        <v>0</v>
      </c>
      <c r="I33" s="55">
        <f>(H33)</f>
        <v>0</v>
      </c>
      <c r="J33" s="110">
        <v>0</v>
      </c>
    </row>
    <row r="34" spans="1:15" ht="51" customHeight="1" x14ac:dyDescent="0.35">
      <c r="A34" s="213"/>
      <c r="B34" s="215" t="s">
        <v>155</v>
      </c>
      <c r="C34" s="23" t="s">
        <v>83</v>
      </c>
      <c r="D34" s="24">
        <v>1</v>
      </c>
      <c r="E34" s="55">
        <v>1500000</v>
      </c>
      <c r="F34" s="55">
        <f>(D34*E34)</f>
        <v>1500000</v>
      </c>
      <c r="G34" s="86">
        <v>1500000</v>
      </c>
      <c r="H34" s="55">
        <v>0</v>
      </c>
      <c r="I34" s="55">
        <v>0</v>
      </c>
      <c r="J34" s="110">
        <v>0</v>
      </c>
    </row>
    <row r="35" spans="1:15" ht="62.25" customHeight="1" x14ac:dyDescent="0.35">
      <c r="A35" s="213"/>
      <c r="B35" s="216"/>
      <c r="C35" s="23" t="s">
        <v>98</v>
      </c>
      <c r="D35" s="24">
        <v>25</v>
      </c>
      <c r="E35" s="55">
        <v>150000</v>
      </c>
      <c r="F35" s="55">
        <f>(D35*E35)</f>
        <v>3750000</v>
      </c>
      <c r="G35" s="56">
        <v>1242000</v>
      </c>
      <c r="H35" s="55">
        <v>0</v>
      </c>
      <c r="I35" s="55">
        <f>F35-G35</f>
        <v>2508000</v>
      </c>
      <c r="J35" s="110">
        <v>0</v>
      </c>
    </row>
    <row r="36" spans="1:15" x14ac:dyDescent="0.35">
      <c r="A36" s="59"/>
      <c r="B36" s="37"/>
      <c r="C36" s="26" t="s">
        <v>106</v>
      </c>
      <c r="D36" s="25"/>
      <c r="E36" s="51"/>
      <c r="F36" s="51">
        <f>SUM(F28:F35)</f>
        <v>30722000</v>
      </c>
      <c r="G36" s="107">
        <f>SUM(G28:G35)</f>
        <v>13002000</v>
      </c>
      <c r="H36" s="107">
        <f>SUM(H28:H35)</f>
        <v>0</v>
      </c>
      <c r="I36" s="107">
        <f>SUM(I28:I35)</f>
        <v>17720000</v>
      </c>
      <c r="J36" s="107">
        <v>0</v>
      </c>
    </row>
    <row r="37" spans="1:15" ht="43.5" customHeight="1" x14ac:dyDescent="0.35">
      <c r="A37" s="212" t="s">
        <v>122</v>
      </c>
      <c r="B37" s="218" t="s">
        <v>209</v>
      </c>
      <c r="C37" s="23" t="s">
        <v>83</v>
      </c>
      <c r="D37" s="24">
        <v>1</v>
      </c>
      <c r="E37" s="86">
        <v>1500000</v>
      </c>
      <c r="F37" s="86">
        <v>1500000</v>
      </c>
      <c r="G37" s="86">
        <v>1500000</v>
      </c>
      <c r="H37" s="50">
        <v>0</v>
      </c>
      <c r="I37" s="86">
        <v>0</v>
      </c>
      <c r="J37" s="50">
        <v>0</v>
      </c>
      <c r="K37" s="87"/>
      <c r="L37" s="88"/>
      <c r="M37" s="88"/>
      <c r="N37" s="58"/>
      <c r="O37" s="89"/>
    </row>
    <row r="38" spans="1:15" ht="71.25" customHeight="1" x14ac:dyDescent="0.35">
      <c r="A38" s="213"/>
      <c r="B38" s="218"/>
      <c r="C38" s="23" t="s">
        <v>57</v>
      </c>
      <c r="D38" s="24">
        <v>6</v>
      </c>
      <c r="E38" s="55">
        <v>33000</v>
      </c>
      <c r="F38" s="55">
        <f>D38*E38</f>
        <v>198000</v>
      </c>
      <c r="G38" s="58">
        <v>198000</v>
      </c>
      <c r="H38" s="113">
        <v>0</v>
      </c>
      <c r="I38" s="86">
        <v>0</v>
      </c>
      <c r="J38" s="50">
        <v>0</v>
      </c>
      <c r="K38" s="87"/>
      <c r="L38" s="88"/>
      <c r="M38" s="88"/>
      <c r="N38" s="58"/>
      <c r="O38" s="89"/>
    </row>
    <row r="39" spans="1:15" ht="48" customHeight="1" x14ac:dyDescent="0.35">
      <c r="A39" s="213"/>
      <c r="B39" s="215" t="s">
        <v>208</v>
      </c>
      <c r="C39" s="23" t="s">
        <v>83</v>
      </c>
      <c r="D39" s="24">
        <v>1</v>
      </c>
      <c r="E39" s="86">
        <v>1500000</v>
      </c>
      <c r="F39" s="86">
        <v>1500000</v>
      </c>
      <c r="G39" s="86">
        <v>1500000</v>
      </c>
      <c r="H39" s="50">
        <v>0</v>
      </c>
      <c r="I39" s="86">
        <v>0</v>
      </c>
      <c r="J39" s="50">
        <v>0</v>
      </c>
    </row>
    <row r="40" spans="1:15" ht="53.25" customHeight="1" x14ac:dyDescent="0.35">
      <c r="A40" s="213"/>
      <c r="B40" s="217"/>
      <c r="C40" s="115" t="s">
        <v>98</v>
      </c>
      <c r="D40" s="24">
        <v>1</v>
      </c>
      <c r="E40" s="57">
        <v>2800000</v>
      </c>
      <c r="F40" s="55">
        <f>(D40*E40)</f>
        <v>2800000</v>
      </c>
      <c r="G40" s="50">
        <v>2800000</v>
      </c>
      <c r="H40" s="50">
        <v>0</v>
      </c>
      <c r="I40" s="55">
        <v>0</v>
      </c>
      <c r="J40" s="50">
        <v>0</v>
      </c>
    </row>
    <row r="41" spans="1:15" ht="47.25" customHeight="1" x14ac:dyDescent="0.35">
      <c r="A41" s="213"/>
      <c r="B41" s="215" t="s">
        <v>156</v>
      </c>
      <c r="C41" s="23" t="s">
        <v>83</v>
      </c>
      <c r="D41" s="24">
        <v>4</v>
      </c>
      <c r="E41" s="57">
        <v>3800000</v>
      </c>
      <c r="F41" s="55">
        <f>(E41*D41)</f>
        <v>15200000</v>
      </c>
      <c r="G41" s="50">
        <v>0</v>
      </c>
      <c r="H41" s="50">
        <f>(F41)</f>
        <v>15200000</v>
      </c>
      <c r="I41" s="55">
        <v>0</v>
      </c>
      <c r="J41" s="50">
        <v>0</v>
      </c>
    </row>
    <row r="42" spans="1:15" ht="60.75" customHeight="1" x14ac:dyDescent="0.35">
      <c r="A42" s="213"/>
      <c r="B42" s="216"/>
      <c r="C42" s="23" t="s">
        <v>119</v>
      </c>
      <c r="D42" s="24">
        <v>3</v>
      </c>
      <c r="E42" s="57">
        <v>750000</v>
      </c>
      <c r="F42" s="55">
        <f>(D42*E42)</f>
        <v>2250000</v>
      </c>
      <c r="G42" s="50">
        <v>0</v>
      </c>
      <c r="H42" s="50">
        <f>(F42)</f>
        <v>2250000</v>
      </c>
      <c r="I42" s="55">
        <v>434000</v>
      </c>
      <c r="J42" s="50">
        <v>0</v>
      </c>
    </row>
    <row r="43" spans="1:15" ht="58.5" customHeight="1" x14ac:dyDescent="0.35">
      <c r="A43" s="213"/>
      <c r="B43" s="217"/>
      <c r="C43" s="23" t="s">
        <v>72</v>
      </c>
      <c r="D43" s="24">
        <v>4</v>
      </c>
      <c r="E43" s="57">
        <v>900000</v>
      </c>
      <c r="F43" s="55">
        <f>(D43*E43)</f>
        <v>3600000</v>
      </c>
      <c r="G43" s="50">
        <v>0</v>
      </c>
      <c r="H43" s="50">
        <f>(F43)</f>
        <v>3600000</v>
      </c>
      <c r="I43" s="55">
        <v>0</v>
      </c>
      <c r="J43" s="50">
        <v>0</v>
      </c>
    </row>
    <row r="44" spans="1:15" x14ac:dyDescent="0.35">
      <c r="A44" s="214"/>
      <c r="B44" s="24"/>
      <c r="C44" s="26" t="s">
        <v>106</v>
      </c>
      <c r="D44" s="25"/>
      <c r="E44" s="25"/>
      <c r="F44" s="51"/>
      <c r="G44" s="52">
        <f>SUM(G37:G43)</f>
        <v>5998000</v>
      </c>
      <c r="H44" s="52">
        <f>SUM(H37:H43)</f>
        <v>21050000</v>
      </c>
      <c r="I44" s="52">
        <f>SUM(I37:I43)</f>
        <v>434000</v>
      </c>
      <c r="J44" s="52">
        <f>SUM(J37:J43)</f>
        <v>0</v>
      </c>
    </row>
    <row r="45" spans="1:15" x14ac:dyDescent="0.35">
      <c r="B45" s="220" t="s">
        <v>107</v>
      </c>
      <c r="C45" s="221"/>
      <c r="D45" s="221"/>
      <c r="E45" s="221"/>
      <c r="F45" s="222"/>
      <c r="G45" s="50">
        <f>(G13+G36+G44+G27)</f>
        <v>25000000</v>
      </c>
      <c r="H45" s="50">
        <f>(H13+H36+H44+H27)</f>
        <v>129462752</v>
      </c>
      <c r="I45" s="50">
        <f>(I13+I36+I44+I27)</f>
        <v>18154000</v>
      </c>
      <c r="J45" s="50">
        <f>(J13+J36+J44+J27)</f>
        <v>6573390</v>
      </c>
      <c r="K45" s="54"/>
      <c r="L45" s="54"/>
    </row>
    <row r="46" spans="1:15" ht="15" customHeight="1" x14ac:dyDescent="0.35">
      <c r="B46" s="204" t="s">
        <v>108</v>
      </c>
      <c r="C46" s="205"/>
      <c r="D46" s="205"/>
      <c r="E46" s="205"/>
      <c r="F46" s="206"/>
      <c r="G46" s="207">
        <f>(G45+H45+I45+J45)</f>
        <v>179190142</v>
      </c>
      <c r="H46" s="208"/>
      <c r="I46" s="208"/>
      <c r="J46" s="209"/>
    </row>
    <row r="53" spans="6:10" x14ac:dyDescent="0.35">
      <c r="F53" s="104"/>
    </row>
    <row r="54" spans="6:10" x14ac:dyDescent="0.35">
      <c r="I54" s="104"/>
      <c r="J54" s="104"/>
    </row>
    <row r="57" spans="6:10" x14ac:dyDescent="0.35">
      <c r="I57" s="104"/>
    </row>
  </sheetData>
  <mergeCells count="26">
    <mergeCell ref="A14:A26"/>
    <mergeCell ref="B34:B35"/>
    <mergeCell ref="A28:A35"/>
    <mergeCell ref="B39:B40"/>
    <mergeCell ref="B21:B23"/>
    <mergeCell ref="B30:B31"/>
    <mergeCell ref="B28:B29"/>
    <mergeCell ref="B14:B16"/>
    <mergeCell ref="B17:B20"/>
    <mergeCell ref="B24:B26"/>
    <mergeCell ref="B46:F46"/>
    <mergeCell ref="G46:J46"/>
    <mergeCell ref="A2:A4"/>
    <mergeCell ref="A5:A13"/>
    <mergeCell ref="A37:A44"/>
    <mergeCell ref="B5:B7"/>
    <mergeCell ref="B8:B11"/>
    <mergeCell ref="B37:B38"/>
    <mergeCell ref="B2:B4"/>
    <mergeCell ref="C2:C4"/>
    <mergeCell ref="D2:D4"/>
    <mergeCell ref="E2:J2"/>
    <mergeCell ref="E3:J3"/>
    <mergeCell ref="B45:F45"/>
    <mergeCell ref="B41:B43"/>
    <mergeCell ref="B32:B3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8"/>
  <sheetViews>
    <sheetView topLeftCell="A7" zoomScale="85" zoomScaleNormal="85" workbookViewId="0">
      <selection activeCell="B2" sqref="B2:S18"/>
    </sheetView>
  </sheetViews>
  <sheetFormatPr baseColWidth="10" defaultRowHeight="14.5" x14ac:dyDescent="0.35"/>
  <cols>
    <col min="2" max="2" width="12.54296875" customWidth="1"/>
    <col min="4" max="4" width="12" customWidth="1"/>
    <col min="5" max="5" width="12.54296875" customWidth="1"/>
    <col min="6" max="6" width="2.7265625" customWidth="1"/>
    <col min="7" max="7" width="15" customWidth="1"/>
    <col min="8" max="8" width="13.453125" customWidth="1"/>
    <col min="9" max="9" width="13.54296875" customWidth="1"/>
    <col min="10" max="10" width="12.7265625" customWidth="1"/>
    <col min="11" max="11" width="2.54296875" customWidth="1"/>
    <col min="12" max="12" width="12.1796875" customWidth="1"/>
    <col min="13" max="13" width="9.54296875" customWidth="1"/>
    <col min="14" max="15" width="18" customWidth="1"/>
    <col min="16" max="16" width="2.26953125" customWidth="1"/>
    <col min="17" max="17" width="10.7265625" customWidth="1"/>
  </cols>
  <sheetData>
    <row r="1" spans="2:19" ht="11.25" customHeight="1" thickBot="1" x14ac:dyDescent="0.4"/>
    <row r="2" spans="2:19" ht="21.75" customHeight="1" x14ac:dyDescent="0.35">
      <c r="B2" s="227" t="s">
        <v>346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9"/>
    </row>
    <row r="3" spans="2:19" ht="21.75" customHeight="1" thickBot="1" x14ac:dyDescent="0.4">
      <c r="B3" s="230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2"/>
    </row>
    <row r="4" spans="2:19" ht="5.25" customHeight="1" thickBot="1" x14ac:dyDescent="0.4"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</row>
    <row r="5" spans="2:19" ht="15" customHeight="1" x14ac:dyDescent="0.35">
      <c r="B5" s="225" t="s">
        <v>345</v>
      </c>
      <c r="C5" s="233" t="s">
        <v>344</v>
      </c>
      <c r="D5" s="234"/>
      <c r="E5" s="235"/>
      <c r="F5" s="140"/>
      <c r="G5" s="233" t="s">
        <v>343</v>
      </c>
      <c r="H5" s="234"/>
      <c r="I5" s="234"/>
      <c r="J5" s="235"/>
      <c r="K5" s="141"/>
      <c r="L5" s="233" t="s">
        <v>342</v>
      </c>
      <c r="M5" s="234"/>
      <c r="N5" s="234"/>
      <c r="O5" s="235"/>
      <c r="P5" s="140"/>
      <c r="Q5" s="233" t="s">
        <v>341</v>
      </c>
      <c r="R5" s="234"/>
      <c r="S5" s="235"/>
    </row>
    <row r="6" spans="2:19" ht="31.5" customHeight="1" thickBot="1" x14ac:dyDescent="0.4">
      <c r="B6" s="226"/>
      <c r="C6" s="236"/>
      <c r="D6" s="237"/>
      <c r="E6" s="238"/>
      <c r="F6" s="140"/>
      <c r="G6" s="236"/>
      <c r="H6" s="237"/>
      <c r="I6" s="237"/>
      <c r="J6" s="238"/>
      <c r="K6" s="141"/>
      <c r="L6" s="236"/>
      <c r="M6" s="237"/>
      <c r="N6" s="237"/>
      <c r="O6" s="238"/>
      <c r="P6" s="140"/>
      <c r="Q6" s="236"/>
      <c r="R6" s="237"/>
      <c r="S6" s="238"/>
    </row>
    <row r="7" spans="2:19" ht="8.25" customHeight="1" thickBot="1" x14ac:dyDescent="0.4">
      <c r="B7" s="137"/>
      <c r="C7" s="137"/>
      <c r="D7" s="137"/>
      <c r="E7" s="137"/>
      <c r="F7" s="137"/>
      <c r="G7" s="139"/>
      <c r="H7" s="139"/>
      <c r="I7" s="139"/>
      <c r="J7" s="139"/>
      <c r="K7" s="137"/>
      <c r="L7" s="139"/>
      <c r="M7" s="139"/>
      <c r="N7" s="139"/>
      <c r="O7" s="139"/>
      <c r="P7" s="137"/>
      <c r="Q7" s="137"/>
      <c r="R7" s="137"/>
      <c r="S7" s="137"/>
    </row>
    <row r="8" spans="2:19" ht="14.5" customHeight="1" x14ac:dyDescent="0.35">
      <c r="B8" s="225" t="s">
        <v>340</v>
      </c>
      <c r="C8" s="233" t="s">
        <v>339</v>
      </c>
      <c r="D8" s="234"/>
      <c r="E8" s="234"/>
      <c r="F8" s="234"/>
      <c r="G8" s="234"/>
      <c r="H8" s="234"/>
      <c r="I8" s="234"/>
      <c r="J8" s="234"/>
      <c r="K8" s="234"/>
      <c r="L8" s="234"/>
      <c r="M8" s="234"/>
      <c r="N8" s="234"/>
      <c r="O8" s="234"/>
      <c r="P8" s="234"/>
      <c r="Q8" s="234"/>
      <c r="R8" s="234"/>
      <c r="S8" s="235"/>
    </row>
    <row r="9" spans="2:19" ht="19.5" customHeight="1" thickBot="1" x14ac:dyDescent="0.4">
      <c r="B9" s="226"/>
      <c r="C9" s="236"/>
      <c r="D9" s="237"/>
      <c r="E9" s="237"/>
      <c r="F9" s="237"/>
      <c r="G9" s="237"/>
      <c r="H9" s="237"/>
      <c r="I9" s="237"/>
      <c r="J9" s="237"/>
      <c r="K9" s="237"/>
      <c r="L9" s="237"/>
      <c r="M9" s="237"/>
      <c r="N9" s="237"/>
      <c r="O9" s="237"/>
      <c r="P9" s="237"/>
      <c r="Q9" s="237"/>
      <c r="R9" s="237"/>
      <c r="S9" s="238"/>
    </row>
    <row r="10" spans="2:19" ht="6.75" customHeight="1" thickBot="1" x14ac:dyDescent="0.4">
      <c r="B10" s="137"/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37"/>
      <c r="S10" s="137"/>
    </row>
    <row r="11" spans="2:19" ht="14.5" customHeight="1" x14ac:dyDescent="0.35">
      <c r="B11" s="239" t="s">
        <v>338</v>
      </c>
      <c r="C11" s="251" t="s">
        <v>337</v>
      </c>
      <c r="D11" s="252"/>
      <c r="E11" s="252"/>
      <c r="F11" s="252"/>
      <c r="G11" s="252"/>
      <c r="H11" s="252"/>
      <c r="I11" s="252"/>
      <c r="J11" s="252"/>
      <c r="K11" s="252"/>
      <c r="L11" s="252"/>
      <c r="M11" s="252"/>
      <c r="N11" s="252"/>
      <c r="O11" s="252"/>
      <c r="P11" s="252"/>
      <c r="Q11" s="252"/>
      <c r="R11" s="252"/>
      <c r="S11" s="253"/>
    </row>
    <row r="12" spans="2:19" ht="38.25" customHeight="1" thickBot="1" x14ac:dyDescent="0.4">
      <c r="B12" s="240"/>
      <c r="C12" s="254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55"/>
      <c r="R12" s="255"/>
      <c r="S12" s="256"/>
    </row>
    <row r="13" spans="2:19" ht="5.25" customHeight="1" thickBot="1" x14ac:dyDescent="0.4"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</row>
    <row r="14" spans="2:19" ht="36" customHeight="1" x14ac:dyDescent="0.35">
      <c r="B14" s="225" t="s">
        <v>336</v>
      </c>
      <c r="C14" s="242" t="s">
        <v>335</v>
      </c>
      <c r="D14" s="243"/>
      <c r="E14" s="248"/>
      <c r="F14" s="137"/>
      <c r="G14" s="242" t="s">
        <v>334</v>
      </c>
      <c r="H14" s="243"/>
      <c r="I14" s="243"/>
      <c r="J14" s="248"/>
      <c r="K14" s="137"/>
      <c r="L14" s="242" t="s">
        <v>333</v>
      </c>
      <c r="M14" s="243"/>
      <c r="N14" s="243"/>
      <c r="O14" s="248"/>
      <c r="P14" s="137"/>
      <c r="Q14" s="242" t="s">
        <v>332</v>
      </c>
      <c r="R14" s="243"/>
      <c r="S14" s="243"/>
    </row>
    <row r="15" spans="2:19" ht="9" customHeight="1" x14ac:dyDescent="0.35">
      <c r="B15" s="241"/>
      <c r="C15" s="244"/>
      <c r="D15" s="245"/>
      <c r="E15" s="249"/>
      <c r="F15" s="137"/>
      <c r="G15" s="244"/>
      <c r="H15" s="245"/>
      <c r="I15" s="245"/>
      <c r="J15" s="249"/>
      <c r="K15" s="137"/>
      <c r="L15" s="244"/>
      <c r="M15" s="245"/>
      <c r="N15" s="245"/>
      <c r="O15" s="249"/>
      <c r="P15" s="137"/>
      <c r="Q15" s="244"/>
      <c r="R15" s="245"/>
      <c r="S15" s="245"/>
    </row>
    <row r="16" spans="2:19" ht="21" customHeight="1" thickBot="1" x14ac:dyDescent="0.4">
      <c r="B16" s="226"/>
      <c r="C16" s="246"/>
      <c r="D16" s="247"/>
      <c r="E16" s="250"/>
      <c r="F16" s="137"/>
      <c r="G16" s="246"/>
      <c r="H16" s="247"/>
      <c r="I16" s="247"/>
      <c r="J16" s="250"/>
      <c r="K16" s="137"/>
      <c r="L16" s="246"/>
      <c r="M16" s="247"/>
      <c r="N16" s="247"/>
      <c r="O16" s="250"/>
      <c r="P16" s="137"/>
      <c r="Q16" s="246"/>
      <c r="R16" s="247"/>
      <c r="S16" s="247"/>
    </row>
    <row r="17" spans="2:19" ht="5.25" customHeight="1" thickBot="1" x14ac:dyDescent="0.4"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7"/>
    </row>
    <row r="18" spans="2:19" ht="253.5" customHeight="1" thickBot="1" x14ac:dyDescent="0.4">
      <c r="B18" s="136" t="s">
        <v>331</v>
      </c>
      <c r="C18" s="136" t="s">
        <v>330</v>
      </c>
      <c r="D18" s="136" t="s">
        <v>329</v>
      </c>
      <c r="E18" s="136" t="s">
        <v>328</v>
      </c>
      <c r="F18" s="137"/>
      <c r="G18" s="138" t="s">
        <v>327</v>
      </c>
      <c r="H18" s="136" t="s">
        <v>326</v>
      </c>
      <c r="I18" s="136" t="s">
        <v>325</v>
      </c>
      <c r="J18" s="136" t="s">
        <v>324</v>
      </c>
      <c r="K18" s="137"/>
      <c r="L18" s="136" t="s">
        <v>323</v>
      </c>
      <c r="M18" s="136" t="s">
        <v>322</v>
      </c>
      <c r="N18" s="136" t="s">
        <v>321</v>
      </c>
      <c r="O18" s="136" t="s">
        <v>320</v>
      </c>
      <c r="P18" s="137"/>
      <c r="Q18" s="136" t="s">
        <v>319</v>
      </c>
      <c r="R18" s="136" t="s">
        <v>318</v>
      </c>
      <c r="S18" s="136" t="s">
        <v>317</v>
      </c>
    </row>
  </sheetData>
  <mergeCells count="15">
    <mergeCell ref="B11:B12"/>
    <mergeCell ref="B14:B16"/>
    <mergeCell ref="Q14:S16"/>
    <mergeCell ref="G14:J16"/>
    <mergeCell ref="L14:O16"/>
    <mergeCell ref="C14:E16"/>
    <mergeCell ref="C11:S12"/>
    <mergeCell ref="B8:B9"/>
    <mergeCell ref="B2:S3"/>
    <mergeCell ref="B5:B6"/>
    <mergeCell ref="C5:E6"/>
    <mergeCell ref="Q5:S6"/>
    <mergeCell ref="L5:O6"/>
    <mergeCell ref="G5:J6"/>
    <mergeCell ref="C8:S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8"/>
  <sheetViews>
    <sheetView zoomScale="70" zoomScaleNormal="70" workbookViewId="0">
      <selection activeCell="B2" sqref="B2:T18"/>
    </sheetView>
  </sheetViews>
  <sheetFormatPr baseColWidth="10" defaultRowHeight="14.5" x14ac:dyDescent="0.35"/>
  <cols>
    <col min="2" max="2" width="14.453125" customWidth="1"/>
    <col min="3" max="3" width="2.453125" customWidth="1"/>
    <col min="4" max="6" width="12.81640625" customWidth="1"/>
    <col min="7" max="7" width="2.81640625" customWidth="1"/>
    <col min="8" max="9" width="12.81640625" customWidth="1"/>
    <col min="10" max="10" width="12.7265625" customWidth="1"/>
    <col min="11" max="11" width="12.81640625" customWidth="1"/>
    <col min="12" max="12" width="2.81640625" customWidth="1"/>
    <col min="13" max="15" width="12.81640625" customWidth="1"/>
    <col min="16" max="16" width="12.7265625" customWidth="1"/>
    <col min="17" max="17" width="3.26953125" customWidth="1"/>
    <col min="18" max="18" width="13.1796875" customWidth="1"/>
    <col min="19" max="19" width="12.54296875" customWidth="1"/>
    <col min="20" max="20" width="12.81640625" customWidth="1"/>
  </cols>
  <sheetData>
    <row r="1" spans="2:20" ht="15" thickBot="1" x14ac:dyDescent="0.4"/>
    <row r="2" spans="2:20" ht="15" customHeight="1" x14ac:dyDescent="0.35">
      <c r="B2" s="227" t="s">
        <v>370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9"/>
    </row>
    <row r="3" spans="2:20" ht="27" customHeight="1" thickBot="1" x14ac:dyDescent="0.4">
      <c r="B3" s="230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2"/>
    </row>
    <row r="4" spans="2:20" ht="15" thickBot="1" x14ac:dyDescent="0.4"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42"/>
      <c r="S4" s="142"/>
      <c r="T4" s="142"/>
    </row>
    <row r="5" spans="2:20" ht="6.75" customHeight="1" x14ac:dyDescent="0.35">
      <c r="B5" s="225" t="s">
        <v>369</v>
      </c>
      <c r="C5" s="137"/>
      <c r="D5" s="233" t="s">
        <v>368</v>
      </c>
      <c r="E5" s="234"/>
      <c r="F5" s="235"/>
      <c r="G5" s="137"/>
      <c r="H5" s="233" t="s">
        <v>367</v>
      </c>
      <c r="I5" s="234"/>
      <c r="J5" s="234"/>
      <c r="K5" s="235"/>
      <c r="L5" s="142"/>
      <c r="M5" s="233" t="s">
        <v>366</v>
      </c>
      <c r="N5" s="234"/>
      <c r="O5" s="234"/>
      <c r="P5" s="235"/>
      <c r="Q5" s="139"/>
      <c r="R5" s="233" t="s">
        <v>365</v>
      </c>
      <c r="S5" s="234"/>
      <c r="T5" s="235"/>
    </row>
    <row r="6" spans="2:20" ht="39.75" customHeight="1" thickBot="1" x14ac:dyDescent="0.4">
      <c r="B6" s="226"/>
      <c r="C6" s="137"/>
      <c r="D6" s="236"/>
      <c r="E6" s="237"/>
      <c r="F6" s="238"/>
      <c r="G6" s="137"/>
      <c r="H6" s="236"/>
      <c r="I6" s="237"/>
      <c r="J6" s="237"/>
      <c r="K6" s="238"/>
      <c r="L6" s="139"/>
      <c r="M6" s="236"/>
      <c r="N6" s="237"/>
      <c r="O6" s="237"/>
      <c r="P6" s="238"/>
      <c r="Q6" s="139"/>
      <c r="R6" s="236"/>
      <c r="S6" s="237"/>
      <c r="T6" s="238"/>
    </row>
    <row r="7" spans="2:20" ht="19.5" customHeight="1" thickBot="1" x14ac:dyDescent="0.4"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42"/>
      <c r="S7" s="142"/>
      <c r="T7" s="142"/>
    </row>
    <row r="8" spans="2:20" ht="1.5" customHeight="1" x14ac:dyDescent="0.35">
      <c r="B8" s="225" t="s">
        <v>364</v>
      </c>
      <c r="C8" s="137"/>
      <c r="D8" s="233" t="s">
        <v>363</v>
      </c>
      <c r="E8" s="234"/>
      <c r="F8" s="234"/>
      <c r="G8" s="234"/>
      <c r="H8" s="234"/>
      <c r="I8" s="234"/>
      <c r="J8" s="234"/>
      <c r="K8" s="234"/>
      <c r="L8" s="234"/>
      <c r="M8" s="234"/>
      <c r="N8" s="234"/>
      <c r="O8" s="234"/>
      <c r="P8" s="234"/>
      <c r="Q8" s="234"/>
      <c r="R8" s="234"/>
      <c r="S8" s="234"/>
      <c r="T8" s="235"/>
    </row>
    <row r="9" spans="2:20" ht="15" thickBot="1" x14ac:dyDescent="0.4">
      <c r="B9" s="226"/>
      <c r="C9" s="137"/>
      <c r="D9" s="236"/>
      <c r="E9" s="237"/>
      <c r="F9" s="237"/>
      <c r="G9" s="237"/>
      <c r="H9" s="237"/>
      <c r="I9" s="237"/>
      <c r="J9" s="237"/>
      <c r="K9" s="237"/>
      <c r="L9" s="237"/>
      <c r="M9" s="237"/>
      <c r="N9" s="237"/>
      <c r="O9" s="237"/>
      <c r="P9" s="237"/>
      <c r="Q9" s="237"/>
      <c r="R9" s="237"/>
      <c r="S9" s="237"/>
      <c r="T9" s="238"/>
    </row>
    <row r="10" spans="2:20" ht="15" thickBot="1" x14ac:dyDescent="0.4">
      <c r="B10" s="137"/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42"/>
      <c r="S10" s="142"/>
      <c r="T10" s="142"/>
    </row>
    <row r="11" spans="2:20" ht="14.5" customHeight="1" x14ac:dyDescent="0.35">
      <c r="B11" s="239" t="s">
        <v>362</v>
      </c>
      <c r="C11" s="137"/>
      <c r="D11" s="258" t="s">
        <v>361</v>
      </c>
      <c r="E11" s="259"/>
      <c r="F11" s="259"/>
      <c r="G11" s="259"/>
      <c r="H11" s="259"/>
      <c r="I11" s="259"/>
      <c r="J11" s="259"/>
      <c r="K11" s="259"/>
      <c r="L11" s="259"/>
      <c r="M11" s="259"/>
      <c r="N11" s="259"/>
      <c r="O11" s="259"/>
      <c r="P11" s="259"/>
      <c r="Q11" s="259"/>
      <c r="R11" s="259"/>
      <c r="S11" s="259"/>
      <c r="T11" s="260"/>
    </row>
    <row r="12" spans="2:20" ht="23.25" customHeight="1" thickBot="1" x14ac:dyDescent="0.4">
      <c r="B12" s="240"/>
      <c r="C12" s="137"/>
      <c r="D12" s="261"/>
      <c r="E12" s="262"/>
      <c r="F12" s="262"/>
      <c r="G12" s="262"/>
      <c r="H12" s="262"/>
      <c r="I12" s="262"/>
      <c r="J12" s="262"/>
      <c r="K12" s="262"/>
      <c r="L12" s="262"/>
      <c r="M12" s="262"/>
      <c r="N12" s="262"/>
      <c r="O12" s="262"/>
      <c r="P12" s="262"/>
      <c r="Q12" s="262"/>
      <c r="R12" s="262"/>
      <c r="S12" s="262"/>
      <c r="T12" s="263"/>
    </row>
    <row r="13" spans="2:20" ht="15" thickBot="1" x14ac:dyDescent="0.4"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42"/>
      <c r="S13" s="142"/>
      <c r="T13" s="142"/>
    </row>
    <row r="14" spans="2:20" ht="29.25" customHeight="1" x14ac:dyDescent="0.35">
      <c r="B14" s="239" t="s">
        <v>360</v>
      </c>
      <c r="C14" s="137"/>
      <c r="D14" s="242" t="s">
        <v>222</v>
      </c>
      <c r="E14" s="243"/>
      <c r="F14" s="248"/>
      <c r="G14" s="137"/>
      <c r="H14" s="242" t="s">
        <v>359</v>
      </c>
      <c r="I14" s="243"/>
      <c r="J14" s="243"/>
      <c r="K14" s="248"/>
      <c r="L14" s="137"/>
      <c r="M14" s="242" t="s">
        <v>358</v>
      </c>
      <c r="N14" s="243"/>
      <c r="O14" s="243"/>
      <c r="P14" s="248"/>
      <c r="Q14" s="137"/>
      <c r="R14" s="242" t="s">
        <v>357</v>
      </c>
      <c r="S14" s="243"/>
      <c r="T14" s="248"/>
    </row>
    <row r="15" spans="2:20" x14ac:dyDescent="0.35">
      <c r="B15" s="257"/>
      <c r="C15" s="137"/>
      <c r="D15" s="244"/>
      <c r="E15" s="245"/>
      <c r="F15" s="249"/>
      <c r="G15" s="137"/>
      <c r="H15" s="244"/>
      <c r="I15" s="245"/>
      <c r="J15" s="245"/>
      <c r="K15" s="249"/>
      <c r="L15" s="137"/>
      <c r="M15" s="244"/>
      <c r="N15" s="245"/>
      <c r="O15" s="245"/>
      <c r="P15" s="249"/>
      <c r="Q15" s="137"/>
      <c r="R15" s="244"/>
      <c r="S15" s="245"/>
      <c r="T15" s="249"/>
    </row>
    <row r="16" spans="2:20" ht="63" customHeight="1" thickBot="1" x14ac:dyDescent="0.4">
      <c r="B16" s="240"/>
      <c r="C16" s="137"/>
      <c r="D16" s="246"/>
      <c r="E16" s="247"/>
      <c r="F16" s="250"/>
      <c r="G16" s="137"/>
      <c r="H16" s="246"/>
      <c r="I16" s="247"/>
      <c r="J16" s="247"/>
      <c r="K16" s="250"/>
      <c r="L16" s="137"/>
      <c r="M16" s="246"/>
      <c r="N16" s="247"/>
      <c r="O16" s="247"/>
      <c r="P16" s="250"/>
      <c r="Q16" s="137"/>
      <c r="R16" s="246"/>
      <c r="S16" s="247"/>
      <c r="T16" s="250"/>
    </row>
    <row r="17" spans="2:20" ht="15" thickBot="1" x14ac:dyDescent="0.4"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</row>
    <row r="18" spans="2:20" ht="267.75" customHeight="1" thickBot="1" x14ac:dyDescent="0.4">
      <c r="B18" s="136" t="s">
        <v>33</v>
      </c>
      <c r="C18" s="137"/>
      <c r="D18" s="136" t="s">
        <v>356</v>
      </c>
      <c r="E18" s="136" t="s">
        <v>355</v>
      </c>
      <c r="F18" s="136" t="s">
        <v>354</v>
      </c>
      <c r="G18" s="137"/>
      <c r="H18" s="138" t="s">
        <v>353</v>
      </c>
      <c r="I18" s="136" t="s">
        <v>352</v>
      </c>
      <c r="J18" s="136" t="s">
        <v>351</v>
      </c>
      <c r="K18" s="136" t="s">
        <v>350</v>
      </c>
      <c r="L18" s="137"/>
      <c r="M18" s="136" t="s">
        <v>174</v>
      </c>
      <c r="N18" s="136" t="s">
        <v>349</v>
      </c>
      <c r="O18" s="136" t="s">
        <v>348</v>
      </c>
      <c r="P18" s="136" t="s">
        <v>178</v>
      </c>
      <c r="Q18" s="137"/>
      <c r="R18" s="136" t="s">
        <v>319</v>
      </c>
      <c r="S18" s="136" t="s">
        <v>318</v>
      </c>
      <c r="T18" s="136" t="s">
        <v>347</v>
      </c>
    </row>
  </sheetData>
  <mergeCells count="15">
    <mergeCell ref="B14:B16"/>
    <mergeCell ref="B5:B6"/>
    <mergeCell ref="B8:B9"/>
    <mergeCell ref="B11:B12"/>
    <mergeCell ref="B2:T3"/>
    <mergeCell ref="R14:T16"/>
    <mergeCell ref="D11:T12"/>
    <mergeCell ref="D8:T9"/>
    <mergeCell ref="R5:T6"/>
    <mergeCell ref="D5:F6"/>
    <mergeCell ref="M5:P6"/>
    <mergeCell ref="H5:K6"/>
    <mergeCell ref="D14:F16"/>
    <mergeCell ref="H14:K16"/>
    <mergeCell ref="M14:P16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"/>
  <sheetViews>
    <sheetView topLeftCell="B1" zoomScale="60" zoomScaleNormal="60" workbookViewId="0">
      <selection activeCell="B5" sqref="B5:L21"/>
    </sheetView>
  </sheetViews>
  <sheetFormatPr baseColWidth="10" defaultColWidth="11.453125" defaultRowHeight="14.5" x14ac:dyDescent="0.35"/>
  <cols>
    <col min="2" max="2" width="28.26953125" customWidth="1"/>
    <col min="3" max="3" width="24.54296875" customWidth="1"/>
    <col min="4" max="4" width="15.81640625" customWidth="1"/>
    <col min="5" max="5" width="18.81640625" customWidth="1"/>
    <col min="6" max="6" width="20.54296875" customWidth="1"/>
    <col min="7" max="7" width="6.54296875" customWidth="1"/>
    <col min="8" max="8" width="4.81640625" customWidth="1"/>
    <col min="9" max="9" width="6.1796875" customWidth="1"/>
    <col min="10" max="10" width="5" customWidth="1"/>
    <col min="11" max="11" width="5.81640625" customWidth="1"/>
    <col min="12" max="12" width="18.26953125" customWidth="1"/>
  </cols>
  <sheetData>
    <row r="1" spans="2:12" ht="51.75" customHeight="1" x14ac:dyDescent="0.35"/>
    <row r="2" spans="2:12" ht="36" customHeight="1" x14ac:dyDescent="0.35">
      <c r="B2" s="264" t="s">
        <v>31</v>
      </c>
      <c r="C2" s="264"/>
      <c r="D2" s="264"/>
      <c r="E2" s="264"/>
      <c r="F2" s="264"/>
      <c r="G2" s="264"/>
      <c r="H2" s="264"/>
      <c r="I2" s="264"/>
      <c r="J2" s="264"/>
      <c r="K2" s="264"/>
      <c r="L2" s="264"/>
    </row>
    <row r="4" spans="2:12" ht="15" thickBot="1" x14ac:dyDescent="0.4"/>
    <row r="5" spans="2:12" ht="40.5" customHeight="1" x14ac:dyDescent="0.35">
      <c r="B5" s="265" t="s">
        <v>32</v>
      </c>
      <c r="C5" s="267" t="s">
        <v>33</v>
      </c>
      <c r="D5" s="269" t="s">
        <v>34</v>
      </c>
      <c r="E5" s="269" t="s">
        <v>37</v>
      </c>
      <c r="F5" s="269" t="s">
        <v>35</v>
      </c>
      <c r="G5" s="271" t="s">
        <v>36</v>
      </c>
      <c r="H5" s="272"/>
      <c r="I5" s="272"/>
      <c r="J5" s="272"/>
      <c r="K5" s="272"/>
      <c r="L5" s="273" t="s">
        <v>27</v>
      </c>
    </row>
    <row r="6" spans="2:12" ht="30.75" customHeight="1" x14ac:dyDescent="0.35">
      <c r="B6" s="266"/>
      <c r="C6" s="268"/>
      <c r="D6" s="270"/>
      <c r="E6" s="270"/>
      <c r="F6" s="270"/>
      <c r="G6" s="21">
        <v>1</v>
      </c>
      <c r="H6" s="21">
        <v>2</v>
      </c>
      <c r="I6" s="21">
        <v>3</v>
      </c>
      <c r="J6" s="21">
        <v>4</v>
      </c>
      <c r="K6" s="21">
        <v>5</v>
      </c>
      <c r="L6" s="274"/>
    </row>
    <row r="7" spans="2:12" ht="74.25" customHeight="1" x14ac:dyDescent="0.35">
      <c r="B7" s="211" t="s">
        <v>180</v>
      </c>
      <c r="C7" s="99" t="s">
        <v>311</v>
      </c>
      <c r="D7" s="13">
        <v>24200000</v>
      </c>
      <c r="E7" s="11" t="s">
        <v>290</v>
      </c>
      <c r="F7" s="11" t="s">
        <v>291</v>
      </c>
      <c r="G7" s="133"/>
      <c r="H7" s="10"/>
      <c r="I7" s="10"/>
      <c r="J7" s="10"/>
      <c r="K7" s="10"/>
      <c r="L7" s="13">
        <v>24200000</v>
      </c>
    </row>
    <row r="8" spans="2:12" ht="74.25" customHeight="1" x14ac:dyDescent="0.35">
      <c r="B8" s="211"/>
      <c r="C8" s="93" t="s">
        <v>302</v>
      </c>
      <c r="D8" s="13">
        <v>22290000</v>
      </c>
      <c r="E8" s="11" t="s">
        <v>290</v>
      </c>
      <c r="F8" s="11" t="s">
        <v>291</v>
      </c>
      <c r="G8" s="133"/>
      <c r="H8" s="10"/>
      <c r="I8" s="10"/>
      <c r="J8" s="10"/>
      <c r="K8" s="10"/>
      <c r="L8" s="13">
        <v>22290000</v>
      </c>
    </row>
    <row r="9" spans="2:12" ht="96" customHeight="1" x14ac:dyDescent="0.35">
      <c r="B9" s="211"/>
      <c r="C9" s="93" t="s">
        <v>312</v>
      </c>
      <c r="D9" s="13">
        <v>7600000</v>
      </c>
      <c r="E9" s="11" t="s">
        <v>291</v>
      </c>
      <c r="F9" s="11" t="s">
        <v>292</v>
      </c>
      <c r="G9" s="133"/>
      <c r="H9" s="10"/>
      <c r="I9" s="10"/>
      <c r="J9" s="10"/>
      <c r="K9" s="10"/>
      <c r="L9" s="13">
        <v>7600000</v>
      </c>
    </row>
    <row r="10" spans="2:12" ht="45" customHeight="1" x14ac:dyDescent="0.35">
      <c r="B10" s="211" t="s">
        <v>181</v>
      </c>
      <c r="C10" s="93" t="s">
        <v>310</v>
      </c>
      <c r="D10" s="13">
        <v>11300000</v>
      </c>
      <c r="E10" s="11" t="s">
        <v>294</v>
      </c>
      <c r="F10" s="11" t="s">
        <v>295</v>
      </c>
      <c r="G10" s="10"/>
      <c r="H10" s="134"/>
      <c r="I10" s="10"/>
      <c r="J10" s="10"/>
      <c r="K10" s="10"/>
      <c r="L10" s="13">
        <v>11300000</v>
      </c>
    </row>
    <row r="11" spans="2:12" ht="116" x14ac:dyDescent="0.35">
      <c r="B11" s="211"/>
      <c r="C11" s="101" t="s">
        <v>182</v>
      </c>
      <c r="D11" s="62">
        <v>37065388</v>
      </c>
      <c r="E11" s="117" t="s">
        <v>294</v>
      </c>
      <c r="F11" s="117" t="s">
        <v>296</v>
      </c>
      <c r="G11" s="10"/>
      <c r="H11" s="134"/>
      <c r="I11" s="134"/>
      <c r="J11" s="10"/>
      <c r="K11" s="10"/>
      <c r="L11" s="62">
        <v>37065388</v>
      </c>
    </row>
    <row r="12" spans="2:12" ht="43.5" x14ac:dyDescent="0.35">
      <c r="B12" s="211"/>
      <c r="C12" s="93" t="s">
        <v>309</v>
      </c>
      <c r="D12" s="62">
        <v>15868752</v>
      </c>
      <c r="E12" s="117" t="s">
        <v>294</v>
      </c>
      <c r="F12" s="117" t="s">
        <v>296</v>
      </c>
      <c r="G12" s="10"/>
      <c r="H12" s="134"/>
      <c r="I12" s="134"/>
      <c r="J12" s="10"/>
      <c r="K12" s="10"/>
      <c r="L12" s="62">
        <v>15868752</v>
      </c>
    </row>
    <row r="13" spans="2:12" ht="43.5" x14ac:dyDescent="0.35">
      <c r="B13" s="211"/>
      <c r="C13" s="93" t="s">
        <v>314</v>
      </c>
      <c r="D13" s="62">
        <v>2662002</v>
      </c>
      <c r="E13" s="117" t="s">
        <v>294</v>
      </c>
      <c r="F13" s="117" t="s">
        <v>296</v>
      </c>
      <c r="G13" s="10"/>
      <c r="H13" s="134"/>
      <c r="I13" s="134"/>
      <c r="J13" s="10"/>
      <c r="K13" s="10"/>
      <c r="L13" s="62">
        <v>2662002</v>
      </c>
    </row>
    <row r="14" spans="2:12" ht="63.75" customHeight="1" x14ac:dyDescent="0.35">
      <c r="B14" s="211" t="s">
        <v>183</v>
      </c>
      <c r="C14" s="93" t="s">
        <v>184</v>
      </c>
      <c r="D14" s="61">
        <v>9170000</v>
      </c>
      <c r="E14" s="117" t="s">
        <v>297</v>
      </c>
      <c r="F14" s="117" t="s">
        <v>298</v>
      </c>
      <c r="G14" s="10"/>
      <c r="H14" s="10"/>
      <c r="I14" s="134"/>
      <c r="J14" s="134"/>
      <c r="K14" s="10"/>
      <c r="L14" s="61">
        <v>9170000</v>
      </c>
    </row>
    <row r="15" spans="2:12" ht="81.75" customHeight="1" x14ac:dyDescent="0.35">
      <c r="B15" s="211"/>
      <c r="C15" s="100" t="s">
        <v>185</v>
      </c>
      <c r="D15" s="62">
        <v>9042000</v>
      </c>
      <c r="E15" s="117" t="s">
        <v>297</v>
      </c>
      <c r="F15" s="117" t="s">
        <v>298</v>
      </c>
      <c r="G15" s="10"/>
      <c r="H15" s="10"/>
      <c r="I15" s="134"/>
      <c r="J15" s="134"/>
      <c r="K15" s="10"/>
      <c r="L15" s="62">
        <v>9042000</v>
      </c>
    </row>
    <row r="16" spans="2:12" ht="83.25" customHeight="1" x14ac:dyDescent="0.35">
      <c r="B16" s="211"/>
      <c r="C16" s="100" t="s">
        <v>186</v>
      </c>
      <c r="D16" s="62">
        <v>7260000</v>
      </c>
      <c r="E16" s="117" t="s">
        <v>297</v>
      </c>
      <c r="F16" s="117" t="s">
        <v>298</v>
      </c>
      <c r="G16" s="10"/>
      <c r="H16" s="10"/>
      <c r="I16" s="134"/>
      <c r="J16" s="134"/>
      <c r="K16" s="10"/>
      <c r="L16" s="62">
        <v>7260000</v>
      </c>
    </row>
    <row r="17" spans="2:12" ht="99" customHeight="1" x14ac:dyDescent="0.35">
      <c r="B17" s="211"/>
      <c r="C17" s="100" t="s">
        <v>187</v>
      </c>
      <c r="D17" s="62">
        <v>5250000</v>
      </c>
      <c r="E17" s="117" t="s">
        <v>297</v>
      </c>
      <c r="F17" s="117" t="s">
        <v>298</v>
      </c>
      <c r="G17" s="10"/>
      <c r="H17" s="10"/>
      <c r="I17" s="134"/>
      <c r="J17" s="134"/>
      <c r="K17" s="10"/>
      <c r="L17" s="62">
        <v>5250000</v>
      </c>
    </row>
    <row r="18" spans="2:12" ht="80.25" customHeight="1" x14ac:dyDescent="0.35">
      <c r="B18" s="211" t="s">
        <v>188</v>
      </c>
      <c r="C18" s="93" t="s">
        <v>288</v>
      </c>
      <c r="D18" s="62">
        <v>1698000</v>
      </c>
      <c r="E18" s="117" t="s">
        <v>299</v>
      </c>
      <c r="F18" s="131" t="s">
        <v>293</v>
      </c>
      <c r="G18" s="10"/>
      <c r="H18" s="10"/>
      <c r="I18" s="10"/>
      <c r="J18" s="134"/>
      <c r="K18" s="134"/>
      <c r="L18" s="62">
        <v>1698000</v>
      </c>
    </row>
    <row r="19" spans="2:12" ht="106.5" customHeight="1" x14ac:dyDescent="0.35">
      <c r="B19" s="211"/>
      <c r="C19" s="93" t="s">
        <v>289</v>
      </c>
      <c r="D19" s="62">
        <v>4300000</v>
      </c>
      <c r="E19" s="117" t="s">
        <v>299</v>
      </c>
      <c r="F19" s="131" t="s">
        <v>293</v>
      </c>
      <c r="G19" s="10"/>
      <c r="H19" s="10"/>
      <c r="I19" s="10"/>
      <c r="J19" s="134"/>
      <c r="K19" s="134"/>
      <c r="L19" s="62">
        <v>4300000</v>
      </c>
    </row>
    <row r="20" spans="2:12" ht="61.5" customHeight="1" thickBot="1" x14ac:dyDescent="0.4">
      <c r="B20" s="211"/>
      <c r="C20" s="100" t="s">
        <v>189</v>
      </c>
      <c r="D20" s="94">
        <v>21484000</v>
      </c>
      <c r="E20" s="117" t="s">
        <v>297</v>
      </c>
      <c r="F20" s="131" t="s">
        <v>293</v>
      </c>
      <c r="G20" s="95"/>
      <c r="H20" s="95"/>
      <c r="I20" s="135"/>
      <c r="J20" s="135"/>
      <c r="K20" s="135"/>
      <c r="L20" s="94">
        <v>21484000</v>
      </c>
    </row>
    <row r="21" spans="2:12" ht="32.25" customHeight="1" thickBot="1" x14ac:dyDescent="0.4">
      <c r="B21" s="132" t="s">
        <v>40</v>
      </c>
      <c r="C21" s="96"/>
      <c r="D21" s="97">
        <f>SUM(D7:D20)</f>
        <v>179190142</v>
      </c>
      <c r="E21" s="96"/>
      <c r="F21" s="96"/>
      <c r="G21" s="98"/>
      <c r="H21" s="98"/>
      <c r="I21" s="98"/>
      <c r="J21" s="98"/>
      <c r="K21" s="98"/>
      <c r="L21" s="97">
        <f>SUM(L7:L20)</f>
        <v>179190142</v>
      </c>
    </row>
  </sheetData>
  <mergeCells count="12">
    <mergeCell ref="B10:B13"/>
    <mergeCell ref="B14:B17"/>
    <mergeCell ref="B18:B20"/>
    <mergeCell ref="B7:B9"/>
    <mergeCell ref="B2:L2"/>
    <mergeCell ref="B5:B6"/>
    <mergeCell ref="C5:C6"/>
    <mergeCell ref="D5:D6"/>
    <mergeCell ref="E5:E6"/>
    <mergeCell ref="F5:F6"/>
    <mergeCell ref="G5:K5"/>
    <mergeCell ref="L5:L6"/>
  </mergeCells>
  <phoneticPr fontId="23" type="noConversion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8"/>
  <sheetViews>
    <sheetView topLeftCell="A13" zoomScale="120" zoomScaleNormal="120" workbookViewId="0">
      <selection activeCell="C31" sqref="C31"/>
    </sheetView>
  </sheetViews>
  <sheetFormatPr baseColWidth="10" defaultColWidth="11.453125" defaultRowHeight="14.5" x14ac:dyDescent="0.35"/>
  <cols>
    <col min="1" max="1" width="19" customWidth="1"/>
    <col min="2" max="2" width="4.1796875" bestFit="1" customWidth="1"/>
    <col min="3" max="3" width="95.54296875" customWidth="1"/>
    <col min="4" max="4" width="11.81640625" customWidth="1"/>
    <col min="5" max="5" width="15.81640625" customWidth="1"/>
  </cols>
  <sheetData>
    <row r="1" spans="2:5" ht="18.5" x14ac:dyDescent="0.45">
      <c r="B1" s="275" t="s">
        <v>49</v>
      </c>
      <c r="C1" s="275"/>
      <c r="D1" s="275"/>
      <c r="E1" s="275"/>
    </row>
    <row r="3" spans="2:5" ht="43.5" customHeight="1" x14ac:dyDescent="0.35">
      <c r="B3" s="14" t="s">
        <v>38</v>
      </c>
      <c r="C3" s="14" t="s">
        <v>45</v>
      </c>
      <c r="D3" s="15" t="s">
        <v>46</v>
      </c>
      <c r="E3" s="15" t="s">
        <v>47</v>
      </c>
    </row>
    <row r="4" spans="2:5" ht="15" customHeight="1" x14ac:dyDescent="0.4">
      <c r="B4" s="16">
        <v>1</v>
      </c>
      <c r="C4" s="17" t="s">
        <v>55</v>
      </c>
      <c r="D4" s="18" t="s">
        <v>48</v>
      </c>
      <c r="E4" s="19"/>
    </row>
    <row r="5" spans="2:5" x14ac:dyDescent="0.35">
      <c r="B5" s="16">
        <v>2</v>
      </c>
      <c r="C5" s="17" t="s">
        <v>54</v>
      </c>
      <c r="D5" s="20" t="s">
        <v>48</v>
      </c>
      <c r="E5" s="20" t="s">
        <v>48</v>
      </c>
    </row>
    <row r="6" spans="2:5" x14ac:dyDescent="0.35">
      <c r="B6" s="16">
        <v>3</v>
      </c>
      <c r="C6" s="17" t="s">
        <v>53</v>
      </c>
      <c r="D6" s="20" t="s">
        <v>48</v>
      </c>
      <c r="E6" s="10"/>
    </row>
    <row r="7" spans="2:5" x14ac:dyDescent="0.35">
      <c r="B7" s="16">
        <v>4</v>
      </c>
      <c r="C7" s="17" t="s">
        <v>52</v>
      </c>
      <c r="D7" s="20" t="s">
        <v>48</v>
      </c>
      <c r="E7" s="20" t="s">
        <v>48</v>
      </c>
    </row>
    <row r="8" spans="2:5" x14ac:dyDescent="0.35">
      <c r="B8" s="16">
        <v>5</v>
      </c>
      <c r="C8" s="17" t="s">
        <v>51</v>
      </c>
      <c r="D8" s="20" t="s">
        <v>48</v>
      </c>
      <c r="E8" s="20" t="s">
        <v>48</v>
      </c>
    </row>
    <row r="9" spans="2:5" x14ac:dyDescent="0.35">
      <c r="B9" s="16">
        <v>6</v>
      </c>
      <c r="C9" s="17" t="s">
        <v>50</v>
      </c>
      <c r="D9" s="20" t="s">
        <v>48</v>
      </c>
      <c r="E9" s="20" t="s">
        <v>48</v>
      </c>
    </row>
    <row r="10" spans="2:5" x14ac:dyDescent="0.35">
      <c r="B10" s="16">
        <v>7</v>
      </c>
      <c r="C10" s="17" t="s">
        <v>56</v>
      </c>
      <c r="D10" s="20" t="s">
        <v>48</v>
      </c>
      <c r="E10" s="10"/>
    </row>
    <row r="11" spans="2:5" x14ac:dyDescent="0.35">
      <c r="B11" s="16">
        <v>8</v>
      </c>
      <c r="C11" s="17" t="s">
        <v>57</v>
      </c>
      <c r="D11" s="20" t="s">
        <v>48</v>
      </c>
      <c r="E11" s="20" t="s">
        <v>48</v>
      </c>
    </row>
    <row r="12" spans="2:5" x14ac:dyDescent="0.35">
      <c r="B12" s="16">
        <v>9</v>
      </c>
      <c r="C12" s="17" t="s">
        <v>59</v>
      </c>
      <c r="D12" s="20" t="s">
        <v>48</v>
      </c>
      <c r="E12" s="20" t="s">
        <v>48</v>
      </c>
    </row>
    <row r="13" spans="2:5" x14ac:dyDescent="0.35">
      <c r="B13" s="16">
        <v>10</v>
      </c>
      <c r="C13" s="17" t="s">
        <v>58</v>
      </c>
      <c r="D13" s="20" t="s">
        <v>48</v>
      </c>
      <c r="E13" s="10"/>
    </row>
    <row r="14" spans="2:5" x14ac:dyDescent="0.35">
      <c r="B14" s="16">
        <v>11</v>
      </c>
      <c r="C14" s="17" t="s">
        <v>60</v>
      </c>
      <c r="D14" s="20" t="s">
        <v>48</v>
      </c>
      <c r="E14" s="10"/>
    </row>
    <row r="15" spans="2:5" x14ac:dyDescent="0.35">
      <c r="B15" s="16">
        <v>12</v>
      </c>
      <c r="C15" s="17" t="s">
        <v>61</v>
      </c>
      <c r="D15" s="20" t="s">
        <v>48</v>
      </c>
      <c r="E15" s="20" t="s">
        <v>48</v>
      </c>
    </row>
    <row r="16" spans="2:5" x14ac:dyDescent="0.35">
      <c r="B16" s="16">
        <v>13</v>
      </c>
      <c r="C16" s="17" t="s">
        <v>62</v>
      </c>
      <c r="D16" s="20" t="s">
        <v>48</v>
      </c>
      <c r="E16" s="10"/>
    </row>
    <row r="17" spans="2:5" x14ac:dyDescent="0.35">
      <c r="B17" s="16">
        <v>14</v>
      </c>
      <c r="C17" s="17" t="s">
        <v>63</v>
      </c>
      <c r="D17" s="20" t="s">
        <v>48</v>
      </c>
      <c r="E17" s="10"/>
    </row>
    <row r="18" spans="2:5" x14ac:dyDescent="0.35">
      <c r="B18" s="16">
        <v>15</v>
      </c>
      <c r="C18" s="17" t="s">
        <v>64</v>
      </c>
      <c r="D18" s="20" t="s">
        <v>48</v>
      </c>
      <c r="E18" s="20" t="s">
        <v>48</v>
      </c>
    </row>
    <row r="19" spans="2:5" x14ac:dyDescent="0.35">
      <c r="B19" s="16">
        <v>16</v>
      </c>
      <c r="C19" s="17" t="s">
        <v>203</v>
      </c>
      <c r="D19" s="20" t="s">
        <v>48</v>
      </c>
      <c r="E19" s="20" t="s">
        <v>48</v>
      </c>
    </row>
    <row r="20" spans="2:5" x14ac:dyDescent="0.35">
      <c r="B20" s="16">
        <v>17</v>
      </c>
      <c r="C20" s="17" t="s">
        <v>66</v>
      </c>
      <c r="D20" s="20" t="s">
        <v>48</v>
      </c>
      <c r="E20" s="20" t="s">
        <v>48</v>
      </c>
    </row>
    <row r="21" spans="2:5" x14ac:dyDescent="0.35">
      <c r="B21" s="16">
        <v>18</v>
      </c>
      <c r="C21" s="17" t="s">
        <v>67</v>
      </c>
      <c r="D21" s="20" t="s">
        <v>48</v>
      </c>
      <c r="E21" s="10"/>
    </row>
    <row r="22" spans="2:5" x14ac:dyDescent="0.35">
      <c r="B22" s="16">
        <v>19</v>
      </c>
      <c r="C22" s="17" t="s">
        <v>68</v>
      </c>
      <c r="D22" s="20" t="s">
        <v>48</v>
      </c>
      <c r="E22" s="10"/>
    </row>
    <row r="23" spans="2:5" x14ac:dyDescent="0.35">
      <c r="B23" s="16">
        <v>20</v>
      </c>
      <c r="C23" s="17" t="s">
        <v>69</v>
      </c>
      <c r="D23" s="20" t="s">
        <v>48</v>
      </c>
      <c r="E23" s="10"/>
    </row>
    <row r="24" spans="2:5" x14ac:dyDescent="0.35">
      <c r="B24" s="16">
        <v>21</v>
      </c>
      <c r="C24" s="17" t="s">
        <v>70</v>
      </c>
      <c r="D24" s="20" t="s">
        <v>48</v>
      </c>
      <c r="E24" s="20" t="s">
        <v>48</v>
      </c>
    </row>
    <row r="25" spans="2:5" x14ac:dyDescent="0.35">
      <c r="B25" s="16">
        <v>22</v>
      </c>
      <c r="C25" s="17" t="s">
        <v>71</v>
      </c>
      <c r="D25" s="20" t="s">
        <v>48</v>
      </c>
      <c r="E25" s="20" t="s">
        <v>48</v>
      </c>
    </row>
    <row r="26" spans="2:5" x14ac:dyDescent="0.35">
      <c r="B26" s="16">
        <v>23</v>
      </c>
      <c r="C26" s="17" t="s">
        <v>72</v>
      </c>
      <c r="D26" s="20" t="s">
        <v>48</v>
      </c>
      <c r="E26" s="20" t="s">
        <v>48</v>
      </c>
    </row>
    <row r="27" spans="2:5" x14ac:dyDescent="0.35">
      <c r="B27" s="16">
        <v>24</v>
      </c>
      <c r="C27" s="17" t="s">
        <v>73</v>
      </c>
      <c r="D27" s="20" t="s">
        <v>48</v>
      </c>
      <c r="E27" s="10"/>
    </row>
    <row r="28" spans="2:5" x14ac:dyDescent="0.35">
      <c r="B28" s="16">
        <v>25</v>
      </c>
      <c r="C28" s="17" t="s">
        <v>74</v>
      </c>
      <c r="D28" s="20" t="s">
        <v>48</v>
      </c>
      <c r="E28" s="10"/>
    </row>
    <row r="29" spans="2:5" x14ac:dyDescent="0.35">
      <c r="B29" s="16">
        <v>26</v>
      </c>
      <c r="C29" s="17" t="s">
        <v>75</v>
      </c>
      <c r="D29" s="20" t="s">
        <v>48</v>
      </c>
      <c r="E29" s="20" t="s">
        <v>48</v>
      </c>
    </row>
    <row r="30" spans="2:5" x14ac:dyDescent="0.35">
      <c r="B30" s="16">
        <v>27</v>
      </c>
      <c r="C30" s="17" t="s">
        <v>76</v>
      </c>
      <c r="D30" s="20" t="s">
        <v>48</v>
      </c>
      <c r="E30" s="20" t="s">
        <v>48</v>
      </c>
    </row>
    <row r="31" spans="2:5" x14ac:dyDescent="0.35">
      <c r="B31" s="16">
        <v>28</v>
      </c>
      <c r="C31" s="17" t="s">
        <v>77</v>
      </c>
      <c r="D31" s="20" t="s">
        <v>48</v>
      </c>
      <c r="E31" s="10"/>
    </row>
    <row r="32" spans="2:5" x14ac:dyDescent="0.35">
      <c r="B32" s="16">
        <v>29</v>
      </c>
      <c r="C32" s="17" t="s">
        <v>78</v>
      </c>
      <c r="D32" s="20" t="s">
        <v>48</v>
      </c>
      <c r="E32" s="20" t="s">
        <v>48</v>
      </c>
    </row>
    <row r="33" spans="2:5" x14ac:dyDescent="0.35">
      <c r="B33" s="16">
        <v>30</v>
      </c>
      <c r="C33" s="17" t="s">
        <v>79</v>
      </c>
      <c r="D33" s="20" t="s">
        <v>48</v>
      </c>
      <c r="E33" s="10"/>
    </row>
    <row r="34" spans="2:5" x14ac:dyDescent="0.35">
      <c r="B34" s="16">
        <v>31</v>
      </c>
      <c r="C34" s="17" t="s">
        <v>80</v>
      </c>
      <c r="D34" s="20" t="s">
        <v>48</v>
      </c>
      <c r="E34" s="10"/>
    </row>
    <row r="35" spans="2:5" x14ac:dyDescent="0.35">
      <c r="B35" s="16">
        <v>32</v>
      </c>
      <c r="C35" s="17" t="s">
        <v>81</v>
      </c>
      <c r="D35" s="20" t="s">
        <v>48</v>
      </c>
      <c r="E35" s="10"/>
    </row>
    <row r="36" spans="2:5" x14ac:dyDescent="0.35">
      <c r="B36" s="16">
        <v>33</v>
      </c>
      <c r="C36" s="17" t="s">
        <v>82</v>
      </c>
      <c r="D36" s="20" t="s">
        <v>48</v>
      </c>
      <c r="E36" s="20" t="s">
        <v>48</v>
      </c>
    </row>
    <row r="37" spans="2:5" x14ac:dyDescent="0.35">
      <c r="B37" s="16">
        <v>34</v>
      </c>
      <c r="C37" s="17" t="s">
        <v>83</v>
      </c>
      <c r="D37" s="20" t="s">
        <v>48</v>
      </c>
      <c r="E37" s="20" t="s">
        <v>48</v>
      </c>
    </row>
    <row r="38" spans="2:5" x14ac:dyDescent="0.35">
      <c r="B38" s="16">
        <v>35</v>
      </c>
      <c r="C38" s="17" t="s">
        <v>94</v>
      </c>
      <c r="D38" s="20" t="s">
        <v>48</v>
      </c>
      <c r="E38" s="10"/>
    </row>
    <row r="39" spans="2:5" x14ac:dyDescent="0.35">
      <c r="B39" s="16">
        <v>36</v>
      </c>
      <c r="C39" s="17" t="s">
        <v>84</v>
      </c>
      <c r="D39" s="20" t="s">
        <v>48</v>
      </c>
      <c r="E39" s="10"/>
    </row>
    <row r="40" spans="2:5" x14ac:dyDescent="0.35">
      <c r="B40" s="16">
        <v>37</v>
      </c>
      <c r="C40" s="17" t="s">
        <v>85</v>
      </c>
      <c r="D40" s="20" t="s">
        <v>48</v>
      </c>
      <c r="E40" s="20" t="s">
        <v>48</v>
      </c>
    </row>
    <row r="41" spans="2:5" x14ac:dyDescent="0.35">
      <c r="B41" s="16">
        <v>38</v>
      </c>
      <c r="C41" s="17" t="s">
        <v>86</v>
      </c>
      <c r="D41" s="20" t="s">
        <v>48</v>
      </c>
      <c r="E41" s="20" t="s">
        <v>48</v>
      </c>
    </row>
    <row r="42" spans="2:5" x14ac:dyDescent="0.35">
      <c r="B42" s="16">
        <v>39</v>
      </c>
      <c r="C42" s="17" t="s">
        <v>88</v>
      </c>
      <c r="D42" s="20" t="s">
        <v>48</v>
      </c>
      <c r="E42" s="20" t="s">
        <v>48</v>
      </c>
    </row>
    <row r="43" spans="2:5" x14ac:dyDescent="0.35">
      <c r="B43" s="16">
        <v>40</v>
      </c>
      <c r="C43" s="17" t="s">
        <v>87</v>
      </c>
      <c r="D43" s="20" t="s">
        <v>48</v>
      </c>
      <c r="E43" s="20" t="s">
        <v>48</v>
      </c>
    </row>
    <row r="44" spans="2:5" x14ac:dyDescent="0.35">
      <c r="B44" s="16">
        <v>41</v>
      </c>
      <c r="C44" s="17" t="s">
        <v>89</v>
      </c>
      <c r="D44" s="20" t="s">
        <v>48</v>
      </c>
      <c r="E44" s="20" t="s">
        <v>48</v>
      </c>
    </row>
    <row r="45" spans="2:5" x14ac:dyDescent="0.35">
      <c r="B45" s="16">
        <v>42</v>
      </c>
      <c r="C45" s="17" t="s">
        <v>90</v>
      </c>
      <c r="D45" s="20" t="s">
        <v>48</v>
      </c>
      <c r="E45" s="20" t="s">
        <v>48</v>
      </c>
    </row>
    <row r="46" spans="2:5" x14ac:dyDescent="0.35">
      <c r="B46" s="16">
        <v>43</v>
      </c>
      <c r="C46" s="17" t="s">
        <v>91</v>
      </c>
      <c r="D46" s="20" t="s">
        <v>48</v>
      </c>
      <c r="E46" s="20" t="s">
        <v>48</v>
      </c>
    </row>
    <row r="47" spans="2:5" x14ac:dyDescent="0.35">
      <c r="B47" s="16">
        <v>44</v>
      </c>
      <c r="C47" s="17" t="s">
        <v>92</v>
      </c>
      <c r="D47" s="20" t="s">
        <v>48</v>
      </c>
      <c r="E47" s="20" t="s">
        <v>48</v>
      </c>
    </row>
    <row r="48" spans="2:5" x14ac:dyDescent="0.35">
      <c r="B48" s="16">
        <v>45</v>
      </c>
      <c r="C48" s="17" t="s">
        <v>93</v>
      </c>
      <c r="D48" s="20" t="s">
        <v>48</v>
      </c>
      <c r="E48" s="20" t="s">
        <v>48</v>
      </c>
    </row>
  </sheetData>
  <mergeCells count="1">
    <mergeCell ref="B1:E1"/>
  </mergeCells>
  <pageMargins left="0.7" right="0.7" top="0.75" bottom="0.75" header="0.3" footer="0.3"/>
  <pageSetup paperSize="9" scale="75" orientation="portrait" r:id="rId1"/>
  <colBreaks count="1" manualBreakCount="1">
    <brk id="2" min="2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</vt:i4>
      </vt:variant>
    </vt:vector>
  </HeadingPairs>
  <TitlesOfParts>
    <vt:vector size="11" baseType="lpstr">
      <vt:lpstr>MATRIZ DE MARCO LOGICO</vt:lpstr>
      <vt:lpstr>PONDERACION</vt:lpstr>
      <vt:lpstr>MATRIZ DE A. INVOL</vt:lpstr>
      <vt:lpstr>PLAN OPERATIVO </vt:lpstr>
      <vt:lpstr>PRESUPUESTO</vt:lpstr>
      <vt:lpstr>A. Problemas</vt:lpstr>
      <vt:lpstr>A. Objetivos</vt:lpstr>
      <vt:lpstr>CRONOGRAMA</vt:lpstr>
      <vt:lpstr>OBJETOS DE GASTOS PARA FORMULAC</vt:lpstr>
      <vt:lpstr>'MATRIZ DE MARCO LOGICO'!_Hlk134799073</vt:lpstr>
      <vt:lpstr>'OBJETOS DE GASTOS PARA FORMULAC'!Área_de_impresión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Lourdes Jimena Trujillo Guzman</dc:creator>
  <cp:lastModifiedBy>Yulieth</cp:lastModifiedBy>
  <cp:lastPrinted>2023-05-23T17:21:03Z</cp:lastPrinted>
  <dcterms:created xsi:type="dcterms:W3CDTF">2015-10-23T15:37:02Z</dcterms:created>
  <dcterms:modified xsi:type="dcterms:W3CDTF">2023-06-27T23:53:11Z</dcterms:modified>
</cp:coreProperties>
</file>