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SJ\Desktop\COMPRAS\VIGENCIA 2019\MUEBLES Y ENSERES\"/>
    </mc:Choice>
  </mc:AlternateContent>
  <bookViews>
    <workbookView xWindow="0" yWindow="0" windowWidth="20490" windowHeight="6855" activeTab="1"/>
  </bookViews>
  <sheets>
    <sheet name="SALIDAS MOBILIARIOS" sheetId="1" r:id="rId1"/>
    <sheet name="SALIDAS MOBILIARIOS (2)" sheetId="2" r:id="rId2"/>
    <sheet name="CONS HISTÓRICO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3" l="1"/>
  <c r="G9" i="3" s="1"/>
  <c r="G7" i="3" l="1"/>
  <c r="F10" i="3"/>
  <c r="G10" i="3" s="1"/>
  <c r="F8" i="3"/>
  <c r="G8" i="3" s="1"/>
  <c r="F7" i="3"/>
  <c r="F6" i="3"/>
  <c r="G6" i="3" s="1"/>
  <c r="F5" i="3"/>
  <c r="G5" i="3" s="1"/>
  <c r="C122" i="2"/>
  <c r="D105" i="2"/>
  <c r="C102" i="2"/>
  <c r="D85" i="2"/>
  <c r="C82" i="2"/>
  <c r="D65" i="2"/>
  <c r="C62" i="2"/>
  <c r="D45" i="2"/>
  <c r="C42" i="2"/>
  <c r="D25" i="2"/>
  <c r="C21" i="2"/>
  <c r="D4" i="2"/>
  <c r="D124" i="1"/>
  <c r="C141" i="1"/>
  <c r="D104" i="1"/>
  <c r="C121" i="1"/>
  <c r="D84" i="1"/>
  <c r="C101" i="1"/>
  <c r="D64" i="1"/>
  <c r="C81" i="1"/>
  <c r="D44" i="1"/>
  <c r="C61" i="1"/>
  <c r="D24" i="1"/>
  <c r="C41" i="1"/>
  <c r="D4" i="1"/>
  <c r="C21" i="1"/>
  <c r="G11" i="3" l="1"/>
  <c r="G13" i="3" s="1"/>
</calcChain>
</file>

<file path=xl/sharedStrings.xml><?xml version="1.0" encoding="utf-8"?>
<sst xmlns="http://schemas.openxmlformats.org/spreadsheetml/2006/main" count="300" uniqueCount="36">
  <si>
    <t>MES</t>
  </si>
  <si>
    <t>TOTAL</t>
  </si>
  <si>
    <t>PROMEDIO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</si>
  <si>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</si>
  <si>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</si>
  <si>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</si>
  <si>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</si>
  <si>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</si>
  <si>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</si>
  <si>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</si>
  <si>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</si>
  <si>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</si>
  <si>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</si>
  <si>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</si>
  <si>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</si>
  <si>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 general</t>
  </si>
  <si>
    <t>SILLA ERGONOMICA
218005012</t>
  </si>
  <si>
    <t>SILLA 
INTERLOCUTORA
271002003</t>
  </si>
  <si>
    <t>TANDEM x 4 PUESTOS
271002003</t>
  </si>
  <si>
    <t>PERSIANA HORIZONTAL
191002033</t>
  </si>
  <si>
    <t>ARCHIVADOR MONOBLOCK - FOLDERAMA
191008019</t>
  </si>
  <si>
    <t>ESTANTE METALICO
191001005</t>
  </si>
  <si>
    <t>CAJONERA METALICA
191008023</t>
  </si>
  <si>
    <t>INFORME CONSUMO MOBILIARIO AÑO 2018-2019</t>
  </si>
  <si>
    <t>DESCRIPCIÓN</t>
  </si>
  <si>
    <t>SILLA ERGONÓMICA</t>
  </si>
  <si>
    <t>SILLA TANDEM 4 PUESTOS</t>
  </si>
  <si>
    <t>PERSIANA HORIZONTAL</t>
  </si>
  <si>
    <t>ARCHIVADOR 2 PUERTAS</t>
  </si>
  <si>
    <t>ESTANTE METALICO</t>
  </si>
  <si>
    <t>PROM CONSUMO MES</t>
  </si>
  <si>
    <t>HISTÓRICO COMPRAS 2017/2018 + 3,18%</t>
  </si>
  <si>
    <t>COMPRA 2019</t>
  </si>
  <si>
    <t>VR. COMPRA</t>
  </si>
  <si>
    <t>CAJONERAS</t>
  </si>
  <si>
    <t>REQUERIM A 31JUL2019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</si>
</sst>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\ #,##0.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i/>
      <sz val="11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2" xfId="0" applyFont="1" applyBorder="1" applyAlignment="1">
      <alignment horizontal="center" vertical="center"/>
    </xf>
    <xf numFmtId="0" fontId="3" fillId="0" borderId="0" xfId="0" applyFont="1"/>
    <xf numFmtId="0" fontId="0" fillId="0" borderId="2" xfId="0" applyBorder="1"/>
    <xf numFmtId="0" fontId="0" fillId="0" borderId="2" xfId="0" applyNumberFormat="1" applyBorder="1"/>
    <xf numFmtId="22" fontId="2" fillId="0" borderId="2" xfId="0" applyNumberFormat="1" applyFont="1" applyBorder="1"/>
    <xf numFmtId="0" fontId="2" fillId="0" borderId="2" xfId="0" applyNumberFormat="1" applyFont="1" applyBorder="1"/>
    <xf numFmtId="0" fontId="2" fillId="0" borderId="2" xfId="0" applyFont="1" applyBorder="1" applyAlignment="1">
      <alignment horizontal="center" vertical="center"/>
    </xf>
    <xf numFmtId="22" fontId="2" fillId="0" borderId="0" xfId="0" applyNumberFormat="1" applyFont="1" applyBorder="1"/>
    <xf numFmtId="0" fontId="2" fillId="0" borderId="0" xfId="0" applyNumberFormat="1" applyFont="1" applyBorder="1"/>
    <xf numFmtId="0" fontId="4" fillId="0" borderId="0" xfId="0" applyFont="1" applyBorder="1" applyAlignment="1">
      <alignment horizontal="center" vertical="center"/>
    </xf>
    <xf numFmtId="22" fontId="5" fillId="0" borderId="2" xfId="0" applyNumberFormat="1" applyFont="1" applyBorder="1"/>
    <xf numFmtId="0" fontId="5" fillId="0" borderId="2" xfId="0" applyNumberFormat="1" applyFont="1" applyBorder="1"/>
    <xf numFmtId="22" fontId="5" fillId="0" borderId="2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22" fontId="0" fillId="0" borderId="2" xfId="0" applyNumberFormat="1" applyBorder="1"/>
    <xf numFmtId="0" fontId="2" fillId="0" borderId="2" xfId="0" applyFont="1" applyBorder="1" applyAlignment="1">
      <alignment horizontal="center" vertical="center"/>
    </xf>
    <xf numFmtId="0" fontId="1" fillId="0" borderId="2" xfId="0" applyNumberFormat="1" applyFont="1" applyBorder="1"/>
    <xf numFmtId="0" fontId="6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164" fontId="7" fillId="0" borderId="2" xfId="0" applyNumberFormat="1" applyFont="1" applyBorder="1"/>
    <xf numFmtId="0" fontId="7" fillId="0" borderId="0" xfId="0" applyFont="1"/>
    <xf numFmtId="0" fontId="7" fillId="0" borderId="0" xfId="0" applyFont="1" applyAlignment="1">
      <alignment horizontal="center"/>
    </xf>
    <xf numFmtId="164" fontId="6" fillId="0" borderId="0" xfId="0" applyNumberFormat="1" applyFont="1"/>
    <xf numFmtId="164" fontId="8" fillId="0" borderId="2" xfId="0" applyNumberFormat="1" applyFont="1" applyBorder="1"/>
    <xf numFmtId="164" fontId="7" fillId="0" borderId="0" xfId="0" applyNumberFormat="1" applyFont="1"/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1"/>
  <sheetViews>
    <sheetView workbookViewId="0">
      <selection sqref="A1:D1"/>
    </sheetView>
  </sheetViews>
  <sheetFormatPr baseColWidth="10" defaultRowHeight="15" x14ac:dyDescent="0.25"/>
  <cols>
    <col min="1" max="1" width="28.28515625" customWidth="1"/>
    <col min="2" max="2" width="15.28515625" customWidth="1"/>
    <col min="3" max="3" width="8.7109375" bestFit="1" customWidth="1"/>
    <col min="4" max="4" width="15.42578125" customWidth="1"/>
    <col min="257" max="257" width="28.28515625" customWidth="1"/>
    <col min="258" max="258" width="15.28515625" customWidth="1"/>
    <col min="259" max="259" width="8.7109375" bestFit="1" customWidth="1"/>
    <col min="260" max="260" width="15.42578125" customWidth="1"/>
    <col min="513" max="513" width="28.28515625" customWidth="1"/>
    <col min="514" max="514" width="15.28515625" customWidth="1"/>
    <col min="515" max="515" width="8.7109375" bestFit="1" customWidth="1"/>
    <col min="516" max="516" width="15.42578125" customWidth="1"/>
    <col min="769" max="769" width="28.28515625" customWidth="1"/>
    <col min="770" max="770" width="15.28515625" customWidth="1"/>
    <col min="771" max="771" width="8.7109375" bestFit="1" customWidth="1"/>
    <col min="772" max="772" width="15.42578125" customWidth="1"/>
    <col min="1025" max="1025" width="28.28515625" customWidth="1"/>
    <col min="1026" max="1026" width="15.28515625" customWidth="1"/>
    <col min="1027" max="1027" width="8.7109375" bestFit="1" customWidth="1"/>
    <col min="1028" max="1028" width="15.42578125" customWidth="1"/>
    <col min="1281" max="1281" width="28.28515625" customWidth="1"/>
    <col min="1282" max="1282" width="15.28515625" customWidth="1"/>
    <col min="1283" max="1283" width="8.7109375" bestFit="1" customWidth="1"/>
    <col min="1284" max="1284" width="15.42578125" customWidth="1"/>
    <col min="1537" max="1537" width="28.28515625" customWidth="1"/>
    <col min="1538" max="1538" width="15.28515625" customWidth="1"/>
    <col min="1539" max="1539" width="8.7109375" bestFit="1" customWidth="1"/>
    <col min="1540" max="1540" width="15.42578125" customWidth="1"/>
    <col min="1793" max="1793" width="28.28515625" customWidth="1"/>
    <col min="1794" max="1794" width="15.28515625" customWidth="1"/>
    <col min="1795" max="1795" width="8.7109375" bestFit="1" customWidth="1"/>
    <col min="1796" max="1796" width="15.42578125" customWidth="1"/>
    <col min="2049" max="2049" width="28.28515625" customWidth="1"/>
    <col min="2050" max="2050" width="15.28515625" customWidth="1"/>
    <col min="2051" max="2051" width="8.7109375" bestFit="1" customWidth="1"/>
    <col min="2052" max="2052" width="15.42578125" customWidth="1"/>
    <col min="2305" max="2305" width="28.28515625" customWidth="1"/>
    <col min="2306" max="2306" width="15.28515625" customWidth="1"/>
    <col min="2307" max="2307" width="8.7109375" bestFit="1" customWidth="1"/>
    <col min="2308" max="2308" width="15.42578125" customWidth="1"/>
    <col min="2561" max="2561" width="28.28515625" customWidth="1"/>
    <col min="2562" max="2562" width="15.28515625" customWidth="1"/>
    <col min="2563" max="2563" width="8.7109375" bestFit="1" customWidth="1"/>
    <col min="2564" max="2564" width="15.42578125" customWidth="1"/>
    <col min="2817" max="2817" width="28.28515625" customWidth="1"/>
    <col min="2818" max="2818" width="15.28515625" customWidth="1"/>
    <col min="2819" max="2819" width="8.7109375" bestFit="1" customWidth="1"/>
    <col min="2820" max="2820" width="15.42578125" customWidth="1"/>
    <col min="3073" max="3073" width="28.28515625" customWidth="1"/>
    <col min="3074" max="3074" width="15.28515625" customWidth="1"/>
    <col min="3075" max="3075" width="8.7109375" bestFit="1" customWidth="1"/>
    <col min="3076" max="3076" width="15.42578125" customWidth="1"/>
    <col min="3329" max="3329" width="28.28515625" customWidth="1"/>
    <col min="3330" max="3330" width="15.28515625" customWidth="1"/>
    <col min="3331" max="3331" width="8.7109375" bestFit="1" customWidth="1"/>
    <col min="3332" max="3332" width="15.42578125" customWidth="1"/>
    <col min="3585" max="3585" width="28.28515625" customWidth="1"/>
    <col min="3586" max="3586" width="15.28515625" customWidth="1"/>
    <col min="3587" max="3587" width="8.7109375" bestFit="1" customWidth="1"/>
    <col min="3588" max="3588" width="15.42578125" customWidth="1"/>
    <col min="3841" max="3841" width="28.28515625" customWidth="1"/>
    <col min="3842" max="3842" width="15.28515625" customWidth="1"/>
    <col min="3843" max="3843" width="8.7109375" bestFit="1" customWidth="1"/>
    <col min="3844" max="3844" width="15.42578125" customWidth="1"/>
    <col min="4097" max="4097" width="28.28515625" customWidth="1"/>
    <col min="4098" max="4098" width="15.28515625" customWidth="1"/>
    <col min="4099" max="4099" width="8.7109375" bestFit="1" customWidth="1"/>
    <col min="4100" max="4100" width="15.42578125" customWidth="1"/>
    <col min="4353" max="4353" width="28.28515625" customWidth="1"/>
    <col min="4354" max="4354" width="15.28515625" customWidth="1"/>
    <col min="4355" max="4355" width="8.7109375" bestFit="1" customWidth="1"/>
    <col min="4356" max="4356" width="15.42578125" customWidth="1"/>
    <col min="4609" max="4609" width="28.28515625" customWidth="1"/>
    <col min="4610" max="4610" width="15.28515625" customWidth="1"/>
    <col min="4611" max="4611" width="8.7109375" bestFit="1" customWidth="1"/>
    <col min="4612" max="4612" width="15.42578125" customWidth="1"/>
    <col min="4865" max="4865" width="28.28515625" customWidth="1"/>
    <col min="4866" max="4866" width="15.28515625" customWidth="1"/>
    <col min="4867" max="4867" width="8.7109375" bestFit="1" customWidth="1"/>
    <col min="4868" max="4868" width="15.42578125" customWidth="1"/>
    <col min="5121" max="5121" width="28.28515625" customWidth="1"/>
    <col min="5122" max="5122" width="15.28515625" customWidth="1"/>
    <col min="5123" max="5123" width="8.7109375" bestFit="1" customWidth="1"/>
    <col min="5124" max="5124" width="15.42578125" customWidth="1"/>
    <col min="5377" max="5377" width="28.28515625" customWidth="1"/>
    <col min="5378" max="5378" width="15.28515625" customWidth="1"/>
    <col min="5379" max="5379" width="8.7109375" bestFit="1" customWidth="1"/>
    <col min="5380" max="5380" width="15.42578125" customWidth="1"/>
    <col min="5633" max="5633" width="28.28515625" customWidth="1"/>
    <col min="5634" max="5634" width="15.28515625" customWidth="1"/>
    <col min="5635" max="5635" width="8.7109375" bestFit="1" customWidth="1"/>
    <col min="5636" max="5636" width="15.42578125" customWidth="1"/>
    <col min="5889" max="5889" width="28.28515625" customWidth="1"/>
    <col min="5890" max="5890" width="15.28515625" customWidth="1"/>
    <col min="5891" max="5891" width="8.7109375" bestFit="1" customWidth="1"/>
    <col min="5892" max="5892" width="15.42578125" customWidth="1"/>
    <col min="6145" max="6145" width="28.28515625" customWidth="1"/>
    <col min="6146" max="6146" width="15.28515625" customWidth="1"/>
    <col min="6147" max="6147" width="8.7109375" bestFit="1" customWidth="1"/>
    <col min="6148" max="6148" width="15.42578125" customWidth="1"/>
    <col min="6401" max="6401" width="28.28515625" customWidth="1"/>
    <col min="6402" max="6402" width="15.28515625" customWidth="1"/>
    <col min="6403" max="6403" width="8.7109375" bestFit="1" customWidth="1"/>
    <col min="6404" max="6404" width="15.42578125" customWidth="1"/>
    <col min="6657" max="6657" width="28.28515625" customWidth="1"/>
    <col min="6658" max="6658" width="15.28515625" customWidth="1"/>
    <col min="6659" max="6659" width="8.7109375" bestFit="1" customWidth="1"/>
    <col min="6660" max="6660" width="15.42578125" customWidth="1"/>
    <col min="6913" max="6913" width="28.28515625" customWidth="1"/>
    <col min="6914" max="6914" width="15.28515625" customWidth="1"/>
    <col min="6915" max="6915" width="8.7109375" bestFit="1" customWidth="1"/>
    <col min="6916" max="6916" width="15.42578125" customWidth="1"/>
    <col min="7169" max="7169" width="28.28515625" customWidth="1"/>
    <col min="7170" max="7170" width="15.28515625" customWidth="1"/>
    <col min="7171" max="7171" width="8.7109375" bestFit="1" customWidth="1"/>
    <col min="7172" max="7172" width="15.42578125" customWidth="1"/>
    <col min="7425" max="7425" width="28.28515625" customWidth="1"/>
    <col min="7426" max="7426" width="15.28515625" customWidth="1"/>
    <col min="7427" max="7427" width="8.7109375" bestFit="1" customWidth="1"/>
    <col min="7428" max="7428" width="15.42578125" customWidth="1"/>
    <col min="7681" max="7681" width="28.28515625" customWidth="1"/>
    <col min="7682" max="7682" width="15.28515625" customWidth="1"/>
    <col min="7683" max="7683" width="8.7109375" bestFit="1" customWidth="1"/>
    <col min="7684" max="7684" width="15.42578125" customWidth="1"/>
    <col min="7937" max="7937" width="28.28515625" customWidth="1"/>
    <col min="7938" max="7938" width="15.28515625" customWidth="1"/>
    <col min="7939" max="7939" width="8.7109375" bestFit="1" customWidth="1"/>
    <col min="7940" max="7940" width="15.42578125" customWidth="1"/>
    <col min="8193" max="8193" width="28.28515625" customWidth="1"/>
    <col min="8194" max="8194" width="15.28515625" customWidth="1"/>
    <col min="8195" max="8195" width="8.7109375" bestFit="1" customWidth="1"/>
    <col min="8196" max="8196" width="15.42578125" customWidth="1"/>
    <col min="8449" max="8449" width="28.28515625" customWidth="1"/>
    <col min="8450" max="8450" width="15.28515625" customWidth="1"/>
    <col min="8451" max="8451" width="8.7109375" bestFit="1" customWidth="1"/>
    <col min="8452" max="8452" width="15.42578125" customWidth="1"/>
    <col min="8705" max="8705" width="28.28515625" customWidth="1"/>
    <col min="8706" max="8706" width="15.28515625" customWidth="1"/>
    <col min="8707" max="8707" width="8.7109375" bestFit="1" customWidth="1"/>
    <col min="8708" max="8708" width="15.42578125" customWidth="1"/>
    <col min="8961" max="8961" width="28.28515625" customWidth="1"/>
    <col min="8962" max="8962" width="15.28515625" customWidth="1"/>
    <col min="8963" max="8963" width="8.7109375" bestFit="1" customWidth="1"/>
    <col min="8964" max="8964" width="15.42578125" customWidth="1"/>
    <col min="9217" max="9217" width="28.28515625" customWidth="1"/>
    <col min="9218" max="9218" width="15.28515625" customWidth="1"/>
    <col min="9219" max="9219" width="8.7109375" bestFit="1" customWidth="1"/>
    <col min="9220" max="9220" width="15.42578125" customWidth="1"/>
    <col min="9473" max="9473" width="28.28515625" customWidth="1"/>
    <col min="9474" max="9474" width="15.28515625" customWidth="1"/>
    <col min="9475" max="9475" width="8.7109375" bestFit="1" customWidth="1"/>
    <col min="9476" max="9476" width="15.42578125" customWidth="1"/>
    <col min="9729" max="9729" width="28.28515625" customWidth="1"/>
    <col min="9730" max="9730" width="15.28515625" customWidth="1"/>
    <col min="9731" max="9731" width="8.7109375" bestFit="1" customWidth="1"/>
    <col min="9732" max="9732" width="15.42578125" customWidth="1"/>
    <col min="9985" max="9985" width="28.28515625" customWidth="1"/>
    <col min="9986" max="9986" width="15.28515625" customWidth="1"/>
    <col min="9987" max="9987" width="8.7109375" bestFit="1" customWidth="1"/>
    <col min="9988" max="9988" width="15.42578125" customWidth="1"/>
    <col min="10241" max="10241" width="28.28515625" customWidth="1"/>
    <col min="10242" max="10242" width="15.28515625" customWidth="1"/>
    <col min="10243" max="10243" width="8.7109375" bestFit="1" customWidth="1"/>
    <col min="10244" max="10244" width="15.42578125" customWidth="1"/>
    <col min="10497" max="10497" width="28.28515625" customWidth="1"/>
    <col min="10498" max="10498" width="15.28515625" customWidth="1"/>
    <col min="10499" max="10499" width="8.7109375" bestFit="1" customWidth="1"/>
    <col min="10500" max="10500" width="15.42578125" customWidth="1"/>
    <col min="10753" max="10753" width="28.28515625" customWidth="1"/>
    <col min="10754" max="10754" width="15.28515625" customWidth="1"/>
    <col min="10755" max="10755" width="8.7109375" bestFit="1" customWidth="1"/>
    <col min="10756" max="10756" width="15.42578125" customWidth="1"/>
    <col min="11009" max="11009" width="28.28515625" customWidth="1"/>
    <col min="11010" max="11010" width="15.28515625" customWidth="1"/>
    <col min="11011" max="11011" width="8.7109375" bestFit="1" customWidth="1"/>
    <col min="11012" max="11012" width="15.42578125" customWidth="1"/>
    <col min="11265" max="11265" width="28.28515625" customWidth="1"/>
    <col min="11266" max="11266" width="15.28515625" customWidth="1"/>
    <col min="11267" max="11267" width="8.7109375" bestFit="1" customWidth="1"/>
    <col min="11268" max="11268" width="15.42578125" customWidth="1"/>
    <col min="11521" max="11521" width="28.28515625" customWidth="1"/>
    <col min="11522" max="11522" width="15.28515625" customWidth="1"/>
    <col min="11523" max="11523" width="8.7109375" bestFit="1" customWidth="1"/>
    <col min="11524" max="11524" width="15.42578125" customWidth="1"/>
    <col min="11777" max="11777" width="28.28515625" customWidth="1"/>
    <col min="11778" max="11778" width="15.28515625" customWidth="1"/>
    <col min="11779" max="11779" width="8.7109375" bestFit="1" customWidth="1"/>
    <col min="11780" max="11780" width="15.42578125" customWidth="1"/>
    <col min="12033" max="12033" width="28.28515625" customWidth="1"/>
    <col min="12034" max="12034" width="15.28515625" customWidth="1"/>
    <col min="12035" max="12035" width="8.7109375" bestFit="1" customWidth="1"/>
    <col min="12036" max="12036" width="15.42578125" customWidth="1"/>
    <col min="12289" max="12289" width="28.28515625" customWidth="1"/>
    <col min="12290" max="12290" width="15.28515625" customWidth="1"/>
    <col min="12291" max="12291" width="8.7109375" bestFit="1" customWidth="1"/>
    <col min="12292" max="12292" width="15.42578125" customWidth="1"/>
    <col min="12545" max="12545" width="28.28515625" customWidth="1"/>
    <col min="12546" max="12546" width="15.28515625" customWidth="1"/>
    <col min="12547" max="12547" width="8.7109375" bestFit="1" customWidth="1"/>
    <col min="12548" max="12548" width="15.42578125" customWidth="1"/>
    <col min="12801" max="12801" width="28.28515625" customWidth="1"/>
    <col min="12802" max="12802" width="15.28515625" customWidth="1"/>
    <col min="12803" max="12803" width="8.7109375" bestFit="1" customWidth="1"/>
    <col min="12804" max="12804" width="15.42578125" customWidth="1"/>
    <col min="13057" max="13057" width="28.28515625" customWidth="1"/>
    <col min="13058" max="13058" width="15.28515625" customWidth="1"/>
    <col min="13059" max="13059" width="8.7109375" bestFit="1" customWidth="1"/>
    <col min="13060" max="13060" width="15.42578125" customWidth="1"/>
    <col min="13313" max="13313" width="28.28515625" customWidth="1"/>
    <col min="13314" max="13314" width="15.28515625" customWidth="1"/>
    <col min="13315" max="13315" width="8.7109375" bestFit="1" customWidth="1"/>
    <col min="13316" max="13316" width="15.42578125" customWidth="1"/>
    <col min="13569" max="13569" width="28.28515625" customWidth="1"/>
    <col min="13570" max="13570" width="15.28515625" customWidth="1"/>
    <col min="13571" max="13571" width="8.7109375" bestFit="1" customWidth="1"/>
    <col min="13572" max="13572" width="15.42578125" customWidth="1"/>
    <col min="13825" max="13825" width="28.28515625" customWidth="1"/>
    <col min="13826" max="13826" width="15.28515625" customWidth="1"/>
    <col min="13827" max="13827" width="8.7109375" bestFit="1" customWidth="1"/>
    <col min="13828" max="13828" width="15.42578125" customWidth="1"/>
    <col min="14081" max="14081" width="28.28515625" customWidth="1"/>
    <col min="14082" max="14082" width="15.28515625" customWidth="1"/>
    <col min="14083" max="14083" width="8.7109375" bestFit="1" customWidth="1"/>
    <col min="14084" max="14084" width="15.42578125" customWidth="1"/>
    <col min="14337" max="14337" width="28.28515625" customWidth="1"/>
    <col min="14338" max="14338" width="15.28515625" customWidth="1"/>
    <col min="14339" max="14339" width="8.7109375" bestFit="1" customWidth="1"/>
    <col min="14340" max="14340" width="15.42578125" customWidth="1"/>
    <col min="14593" max="14593" width="28.28515625" customWidth="1"/>
    <col min="14594" max="14594" width="15.28515625" customWidth="1"/>
    <col min="14595" max="14595" width="8.7109375" bestFit="1" customWidth="1"/>
    <col min="14596" max="14596" width="15.42578125" customWidth="1"/>
    <col min="14849" max="14849" width="28.28515625" customWidth="1"/>
    <col min="14850" max="14850" width="15.28515625" customWidth="1"/>
    <col min="14851" max="14851" width="8.7109375" bestFit="1" customWidth="1"/>
    <col min="14852" max="14852" width="15.42578125" customWidth="1"/>
    <col min="15105" max="15105" width="28.28515625" customWidth="1"/>
    <col min="15106" max="15106" width="15.28515625" customWidth="1"/>
    <col min="15107" max="15107" width="8.7109375" bestFit="1" customWidth="1"/>
    <col min="15108" max="15108" width="15.42578125" customWidth="1"/>
    <col min="15361" max="15361" width="28.28515625" customWidth="1"/>
    <col min="15362" max="15362" width="15.28515625" customWidth="1"/>
    <col min="15363" max="15363" width="8.7109375" bestFit="1" customWidth="1"/>
    <col min="15364" max="15364" width="15.42578125" customWidth="1"/>
    <col min="15617" max="15617" width="28.28515625" customWidth="1"/>
    <col min="15618" max="15618" width="15.28515625" customWidth="1"/>
    <col min="15619" max="15619" width="8.7109375" bestFit="1" customWidth="1"/>
    <col min="15620" max="15620" width="15.42578125" customWidth="1"/>
    <col min="15873" max="15873" width="28.28515625" customWidth="1"/>
    <col min="15874" max="15874" width="15.28515625" customWidth="1"/>
    <col min="15875" max="15875" width="8.7109375" bestFit="1" customWidth="1"/>
    <col min="15876" max="15876" width="15.42578125" customWidth="1"/>
    <col min="16129" max="16129" width="28.28515625" customWidth="1"/>
    <col min="16130" max="16130" width="15.28515625" customWidth="1"/>
    <col min="16131" max="16131" width="8.7109375" bestFit="1" customWidth="1"/>
    <col min="16132" max="16132" width="15.42578125" customWidth="1"/>
  </cols>
  <sheetData>
    <row r="1" spans="1:4" x14ac:dyDescent="0.25">
      <c r="A1" s="31" t="s">
        <v>23</v>
      </c>
      <c r="B1" s="31"/>
      <c r="C1" s="31"/>
      <c r="D1" s="31"/>
    </row>
    <row r="2" spans="1:4" ht="6" customHeight="1" x14ac:dyDescent="0.25"/>
    <row r="3" spans="1:4" s="2" customFormat="1" ht="14.25" x14ac:dyDescent="0.2">
      <c r="A3" s="32" t="s">
        <v>16</v>
      </c>
      <c r="B3" s="1" t="s">
        <v>0</v>
      </c>
      <c r="C3" s="1" t="s">
        <v>1</v>
      </c>
      <c r="D3" s="1" t="s">
        <v>2</v>
      </c>
    </row>
    <row r="4" spans="1:4" ht="14.25" customHeight="1" x14ac:dyDescent="0.25">
      <c r="A4" s="33"/>
      <c r="B4" s="3" t="s">
        <v>3</v>
      </c>
      <c r="C4" s="4">
        <v>177</v>
      </c>
      <c r="D4" s="37">
        <f>C21/17</f>
        <v>63.176470588235297</v>
      </c>
    </row>
    <row r="5" spans="1:4" ht="14.25" customHeight="1" x14ac:dyDescent="0.25">
      <c r="A5" s="33"/>
      <c r="B5" s="3" t="s">
        <v>4</v>
      </c>
      <c r="C5" s="4">
        <v>85</v>
      </c>
      <c r="D5" s="38"/>
    </row>
    <row r="6" spans="1:4" ht="14.25" customHeight="1" x14ac:dyDescent="0.25">
      <c r="A6" s="33"/>
      <c r="B6" s="3" t="s">
        <v>5</v>
      </c>
      <c r="C6" s="4">
        <v>47</v>
      </c>
      <c r="D6" s="38"/>
    </row>
    <row r="7" spans="1:4" ht="14.25" customHeight="1" x14ac:dyDescent="0.25">
      <c r="A7" s="33"/>
      <c r="B7" s="3" t="s">
        <v>6</v>
      </c>
      <c r="C7" s="4">
        <v>62</v>
      </c>
      <c r="D7" s="38"/>
    </row>
    <row r="8" spans="1:4" ht="14.25" customHeight="1" x14ac:dyDescent="0.25">
      <c r="A8" s="33"/>
      <c r="B8" s="3" t="s">
        <v>7</v>
      </c>
      <c r="C8" s="4">
        <v>3</v>
      </c>
      <c r="D8" s="38"/>
    </row>
    <row r="9" spans="1:4" ht="14.25" customHeight="1" x14ac:dyDescent="0.25">
      <c r="A9" s="33"/>
      <c r="B9" s="3" t="s">
        <v>8</v>
      </c>
      <c r="C9" s="4">
        <v>175</v>
      </c>
      <c r="D9" s="38"/>
    </row>
    <row r="10" spans="1:4" ht="14.25" customHeight="1" x14ac:dyDescent="0.25">
      <c r="A10" s="33"/>
      <c r="B10" s="3" t="s">
        <v>9</v>
      </c>
      <c r="C10" s="4">
        <v>7</v>
      </c>
      <c r="D10" s="38"/>
    </row>
    <row r="11" spans="1:4" ht="14.25" customHeight="1" x14ac:dyDescent="0.25">
      <c r="A11" s="33"/>
      <c r="B11" s="3" t="s">
        <v>10</v>
      </c>
      <c r="C11" s="4">
        <v>55</v>
      </c>
      <c r="D11" s="38"/>
    </row>
    <row r="12" spans="1:4" ht="14.25" customHeight="1" x14ac:dyDescent="0.25">
      <c r="A12" s="33"/>
      <c r="B12" s="3" t="s">
        <v>11</v>
      </c>
      <c r="C12" s="4">
        <v>60</v>
      </c>
      <c r="D12" s="38"/>
    </row>
    <row r="13" spans="1:4" ht="14.25" customHeight="1" x14ac:dyDescent="0.25">
      <c r="A13" s="33"/>
      <c r="B13" s="3" t="s">
        <v>12</v>
      </c>
      <c r="C13" s="4">
        <v>32</v>
      </c>
      <c r="D13" s="38"/>
    </row>
    <row r="14" spans="1:4" ht="14.25" customHeight="1" x14ac:dyDescent="0.25">
      <c r="A14" s="33"/>
      <c r="B14" s="3" t="s">
        <v>13</v>
      </c>
      <c r="C14" s="4">
        <v>41</v>
      </c>
      <c r="D14" s="38"/>
    </row>
    <row r="15" spans="1:4" ht="14.25" customHeight="1" x14ac:dyDescent="0.25">
      <c r="A15" s="33"/>
      <c r="B15" s="3" t="s">
        <v>14</v>
      </c>
      <c r="C15" s="4">
        <v>120</v>
      </c>
      <c r="D15" s="38"/>
    </row>
    <row r="16" spans="1:4" ht="14.25" customHeight="1" x14ac:dyDescent="0.25">
      <c r="A16" s="33"/>
      <c r="B16" s="3" t="s">
        <v>3</v>
      </c>
      <c r="C16" s="4">
        <v>11</v>
      </c>
      <c r="D16" s="38"/>
    </row>
    <row r="17" spans="1:4" ht="14.25" customHeight="1" x14ac:dyDescent="0.25">
      <c r="A17" s="33"/>
      <c r="B17" s="3" t="s">
        <v>4</v>
      </c>
      <c r="C17" s="4">
        <v>94</v>
      </c>
      <c r="D17" s="38"/>
    </row>
    <row r="18" spans="1:4" ht="14.25" customHeight="1" x14ac:dyDescent="0.25">
      <c r="A18" s="33"/>
      <c r="B18" s="3" t="s">
        <v>5</v>
      </c>
      <c r="C18" s="4">
        <v>21</v>
      </c>
      <c r="D18" s="38"/>
    </row>
    <row r="19" spans="1:4" ht="14.25" customHeight="1" x14ac:dyDescent="0.25">
      <c r="A19" s="33"/>
      <c r="B19" s="3" t="s">
        <v>6</v>
      </c>
      <c r="C19" s="4">
        <v>11</v>
      </c>
      <c r="D19" s="38"/>
    </row>
    <row r="20" spans="1:4" ht="14.25" customHeight="1" x14ac:dyDescent="0.25">
      <c r="A20" s="33"/>
      <c r="B20" s="3" t="s">
        <v>7</v>
      </c>
      <c r="C20" s="4">
        <v>73</v>
      </c>
      <c r="D20" s="38"/>
    </row>
    <row r="21" spans="1:4" ht="14.25" customHeight="1" x14ac:dyDescent="0.25">
      <c r="A21" s="34"/>
      <c r="B21" s="5" t="s">
        <v>15</v>
      </c>
      <c r="C21" s="6">
        <f>SUM(C4:C20)</f>
        <v>1074</v>
      </c>
      <c r="D21" s="39"/>
    </row>
    <row r="22" spans="1:4" ht="14.25" customHeight="1" x14ac:dyDescent="0.25"/>
    <row r="23" spans="1:4" ht="14.25" customHeight="1" x14ac:dyDescent="0.25">
      <c r="A23" s="32" t="s">
        <v>17</v>
      </c>
      <c r="B23" s="1" t="s">
        <v>0</v>
      </c>
      <c r="C23" s="1" t="s">
        <v>1</v>
      </c>
      <c r="D23" s="1" t="s">
        <v>2</v>
      </c>
    </row>
    <row r="24" spans="1:4" x14ac:dyDescent="0.25">
      <c r="A24" s="33"/>
      <c r="B24" s="3" t="s">
        <v>3</v>
      </c>
      <c r="C24" s="4">
        <v>15</v>
      </c>
      <c r="D24" s="30">
        <f>C41/17</f>
        <v>15.941176470588236</v>
      </c>
    </row>
    <row r="25" spans="1:4" x14ac:dyDescent="0.25">
      <c r="A25" s="33"/>
      <c r="B25" s="3" t="s">
        <v>4</v>
      </c>
      <c r="C25" s="4">
        <v>9</v>
      </c>
      <c r="D25" s="30"/>
    </row>
    <row r="26" spans="1:4" x14ac:dyDescent="0.25">
      <c r="A26" s="33"/>
      <c r="B26" s="3" t="s">
        <v>5</v>
      </c>
      <c r="C26" s="4">
        <v>2</v>
      </c>
      <c r="D26" s="30"/>
    </row>
    <row r="27" spans="1:4" x14ac:dyDescent="0.25">
      <c r="A27" s="33"/>
      <c r="B27" s="3" t="s">
        <v>6</v>
      </c>
      <c r="C27" s="4">
        <v>12</v>
      </c>
      <c r="D27" s="30"/>
    </row>
    <row r="28" spans="1:4" x14ac:dyDescent="0.25">
      <c r="A28" s="33"/>
      <c r="B28" s="3" t="s">
        <v>7</v>
      </c>
      <c r="C28" s="4">
        <v>2</v>
      </c>
      <c r="D28" s="30"/>
    </row>
    <row r="29" spans="1:4" x14ac:dyDescent="0.25">
      <c r="A29" s="33"/>
      <c r="B29" s="3" t="s">
        <v>8</v>
      </c>
      <c r="C29" s="4">
        <v>78</v>
      </c>
      <c r="D29" s="30"/>
    </row>
    <row r="30" spans="1:4" x14ac:dyDescent="0.25">
      <c r="A30" s="33"/>
      <c r="B30" s="3" t="s">
        <v>9</v>
      </c>
      <c r="C30" s="4">
        <v>8</v>
      </c>
      <c r="D30" s="30"/>
    </row>
    <row r="31" spans="1:4" x14ac:dyDescent="0.25">
      <c r="A31" s="33"/>
      <c r="B31" s="3" t="s">
        <v>10</v>
      </c>
      <c r="C31" s="4">
        <v>24</v>
      </c>
      <c r="D31" s="30"/>
    </row>
    <row r="32" spans="1:4" x14ac:dyDescent="0.25">
      <c r="A32" s="33"/>
      <c r="B32" s="3" t="s">
        <v>11</v>
      </c>
      <c r="C32" s="4">
        <v>10</v>
      </c>
      <c r="D32" s="30"/>
    </row>
    <row r="33" spans="1:4" x14ac:dyDescent="0.25">
      <c r="A33" s="33"/>
      <c r="B33" s="3" t="s">
        <v>12</v>
      </c>
      <c r="C33" s="4">
        <v>3</v>
      </c>
      <c r="D33" s="30"/>
    </row>
    <row r="34" spans="1:4" x14ac:dyDescent="0.25">
      <c r="A34" s="33"/>
      <c r="B34" s="3" t="s">
        <v>13</v>
      </c>
      <c r="C34" s="4">
        <v>9</v>
      </c>
      <c r="D34" s="30"/>
    </row>
    <row r="35" spans="1:4" x14ac:dyDescent="0.25">
      <c r="A35" s="33"/>
      <c r="B35" s="3" t="s">
        <v>14</v>
      </c>
      <c r="C35" s="4">
        <v>22</v>
      </c>
      <c r="D35" s="30"/>
    </row>
    <row r="36" spans="1:4" x14ac:dyDescent="0.25">
      <c r="A36" s="33"/>
      <c r="B36" s="3" t="s">
        <v>3</v>
      </c>
      <c r="C36" s="4">
        <v>14</v>
      </c>
      <c r="D36" s="30"/>
    </row>
    <row r="37" spans="1:4" x14ac:dyDescent="0.25">
      <c r="A37" s="33"/>
      <c r="B37" s="3" t="s">
        <v>4</v>
      </c>
      <c r="C37" s="4">
        <v>37</v>
      </c>
      <c r="D37" s="30"/>
    </row>
    <row r="38" spans="1:4" x14ac:dyDescent="0.25">
      <c r="A38" s="33"/>
      <c r="B38" s="3" t="s">
        <v>5</v>
      </c>
      <c r="C38" s="4">
        <v>0</v>
      </c>
      <c r="D38" s="30"/>
    </row>
    <row r="39" spans="1:4" x14ac:dyDescent="0.25">
      <c r="A39" s="33"/>
      <c r="B39" s="3" t="s">
        <v>6</v>
      </c>
      <c r="C39" s="4">
        <v>5</v>
      </c>
      <c r="D39" s="30"/>
    </row>
    <row r="40" spans="1:4" x14ac:dyDescent="0.25">
      <c r="A40" s="33"/>
      <c r="B40" s="3" t="s">
        <v>7</v>
      </c>
      <c r="C40" s="4">
        <v>21</v>
      </c>
      <c r="D40" s="30"/>
    </row>
    <row r="41" spans="1:4" x14ac:dyDescent="0.25">
      <c r="A41" s="34"/>
      <c r="B41" s="5" t="s">
        <v>15</v>
      </c>
      <c r="C41" s="6">
        <f>SUM(C24:C40)</f>
        <v>271</v>
      </c>
      <c r="D41" s="30"/>
    </row>
    <row r="42" spans="1:4" ht="12" customHeight="1" x14ac:dyDescent="0.25">
      <c r="A42" s="7"/>
      <c r="B42" s="8"/>
      <c r="C42" s="9"/>
      <c r="D42" s="10"/>
    </row>
    <row r="43" spans="1:4" x14ac:dyDescent="0.25">
      <c r="A43" s="32" t="s">
        <v>18</v>
      </c>
      <c r="B43" s="1" t="s">
        <v>0</v>
      </c>
      <c r="C43" s="1" t="s">
        <v>1</v>
      </c>
      <c r="D43" s="1" t="s">
        <v>2</v>
      </c>
    </row>
    <row r="44" spans="1:4" ht="13.5" customHeight="1" x14ac:dyDescent="0.25">
      <c r="A44" s="33"/>
      <c r="B44" s="3" t="s">
        <v>3</v>
      </c>
      <c r="C44" s="4">
        <v>5</v>
      </c>
      <c r="D44" s="30">
        <f>C61/17</f>
        <v>5.3529411764705879</v>
      </c>
    </row>
    <row r="45" spans="1:4" ht="13.5" customHeight="1" x14ac:dyDescent="0.25">
      <c r="A45" s="33"/>
      <c r="B45" s="3" t="s">
        <v>4</v>
      </c>
      <c r="C45" s="4">
        <v>2</v>
      </c>
      <c r="D45" s="30"/>
    </row>
    <row r="46" spans="1:4" ht="13.5" customHeight="1" x14ac:dyDescent="0.25">
      <c r="A46" s="33"/>
      <c r="B46" s="3" t="s">
        <v>5</v>
      </c>
      <c r="C46" s="4">
        <v>2</v>
      </c>
      <c r="D46" s="30"/>
    </row>
    <row r="47" spans="1:4" ht="13.5" customHeight="1" x14ac:dyDescent="0.25">
      <c r="A47" s="33"/>
      <c r="B47" s="3" t="s">
        <v>6</v>
      </c>
      <c r="C47" s="4">
        <v>8</v>
      </c>
      <c r="D47" s="30"/>
    </row>
    <row r="48" spans="1:4" ht="13.5" customHeight="1" x14ac:dyDescent="0.25">
      <c r="A48" s="33"/>
      <c r="B48" s="3" t="s">
        <v>7</v>
      </c>
      <c r="C48" s="4">
        <v>3</v>
      </c>
      <c r="D48" s="30"/>
    </row>
    <row r="49" spans="1:4" ht="13.5" customHeight="1" x14ac:dyDescent="0.25">
      <c r="A49" s="33"/>
      <c r="B49" s="3" t="s">
        <v>8</v>
      </c>
      <c r="C49" s="4">
        <v>16</v>
      </c>
      <c r="D49" s="30"/>
    </row>
    <row r="50" spans="1:4" ht="13.5" customHeight="1" x14ac:dyDescent="0.25">
      <c r="A50" s="33"/>
      <c r="B50" s="3" t="s">
        <v>9</v>
      </c>
      <c r="C50" s="4">
        <v>0</v>
      </c>
      <c r="D50" s="30"/>
    </row>
    <row r="51" spans="1:4" ht="13.5" customHeight="1" x14ac:dyDescent="0.25">
      <c r="A51" s="33"/>
      <c r="B51" s="3" t="s">
        <v>10</v>
      </c>
      <c r="C51" s="4">
        <v>0</v>
      </c>
      <c r="D51" s="30"/>
    </row>
    <row r="52" spans="1:4" ht="13.5" customHeight="1" x14ac:dyDescent="0.25">
      <c r="A52" s="33"/>
      <c r="B52" s="3" t="s">
        <v>11</v>
      </c>
      <c r="C52" s="4">
        <v>0</v>
      </c>
      <c r="D52" s="30"/>
    </row>
    <row r="53" spans="1:4" ht="13.5" customHeight="1" x14ac:dyDescent="0.25">
      <c r="A53" s="33"/>
      <c r="B53" s="3" t="s">
        <v>12</v>
      </c>
      <c r="C53" s="4">
        <v>1</v>
      </c>
      <c r="D53" s="30"/>
    </row>
    <row r="54" spans="1:4" ht="13.5" customHeight="1" x14ac:dyDescent="0.25">
      <c r="A54" s="33"/>
      <c r="B54" s="3" t="s">
        <v>13</v>
      </c>
      <c r="C54" s="4">
        <v>1</v>
      </c>
      <c r="D54" s="30"/>
    </row>
    <row r="55" spans="1:4" ht="13.5" customHeight="1" x14ac:dyDescent="0.25">
      <c r="A55" s="33"/>
      <c r="B55" s="3" t="s">
        <v>14</v>
      </c>
      <c r="C55" s="4">
        <v>32</v>
      </c>
      <c r="D55" s="30"/>
    </row>
    <row r="56" spans="1:4" ht="13.5" customHeight="1" x14ac:dyDescent="0.25">
      <c r="A56" s="33"/>
      <c r="B56" s="3" t="s">
        <v>3</v>
      </c>
      <c r="C56" s="4">
        <v>0</v>
      </c>
      <c r="D56" s="30"/>
    </row>
    <row r="57" spans="1:4" ht="13.5" customHeight="1" x14ac:dyDescent="0.25">
      <c r="A57" s="33"/>
      <c r="B57" s="3" t="s">
        <v>4</v>
      </c>
      <c r="C57" s="4">
        <v>9</v>
      </c>
      <c r="D57" s="30"/>
    </row>
    <row r="58" spans="1:4" ht="13.5" customHeight="1" x14ac:dyDescent="0.25">
      <c r="A58" s="33"/>
      <c r="B58" s="3" t="s">
        <v>5</v>
      </c>
      <c r="C58" s="4">
        <v>4</v>
      </c>
      <c r="D58" s="30"/>
    </row>
    <row r="59" spans="1:4" ht="13.5" customHeight="1" x14ac:dyDescent="0.25">
      <c r="A59" s="33"/>
      <c r="B59" s="3" t="s">
        <v>6</v>
      </c>
      <c r="C59" s="4">
        <v>3</v>
      </c>
      <c r="D59" s="30"/>
    </row>
    <row r="60" spans="1:4" ht="13.5" customHeight="1" x14ac:dyDescent="0.25">
      <c r="A60" s="33"/>
      <c r="B60" s="3" t="s">
        <v>7</v>
      </c>
      <c r="C60" s="4">
        <v>5</v>
      </c>
      <c r="D60" s="30"/>
    </row>
    <row r="61" spans="1:4" x14ac:dyDescent="0.25">
      <c r="A61" s="34"/>
      <c r="B61" s="5" t="s">
        <v>15</v>
      </c>
      <c r="C61" s="6">
        <f>SUM(C44:C60)</f>
        <v>91</v>
      </c>
      <c r="D61" s="30"/>
    </row>
    <row r="62" spans="1:4" ht="20.25" customHeight="1" x14ac:dyDescent="0.25"/>
    <row r="63" spans="1:4" x14ac:dyDescent="0.25">
      <c r="A63" s="32" t="s">
        <v>19</v>
      </c>
      <c r="B63" s="1" t="s">
        <v>0</v>
      </c>
      <c r="C63" s="1" t="s">
        <v>1</v>
      </c>
      <c r="D63" s="1" t="s">
        <v>2</v>
      </c>
    </row>
    <row r="64" spans="1:4" ht="12.75" customHeight="1" x14ac:dyDescent="0.25">
      <c r="A64" s="33"/>
      <c r="B64" s="3" t="s">
        <v>3</v>
      </c>
      <c r="C64" s="4">
        <v>2</v>
      </c>
      <c r="D64" s="30">
        <f>C81/17</f>
        <v>4.4705882352941178</v>
      </c>
    </row>
    <row r="65" spans="1:4" ht="12.75" customHeight="1" x14ac:dyDescent="0.25">
      <c r="A65" s="33"/>
      <c r="B65" s="3" t="s">
        <v>4</v>
      </c>
      <c r="C65" s="4">
        <v>0</v>
      </c>
      <c r="D65" s="30"/>
    </row>
    <row r="66" spans="1:4" ht="12.75" customHeight="1" x14ac:dyDescent="0.25">
      <c r="A66" s="33"/>
      <c r="B66" s="3" t="s">
        <v>5</v>
      </c>
      <c r="C66" s="4">
        <v>0</v>
      </c>
      <c r="D66" s="30"/>
    </row>
    <row r="67" spans="1:4" ht="12.75" customHeight="1" x14ac:dyDescent="0.25">
      <c r="A67" s="33"/>
      <c r="B67" s="3" t="s">
        <v>6</v>
      </c>
      <c r="C67" s="4">
        <v>0</v>
      </c>
      <c r="D67" s="30"/>
    </row>
    <row r="68" spans="1:4" ht="12.75" customHeight="1" x14ac:dyDescent="0.25">
      <c r="A68" s="33"/>
      <c r="B68" s="3" t="s">
        <v>7</v>
      </c>
      <c r="C68" s="4">
        <v>0</v>
      </c>
      <c r="D68" s="30"/>
    </row>
    <row r="69" spans="1:4" ht="12.75" customHeight="1" x14ac:dyDescent="0.25">
      <c r="A69" s="33"/>
      <c r="B69" s="3" t="s">
        <v>8</v>
      </c>
      <c r="C69" s="4">
        <v>0</v>
      </c>
      <c r="D69" s="30"/>
    </row>
    <row r="70" spans="1:4" ht="12.75" customHeight="1" x14ac:dyDescent="0.25">
      <c r="A70" s="33"/>
      <c r="B70" s="3" t="s">
        <v>9</v>
      </c>
      <c r="C70" s="4">
        <v>0</v>
      </c>
      <c r="D70" s="30"/>
    </row>
    <row r="71" spans="1:4" ht="12.75" customHeight="1" x14ac:dyDescent="0.25">
      <c r="A71" s="33"/>
      <c r="B71" s="3" t="s">
        <v>10</v>
      </c>
      <c r="C71" s="4">
        <v>0</v>
      </c>
      <c r="D71" s="30"/>
    </row>
    <row r="72" spans="1:4" ht="12.75" customHeight="1" x14ac:dyDescent="0.25">
      <c r="A72" s="33"/>
      <c r="B72" s="3" t="s">
        <v>11</v>
      </c>
      <c r="C72" s="4">
        <v>0</v>
      </c>
      <c r="D72" s="30"/>
    </row>
    <row r="73" spans="1:4" ht="12.75" customHeight="1" x14ac:dyDescent="0.25">
      <c r="A73" s="33"/>
      <c r="B73" s="3" t="s">
        <v>12</v>
      </c>
      <c r="C73" s="4">
        <v>41</v>
      </c>
      <c r="D73" s="30"/>
    </row>
    <row r="74" spans="1:4" ht="12.75" customHeight="1" x14ac:dyDescent="0.25">
      <c r="A74" s="33"/>
      <c r="B74" s="3" t="s">
        <v>13</v>
      </c>
      <c r="C74" s="4">
        <v>3</v>
      </c>
      <c r="D74" s="30"/>
    </row>
    <row r="75" spans="1:4" ht="12.75" customHeight="1" x14ac:dyDescent="0.25">
      <c r="A75" s="33"/>
      <c r="B75" s="3" t="s">
        <v>14</v>
      </c>
      <c r="C75" s="4">
        <v>1</v>
      </c>
      <c r="D75" s="30"/>
    </row>
    <row r="76" spans="1:4" ht="12.75" customHeight="1" x14ac:dyDescent="0.25">
      <c r="A76" s="33"/>
      <c r="B76" s="3" t="s">
        <v>3</v>
      </c>
      <c r="C76" s="4">
        <v>2</v>
      </c>
      <c r="D76" s="30"/>
    </row>
    <row r="77" spans="1:4" ht="12.75" customHeight="1" x14ac:dyDescent="0.25">
      <c r="A77" s="33"/>
      <c r="B77" s="3" t="s">
        <v>4</v>
      </c>
      <c r="C77" s="4">
        <v>5</v>
      </c>
      <c r="D77" s="30"/>
    </row>
    <row r="78" spans="1:4" ht="12.75" customHeight="1" x14ac:dyDescent="0.25">
      <c r="A78" s="33"/>
      <c r="B78" s="3" t="s">
        <v>5</v>
      </c>
      <c r="C78" s="4">
        <v>3</v>
      </c>
      <c r="D78" s="30"/>
    </row>
    <row r="79" spans="1:4" ht="12.75" customHeight="1" x14ac:dyDescent="0.25">
      <c r="A79" s="33"/>
      <c r="B79" s="3" t="s">
        <v>6</v>
      </c>
      <c r="C79" s="4">
        <v>5</v>
      </c>
      <c r="D79" s="30"/>
    </row>
    <row r="80" spans="1:4" ht="12.75" customHeight="1" x14ac:dyDescent="0.25">
      <c r="A80" s="33"/>
      <c r="B80" s="3" t="s">
        <v>7</v>
      </c>
      <c r="C80" s="4">
        <v>14</v>
      </c>
      <c r="D80" s="30"/>
    </row>
    <row r="81" spans="1:4" ht="12.75" customHeight="1" x14ac:dyDescent="0.25">
      <c r="A81" s="34"/>
      <c r="B81" s="11" t="s">
        <v>15</v>
      </c>
      <c r="C81" s="12">
        <f>SUM(C64:C80)</f>
        <v>76</v>
      </c>
      <c r="D81" s="30"/>
    </row>
    <row r="82" spans="1:4" ht="16.5" customHeight="1" x14ac:dyDescent="0.25"/>
    <row r="83" spans="1:4" ht="14.25" customHeight="1" x14ac:dyDescent="0.25">
      <c r="A83" s="32" t="s">
        <v>20</v>
      </c>
      <c r="B83" s="1" t="s">
        <v>0</v>
      </c>
      <c r="C83" s="1" t="s">
        <v>1</v>
      </c>
      <c r="D83" s="1" t="s">
        <v>2</v>
      </c>
    </row>
    <row r="84" spans="1:4" x14ac:dyDescent="0.25">
      <c r="A84" s="35"/>
      <c r="B84" s="3" t="s">
        <v>3</v>
      </c>
      <c r="C84" s="3">
        <v>0</v>
      </c>
      <c r="D84" s="30">
        <f>C101/17</f>
        <v>2.0588235294117645</v>
      </c>
    </row>
    <row r="85" spans="1:4" x14ac:dyDescent="0.25">
      <c r="A85" s="35"/>
      <c r="B85" s="3" t="s">
        <v>4</v>
      </c>
      <c r="C85" s="3">
        <v>0</v>
      </c>
      <c r="D85" s="30"/>
    </row>
    <row r="86" spans="1:4" x14ac:dyDescent="0.25">
      <c r="A86" s="35"/>
      <c r="B86" s="3" t="s">
        <v>5</v>
      </c>
      <c r="C86" s="3">
        <v>0</v>
      </c>
      <c r="D86" s="30"/>
    </row>
    <row r="87" spans="1:4" x14ac:dyDescent="0.25">
      <c r="A87" s="35"/>
      <c r="B87" s="3" t="s">
        <v>6</v>
      </c>
      <c r="C87" s="4">
        <v>7</v>
      </c>
      <c r="D87" s="30"/>
    </row>
    <row r="88" spans="1:4" x14ac:dyDescent="0.25">
      <c r="A88" s="35"/>
      <c r="B88" s="3" t="s">
        <v>7</v>
      </c>
      <c r="C88" s="4">
        <v>0</v>
      </c>
      <c r="D88" s="30"/>
    </row>
    <row r="89" spans="1:4" x14ac:dyDescent="0.25">
      <c r="A89" s="35"/>
      <c r="B89" s="3" t="s">
        <v>8</v>
      </c>
      <c r="C89" s="4">
        <v>0</v>
      </c>
      <c r="D89" s="30"/>
    </row>
    <row r="90" spans="1:4" x14ac:dyDescent="0.25">
      <c r="A90" s="35"/>
      <c r="B90" s="3" t="s">
        <v>9</v>
      </c>
      <c r="C90" s="4">
        <v>0</v>
      </c>
      <c r="D90" s="30"/>
    </row>
    <row r="91" spans="1:4" x14ac:dyDescent="0.25">
      <c r="A91" s="35"/>
      <c r="B91" s="3" t="s">
        <v>10</v>
      </c>
      <c r="C91" s="4">
        <v>0</v>
      </c>
      <c r="D91" s="30"/>
    </row>
    <row r="92" spans="1:4" x14ac:dyDescent="0.25">
      <c r="A92" s="35"/>
      <c r="B92" s="3" t="s">
        <v>11</v>
      </c>
      <c r="C92" s="4">
        <v>4</v>
      </c>
      <c r="D92" s="30"/>
    </row>
    <row r="93" spans="1:4" x14ac:dyDescent="0.25">
      <c r="A93" s="35"/>
      <c r="B93" s="3" t="s">
        <v>12</v>
      </c>
      <c r="C93" s="4">
        <v>3</v>
      </c>
      <c r="D93" s="30"/>
    </row>
    <row r="94" spans="1:4" x14ac:dyDescent="0.25">
      <c r="A94" s="35"/>
      <c r="B94" s="3" t="s">
        <v>13</v>
      </c>
      <c r="C94" s="4">
        <v>0</v>
      </c>
      <c r="D94" s="30"/>
    </row>
    <row r="95" spans="1:4" x14ac:dyDescent="0.25">
      <c r="A95" s="35"/>
      <c r="B95" s="3" t="s">
        <v>14</v>
      </c>
      <c r="C95" s="4">
        <v>6</v>
      </c>
      <c r="D95" s="30"/>
    </row>
    <row r="96" spans="1:4" x14ac:dyDescent="0.25">
      <c r="A96" s="35"/>
      <c r="B96" s="3" t="s">
        <v>3</v>
      </c>
      <c r="C96" s="4">
        <v>1</v>
      </c>
      <c r="D96" s="30"/>
    </row>
    <row r="97" spans="1:4" x14ac:dyDescent="0.25">
      <c r="A97" s="35"/>
      <c r="B97" s="3" t="s">
        <v>4</v>
      </c>
      <c r="C97" s="4">
        <v>12</v>
      </c>
      <c r="D97" s="30"/>
    </row>
    <row r="98" spans="1:4" x14ac:dyDescent="0.25">
      <c r="A98" s="35"/>
      <c r="B98" s="3" t="s">
        <v>5</v>
      </c>
      <c r="C98" s="4">
        <v>0</v>
      </c>
      <c r="D98" s="30"/>
    </row>
    <row r="99" spans="1:4" x14ac:dyDescent="0.25">
      <c r="A99" s="35"/>
      <c r="B99" s="3" t="s">
        <v>6</v>
      </c>
      <c r="C99" s="4">
        <v>0</v>
      </c>
      <c r="D99" s="30"/>
    </row>
    <row r="100" spans="1:4" x14ac:dyDescent="0.25">
      <c r="A100" s="35"/>
      <c r="B100" s="3" t="s">
        <v>7</v>
      </c>
      <c r="C100" s="4">
        <v>2</v>
      </c>
      <c r="D100" s="30"/>
    </row>
    <row r="101" spans="1:4" x14ac:dyDescent="0.25">
      <c r="A101" s="36"/>
      <c r="B101" s="13" t="s">
        <v>15</v>
      </c>
      <c r="C101" s="14">
        <f>SUM(C84:C100)</f>
        <v>35</v>
      </c>
      <c r="D101" s="30"/>
    </row>
    <row r="102" spans="1:4" ht="18" customHeight="1" x14ac:dyDescent="0.25"/>
    <row r="103" spans="1:4" x14ac:dyDescent="0.25">
      <c r="A103" s="28" t="s">
        <v>21</v>
      </c>
      <c r="B103" s="1" t="s">
        <v>0</v>
      </c>
      <c r="C103" s="1" t="s">
        <v>1</v>
      </c>
      <c r="D103" s="1" t="s">
        <v>2</v>
      </c>
    </row>
    <row r="104" spans="1:4" x14ac:dyDescent="0.25">
      <c r="A104" s="29"/>
      <c r="B104" s="3" t="s">
        <v>3</v>
      </c>
      <c r="C104" s="4">
        <v>79</v>
      </c>
      <c r="D104" s="30">
        <f>C121/17</f>
        <v>57.588235294117645</v>
      </c>
    </row>
    <row r="105" spans="1:4" x14ac:dyDescent="0.25">
      <c r="A105" s="29"/>
      <c r="B105" s="3" t="s">
        <v>4</v>
      </c>
      <c r="C105" s="4">
        <v>72</v>
      </c>
      <c r="D105" s="30"/>
    </row>
    <row r="106" spans="1:4" x14ac:dyDescent="0.25">
      <c r="A106" s="29"/>
      <c r="B106" s="3" t="s">
        <v>5</v>
      </c>
      <c r="C106" s="4">
        <v>47</v>
      </c>
      <c r="D106" s="30"/>
    </row>
    <row r="107" spans="1:4" x14ac:dyDescent="0.25">
      <c r="A107" s="29"/>
      <c r="B107" s="3" t="s">
        <v>6</v>
      </c>
      <c r="C107" s="4">
        <v>47</v>
      </c>
      <c r="D107" s="30"/>
    </row>
    <row r="108" spans="1:4" x14ac:dyDescent="0.25">
      <c r="A108" s="29"/>
      <c r="B108" s="3" t="s">
        <v>7</v>
      </c>
      <c r="C108" s="4">
        <v>99</v>
      </c>
      <c r="D108" s="30"/>
    </row>
    <row r="109" spans="1:4" x14ac:dyDescent="0.25">
      <c r="A109" s="29"/>
      <c r="B109" s="3" t="s">
        <v>8</v>
      </c>
      <c r="C109" s="4">
        <v>31</v>
      </c>
      <c r="D109" s="30"/>
    </row>
    <row r="110" spans="1:4" x14ac:dyDescent="0.25">
      <c r="A110" s="29"/>
      <c r="B110" s="3" t="s">
        <v>9</v>
      </c>
      <c r="C110" s="4">
        <v>9</v>
      </c>
      <c r="D110" s="30"/>
    </row>
    <row r="111" spans="1:4" x14ac:dyDescent="0.25">
      <c r="A111" s="29"/>
      <c r="B111" s="3" t="s">
        <v>10</v>
      </c>
      <c r="C111" s="4">
        <v>24</v>
      </c>
      <c r="D111" s="30"/>
    </row>
    <row r="112" spans="1:4" x14ac:dyDescent="0.25">
      <c r="A112" s="29"/>
      <c r="B112" s="3" t="s">
        <v>11</v>
      </c>
      <c r="C112" s="4">
        <v>0</v>
      </c>
      <c r="D112" s="30"/>
    </row>
    <row r="113" spans="1:4" x14ac:dyDescent="0.25">
      <c r="A113" s="29"/>
      <c r="B113" s="3" t="s">
        <v>12</v>
      </c>
      <c r="C113" s="4">
        <v>357</v>
      </c>
      <c r="D113" s="30"/>
    </row>
    <row r="114" spans="1:4" x14ac:dyDescent="0.25">
      <c r="A114" s="29"/>
      <c r="B114" s="3" t="s">
        <v>13</v>
      </c>
      <c r="C114" s="4">
        <v>16</v>
      </c>
      <c r="D114" s="30"/>
    </row>
    <row r="115" spans="1:4" x14ac:dyDescent="0.25">
      <c r="A115" s="29"/>
      <c r="B115" s="3" t="s">
        <v>14</v>
      </c>
      <c r="C115" s="4">
        <v>9</v>
      </c>
      <c r="D115" s="30"/>
    </row>
    <row r="116" spans="1:4" x14ac:dyDescent="0.25">
      <c r="A116" s="29"/>
      <c r="B116" s="3" t="s">
        <v>3</v>
      </c>
      <c r="C116" s="4">
        <v>14</v>
      </c>
      <c r="D116" s="30"/>
    </row>
    <row r="117" spans="1:4" x14ac:dyDescent="0.25">
      <c r="A117" s="29"/>
      <c r="B117" s="3" t="s">
        <v>4</v>
      </c>
      <c r="C117" s="4">
        <v>99</v>
      </c>
      <c r="D117" s="30"/>
    </row>
    <row r="118" spans="1:4" x14ac:dyDescent="0.25">
      <c r="A118" s="29"/>
      <c r="B118" s="3" t="s">
        <v>5</v>
      </c>
      <c r="C118" s="4">
        <v>22</v>
      </c>
      <c r="D118" s="30"/>
    </row>
    <row r="119" spans="1:4" x14ac:dyDescent="0.25">
      <c r="A119" s="29"/>
      <c r="B119" s="3" t="s">
        <v>6</v>
      </c>
      <c r="C119" s="4">
        <v>25</v>
      </c>
      <c r="D119" s="30"/>
    </row>
    <row r="120" spans="1:4" x14ac:dyDescent="0.25">
      <c r="A120" s="29"/>
      <c r="B120" s="3" t="s">
        <v>7</v>
      </c>
      <c r="C120" s="4">
        <v>29</v>
      </c>
      <c r="D120" s="30"/>
    </row>
    <row r="121" spans="1:4" x14ac:dyDescent="0.25">
      <c r="A121" s="29"/>
      <c r="B121" s="13" t="s">
        <v>15</v>
      </c>
      <c r="C121" s="14">
        <f>SUM(C104:C120)</f>
        <v>979</v>
      </c>
      <c r="D121" s="30"/>
    </row>
    <row r="122" spans="1:4" ht="28.5" customHeight="1" x14ac:dyDescent="0.25"/>
    <row r="123" spans="1:4" x14ac:dyDescent="0.25">
      <c r="A123" s="28" t="s">
        <v>22</v>
      </c>
      <c r="B123" s="1" t="s">
        <v>0</v>
      </c>
      <c r="C123" s="1" t="s">
        <v>1</v>
      </c>
      <c r="D123" s="1" t="s">
        <v>2</v>
      </c>
    </row>
    <row r="124" spans="1:4" ht="12.75" customHeight="1" x14ac:dyDescent="0.25">
      <c r="A124" s="29"/>
      <c r="B124" s="3" t="s">
        <v>3</v>
      </c>
      <c r="C124" s="4">
        <v>1</v>
      </c>
      <c r="D124" s="30">
        <f>C141/17</f>
        <v>5.7647058823529411</v>
      </c>
    </row>
    <row r="125" spans="1:4" ht="12.75" customHeight="1" x14ac:dyDescent="0.25">
      <c r="A125" s="29"/>
      <c r="B125" s="3" t="s">
        <v>4</v>
      </c>
      <c r="C125" s="4">
        <v>24</v>
      </c>
      <c r="D125" s="30"/>
    </row>
    <row r="126" spans="1:4" ht="12.75" customHeight="1" x14ac:dyDescent="0.25">
      <c r="A126" s="29"/>
      <c r="B126" s="3" t="s">
        <v>5</v>
      </c>
      <c r="C126" s="4">
        <v>0</v>
      </c>
      <c r="D126" s="30"/>
    </row>
    <row r="127" spans="1:4" ht="12.75" customHeight="1" x14ac:dyDescent="0.25">
      <c r="A127" s="29"/>
      <c r="B127" s="3" t="s">
        <v>6</v>
      </c>
      <c r="C127" s="4">
        <v>0</v>
      </c>
      <c r="D127" s="30"/>
    </row>
    <row r="128" spans="1:4" ht="12.75" customHeight="1" x14ac:dyDescent="0.25">
      <c r="A128" s="29"/>
      <c r="B128" s="3" t="s">
        <v>7</v>
      </c>
      <c r="C128" s="4">
        <v>0</v>
      </c>
      <c r="D128" s="30"/>
    </row>
    <row r="129" spans="1:4" ht="12.75" customHeight="1" x14ac:dyDescent="0.25">
      <c r="A129" s="29"/>
      <c r="B129" s="3" t="s">
        <v>8</v>
      </c>
      <c r="C129" s="4">
        <v>27</v>
      </c>
      <c r="D129" s="30"/>
    </row>
    <row r="130" spans="1:4" ht="12.75" customHeight="1" x14ac:dyDescent="0.25">
      <c r="A130" s="29"/>
      <c r="B130" s="3" t="s">
        <v>9</v>
      </c>
      <c r="C130" s="4">
        <v>2</v>
      </c>
      <c r="D130" s="30"/>
    </row>
    <row r="131" spans="1:4" ht="12.75" customHeight="1" x14ac:dyDescent="0.25">
      <c r="A131" s="29"/>
      <c r="B131" s="3" t="s">
        <v>10</v>
      </c>
      <c r="C131" s="4">
        <v>0</v>
      </c>
      <c r="D131" s="30"/>
    </row>
    <row r="132" spans="1:4" ht="12.75" customHeight="1" x14ac:dyDescent="0.25">
      <c r="A132" s="29"/>
      <c r="B132" s="3" t="s">
        <v>11</v>
      </c>
      <c r="C132" s="4">
        <v>0</v>
      </c>
      <c r="D132" s="30"/>
    </row>
    <row r="133" spans="1:4" ht="12.75" customHeight="1" x14ac:dyDescent="0.25">
      <c r="A133" s="29"/>
      <c r="B133" s="3" t="s">
        <v>12</v>
      </c>
      <c r="C133" s="4">
        <v>6</v>
      </c>
      <c r="D133" s="30"/>
    </row>
    <row r="134" spans="1:4" ht="12.75" customHeight="1" x14ac:dyDescent="0.25">
      <c r="A134" s="29"/>
      <c r="B134" s="3" t="s">
        <v>13</v>
      </c>
      <c r="C134" s="4">
        <v>3</v>
      </c>
      <c r="D134" s="30"/>
    </row>
    <row r="135" spans="1:4" ht="12.75" customHeight="1" x14ac:dyDescent="0.25">
      <c r="A135" s="29"/>
      <c r="B135" s="3" t="s">
        <v>14</v>
      </c>
      <c r="C135" s="4">
        <v>2</v>
      </c>
      <c r="D135" s="30"/>
    </row>
    <row r="136" spans="1:4" ht="12.75" customHeight="1" x14ac:dyDescent="0.25">
      <c r="A136" s="29"/>
      <c r="B136" s="3" t="s">
        <v>3</v>
      </c>
      <c r="C136" s="4">
        <v>10</v>
      </c>
      <c r="D136" s="30"/>
    </row>
    <row r="137" spans="1:4" ht="12.75" customHeight="1" x14ac:dyDescent="0.25">
      <c r="A137" s="29"/>
      <c r="B137" s="3" t="s">
        <v>4</v>
      </c>
      <c r="C137" s="4">
        <v>13</v>
      </c>
      <c r="D137" s="30"/>
    </row>
    <row r="138" spans="1:4" ht="12.75" customHeight="1" x14ac:dyDescent="0.25">
      <c r="A138" s="29"/>
      <c r="B138" s="3" t="s">
        <v>5</v>
      </c>
      <c r="C138" s="4">
        <v>0</v>
      </c>
      <c r="D138" s="30"/>
    </row>
    <row r="139" spans="1:4" ht="12.75" customHeight="1" x14ac:dyDescent="0.25">
      <c r="A139" s="29"/>
      <c r="B139" s="3" t="s">
        <v>6</v>
      </c>
      <c r="C139" s="4">
        <v>1</v>
      </c>
      <c r="D139" s="30"/>
    </row>
    <row r="140" spans="1:4" ht="12.75" customHeight="1" x14ac:dyDescent="0.25">
      <c r="A140" s="29"/>
      <c r="B140" s="3" t="s">
        <v>7</v>
      </c>
      <c r="C140" s="4">
        <v>9</v>
      </c>
      <c r="D140" s="30"/>
    </row>
    <row r="141" spans="1:4" ht="12.75" customHeight="1" x14ac:dyDescent="0.25">
      <c r="A141" s="29"/>
      <c r="B141" s="15" t="s">
        <v>15</v>
      </c>
      <c r="C141" s="17">
        <f>SUM(C124:C140)</f>
        <v>98</v>
      </c>
      <c r="D141" s="30"/>
    </row>
  </sheetData>
  <mergeCells count="15">
    <mergeCell ref="A123:A141"/>
    <mergeCell ref="D124:D141"/>
    <mergeCell ref="A1:D1"/>
    <mergeCell ref="A63:A81"/>
    <mergeCell ref="D64:D81"/>
    <mergeCell ref="A83:A101"/>
    <mergeCell ref="D84:D101"/>
    <mergeCell ref="A103:A121"/>
    <mergeCell ref="D104:D121"/>
    <mergeCell ref="A3:A21"/>
    <mergeCell ref="D4:D21"/>
    <mergeCell ref="A23:A41"/>
    <mergeCell ref="D24:D41"/>
    <mergeCell ref="A43:A61"/>
    <mergeCell ref="D44:D61"/>
  </mergeCells>
  <printOptions horizontalCentered="1"/>
  <pageMargins left="0.70866141732283472" right="0.70866141732283472" top="0.46" bottom="0.62" header="0.31496062992125984" footer="0.31496062992125984"/>
  <pageSetup paperSize="14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2"/>
  <sheetViews>
    <sheetView tabSelected="1" workbookViewId="0">
      <selection sqref="A1:D1"/>
    </sheetView>
  </sheetViews>
  <sheetFormatPr baseColWidth="10" defaultRowHeight="15" x14ac:dyDescent="0.25"/>
  <cols>
    <col min="1" max="1" width="28.28515625" customWidth="1"/>
    <col min="2" max="2" width="15.28515625" customWidth="1"/>
    <col min="3" max="3" width="8.7109375" bestFit="1" customWidth="1"/>
    <col min="4" max="4" width="15.42578125" customWidth="1"/>
    <col min="257" max="257" width="28.28515625" customWidth="1"/>
    <col min="258" max="258" width="15.28515625" customWidth="1"/>
    <col min="259" max="259" width="8.7109375" bestFit="1" customWidth="1"/>
    <col min="260" max="260" width="15.42578125" customWidth="1"/>
    <col min="513" max="513" width="28.28515625" customWidth="1"/>
    <col min="514" max="514" width="15.28515625" customWidth="1"/>
    <col min="515" max="515" width="8.7109375" bestFit="1" customWidth="1"/>
    <col min="516" max="516" width="15.42578125" customWidth="1"/>
    <col min="769" max="769" width="28.28515625" customWidth="1"/>
    <col min="770" max="770" width="15.28515625" customWidth="1"/>
    <col min="771" max="771" width="8.7109375" bestFit="1" customWidth="1"/>
    <col min="772" max="772" width="15.42578125" customWidth="1"/>
    <col min="1025" max="1025" width="28.28515625" customWidth="1"/>
    <col min="1026" max="1026" width="15.28515625" customWidth="1"/>
    <col min="1027" max="1027" width="8.7109375" bestFit="1" customWidth="1"/>
    <col min="1028" max="1028" width="15.42578125" customWidth="1"/>
    <col min="1281" max="1281" width="28.28515625" customWidth="1"/>
    <col min="1282" max="1282" width="15.28515625" customWidth="1"/>
    <col min="1283" max="1283" width="8.7109375" bestFit="1" customWidth="1"/>
    <col min="1284" max="1284" width="15.42578125" customWidth="1"/>
    <col min="1537" max="1537" width="28.28515625" customWidth="1"/>
    <col min="1538" max="1538" width="15.28515625" customWidth="1"/>
    <col min="1539" max="1539" width="8.7109375" bestFit="1" customWidth="1"/>
    <col min="1540" max="1540" width="15.42578125" customWidth="1"/>
    <col min="1793" max="1793" width="28.28515625" customWidth="1"/>
    <col min="1794" max="1794" width="15.28515625" customWidth="1"/>
    <col min="1795" max="1795" width="8.7109375" bestFit="1" customWidth="1"/>
    <col min="1796" max="1796" width="15.42578125" customWidth="1"/>
    <col min="2049" max="2049" width="28.28515625" customWidth="1"/>
    <col min="2050" max="2050" width="15.28515625" customWidth="1"/>
    <col min="2051" max="2051" width="8.7109375" bestFit="1" customWidth="1"/>
    <col min="2052" max="2052" width="15.42578125" customWidth="1"/>
    <col min="2305" max="2305" width="28.28515625" customWidth="1"/>
    <col min="2306" max="2306" width="15.28515625" customWidth="1"/>
    <col min="2307" max="2307" width="8.7109375" bestFit="1" customWidth="1"/>
    <col min="2308" max="2308" width="15.42578125" customWidth="1"/>
    <col min="2561" max="2561" width="28.28515625" customWidth="1"/>
    <col min="2562" max="2562" width="15.28515625" customWidth="1"/>
    <col min="2563" max="2563" width="8.7109375" bestFit="1" customWidth="1"/>
    <col min="2564" max="2564" width="15.42578125" customWidth="1"/>
    <col min="2817" max="2817" width="28.28515625" customWidth="1"/>
    <col min="2818" max="2818" width="15.28515625" customWidth="1"/>
    <col min="2819" max="2819" width="8.7109375" bestFit="1" customWidth="1"/>
    <col min="2820" max="2820" width="15.42578125" customWidth="1"/>
    <col min="3073" max="3073" width="28.28515625" customWidth="1"/>
    <col min="3074" max="3074" width="15.28515625" customWidth="1"/>
    <col min="3075" max="3075" width="8.7109375" bestFit="1" customWidth="1"/>
    <col min="3076" max="3076" width="15.42578125" customWidth="1"/>
    <col min="3329" max="3329" width="28.28515625" customWidth="1"/>
    <col min="3330" max="3330" width="15.28515625" customWidth="1"/>
    <col min="3331" max="3331" width="8.7109375" bestFit="1" customWidth="1"/>
    <col min="3332" max="3332" width="15.42578125" customWidth="1"/>
    <col min="3585" max="3585" width="28.28515625" customWidth="1"/>
    <col min="3586" max="3586" width="15.28515625" customWidth="1"/>
    <col min="3587" max="3587" width="8.7109375" bestFit="1" customWidth="1"/>
    <col min="3588" max="3588" width="15.42578125" customWidth="1"/>
    <col min="3841" max="3841" width="28.28515625" customWidth="1"/>
    <col min="3842" max="3842" width="15.28515625" customWidth="1"/>
    <col min="3843" max="3843" width="8.7109375" bestFit="1" customWidth="1"/>
    <col min="3844" max="3844" width="15.42578125" customWidth="1"/>
    <col min="4097" max="4097" width="28.28515625" customWidth="1"/>
    <col min="4098" max="4098" width="15.28515625" customWidth="1"/>
    <col min="4099" max="4099" width="8.7109375" bestFit="1" customWidth="1"/>
    <col min="4100" max="4100" width="15.42578125" customWidth="1"/>
    <col min="4353" max="4353" width="28.28515625" customWidth="1"/>
    <col min="4354" max="4354" width="15.28515625" customWidth="1"/>
    <col min="4355" max="4355" width="8.7109375" bestFit="1" customWidth="1"/>
    <col min="4356" max="4356" width="15.42578125" customWidth="1"/>
    <col min="4609" max="4609" width="28.28515625" customWidth="1"/>
    <col min="4610" max="4610" width="15.28515625" customWidth="1"/>
    <col min="4611" max="4611" width="8.7109375" bestFit="1" customWidth="1"/>
    <col min="4612" max="4612" width="15.42578125" customWidth="1"/>
    <col min="4865" max="4865" width="28.28515625" customWidth="1"/>
    <col min="4866" max="4866" width="15.28515625" customWidth="1"/>
    <col min="4867" max="4867" width="8.7109375" bestFit="1" customWidth="1"/>
    <col min="4868" max="4868" width="15.42578125" customWidth="1"/>
    <col min="5121" max="5121" width="28.28515625" customWidth="1"/>
    <col min="5122" max="5122" width="15.28515625" customWidth="1"/>
    <col min="5123" max="5123" width="8.7109375" bestFit="1" customWidth="1"/>
    <col min="5124" max="5124" width="15.42578125" customWidth="1"/>
    <col min="5377" max="5377" width="28.28515625" customWidth="1"/>
    <col min="5378" max="5378" width="15.28515625" customWidth="1"/>
    <col min="5379" max="5379" width="8.7109375" bestFit="1" customWidth="1"/>
    <col min="5380" max="5380" width="15.42578125" customWidth="1"/>
    <col min="5633" max="5633" width="28.28515625" customWidth="1"/>
    <col min="5634" max="5634" width="15.28515625" customWidth="1"/>
    <col min="5635" max="5635" width="8.7109375" bestFit="1" customWidth="1"/>
    <col min="5636" max="5636" width="15.42578125" customWidth="1"/>
    <col min="5889" max="5889" width="28.28515625" customWidth="1"/>
    <col min="5890" max="5890" width="15.28515625" customWidth="1"/>
    <col min="5891" max="5891" width="8.7109375" bestFit="1" customWidth="1"/>
    <col min="5892" max="5892" width="15.42578125" customWidth="1"/>
    <col min="6145" max="6145" width="28.28515625" customWidth="1"/>
    <col min="6146" max="6146" width="15.28515625" customWidth="1"/>
    <col min="6147" max="6147" width="8.7109375" bestFit="1" customWidth="1"/>
    <col min="6148" max="6148" width="15.42578125" customWidth="1"/>
    <col min="6401" max="6401" width="28.28515625" customWidth="1"/>
    <col min="6402" max="6402" width="15.28515625" customWidth="1"/>
    <col min="6403" max="6403" width="8.7109375" bestFit="1" customWidth="1"/>
    <col min="6404" max="6404" width="15.42578125" customWidth="1"/>
    <col min="6657" max="6657" width="28.28515625" customWidth="1"/>
    <col min="6658" max="6658" width="15.28515625" customWidth="1"/>
    <col min="6659" max="6659" width="8.7109375" bestFit="1" customWidth="1"/>
    <col min="6660" max="6660" width="15.42578125" customWidth="1"/>
    <col min="6913" max="6913" width="28.28515625" customWidth="1"/>
    <col min="6914" max="6914" width="15.28515625" customWidth="1"/>
    <col min="6915" max="6915" width="8.7109375" bestFit="1" customWidth="1"/>
    <col min="6916" max="6916" width="15.42578125" customWidth="1"/>
    <col min="7169" max="7169" width="28.28515625" customWidth="1"/>
    <col min="7170" max="7170" width="15.28515625" customWidth="1"/>
    <col min="7171" max="7171" width="8.7109375" bestFit="1" customWidth="1"/>
    <col min="7172" max="7172" width="15.42578125" customWidth="1"/>
    <col min="7425" max="7425" width="28.28515625" customWidth="1"/>
    <col min="7426" max="7426" width="15.28515625" customWidth="1"/>
    <col min="7427" max="7427" width="8.7109375" bestFit="1" customWidth="1"/>
    <col min="7428" max="7428" width="15.42578125" customWidth="1"/>
    <col min="7681" max="7681" width="28.28515625" customWidth="1"/>
    <col min="7682" max="7682" width="15.28515625" customWidth="1"/>
    <col min="7683" max="7683" width="8.7109375" bestFit="1" customWidth="1"/>
    <col min="7684" max="7684" width="15.42578125" customWidth="1"/>
    <col min="7937" max="7937" width="28.28515625" customWidth="1"/>
    <col min="7938" max="7938" width="15.28515625" customWidth="1"/>
    <col min="7939" max="7939" width="8.7109375" bestFit="1" customWidth="1"/>
    <col min="7940" max="7940" width="15.42578125" customWidth="1"/>
    <col min="8193" max="8193" width="28.28515625" customWidth="1"/>
    <col min="8194" max="8194" width="15.28515625" customWidth="1"/>
    <col min="8195" max="8195" width="8.7109375" bestFit="1" customWidth="1"/>
    <col min="8196" max="8196" width="15.42578125" customWidth="1"/>
    <col min="8449" max="8449" width="28.28515625" customWidth="1"/>
    <col min="8450" max="8450" width="15.28515625" customWidth="1"/>
    <col min="8451" max="8451" width="8.7109375" bestFit="1" customWidth="1"/>
    <col min="8452" max="8452" width="15.42578125" customWidth="1"/>
    <col min="8705" max="8705" width="28.28515625" customWidth="1"/>
    <col min="8706" max="8706" width="15.28515625" customWidth="1"/>
    <col min="8707" max="8707" width="8.7109375" bestFit="1" customWidth="1"/>
    <col min="8708" max="8708" width="15.42578125" customWidth="1"/>
    <col min="8961" max="8961" width="28.28515625" customWidth="1"/>
    <col min="8962" max="8962" width="15.28515625" customWidth="1"/>
    <col min="8963" max="8963" width="8.7109375" bestFit="1" customWidth="1"/>
    <col min="8964" max="8964" width="15.42578125" customWidth="1"/>
    <col min="9217" max="9217" width="28.28515625" customWidth="1"/>
    <col min="9218" max="9218" width="15.28515625" customWidth="1"/>
    <col min="9219" max="9219" width="8.7109375" bestFit="1" customWidth="1"/>
    <col min="9220" max="9220" width="15.42578125" customWidth="1"/>
    <col min="9473" max="9473" width="28.28515625" customWidth="1"/>
    <col min="9474" max="9474" width="15.28515625" customWidth="1"/>
    <col min="9475" max="9475" width="8.7109375" bestFit="1" customWidth="1"/>
    <col min="9476" max="9476" width="15.42578125" customWidth="1"/>
    <col min="9729" max="9729" width="28.28515625" customWidth="1"/>
    <col min="9730" max="9730" width="15.28515625" customWidth="1"/>
    <col min="9731" max="9731" width="8.7109375" bestFit="1" customWidth="1"/>
    <col min="9732" max="9732" width="15.42578125" customWidth="1"/>
    <col min="9985" max="9985" width="28.28515625" customWidth="1"/>
    <col min="9986" max="9986" width="15.28515625" customWidth="1"/>
    <col min="9987" max="9987" width="8.7109375" bestFit="1" customWidth="1"/>
    <col min="9988" max="9988" width="15.42578125" customWidth="1"/>
    <col min="10241" max="10241" width="28.28515625" customWidth="1"/>
    <col min="10242" max="10242" width="15.28515625" customWidth="1"/>
    <col min="10243" max="10243" width="8.7109375" bestFit="1" customWidth="1"/>
    <col min="10244" max="10244" width="15.42578125" customWidth="1"/>
    <col min="10497" max="10497" width="28.28515625" customWidth="1"/>
    <col min="10498" max="10498" width="15.28515625" customWidth="1"/>
    <col min="10499" max="10499" width="8.7109375" bestFit="1" customWidth="1"/>
    <col min="10500" max="10500" width="15.42578125" customWidth="1"/>
    <col min="10753" max="10753" width="28.28515625" customWidth="1"/>
    <col min="10754" max="10754" width="15.28515625" customWidth="1"/>
    <col min="10755" max="10755" width="8.7109375" bestFit="1" customWidth="1"/>
    <col min="10756" max="10756" width="15.42578125" customWidth="1"/>
    <col min="11009" max="11009" width="28.28515625" customWidth="1"/>
    <col min="11010" max="11010" width="15.28515625" customWidth="1"/>
    <col min="11011" max="11011" width="8.7109375" bestFit="1" customWidth="1"/>
    <col min="11012" max="11012" width="15.42578125" customWidth="1"/>
    <col min="11265" max="11265" width="28.28515625" customWidth="1"/>
    <col min="11266" max="11266" width="15.28515625" customWidth="1"/>
    <col min="11267" max="11267" width="8.7109375" bestFit="1" customWidth="1"/>
    <col min="11268" max="11268" width="15.42578125" customWidth="1"/>
    <col min="11521" max="11521" width="28.28515625" customWidth="1"/>
    <col min="11522" max="11522" width="15.28515625" customWidth="1"/>
    <col min="11523" max="11523" width="8.7109375" bestFit="1" customWidth="1"/>
    <col min="11524" max="11524" width="15.42578125" customWidth="1"/>
    <col min="11777" max="11777" width="28.28515625" customWidth="1"/>
    <col min="11778" max="11778" width="15.28515625" customWidth="1"/>
    <col min="11779" max="11779" width="8.7109375" bestFit="1" customWidth="1"/>
    <col min="11780" max="11780" width="15.42578125" customWidth="1"/>
    <col min="12033" max="12033" width="28.28515625" customWidth="1"/>
    <col min="12034" max="12034" width="15.28515625" customWidth="1"/>
    <col min="12035" max="12035" width="8.7109375" bestFit="1" customWidth="1"/>
    <col min="12036" max="12036" width="15.42578125" customWidth="1"/>
    <col min="12289" max="12289" width="28.28515625" customWidth="1"/>
    <col min="12290" max="12290" width="15.28515625" customWidth="1"/>
    <col min="12291" max="12291" width="8.7109375" bestFit="1" customWidth="1"/>
    <col min="12292" max="12292" width="15.42578125" customWidth="1"/>
    <col min="12545" max="12545" width="28.28515625" customWidth="1"/>
    <col min="12546" max="12546" width="15.28515625" customWidth="1"/>
    <col min="12547" max="12547" width="8.7109375" bestFit="1" customWidth="1"/>
    <col min="12548" max="12548" width="15.42578125" customWidth="1"/>
    <col min="12801" max="12801" width="28.28515625" customWidth="1"/>
    <col min="12802" max="12802" width="15.28515625" customWidth="1"/>
    <col min="12803" max="12803" width="8.7109375" bestFit="1" customWidth="1"/>
    <col min="12804" max="12804" width="15.42578125" customWidth="1"/>
    <col min="13057" max="13057" width="28.28515625" customWidth="1"/>
    <col min="13058" max="13058" width="15.28515625" customWidth="1"/>
    <col min="13059" max="13059" width="8.7109375" bestFit="1" customWidth="1"/>
    <col min="13060" max="13060" width="15.42578125" customWidth="1"/>
    <col min="13313" max="13313" width="28.28515625" customWidth="1"/>
    <col min="13314" max="13314" width="15.28515625" customWidth="1"/>
    <col min="13315" max="13315" width="8.7109375" bestFit="1" customWidth="1"/>
    <col min="13316" max="13316" width="15.42578125" customWidth="1"/>
    <col min="13569" max="13569" width="28.28515625" customWidth="1"/>
    <col min="13570" max="13570" width="15.28515625" customWidth="1"/>
    <col min="13571" max="13571" width="8.7109375" bestFit="1" customWidth="1"/>
    <col min="13572" max="13572" width="15.42578125" customWidth="1"/>
    <col min="13825" max="13825" width="28.28515625" customWidth="1"/>
    <col min="13826" max="13826" width="15.28515625" customWidth="1"/>
    <col min="13827" max="13827" width="8.7109375" bestFit="1" customWidth="1"/>
    <col min="13828" max="13828" width="15.42578125" customWidth="1"/>
    <col min="14081" max="14081" width="28.28515625" customWidth="1"/>
    <col min="14082" max="14082" width="15.28515625" customWidth="1"/>
    <col min="14083" max="14083" width="8.7109375" bestFit="1" customWidth="1"/>
    <col min="14084" max="14084" width="15.42578125" customWidth="1"/>
    <col min="14337" max="14337" width="28.28515625" customWidth="1"/>
    <col min="14338" max="14338" width="15.28515625" customWidth="1"/>
    <col min="14339" max="14339" width="8.7109375" bestFit="1" customWidth="1"/>
    <col min="14340" max="14340" width="15.42578125" customWidth="1"/>
    <col min="14593" max="14593" width="28.28515625" customWidth="1"/>
    <col min="14594" max="14594" width="15.28515625" customWidth="1"/>
    <col min="14595" max="14595" width="8.7109375" bestFit="1" customWidth="1"/>
    <col min="14596" max="14596" width="15.42578125" customWidth="1"/>
    <col min="14849" max="14849" width="28.28515625" customWidth="1"/>
    <col min="14850" max="14850" width="15.28515625" customWidth="1"/>
    <col min="14851" max="14851" width="8.7109375" bestFit="1" customWidth="1"/>
    <col min="14852" max="14852" width="15.42578125" customWidth="1"/>
    <col min="15105" max="15105" width="28.28515625" customWidth="1"/>
    <col min="15106" max="15106" width="15.28515625" customWidth="1"/>
    <col min="15107" max="15107" width="8.7109375" bestFit="1" customWidth="1"/>
    <col min="15108" max="15108" width="15.42578125" customWidth="1"/>
    <col min="15361" max="15361" width="28.28515625" customWidth="1"/>
    <col min="15362" max="15362" width="15.28515625" customWidth="1"/>
    <col min="15363" max="15363" width="8.7109375" bestFit="1" customWidth="1"/>
    <col min="15364" max="15364" width="15.42578125" customWidth="1"/>
    <col min="15617" max="15617" width="28.28515625" customWidth="1"/>
    <col min="15618" max="15618" width="15.28515625" customWidth="1"/>
    <col min="15619" max="15619" width="8.7109375" bestFit="1" customWidth="1"/>
    <col min="15620" max="15620" width="15.42578125" customWidth="1"/>
    <col min="15873" max="15873" width="28.28515625" customWidth="1"/>
    <col min="15874" max="15874" width="15.28515625" customWidth="1"/>
    <col min="15875" max="15875" width="8.7109375" bestFit="1" customWidth="1"/>
    <col min="15876" max="15876" width="15.42578125" customWidth="1"/>
    <col min="16129" max="16129" width="28.28515625" customWidth="1"/>
    <col min="16130" max="16130" width="15.28515625" customWidth="1"/>
    <col min="16131" max="16131" width="8.7109375" bestFit="1" customWidth="1"/>
    <col min="16132" max="16132" width="15.42578125" customWidth="1"/>
  </cols>
  <sheetData>
    <row r="1" spans="1:4" x14ac:dyDescent="0.25">
      <c r="A1" s="31" t="s">
        <v>23</v>
      </c>
      <c r="B1" s="31"/>
      <c r="C1" s="31"/>
      <c r="D1" s="31"/>
    </row>
    <row r="2" spans="1:4" ht="6" customHeight="1" x14ac:dyDescent="0.25"/>
    <row r="3" spans="1:4" s="2" customFormat="1" ht="14.25" x14ac:dyDescent="0.2">
      <c r="A3" s="32" t="s">
        <v>16</v>
      </c>
      <c r="B3" s="1" t="s">
        <v>0</v>
      </c>
      <c r="C3" s="1" t="s">
        <v>1</v>
      </c>
      <c r="D3" s="1" t="s">
        <v>2</v>
      </c>
    </row>
    <row r="4" spans="1:4" ht="14.25" customHeight="1" x14ac:dyDescent="0.25">
      <c r="A4" s="33"/>
      <c r="B4" s="3" t="s">
        <v>3</v>
      </c>
      <c r="C4" s="4">
        <v>177</v>
      </c>
      <c r="D4" s="37">
        <f>C21/17</f>
        <v>63.176470588235297</v>
      </c>
    </row>
    <row r="5" spans="1:4" ht="14.25" customHeight="1" x14ac:dyDescent="0.25">
      <c r="A5" s="33"/>
      <c r="B5" s="3" t="s">
        <v>4</v>
      </c>
      <c r="C5" s="4">
        <v>85</v>
      </c>
      <c r="D5" s="38"/>
    </row>
    <row r="6" spans="1:4" ht="14.25" customHeight="1" x14ac:dyDescent="0.25">
      <c r="A6" s="33"/>
      <c r="B6" s="3" t="s">
        <v>5</v>
      </c>
      <c r="C6" s="4">
        <v>47</v>
      </c>
      <c r="D6" s="38"/>
    </row>
    <row r="7" spans="1:4" ht="14.25" customHeight="1" x14ac:dyDescent="0.25">
      <c r="A7" s="33"/>
      <c r="B7" s="3" t="s">
        <v>6</v>
      </c>
      <c r="C7" s="4">
        <v>62</v>
      </c>
      <c r="D7" s="38"/>
    </row>
    <row r="8" spans="1:4" ht="14.25" customHeight="1" x14ac:dyDescent="0.25">
      <c r="A8" s="33"/>
      <c r="B8" s="3" t="s">
        <v>7</v>
      </c>
      <c r="C8" s="4">
        <v>3</v>
      </c>
      <c r="D8" s="38"/>
    </row>
    <row r="9" spans="1:4" ht="14.25" customHeight="1" x14ac:dyDescent="0.25">
      <c r="A9" s="33"/>
      <c r="B9" s="3" t="s">
        <v>8</v>
      </c>
      <c r="C9" s="4">
        <v>175</v>
      </c>
      <c r="D9" s="38"/>
    </row>
    <row r="10" spans="1:4" ht="14.25" customHeight="1" x14ac:dyDescent="0.25">
      <c r="A10" s="33"/>
      <c r="B10" s="3" t="s">
        <v>9</v>
      </c>
      <c r="C10" s="4">
        <v>7</v>
      </c>
      <c r="D10" s="38"/>
    </row>
    <row r="11" spans="1:4" ht="14.25" customHeight="1" x14ac:dyDescent="0.25">
      <c r="A11" s="33"/>
      <c r="B11" s="3" t="s">
        <v>10</v>
      </c>
      <c r="C11" s="4">
        <v>55</v>
      </c>
      <c r="D11" s="38"/>
    </row>
    <row r="12" spans="1:4" ht="14.25" customHeight="1" x14ac:dyDescent="0.25">
      <c r="A12" s="33"/>
      <c r="B12" s="3" t="s">
        <v>11</v>
      </c>
      <c r="C12" s="4">
        <v>60</v>
      </c>
      <c r="D12" s="38"/>
    </row>
    <row r="13" spans="1:4" ht="14.25" customHeight="1" x14ac:dyDescent="0.25">
      <c r="A13" s="33"/>
      <c r="B13" s="3" t="s">
        <v>12</v>
      </c>
      <c r="C13" s="4">
        <v>32</v>
      </c>
      <c r="D13" s="38"/>
    </row>
    <row r="14" spans="1:4" ht="14.25" customHeight="1" x14ac:dyDescent="0.25">
      <c r="A14" s="33"/>
      <c r="B14" s="3" t="s">
        <v>13</v>
      </c>
      <c r="C14" s="4">
        <v>41</v>
      </c>
      <c r="D14" s="38"/>
    </row>
    <row r="15" spans="1:4" ht="14.25" customHeight="1" x14ac:dyDescent="0.25">
      <c r="A15" s="33"/>
      <c r="B15" s="3" t="s">
        <v>14</v>
      </c>
      <c r="C15" s="4">
        <v>120</v>
      </c>
      <c r="D15" s="38"/>
    </row>
    <row r="16" spans="1:4" ht="14.25" customHeight="1" x14ac:dyDescent="0.25">
      <c r="A16" s="33"/>
      <c r="B16" s="3" t="s">
        <v>3</v>
      </c>
      <c r="C16" s="4">
        <v>11</v>
      </c>
      <c r="D16" s="38"/>
    </row>
    <row r="17" spans="1:4" ht="14.25" customHeight="1" x14ac:dyDescent="0.25">
      <c r="A17" s="33"/>
      <c r="B17" s="3" t="s">
        <v>4</v>
      </c>
      <c r="C17" s="4">
        <v>94</v>
      </c>
      <c r="D17" s="38"/>
    </row>
    <row r="18" spans="1:4" ht="14.25" customHeight="1" x14ac:dyDescent="0.25">
      <c r="A18" s="33"/>
      <c r="B18" s="3" t="s">
        <v>5</v>
      </c>
      <c r="C18" s="4">
        <v>21</v>
      </c>
      <c r="D18" s="38"/>
    </row>
    <row r="19" spans="1:4" ht="14.25" customHeight="1" x14ac:dyDescent="0.25">
      <c r="A19" s="33"/>
      <c r="B19" s="3" t="s">
        <v>6</v>
      </c>
      <c r="C19" s="4">
        <v>11</v>
      </c>
      <c r="D19" s="38"/>
    </row>
    <row r="20" spans="1:4" ht="14.25" customHeight="1" x14ac:dyDescent="0.25">
      <c r="A20" s="33"/>
      <c r="B20" s="3" t="s">
        <v>7</v>
      </c>
      <c r="C20" s="4">
        <v>73</v>
      </c>
      <c r="D20" s="38"/>
    </row>
    <row r="21" spans="1:4" ht="14.25" customHeight="1" x14ac:dyDescent="0.25">
      <c r="A21" s="34"/>
      <c r="B21" s="5" t="s">
        <v>15</v>
      </c>
      <c r="C21" s="6">
        <f>SUM(C4:C20)</f>
        <v>1074</v>
      </c>
      <c r="D21" s="39"/>
    </row>
    <row r="22" spans="1:4" ht="14.25" customHeight="1" x14ac:dyDescent="0.25"/>
    <row r="23" spans="1:4" ht="12" customHeight="1" x14ac:dyDescent="0.25">
      <c r="A23" s="16"/>
      <c r="B23" s="8"/>
      <c r="C23" s="9"/>
      <c r="D23" s="10"/>
    </row>
    <row r="24" spans="1:4" x14ac:dyDescent="0.25">
      <c r="A24" s="32" t="s">
        <v>18</v>
      </c>
      <c r="B24" s="1" t="s">
        <v>0</v>
      </c>
      <c r="C24" s="1" t="s">
        <v>1</v>
      </c>
      <c r="D24" s="1" t="s">
        <v>2</v>
      </c>
    </row>
    <row r="25" spans="1:4" ht="13.5" customHeight="1" x14ac:dyDescent="0.25">
      <c r="A25" s="33"/>
      <c r="B25" s="3" t="s">
        <v>3</v>
      </c>
      <c r="C25" s="4">
        <v>5</v>
      </c>
      <c r="D25" s="30">
        <f>C42/17</f>
        <v>5.3529411764705879</v>
      </c>
    </row>
    <row r="26" spans="1:4" ht="13.5" customHeight="1" x14ac:dyDescent="0.25">
      <c r="A26" s="33"/>
      <c r="B26" s="3" t="s">
        <v>4</v>
      </c>
      <c r="C26" s="4">
        <v>2</v>
      </c>
      <c r="D26" s="30"/>
    </row>
    <row r="27" spans="1:4" ht="13.5" customHeight="1" x14ac:dyDescent="0.25">
      <c r="A27" s="33"/>
      <c r="B27" s="3" t="s">
        <v>5</v>
      </c>
      <c r="C27" s="4">
        <v>2</v>
      </c>
      <c r="D27" s="30"/>
    </row>
    <row r="28" spans="1:4" ht="13.5" customHeight="1" x14ac:dyDescent="0.25">
      <c r="A28" s="33"/>
      <c r="B28" s="3" t="s">
        <v>6</v>
      </c>
      <c r="C28" s="4">
        <v>8</v>
      </c>
      <c r="D28" s="30"/>
    </row>
    <row r="29" spans="1:4" ht="13.5" customHeight="1" x14ac:dyDescent="0.25">
      <c r="A29" s="33"/>
      <c r="B29" s="3" t="s">
        <v>7</v>
      </c>
      <c r="C29" s="4">
        <v>3</v>
      </c>
      <c r="D29" s="30"/>
    </row>
    <row r="30" spans="1:4" ht="13.5" customHeight="1" x14ac:dyDescent="0.25">
      <c r="A30" s="33"/>
      <c r="B30" s="3" t="s">
        <v>8</v>
      </c>
      <c r="C30" s="4">
        <v>16</v>
      </c>
      <c r="D30" s="30"/>
    </row>
    <row r="31" spans="1:4" ht="13.5" customHeight="1" x14ac:dyDescent="0.25">
      <c r="A31" s="33"/>
      <c r="B31" s="3" t="s">
        <v>9</v>
      </c>
      <c r="C31" s="4">
        <v>0</v>
      </c>
      <c r="D31" s="30"/>
    </row>
    <row r="32" spans="1:4" ht="13.5" customHeight="1" x14ac:dyDescent="0.25">
      <c r="A32" s="33"/>
      <c r="B32" s="3" t="s">
        <v>10</v>
      </c>
      <c r="C32" s="4">
        <v>0</v>
      </c>
      <c r="D32" s="30"/>
    </row>
    <row r="33" spans="1:4" ht="13.5" customHeight="1" x14ac:dyDescent="0.25">
      <c r="A33" s="33"/>
      <c r="B33" s="3" t="s">
        <v>11</v>
      </c>
      <c r="C33" s="4">
        <v>0</v>
      </c>
      <c r="D33" s="30"/>
    </row>
    <row r="34" spans="1:4" ht="13.5" customHeight="1" x14ac:dyDescent="0.25">
      <c r="A34" s="33"/>
      <c r="B34" s="3" t="s">
        <v>12</v>
      </c>
      <c r="C34" s="4">
        <v>1</v>
      </c>
      <c r="D34" s="30"/>
    </row>
    <row r="35" spans="1:4" ht="13.5" customHeight="1" x14ac:dyDescent="0.25">
      <c r="A35" s="33"/>
      <c r="B35" s="3" t="s">
        <v>13</v>
      </c>
      <c r="C35" s="4">
        <v>1</v>
      </c>
      <c r="D35" s="30"/>
    </row>
    <row r="36" spans="1:4" ht="13.5" customHeight="1" x14ac:dyDescent="0.25">
      <c r="A36" s="33"/>
      <c r="B36" s="3" t="s">
        <v>14</v>
      </c>
      <c r="C36" s="4">
        <v>32</v>
      </c>
      <c r="D36" s="30"/>
    </row>
    <row r="37" spans="1:4" ht="13.5" customHeight="1" x14ac:dyDescent="0.25">
      <c r="A37" s="33"/>
      <c r="B37" s="3" t="s">
        <v>3</v>
      </c>
      <c r="C37" s="4">
        <v>0</v>
      </c>
      <c r="D37" s="30"/>
    </row>
    <row r="38" spans="1:4" ht="13.5" customHeight="1" x14ac:dyDescent="0.25">
      <c r="A38" s="33"/>
      <c r="B38" s="3" t="s">
        <v>4</v>
      </c>
      <c r="C38" s="4">
        <v>9</v>
      </c>
      <c r="D38" s="30"/>
    </row>
    <row r="39" spans="1:4" ht="13.5" customHeight="1" x14ac:dyDescent="0.25">
      <c r="A39" s="33"/>
      <c r="B39" s="3" t="s">
        <v>5</v>
      </c>
      <c r="C39" s="4">
        <v>4</v>
      </c>
      <c r="D39" s="30"/>
    </row>
    <row r="40" spans="1:4" ht="13.5" customHeight="1" x14ac:dyDescent="0.25">
      <c r="A40" s="33"/>
      <c r="B40" s="3" t="s">
        <v>6</v>
      </c>
      <c r="C40" s="4">
        <v>3</v>
      </c>
      <c r="D40" s="30"/>
    </row>
    <row r="41" spans="1:4" ht="13.5" customHeight="1" x14ac:dyDescent="0.25">
      <c r="A41" s="33"/>
      <c r="B41" s="3" t="s">
        <v>7</v>
      </c>
      <c r="C41" s="4">
        <v>5</v>
      </c>
      <c r="D41" s="30"/>
    </row>
    <row r="42" spans="1:4" x14ac:dyDescent="0.25">
      <c r="A42" s="34"/>
      <c r="B42" s="5" t="s">
        <v>15</v>
      </c>
      <c r="C42" s="6">
        <f>SUM(C25:C41)</f>
        <v>91</v>
      </c>
      <c r="D42" s="30"/>
    </row>
    <row r="43" spans="1:4" ht="20.25" customHeight="1" x14ac:dyDescent="0.25"/>
    <row r="44" spans="1:4" x14ac:dyDescent="0.25">
      <c r="A44" s="32" t="s">
        <v>19</v>
      </c>
      <c r="B44" s="1" t="s">
        <v>0</v>
      </c>
      <c r="C44" s="1" t="s">
        <v>1</v>
      </c>
      <c r="D44" s="1" t="s">
        <v>2</v>
      </c>
    </row>
    <row r="45" spans="1:4" ht="12.75" customHeight="1" x14ac:dyDescent="0.25">
      <c r="A45" s="33"/>
      <c r="B45" s="3" t="s">
        <v>3</v>
      </c>
      <c r="C45" s="4">
        <v>2</v>
      </c>
      <c r="D45" s="30">
        <f>C62/17</f>
        <v>4.4705882352941178</v>
      </c>
    </row>
    <row r="46" spans="1:4" ht="12.75" customHeight="1" x14ac:dyDescent="0.25">
      <c r="A46" s="33"/>
      <c r="B46" s="3" t="s">
        <v>4</v>
      </c>
      <c r="C46" s="4">
        <v>0</v>
      </c>
      <c r="D46" s="30"/>
    </row>
    <row r="47" spans="1:4" ht="12.75" customHeight="1" x14ac:dyDescent="0.25">
      <c r="A47" s="33"/>
      <c r="B47" s="3" t="s">
        <v>5</v>
      </c>
      <c r="C47" s="4">
        <v>0</v>
      </c>
      <c r="D47" s="30"/>
    </row>
    <row r="48" spans="1:4" ht="12.75" customHeight="1" x14ac:dyDescent="0.25">
      <c r="A48" s="33"/>
      <c r="B48" s="3" t="s">
        <v>6</v>
      </c>
      <c r="C48" s="4">
        <v>0</v>
      </c>
      <c r="D48" s="30"/>
    </row>
    <row r="49" spans="1:4" ht="12.75" customHeight="1" x14ac:dyDescent="0.25">
      <c r="A49" s="33"/>
      <c r="B49" s="3" t="s">
        <v>7</v>
      </c>
      <c r="C49" s="4">
        <v>0</v>
      </c>
      <c r="D49" s="30"/>
    </row>
    <row r="50" spans="1:4" ht="12.75" customHeight="1" x14ac:dyDescent="0.25">
      <c r="A50" s="33"/>
      <c r="B50" s="3" t="s">
        <v>8</v>
      </c>
      <c r="C50" s="4">
        <v>0</v>
      </c>
      <c r="D50" s="30"/>
    </row>
    <row r="51" spans="1:4" ht="12.75" customHeight="1" x14ac:dyDescent="0.25">
      <c r="A51" s="33"/>
      <c r="B51" s="3" t="s">
        <v>9</v>
      </c>
      <c r="C51" s="4">
        <v>0</v>
      </c>
      <c r="D51" s="30"/>
    </row>
    <row r="52" spans="1:4" ht="12.75" customHeight="1" x14ac:dyDescent="0.25">
      <c r="A52" s="33"/>
      <c r="B52" s="3" t="s">
        <v>10</v>
      </c>
      <c r="C52" s="4">
        <v>0</v>
      </c>
      <c r="D52" s="30"/>
    </row>
    <row r="53" spans="1:4" ht="12.75" customHeight="1" x14ac:dyDescent="0.25">
      <c r="A53" s="33"/>
      <c r="B53" s="3" t="s">
        <v>11</v>
      </c>
      <c r="C53" s="4">
        <v>0</v>
      </c>
      <c r="D53" s="30"/>
    </row>
    <row r="54" spans="1:4" ht="12.75" customHeight="1" x14ac:dyDescent="0.25">
      <c r="A54" s="33"/>
      <c r="B54" s="3" t="s">
        <v>12</v>
      </c>
      <c r="C54" s="4">
        <v>41</v>
      </c>
      <c r="D54" s="30"/>
    </row>
    <row r="55" spans="1:4" ht="12.75" customHeight="1" x14ac:dyDescent="0.25">
      <c r="A55" s="33"/>
      <c r="B55" s="3" t="s">
        <v>13</v>
      </c>
      <c r="C55" s="4">
        <v>3</v>
      </c>
      <c r="D55" s="30"/>
    </row>
    <row r="56" spans="1:4" ht="12.75" customHeight="1" x14ac:dyDescent="0.25">
      <c r="A56" s="33"/>
      <c r="B56" s="3" t="s">
        <v>14</v>
      </c>
      <c r="C56" s="4">
        <v>1</v>
      </c>
      <c r="D56" s="30"/>
    </row>
    <row r="57" spans="1:4" ht="12.75" customHeight="1" x14ac:dyDescent="0.25">
      <c r="A57" s="33"/>
      <c r="B57" s="3" t="s">
        <v>3</v>
      </c>
      <c r="C57" s="4">
        <v>2</v>
      </c>
      <c r="D57" s="30"/>
    </row>
    <row r="58" spans="1:4" ht="12.75" customHeight="1" x14ac:dyDescent="0.25">
      <c r="A58" s="33"/>
      <c r="B58" s="3" t="s">
        <v>4</v>
      </c>
      <c r="C58" s="4">
        <v>5</v>
      </c>
      <c r="D58" s="30"/>
    </row>
    <row r="59" spans="1:4" ht="12.75" customHeight="1" x14ac:dyDescent="0.25">
      <c r="A59" s="33"/>
      <c r="B59" s="3" t="s">
        <v>5</v>
      </c>
      <c r="C59" s="4">
        <v>3</v>
      </c>
      <c r="D59" s="30"/>
    </row>
    <row r="60" spans="1:4" ht="12.75" customHeight="1" x14ac:dyDescent="0.25">
      <c r="A60" s="33"/>
      <c r="B60" s="3" t="s">
        <v>6</v>
      </c>
      <c r="C60" s="4">
        <v>5</v>
      </c>
      <c r="D60" s="30"/>
    </row>
    <row r="61" spans="1:4" ht="12.75" customHeight="1" x14ac:dyDescent="0.25">
      <c r="A61" s="33"/>
      <c r="B61" s="3" t="s">
        <v>7</v>
      </c>
      <c r="C61" s="4">
        <v>14</v>
      </c>
      <c r="D61" s="30"/>
    </row>
    <row r="62" spans="1:4" ht="12.75" customHeight="1" x14ac:dyDescent="0.25">
      <c r="A62" s="34"/>
      <c r="B62" s="11" t="s">
        <v>15</v>
      </c>
      <c r="C62" s="12">
        <f>SUM(C45:C61)</f>
        <v>76</v>
      </c>
      <c r="D62" s="30"/>
    </row>
    <row r="63" spans="1:4" ht="16.5" customHeight="1" x14ac:dyDescent="0.25"/>
    <row r="64" spans="1:4" ht="14.25" customHeight="1" x14ac:dyDescent="0.25">
      <c r="A64" s="32" t="s">
        <v>20</v>
      </c>
      <c r="B64" s="1" t="s">
        <v>0</v>
      </c>
      <c r="C64" s="1" t="s">
        <v>1</v>
      </c>
      <c r="D64" s="1" t="s">
        <v>2</v>
      </c>
    </row>
    <row r="65" spans="1:4" x14ac:dyDescent="0.25">
      <c r="A65" s="35"/>
      <c r="B65" s="3" t="s">
        <v>3</v>
      </c>
      <c r="C65" s="3">
        <v>0</v>
      </c>
      <c r="D65" s="30">
        <f>C82/17</f>
        <v>2.0588235294117645</v>
      </c>
    </row>
    <row r="66" spans="1:4" x14ac:dyDescent="0.25">
      <c r="A66" s="35"/>
      <c r="B66" s="3" t="s">
        <v>4</v>
      </c>
      <c r="C66" s="3">
        <v>0</v>
      </c>
      <c r="D66" s="30"/>
    </row>
    <row r="67" spans="1:4" x14ac:dyDescent="0.25">
      <c r="A67" s="35"/>
      <c r="B67" s="3" t="s">
        <v>5</v>
      </c>
      <c r="C67" s="3">
        <v>0</v>
      </c>
      <c r="D67" s="30"/>
    </row>
    <row r="68" spans="1:4" x14ac:dyDescent="0.25">
      <c r="A68" s="35"/>
      <c r="B68" s="3" t="s">
        <v>6</v>
      </c>
      <c r="C68" s="4">
        <v>7</v>
      </c>
      <c r="D68" s="30"/>
    </row>
    <row r="69" spans="1:4" x14ac:dyDescent="0.25">
      <c r="A69" s="35"/>
      <c r="B69" s="3" t="s">
        <v>7</v>
      </c>
      <c r="C69" s="4">
        <v>0</v>
      </c>
      <c r="D69" s="30"/>
    </row>
    <row r="70" spans="1:4" x14ac:dyDescent="0.25">
      <c r="A70" s="35"/>
      <c r="B70" s="3" t="s">
        <v>8</v>
      </c>
      <c r="C70" s="4">
        <v>0</v>
      </c>
      <c r="D70" s="30"/>
    </row>
    <row r="71" spans="1:4" x14ac:dyDescent="0.25">
      <c r="A71" s="35"/>
      <c r="B71" s="3" t="s">
        <v>9</v>
      </c>
      <c r="C71" s="4">
        <v>0</v>
      </c>
      <c r="D71" s="30"/>
    </row>
    <row r="72" spans="1:4" x14ac:dyDescent="0.25">
      <c r="A72" s="35"/>
      <c r="B72" s="3" t="s">
        <v>10</v>
      </c>
      <c r="C72" s="4">
        <v>0</v>
      </c>
      <c r="D72" s="30"/>
    </row>
    <row r="73" spans="1:4" x14ac:dyDescent="0.25">
      <c r="A73" s="35"/>
      <c r="B73" s="3" t="s">
        <v>11</v>
      </c>
      <c r="C73" s="4">
        <v>4</v>
      </c>
      <c r="D73" s="30"/>
    </row>
    <row r="74" spans="1:4" x14ac:dyDescent="0.25">
      <c r="A74" s="35"/>
      <c r="B74" s="3" t="s">
        <v>12</v>
      </c>
      <c r="C74" s="4">
        <v>3</v>
      </c>
      <c r="D74" s="30"/>
    </row>
    <row r="75" spans="1:4" x14ac:dyDescent="0.25">
      <c r="A75" s="35"/>
      <c r="B75" s="3" t="s">
        <v>13</v>
      </c>
      <c r="C75" s="4">
        <v>0</v>
      </c>
      <c r="D75" s="30"/>
    </row>
    <row r="76" spans="1:4" x14ac:dyDescent="0.25">
      <c r="A76" s="35"/>
      <c r="B76" s="3" t="s">
        <v>14</v>
      </c>
      <c r="C76" s="4">
        <v>6</v>
      </c>
      <c r="D76" s="30"/>
    </row>
    <row r="77" spans="1:4" x14ac:dyDescent="0.25">
      <c r="A77" s="35"/>
      <c r="B77" s="3" t="s">
        <v>3</v>
      </c>
      <c r="C77" s="4">
        <v>1</v>
      </c>
      <c r="D77" s="30"/>
    </row>
    <row r="78" spans="1:4" x14ac:dyDescent="0.25">
      <c r="A78" s="35"/>
      <c r="B78" s="3" t="s">
        <v>4</v>
      </c>
      <c r="C78" s="4">
        <v>12</v>
      </c>
      <c r="D78" s="30"/>
    </row>
    <row r="79" spans="1:4" x14ac:dyDescent="0.25">
      <c r="A79" s="35"/>
      <c r="B79" s="3" t="s">
        <v>5</v>
      </c>
      <c r="C79" s="4">
        <v>0</v>
      </c>
      <c r="D79" s="30"/>
    </row>
    <row r="80" spans="1:4" x14ac:dyDescent="0.25">
      <c r="A80" s="35"/>
      <c r="B80" s="3" t="s">
        <v>6</v>
      </c>
      <c r="C80" s="4">
        <v>0</v>
      </c>
      <c r="D80" s="30"/>
    </row>
    <row r="81" spans="1:4" x14ac:dyDescent="0.25">
      <c r="A81" s="35"/>
      <c r="B81" s="3" t="s">
        <v>7</v>
      </c>
      <c r="C81" s="4">
        <v>2</v>
      </c>
      <c r="D81" s="30"/>
    </row>
    <row r="82" spans="1:4" x14ac:dyDescent="0.25">
      <c r="A82" s="36"/>
      <c r="B82" s="13" t="s">
        <v>15</v>
      </c>
      <c r="C82" s="14">
        <f>SUM(C65:C81)</f>
        <v>35</v>
      </c>
      <c r="D82" s="30"/>
    </row>
    <row r="83" spans="1:4" ht="18" customHeight="1" x14ac:dyDescent="0.25"/>
    <row r="84" spans="1:4" x14ac:dyDescent="0.25">
      <c r="A84" s="28" t="s">
        <v>21</v>
      </c>
      <c r="B84" s="1" t="s">
        <v>0</v>
      </c>
      <c r="C84" s="1" t="s">
        <v>1</v>
      </c>
      <c r="D84" s="1" t="s">
        <v>2</v>
      </c>
    </row>
    <row r="85" spans="1:4" x14ac:dyDescent="0.25">
      <c r="A85" s="29"/>
      <c r="B85" s="3" t="s">
        <v>3</v>
      </c>
      <c r="C85" s="4">
        <v>79</v>
      </c>
      <c r="D85" s="30">
        <f>C102/17</f>
        <v>57.588235294117645</v>
      </c>
    </row>
    <row r="86" spans="1:4" x14ac:dyDescent="0.25">
      <c r="A86" s="29"/>
      <c r="B86" s="3" t="s">
        <v>4</v>
      </c>
      <c r="C86" s="4">
        <v>72</v>
      </c>
      <c r="D86" s="30"/>
    </row>
    <row r="87" spans="1:4" x14ac:dyDescent="0.25">
      <c r="A87" s="29"/>
      <c r="B87" s="3" t="s">
        <v>5</v>
      </c>
      <c r="C87" s="4">
        <v>47</v>
      </c>
      <c r="D87" s="30"/>
    </row>
    <row r="88" spans="1:4" x14ac:dyDescent="0.25">
      <c r="A88" s="29"/>
      <c r="B88" s="3" t="s">
        <v>6</v>
      </c>
      <c r="C88" s="4">
        <v>47</v>
      </c>
      <c r="D88" s="30"/>
    </row>
    <row r="89" spans="1:4" x14ac:dyDescent="0.25">
      <c r="A89" s="29"/>
      <c r="B89" s="3" t="s">
        <v>7</v>
      </c>
      <c r="C89" s="4">
        <v>99</v>
      </c>
      <c r="D89" s="30"/>
    </row>
    <row r="90" spans="1:4" x14ac:dyDescent="0.25">
      <c r="A90" s="29"/>
      <c r="B90" s="3" t="s">
        <v>8</v>
      </c>
      <c r="C90" s="4">
        <v>31</v>
      </c>
      <c r="D90" s="30"/>
    </row>
    <row r="91" spans="1:4" x14ac:dyDescent="0.25">
      <c r="A91" s="29"/>
      <c r="B91" s="3" t="s">
        <v>9</v>
      </c>
      <c r="C91" s="4">
        <v>9</v>
      </c>
      <c r="D91" s="30"/>
    </row>
    <row r="92" spans="1:4" x14ac:dyDescent="0.25">
      <c r="A92" s="29"/>
      <c r="B92" s="3" t="s">
        <v>10</v>
      </c>
      <c r="C92" s="4">
        <v>24</v>
      </c>
      <c r="D92" s="30"/>
    </row>
    <row r="93" spans="1:4" x14ac:dyDescent="0.25">
      <c r="A93" s="29"/>
      <c r="B93" s="3" t="s">
        <v>11</v>
      </c>
      <c r="C93" s="4">
        <v>0</v>
      </c>
      <c r="D93" s="30"/>
    </row>
    <row r="94" spans="1:4" x14ac:dyDescent="0.25">
      <c r="A94" s="29"/>
      <c r="B94" s="3" t="s">
        <v>12</v>
      </c>
      <c r="C94" s="4">
        <v>357</v>
      </c>
      <c r="D94" s="30"/>
    </row>
    <row r="95" spans="1:4" x14ac:dyDescent="0.25">
      <c r="A95" s="29"/>
      <c r="B95" s="3" t="s">
        <v>13</v>
      </c>
      <c r="C95" s="4">
        <v>16</v>
      </c>
      <c r="D95" s="30"/>
    </row>
    <row r="96" spans="1:4" x14ac:dyDescent="0.25">
      <c r="A96" s="29"/>
      <c r="B96" s="3" t="s">
        <v>14</v>
      </c>
      <c r="C96" s="4">
        <v>9</v>
      </c>
      <c r="D96" s="30"/>
    </row>
    <row r="97" spans="1:4" x14ac:dyDescent="0.25">
      <c r="A97" s="29"/>
      <c r="B97" s="3" t="s">
        <v>3</v>
      </c>
      <c r="C97" s="4">
        <v>14</v>
      </c>
      <c r="D97" s="30"/>
    </row>
    <row r="98" spans="1:4" x14ac:dyDescent="0.25">
      <c r="A98" s="29"/>
      <c r="B98" s="3" t="s">
        <v>4</v>
      </c>
      <c r="C98" s="4">
        <v>99</v>
      </c>
      <c r="D98" s="30"/>
    </row>
    <row r="99" spans="1:4" x14ac:dyDescent="0.25">
      <c r="A99" s="29"/>
      <c r="B99" s="3" t="s">
        <v>5</v>
      </c>
      <c r="C99" s="4">
        <v>22</v>
      </c>
      <c r="D99" s="30"/>
    </row>
    <row r="100" spans="1:4" x14ac:dyDescent="0.25">
      <c r="A100" s="29"/>
      <c r="B100" s="3" t="s">
        <v>6</v>
      </c>
      <c r="C100" s="4">
        <v>25</v>
      </c>
      <c r="D100" s="30"/>
    </row>
    <row r="101" spans="1:4" x14ac:dyDescent="0.25">
      <c r="A101" s="29"/>
      <c r="B101" s="3" t="s">
        <v>7</v>
      </c>
      <c r="C101" s="4">
        <v>29</v>
      </c>
      <c r="D101" s="30"/>
    </row>
    <row r="102" spans="1:4" x14ac:dyDescent="0.25">
      <c r="A102" s="29"/>
      <c r="B102" s="13" t="s">
        <v>15</v>
      </c>
      <c r="C102" s="14">
        <f>SUM(C85:C101)</f>
        <v>979</v>
      </c>
      <c r="D102" s="30"/>
    </row>
    <row r="103" spans="1:4" ht="28.5" customHeight="1" x14ac:dyDescent="0.25"/>
    <row r="104" spans="1:4" x14ac:dyDescent="0.25">
      <c r="A104" s="28" t="s">
        <v>22</v>
      </c>
      <c r="B104" s="1" t="s">
        <v>0</v>
      </c>
      <c r="C104" s="1" t="s">
        <v>1</v>
      </c>
      <c r="D104" s="1" t="s">
        <v>2</v>
      </c>
    </row>
    <row r="105" spans="1:4" ht="12.75" customHeight="1" x14ac:dyDescent="0.25">
      <c r="A105" s="29"/>
      <c r="B105" s="3" t="s">
        <v>3</v>
      </c>
      <c r="C105" s="4">
        <v>1</v>
      </c>
      <c r="D105" s="30">
        <f>C122/17</f>
        <v>5.7647058823529411</v>
      </c>
    </row>
    <row r="106" spans="1:4" ht="12.75" customHeight="1" x14ac:dyDescent="0.25">
      <c r="A106" s="29"/>
      <c r="B106" s="3" t="s">
        <v>4</v>
      </c>
      <c r="C106" s="4">
        <v>24</v>
      </c>
      <c r="D106" s="30"/>
    </row>
    <row r="107" spans="1:4" ht="12.75" customHeight="1" x14ac:dyDescent="0.25">
      <c r="A107" s="29"/>
      <c r="B107" s="3" t="s">
        <v>5</v>
      </c>
      <c r="C107" s="4">
        <v>0</v>
      </c>
      <c r="D107" s="30"/>
    </row>
    <row r="108" spans="1:4" ht="12.75" customHeight="1" x14ac:dyDescent="0.25">
      <c r="A108" s="29"/>
      <c r="B108" s="3" t="s">
        <v>6</v>
      </c>
      <c r="C108" s="4">
        <v>0</v>
      </c>
      <c r="D108" s="30"/>
    </row>
    <row r="109" spans="1:4" ht="12.75" customHeight="1" x14ac:dyDescent="0.25">
      <c r="A109" s="29"/>
      <c r="B109" s="3" t="s">
        <v>7</v>
      </c>
      <c r="C109" s="4">
        <v>0</v>
      </c>
      <c r="D109" s="30"/>
    </row>
    <row r="110" spans="1:4" ht="12.75" customHeight="1" x14ac:dyDescent="0.25">
      <c r="A110" s="29"/>
      <c r="B110" s="3" t="s">
        <v>8</v>
      </c>
      <c r="C110" s="4">
        <v>27</v>
      </c>
      <c r="D110" s="30"/>
    </row>
    <row r="111" spans="1:4" ht="12.75" customHeight="1" x14ac:dyDescent="0.25">
      <c r="A111" s="29"/>
      <c r="B111" s="3" t="s">
        <v>9</v>
      </c>
      <c r="C111" s="4">
        <v>2</v>
      </c>
      <c r="D111" s="30"/>
    </row>
    <row r="112" spans="1:4" ht="12.75" customHeight="1" x14ac:dyDescent="0.25">
      <c r="A112" s="29"/>
      <c r="B112" s="3" t="s">
        <v>10</v>
      </c>
      <c r="C112" s="4">
        <v>0</v>
      </c>
      <c r="D112" s="30"/>
    </row>
    <row r="113" spans="1:4" ht="12.75" customHeight="1" x14ac:dyDescent="0.25">
      <c r="A113" s="29"/>
      <c r="B113" s="3" t="s">
        <v>11</v>
      </c>
      <c r="C113" s="4">
        <v>0</v>
      </c>
      <c r="D113" s="30"/>
    </row>
    <row r="114" spans="1:4" ht="12.75" customHeight="1" x14ac:dyDescent="0.25">
      <c r="A114" s="29"/>
      <c r="B114" s="3" t="s">
        <v>12</v>
      </c>
      <c r="C114" s="4">
        <v>6</v>
      </c>
      <c r="D114" s="30"/>
    </row>
    <row r="115" spans="1:4" ht="12.75" customHeight="1" x14ac:dyDescent="0.25">
      <c r="A115" s="29"/>
      <c r="B115" s="3" t="s">
        <v>13</v>
      </c>
      <c r="C115" s="4">
        <v>3</v>
      </c>
      <c r="D115" s="30"/>
    </row>
    <row r="116" spans="1:4" ht="12.75" customHeight="1" x14ac:dyDescent="0.25">
      <c r="A116" s="29"/>
      <c r="B116" s="3" t="s">
        <v>14</v>
      </c>
      <c r="C116" s="4">
        <v>2</v>
      </c>
      <c r="D116" s="30"/>
    </row>
    <row r="117" spans="1:4" ht="12.75" customHeight="1" x14ac:dyDescent="0.25">
      <c r="A117" s="29"/>
      <c r="B117" s="3" t="s">
        <v>3</v>
      </c>
      <c r="C117" s="4">
        <v>10</v>
      </c>
      <c r="D117" s="30"/>
    </row>
    <row r="118" spans="1:4" ht="12.75" customHeight="1" x14ac:dyDescent="0.25">
      <c r="A118" s="29"/>
      <c r="B118" s="3" t="s">
        <v>4</v>
      </c>
      <c r="C118" s="4">
        <v>13</v>
      </c>
      <c r="D118" s="30"/>
    </row>
    <row r="119" spans="1:4" ht="12.75" customHeight="1" x14ac:dyDescent="0.25">
      <c r="A119" s="29"/>
      <c r="B119" s="3" t="s">
        <v>5</v>
      </c>
      <c r="C119" s="4">
        <v>0</v>
      </c>
      <c r="D119" s="30"/>
    </row>
    <row r="120" spans="1:4" ht="12.75" customHeight="1" x14ac:dyDescent="0.25">
      <c r="A120" s="29"/>
      <c r="B120" s="3" t="s">
        <v>6</v>
      </c>
      <c r="C120" s="4">
        <v>1</v>
      </c>
      <c r="D120" s="30"/>
    </row>
    <row r="121" spans="1:4" ht="12.75" customHeight="1" x14ac:dyDescent="0.25">
      <c r="A121" s="29"/>
      <c r="B121" s="3" t="s">
        <v>7</v>
      </c>
      <c r="C121" s="4">
        <v>9</v>
      </c>
      <c r="D121" s="30"/>
    </row>
    <row r="122" spans="1:4" ht="12.75" customHeight="1" x14ac:dyDescent="0.25">
      <c r="A122" s="29"/>
      <c r="B122" s="15" t="s">
        <v>15</v>
      </c>
      <c r="C122" s="17">
        <f>SUM(C105:C121)</f>
        <v>98</v>
      </c>
      <c r="D122" s="30"/>
    </row>
  </sheetData>
  <mergeCells count="13">
    <mergeCell ref="A1:D1"/>
    <mergeCell ref="A3:A21"/>
    <mergeCell ref="D4:D21"/>
    <mergeCell ref="A24:A42"/>
    <mergeCell ref="D25:D42"/>
    <mergeCell ref="A104:A122"/>
    <mergeCell ref="D105:D122"/>
    <mergeCell ref="A44:A62"/>
    <mergeCell ref="D45:D62"/>
    <mergeCell ref="A64:A82"/>
    <mergeCell ref="D65:D82"/>
    <mergeCell ref="A84:A102"/>
    <mergeCell ref="D85:D102"/>
  </mergeCells>
  <printOptions horizontalCentered="1"/>
  <pageMargins left="0.70866141732283472" right="0.70866141732283472" top="0.46" bottom="0.62" header="0.31496062992125984" footer="0.31496062992125984"/>
  <pageSetup paperSize="14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13"/>
  <sheetViews>
    <sheetView topLeftCell="A3" workbookViewId="0">
      <selection activeCell="F5" sqref="F5"/>
    </sheetView>
  </sheetViews>
  <sheetFormatPr baseColWidth="10" defaultRowHeight="12.75" x14ac:dyDescent="0.2"/>
  <cols>
    <col min="1" max="1" width="11.42578125" style="23"/>
    <col min="2" max="2" width="23.7109375" style="23" bestFit="1" customWidth="1"/>
    <col min="3" max="3" width="9.42578125" style="24" bestFit="1" customWidth="1"/>
    <col min="4" max="4" width="9.140625" style="24" bestFit="1" customWidth="1"/>
    <col min="5" max="5" width="8" style="24" bestFit="1" customWidth="1"/>
    <col min="6" max="6" width="11.28515625" style="23" bestFit="1" customWidth="1"/>
    <col min="7" max="7" width="14.28515625" style="23" bestFit="1" customWidth="1"/>
    <col min="8" max="8" width="11.42578125" style="23"/>
    <col min="9" max="9" width="13.7109375" style="23" bestFit="1" customWidth="1"/>
    <col min="10" max="16384" width="11.42578125" style="23"/>
  </cols>
  <sheetData>
    <row r="4" spans="2:9" s="19" customFormat="1" ht="57.75" customHeight="1" x14ac:dyDescent="0.25">
      <c r="B4" s="18" t="s">
        <v>24</v>
      </c>
      <c r="C4" s="18" t="s">
        <v>30</v>
      </c>
      <c r="D4" s="18" t="s">
        <v>35</v>
      </c>
      <c r="E4" s="18" t="s">
        <v>32</v>
      </c>
      <c r="F4" s="18" t="s">
        <v>31</v>
      </c>
      <c r="G4" s="18" t="s">
        <v>33</v>
      </c>
    </row>
    <row r="5" spans="2:9" x14ac:dyDescent="0.2">
      <c r="B5" s="20" t="s">
        <v>25</v>
      </c>
      <c r="C5" s="21">
        <v>63</v>
      </c>
      <c r="D5" s="21">
        <v>52</v>
      </c>
      <c r="E5" s="21">
        <v>56</v>
      </c>
      <c r="F5" s="22">
        <f>(326562.18*3.18%)+326562.18</f>
        <v>336946.85732399998</v>
      </c>
      <c r="G5" s="22">
        <f>E5*F5</f>
        <v>18869024.010143999</v>
      </c>
      <c r="I5" s="22">
        <v>83199813</v>
      </c>
    </row>
    <row r="6" spans="2:9" x14ac:dyDescent="0.2">
      <c r="B6" s="20" t="s">
        <v>26</v>
      </c>
      <c r="C6" s="21">
        <v>5</v>
      </c>
      <c r="D6" s="21">
        <v>14</v>
      </c>
      <c r="E6" s="21">
        <v>14</v>
      </c>
      <c r="F6" s="22">
        <f>(722330*3.18%)+722330</f>
        <v>745300.09400000004</v>
      </c>
      <c r="G6" s="22">
        <f t="shared" ref="G6:G10" si="0">E6*F6</f>
        <v>10434201.316</v>
      </c>
    </row>
    <row r="7" spans="2:9" x14ac:dyDescent="0.2">
      <c r="B7" s="20" t="s">
        <v>27</v>
      </c>
      <c r="C7" s="21">
        <v>4</v>
      </c>
      <c r="D7" s="21">
        <v>16</v>
      </c>
      <c r="E7" s="21">
        <v>16</v>
      </c>
      <c r="F7" s="22">
        <f>(326559.8*3.18%)+326559.8</f>
        <v>336944.40164</v>
      </c>
      <c r="G7" s="22">
        <f t="shared" si="0"/>
        <v>5391110.4262399999</v>
      </c>
    </row>
    <row r="8" spans="2:9" x14ac:dyDescent="0.2">
      <c r="B8" s="20" t="s">
        <v>28</v>
      </c>
      <c r="C8" s="21">
        <v>2</v>
      </c>
      <c r="D8" s="21">
        <v>12</v>
      </c>
      <c r="E8" s="21">
        <v>12</v>
      </c>
      <c r="F8" s="26">
        <f>(779000*3.18%)+779000</f>
        <v>803772.2</v>
      </c>
      <c r="G8" s="22">
        <f t="shared" si="0"/>
        <v>9645266.3999999985</v>
      </c>
    </row>
    <row r="9" spans="2:9" x14ac:dyDescent="0.2">
      <c r="B9" s="20" t="s">
        <v>34</v>
      </c>
      <c r="C9" s="21">
        <v>6</v>
      </c>
      <c r="D9" s="21">
        <v>15</v>
      </c>
      <c r="E9" s="21">
        <v>15</v>
      </c>
      <c r="F9" s="22">
        <f>(284473.07*3.18%)+284473.07</f>
        <v>293519.31362600002</v>
      </c>
      <c r="G9" s="22">
        <f t="shared" si="0"/>
        <v>4402789.7043900006</v>
      </c>
    </row>
    <row r="10" spans="2:9" x14ac:dyDescent="0.2">
      <c r="B10" s="20" t="s">
        <v>29</v>
      </c>
      <c r="C10" s="21">
        <v>58</v>
      </c>
      <c r="D10" s="21">
        <v>10</v>
      </c>
      <c r="E10" s="21">
        <v>35</v>
      </c>
      <c r="F10" s="22">
        <f>(237000*3.18%)+237000</f>
        <v>244536.6</v>
      </c>
      <c r="G10" s="22">
        <f t="shared" si="0"/>
        <v>8558781</v>
      </c>
    </row>
    <row r="11" spans="2:9" x14ac:dyDescent="0.2">
      <c r="G11" s="25">
        <f>SUM(G5:G10)</f>
        <v>57301172.856774002</v>
      </c>
    </row>
    <row r="12" spans="2:9" x14ac:dyDescent="0.2">
      <c r="G12" s="22">
        <v>82811600</v>
      </c>
    </row>
    <row r="13" spans="2:9" x14ac:dyDescent="0.2">
      <c r="G13" s="27">
        <f>G11-G12</f>
        <v>-25510427.143225998</v>
      </c>
    </row>
  </sheetData>
  <pageMargins left="0.7" right="0.7" top="0.75" bottom="0.75" header="0.3" footer="0.3"/>
  <pageSetup paperSize="1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SALIDAS MOBILIARIOS</vt:lpstr>
      <vt:lpstr>SALIDAS MOBILIARIOS (2)</vt:lpstr>
      <vt:lpstr>CONS HISTÓRICO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CSJ</cp:lastModifiedBy>
  <cp:lastPrinted>2019-07-03T15:31:52Z</cp:lastPrinted>
  <dcterms:created xsi:type="dcterms:W3CDTF">2019-06-20T15:58:51Z</dcterms:created>
  <dcterms:modified xsi:type="dcterms:W3CDTF">2019-08-08T21:43:55Z</dcterms:modified>
</cp:coreProperties>
</file>