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D:\jmortega\jmoo\ESTUDIOS PREVIOS 2019\INVITACIONES PUBLICAS\IP DT HUI- 016 2019 AFIRMADO 2402\"/>
    </mc:Choice>
  </mc:AlternateContent>
  <xr:revisionPtr revIDLastSave="0" documentId="13_ncr:1_{B9286F81-7574-4B39-9671-F50D885B2A2D}" xr6:coauthVersionLast="44" xr6:coauthVersionMax="44" xr10:uidLastSave="{00000000-0000-0000-0000-000000000000}"/>
  <bookViews>
    <workbookView xWindow="-120" yWindow="-120" windowWidth="24240" windowHeight="13140" activeTab="2" xr2:uid="{00000000-000D-0000-FFFF-FFFF00000000}"/>
  </bookViews>
  <sheets>
    <sheet name="PROPUESTA ECONOMICA " sheetId="4" r:id="rId1"/>
    <sheet name="PRESUP 2402 AFIRMADO" sheetId="1" r:id="rId2"/>
    <sheet name="APU AFIRMADO 2402" sheetId="6" r:id="rId3"/>
    <sheet name="APU mezcla NEIVA" sheetId="2"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___INF1" localSheetId="2">#REF!</definedName>
    <definedName name="______INF1" localSheetId="1">#REF!</definedName>
    <definedName name="______INF1">#REF!</definedName>
    <definedName name="___INF1" localSheetId="2">#REF!</definedName>
    <definedName name="___INF1" localSheetId="1">#REF!</definedName>
    <definedName name="___INF1">#REF!</definedName>
    <definedName name="_A17000" localSheetId="2">#REF!</definedName>
    <definedName name="_A17000">#REF!</definedName>
    <definedName name="_A20000" localSheetId="2">#REF!</definedName>
    <definedName name="_A20000">#REF!</definedName>
    <definedName name="_A30000" localSheetId="2">#REF!</definedName>
    <definedName name="_A30000">#REF!</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INF1" localSheetId="2">#REF!</definedName>
    <definedName name="_INF1" localSheetId="1">#REF!</definedName>
    <definedName name="_INF1">#REF!</definedName>
    <definedName name="_rc" localSheetId="2">#REF!</definedName>
    <definedName name="_rc">#REF!</definedName>
    <definedName name="_SBC1">[1]INV!$A$12:$D$15</definedName>
    <definedName name="_SBC3">[1]INV!$F$12:$I$15</definedName>
    <definedName name="_SBC5">[1]INV!$K$12:$N$15</definedName>
    <definedName name="a" localSheetId="2">DATE(YEAR('APU AFIRMADO 2402'!Loan_Start),MONTH('APU AFIRMADO 2402'!Loan_Start)+Payment_Number,DAY('APU AFIRMADO 2402'!Loan_Start))</definedName>
    <definedName name="a">DATE(YEAR(Loan_Start),MONTH(Loan_Start)+Payment_Number,DAY(Loan_Start))</definedName>
    <definedName name="A_impresión_IM" localSheetId="2">#REF!</definedName>
    <definedName name="A_impresión_IM">#REF!</definedName>
    <definedName name="AAC">[1]AASHTO!$A$14:$F$17</definedName>
    <definedName name="ABG">[1]AASHTO!$A$2:$F$5</definedName>
    <definedName name="AccessDatabase" hidden="1">"A:\SAIN.mdb"</definedName>
    <definedName name="actual" localSheetId="2">'[2]ESTADO RED'!#REF!</definedName>
    <definedName name="actual">'[3]ESTADO RED'!#REF!</definedName>
    <definedName name="ad" localSheetId="2">#REF!</definedName>
    <definedName name="ad">#REF!</definedName>
    <definedName name="ADMINISTRADOR">[4]CUMPLIMIENTO!$C$5</definedName>
    <definedName name="ADMINISTRADOR_VIAL__ARMANDO_SANCHEZ_SANCHEZ" localSheetId="2">[5]INDICMICROEMP!$A$20</definedName>
    <definedName name="ADMINISTRADOR_VIAL__ARMANDO_SANCHEZ_SANCHEZ">[5]INDICMICROEMP!$A$20</definedName>
    <definedName name="admon" localSheetId="2">[6]DATOS!$B$16</definedName>
    <definedName name="admon">[7]DATOS!$B$16</definedName>
    <definedName name="admon1">[8]DATOS!$B$16</definedName>
    <definedName name="ah" localSheetId="2">#REF!</definedName>
    <definedName name="ah">#REF!</definedName>
    <definedName name="ahe" localSheetId="2">#REF!</definedName>
    <definedName name="ahe">#REF!</definedName>
    <definedName name="aj" localSheetId="2">#REF!</definedName>
    <definedName name="aj">#REF!</definedName>
    <definedName name="ANTONIA" localSheetId="2">IF('APU AFIRMADO 2402'!FABIAN,Header_Row+'APU AFIRMADO 2402'!Number_of_Payments,Header_Row)</definedName>
    <definedName name="ANTONIA">IF(FABIAN,Header_Row+Number_of_Payments,Header_Row)</definedName>
    <definedName name="año" localSheetId="2">'[2]ESTADO RED'!#REF!</definedName>
    <definedName name="año">'[3]ESTADO RED'!#REF!</definedName>
    <definedName name="año1" localSheetId="2">'[9]ESTADO RED'!#REF!</definedName>
    <definedName name="año1">'[9]ESTADO RED'!#REF!</definedName>
    <definedName name="ao" localSheetId="2">#REF!</definedName>
    <definedName name="ao">#REF!</definedName>
    <definedName name="_xlnm.Print_Area" localSheetId="3">'APU mezcla NEIVA'!$A$1:$N$111</definedName>
    <definedName name="_xlnm.Print_Area" localSheetId="1">'PRESUP 2402 AFIRMADO'!$A$1:$J$46</definedName>
    <definedName name="_xlnm.Print_Area" localSheetId="0">'PROPUESTA ECONOMICA '!$A$1:$J$46</definedName>
    <definedName name="as" localSheetId="2">#REF!</definedName>
    <definedName name="as">#REF!</definedName>
    <definedName name="ASB">[1]AASHTO!$A$8:$F$11</definedName>
    <definedName name="au" localSheetId="2">#REF!</definedName>
    <definedName name="au">#REF!</definedName>
    <definedName name="aur" localSheetId="2">#REF!</definedName>
    <definedName name="aur">#REF!</definedName>
    <definedName name="av" localSheetId="2">#REF!</definedName>
    <definedName name="av">#REF!</definedName>
    <definedName name="ax" localSheetId="2">#REF!</definedName>
    <definedName name="ax">#REF!</definedName>
    <definedName name="bb" localSheetId="2">#REF!</definedName>
    <definedName name="bb">#REF!</definedName>
    <definedName name="Beg_Bal" localSheetId="2">#REF!</definedName>
    <definedName name="Beg_Bal">#REF!</definedName>
    <definedName name="bgh" localSheetId="2">#REF!</definedName>
    <definedName name="bgh">#REF!</definedName>
    <definedName name="BHT" localSheetId="2">#REF!</definedName>
    <definedName name="BHT">#REF!</definedName>
    <definedName name="bimestre" localSheetId="2">'[2]ESTADO RED'!$E$8</definedName>
    <definedName name="bimestre">'[3]ESTADO RED'!$E$8</definedName>
    <definedName name="BJHVVHGH" localSheetId="2">DATE(YEAR('APU AFIRMADO 2402'!Loan_Start),MONTH('APU AFIRMADO 2402'!Loan_Start)+Payment_Number,DAY('APU AFIRMADO 2402'!Loan_Start))</definedName>
    <definedName name="BJHVVHGH">DATE(YEAR(Loan_Start),MONTH(Loan_Start)+Payment_Number,DAY(Loan_Start))</definedName>
    <definedName name="bl" localSheetId="2">#REF!</definedName>
    <definedName name="bl">#REF!</definedName>
    <definedName name="bnm" localSheetId="2">#REF!</definedName>
    <definedName name="bnm">#REF!</definedName>
    <definedName name="BUENO4006" localSheetId="2">#REF!</definedName>
    <definedName name="BUENO4006">#REF!</definedName>
    <definedName name="BUENO4006A" localSheetId="2">#REF!</definedName>
    <definedName name="BUENO4006A">#REF!</definedName>
    <definedName name="BUENO40CN01" localSheetId="2">#REF!</definedName>
    <definedName name="BUENO40CN01">#REF!</definedName>
    <definedName name="BUENO40CNA" localSheetId="2">#REF!</definedName>
    <definedName name="BUENO40CNA">#REF!</definedName>
    <definedName name="BUENO40CNB" localSheetId="2">#REF!</definedName>
    <definedName name="BUENO40CNB">#REF!</definedName>
    <definedName name="BUENO55CN01" localSheetId="2">#REF!</definedName>
    <definedName name="BUENO55CN01">#REF!</definedName>
    <definedName name="BUENO55CN03" localSheetId="2">#REF!</definedName>
    <definedName name="BUENO55CN03">#REF!</definedName>
    <definedName name="BUENO5607" localSheetId="2">#REF!</definedName>
    <definedName name="BUENO5607">#REF!</definedName>
    <definedName name="BUENOAFIR5607" localSheetId="2">#REF!</definedName>
    <definedName name="BUENOAFIR5607">#REF!</definedName>
    <definedName name="bw" localSheetId="2">#REF!</definedName>
    <definedName name="bw">#REF!</definedName>
    <definedName name="CARLOS" localSheetId="2">DATE(YEAR('APU AFIRMADO 2402'!Loan_Start),MONTH('APU AFIRMADO 2402'!Loan_Start)+Payment_Number,DAY('APU AFIRMADO 2402'!Loan_Start))</definedName>
    <definedName name="CARLOS">DATE(YEAR(Loan_Start),MONTH(Loan_Start)+Payment_Number,DAY(Loan_Start))</definedName>
    <definedName name="CAROL" localSheetId="2">'[6]precios-básicos2002'!$C$12:$C$56</definedName>
    <definedName name="CAROL">'[7]precios-básicos2002'!$C$12:$C$56</definedName>
    <definedName name="carol1">'[8]precios-básicos2002'!$C$12:$C$56</definedName>
    <definedName name="CARRETERAS" localSheetId="2">[6]DATOS!$A$9</definedName>
    <definedName name="CARRETERAS">[7]DATOS!$A$9</definedName>
    <definedName name="causa" localSheetId="2">[10]Datos!$B$3:$D$72</definedName>
    <definedName name="causa">[11]Datos!$B$3:$D$72</definedName>
    <definedName name="cc" localSheetId="2">#REF!</definedName>
    <definedName name="cc">#REF!</definedName>
    <definedName name="cd" localSheetId="2">#REF!</definedName>
    <definedName name="cd">#REF!</definedName>
    <definedName name="clase" localSheetId="2">[10]Datos!$E$3:$F$10</definedName>
    <definedName name="clase">[11]Datos!$E$3:$F$10</definedName>
    <definedName name="co" localSheetId="2">#REF!</definedName>
    <definedName name="co">#REF!</definedName>
    <definedName name="cp" localSheetId="2">#REF!</definedName>
    <definedName name="cp">#REF!</definedName>
    <definedName name="Criticos" localSheetId="2">#REF!</definedName>
    <definedName name="Criticos">#REF!</definedName>
    <definedName name="cv" localSheetId="2">#REF!</definedName>
    <definedName name="cv">#REF!</definedName>
    <definedName name="cx" localSheetId="2">#REF!</definedName>
    <definedName name="cx">#REF!</definedName>
    <definedName name="D" localSheetId="2">Scheduled_Payment+Extra_Payment</definedName>
    <definedName name="D">Scheduled_Payment+Extra_Payment</definedName>
    <definedName name="DANI" localSheetId="2">[6]ITEMS!$B$6:$B$176</definedName>
    <definedName name="DANI">[7]ITEMS!$B$6:$B$176</definedName>
    <definedName name="Data" localSheetId="2">#REF!</definedName>
    <definedName name="Data">#REF!</definedName>
    <definedName name="dc" localSheetId="2">#REF!</definedName>
    <definedName name="dc">#REF!</definedName>
    <definedName name="DCF" localSheetId="2">#REF!</definedName>
    <definedName name="DCF">#REF!</definedName>
    <definedName name="dd" localSheetId="2">#REF!</definedName>
    <definedName name="dd">#REF!</definedName>
    <definedName name="DDDD" localSheetId="2">IF('APU AFIRMADO 2402'!Values_Entered,Header_Row+'APU AFIRMADO 2402'!Number_of_Payments,Header_Row)</definedName>
    <definedName name="DDDD">IF(Values_Entered,Header_Row+Number_of_Payments,Header_Row)</definedName>
    <definedName name="df" localSheetId="2">#REF!</definedName>
    <definedName name="df">#REF!</definedName>
    <definedName name="di" localSheetId="2">#REF!</definedName>
    <definedName name="di">#REF!</definedName>
    <definedName name="dj" localSheetId="2">#REF!</definedName>
    <definedName name="dj">#REF!</definedName>
    <definedName name="dl" localSheetId="2">#REF!</definedName>
    <definedName name="dl">#REF!</definedName>
    <definedName name="dm" localSheetId="2">#REF!</definedName>
    <definedName name="dm">#REF!</definedName>
    <definedName name="do" localSheetId="2">#REF!</definedName>
    <definedName name="do">#REF!</definedName>
    <definedName name="DOR" localSheetId="2">#REF!</definedName>
    <definedName name="DOR">#REF!</definedName>
    <definedName name="drf" localSheetId="2">#REF!</definedName>
    <definedName name="drf">#REF!</definedName>
    <definedName name="DSA" localSheetId="2">#REF!</definedName>
    <definedName name="DSA">#REF!</definedName>
    <definedName name="dt" localSheetId="2">#REF!</definedName>
    <definedName name="dt">#REF!</definedName>
    <definedName name="DTS" localSheetId="2">#REF!</definedName>
    <definedName name="DTS">#REF!</definedName>
    <definedName name="ee" localSheetId="2">#REF!</definedName>
    <definedName name="ee">#REF!</definedName>
    <definedName name="ef" localSheetId="2">#REF!</definedName>
    <definedName name="ef">#REF!</definedName>
    <definedName name="el" localSheetId="2">#REF!</definedName>
    <definedName name="el">#REF!</definedName>
    <definedName name="End_Bal" localSheetId="2">#REF!</definedName>
    <definedName name="End_Bal">#REF!</definedName>
    <definedName name="equi" localSheetId="2">'[6]precios-básicos2002'!$C$12:$C$56</definedName>
    <definedName name="equi">'[7]precios-básicos2002'!$C$12:$C$56</definedName>
    <definedName name="equipo" localSheetId="2">'[6]precios-básicos2002'!$C$12:$E$56</definedName>
    <definedName name="equipo">'[7]precios-básicos2002'!$C$12:$E$56</definedName>
    <definedName name="er" localSheetId="2">#REF!</definedName>
    <definedName name="er">#REF!</definedName>
    <definedName name="Extra_Pay" localSheetId="2">#REF!</definedName>
    <definedName name="Extra_Pay">#REF!</definedName>
    <definedName name="fa" localSheetId="2">#REF!</definedName>
    <definedName name="fa">#REF!</definedName>
    <definedName name="FABI" localSheetId="2">Scheduled_Payment+Extra_Payment</definedName>
    <definedName name="FABI">Scheduled_Payment+Extra_Payment</definedName>
    <definedName name="FABIAN" localSheetId="2">IF('APU AFIRMADO 2402'!Loan_Amount*'APU AFIRMADO 2402'!Interest_Rate*'APU AFIRMADO 2402'!Loan_Years*'APU AFIRMADO 2402'!Loan_Start&gt;0,1,0)</definedName>
    <definedName name="FABIAN">IF(Loan_Amount*Interest_Rate*Loan_Years*Loan_Start&gt;0,1,0)</definedName>
    <definedName name="fb" localSheetId="2">#REF!</definedName>
    <definedName name="fb">#REF!</definedName>
    <definedName name="fd" localSheetId="2">#REF!</definedName>
    <definedName name="fd">#REF!</definedName>
    <definedName name="fda" localSheetId="2">#REF!</definedName>
    <definedName name="fda">#REF!</definedName>
    <definedName name="ff" localSheetId="2">#REF!</definedName>
    <definedName name="ff">#REF!</definedName>
    <definedName name="fg" localSheetId="2">#REF!</definedName>
    <definedName name="fg">#REF!</definedName>
    <definedName name="FGV" localSheetId="2">#REF!</definedName>
    <definedName name="FGV">#REF!</definedName>
    <definedName name="fi" localSheetId="2">#REF!</definedName>
    <definedName name="fi">#REF!</definedName>
    <definedName name="fk" localSheetId="2">#REF!</definedName>
    <definedName name="fk">#REF!</definedName>
    <definedName name="flq" localSheetId="2">#REF!</definedName>
    <definedName name="flq">#REF!</definedName>
    <definedName name="fu" localSheetId="2">#REF!</definedName>
    <definedName name="fu">#REF!</definedName>
    <definedName name="Full_Print" localSheetId="2">#REF!</definedName>
    <definedName name="Full_Print">#REF!</definedName>
    <definedName name="fv" localSheetId="2">#REF!</definedName>
    <definedName name="fv">#REF!</definedName>
    <definedName name="fy" localSheetId="2">#REF!</definedName>
    <definedName name="fy">#REF!</definedName>
    <definedName name="ga" localSheetId="2">#REF!</definedName>
    <definedName name="ga">#REF!</definedName>
    <definedName name="gb" localSheetId="2">#REF!</definedName>
    <definedName name="gb">#REF!</definedName>
    <definedName name="gc" localSheetId="2">#REF!</definedName>
    <definedName name="gc">#REF!</definedName>
    <definedName name="gd" localSheetId="2">#REF!</definedName>
    <definedName name="gd">#REF!</definedName>
    <definedName name="gdj" localSheetId="2">#REF!</definedName>
    <definedName name="gdj">#REF!</definedName>
    <definedName name="gf" localSheetId="2">#REF!</definedName>
    <definedName name="gf">#REF!</definedName>
    <definedName name="gft" localSheetId="2">#REF!</definedName>
    <definedName name="gft">#REF!</definedName>
    <definedName name="gg" localSheetId="2">#REF!</definedName>
    <definedName name="gg">#REF!</definedName>
    <definedName name="gh" localSheetId="2">#REF!</definedName>
    <definedName name="gh">#REF!</definedName>
    <definedName name="ghu" localSheetId="2">#REF!</definedName>
    <definedName name="ghu">#REF!</definedName>
    <definedName name="gj" localSheetId="2">#REF!</definedName>
    <definedName name="gj">#REF!</definedName>
    <definedName name="gl" localSheetId="2">#REF!</definedName>
    <definedName name="gl">#REF!</definedName>
    <definedName name="gmt" localSheetId="2">#REF!</definedName>
    <definedName name="gmt">#REF!</definedName>
    <definedName name="gn" localSheetId="2">#REF!</definedName>
    <definedName name="gn">#REF!</definedName>
    <definedName name="gnm" localSheetId="2">#REF!</definedName>
    <definedName name="gnm">#REF!</definedName>
    <definedName name="gñ" localSheetId="2">#REF!</definedName>
    <definedName name="gñ">#REF!</definedName>
    <definedName name="gp" localSheetId="2">#REF!</definedName>
    <definedName name="gp">#REF!</definedName>
    <definedName name="grl" localSheetId="2">#REF!</definedName>
    <definedName name="grl">#REF!</definedName>
    <definedName name="gte" localSheetId="2">#REF!</definedName>
    <definedName name="gte">#REF!</definedName>
    <definedName name="GTI" localSheetId="2">#REF!</definedName>
    <definedName name="GTI">#REF!</definedName>
    <definedName name="gy" localSheetId="2">#REF!</definedName>
    <definedName name="gy">#REF!</definedName>
    <definedName name="ha" localSheetId="2">#REF!</definedName>
    <definedName name="ha">#REF!</definedName>
    <definedName name="Header_Row">ROW(#REF!)</definedName>
    <definedName name="hgt" localSheetId="2">#REF!</definedName>
    <definedName name="hgt">#REF!</definedName>
    <definedName name="hgu" localSheetId="2">#REF!</definedName>
    <definedName name="hgu">#REF!</definedName>
    <definedName name="hh" localSheetId="2">#REF!</definedName>
    <definedName name="hh">#REF!</definedName>
    <definedName name="hj" localSheetId="2">#REF!</definedName>
    <definedName name="hj">#REF!</definedName>
    <definedName name="hjk" localSheetId="2">#REF!</definedName>
    <definedName name="hjk">#REF!</definedName>
    <definedName name="hl" localSheetId="2">#REF!</definedName>
    <definedName name="hl">#REF!</definedName>
    <definedName name="hnt" localSheetId="2">#REF!</definedName>
    <definedName name="hnt">#REF!</definedName>
    <definedName name="HOJA" localSheetId="2">DATE(YEAR('APU AFIRMADO 2402'!Loan_Start),MONTH('APU AFIRMADO 2402'!Loan_Start)+Payment_Number,DAY('APU AFIRMADO 2402'!Loan_Start))</definedName>
    <definedName name="HOJA">DATE(YEAR([0]!Loan_Start),MONTH([0]!Loan_Start)+Payment_Number,DAY([0]!Loan_Start))</definedName>
    <definedName name="HOJA444" localSheetId="2">DATE(YEAR('APU AFIRMADO 2402'!Loan_Start),MONTH('APU AFIRMADO 2402'!Loan_Start)+Payment_Number,DAY('APU AFIRMADO 2402'!Loan_Start))</definedName>
    <definedName name="HOJA444">DATE(YEAR([0]!Loan_Start),MONTH([0]!Loan_Start)+Payment_Number,DAY([0]!Loan_Start))</definedName>
    <definedName name="hp" localSheetId="2">#REF!</definedName>
    <definedName name="hp">#REF!</definedName>
    <definedName name="hqi" localSheetId="2">#REF!</definedName>
    <definedName name="hqi">#REF!</definedName>
    <definedName name="ht" localSheetId="2">#REF!</definedName>
    <definedName name="ht">#REF!</definedName>
    <definedName name="htk" localSheetId="2">#REF!</definedName>
    <definedName name="htk">#REF!</definedName>
    <definedName name="HYT" localSheetId="2">#REF!</definedName>
    <definedName name="HYT">#REF!</definedName>
    <definedName name="id" localSheetId="2">#REF!</definedName>
    <definedName name="id">#REF!</definedName>
    <definedName name="ig" localSheetId="2">#REF!</definedName>
    <definedName name="ig">#REF!</definedName>
    <definedName name="ii" localSheetId="2">#REF!</definedName>
    <definedName name="ii">#REF!</definedName>
    <definedName name="ik" localSheetId="2">#REF!</definedName>
    <definedName name="ik">#REF!</definedName>
    <definedName name="ikj" localSheetId="2">#REF!</definedName>
    <definedName name="ikj">#REF!</definedName>
    <definedName name="imprevistos" localSheetId="2">[6]DATOS!$B$17</definedName>
    <definedName name="imprevistos">[7]DATOS!$B$17</definedName>
    <definedName name="IND" localSheetId="2">[12]items!$C$4:$J$247</definedName>
    <definedName name="IND">[13]items!$C$4:$J$247</definedName>
    <definedName name="inf" localSheetId="2">#REF!</definedName>
    <definedName name="inf" localSheetId="3">#REF!</definedName>
    <definedName name="inf" localSheetId="1">#REF!</definedName>
    <definedName name="inf">#REF!</definedName>
    <definedName name="Int" localSheetId="2">#REF!</definedName>
    <definedName name="Int">#REF!</definedName>
    <definedName name="Interest_Rate" localSheetId="2">#REF!</definedName>
    <definedName name="Interest_Rate">#REF!</definedName>
    <definedName name="INV_11">'[14]PR 1'!$A$2:$N$655</definedName>
    <definedName name="io" localSheetId="2">#REF!</definedName>
    <definedName name="io">#REF!</definedName>
    <definedName name="ir" localSheetId="2">#REF!</definedName>
    <definedName name="ir">#REF!</definedName>
    <definedName name="it." localSheetId="2">#REF!</definedName>
    <definedName name="it.">#REF!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3" localSheetId="2">#REF!</definedName>
    <definedName name="ITEM3">#REF!</definedName>
    <definedName name="items" localSheetId="2">[6]ITEMS!$B$6:$B$176</definedName>
    <definedName name="items">[7]ITEMS!$B$6:$B$176</definedName>
    <definedName name="jh" localSheetId="2">#REF!</definedName>
    <definedName name="jh">#REF!</definedName>
    <definedName name="jj" localSheetId="2">#REF!</definedName>
    <definedName name="jj">#REF!</definedName>
    <definedName name="jk" localSheetId="2">#REF!</definedName>
    <definedName name="jk">#REF!</definedName>
    <definedName name="jn" localSheetId="2">#REF!</definedName>
    <definedName name="jn">#REF!</definedName>
    <definedName name="jñ" localSheetId="2">#REF!</definedName>
    <definedName name="jñ">#REF!</definedName>
    <definedName name="jo" localSheetId="2">#REF!</definedName>
    <definedName name="jo">#REF!</definedName>
    <definedName name="jt" localSheetId="2">#REF!</definedName>
    <definedName name="jt">#REF!</definedName>
    <definedName name="jui" localSheetId="2">#REF!</definedName>
    <definedName name="jui">#REF!</definedName>
    <definedName name="jun" localSheetId="2">#REF!</definedName>
    <definedName name="jun">#REF!</definedName>
    <definedName name="juy" localSheetId="2">#REF!</definedName>
    <definedName name="juy">#REF!</definedName>
    <definedName name="kio" localSheetId="2">#REF!</definedName>
    <definedName name="kio">#REF!</definedName>
    <definedName name="kip" localSheetId="2">#REF!</definedName>
    <definedName name="kip">#REF!</definedName>
    <definedName name="KJH" localSheetId="2">#REF!</definedName>
    <definedName name="KJH">#REF!</definedName>
    <definedName name="kl" localSheetId="2">#REF!</definedName>
    <definedName name="kl">#REF!</definedName>
    <definedName name="kñy" localSheetId="2">#REF!</definedName>
    <definedName name="kñy">#REF!</definedName>
    <definedName name="ko">[15]items!$C$4:$J$247</definedName>
    <definedName name="kuh" localSheetId="2">#REF!</definedName>
    <definedName name="kuh">#REF!</definedName>
    <definedName name="kuy" localSheetId="2">#REF!</definedName>
    <definedName name="kuy">#REF!</definedName>
    <definedName name="L_L" localSheetId="2">IF('APU AFIRMADO 2402'!Values_Entered,Header_Row+'APU AFIRMADO 2402'!Number_of_Payments,Header_Row)</definedName>
    <definedName name="L_L">IF(Values_Entered,Header_Row+Number_of_Payments,Header_Row)</definedName>
    <definedName name="Last_Row" localSheetId="2">IF('APU AFIRMADO 2402'!Values_Entered,Header_Row+'APU AFIRMADO 2402'!Number_of_Payments,Header_Row)</definedName>
    <definedName name="Last_Row">IF(Values_Entered,Header_Row+Number_of_Payments,Header_Row)</definedName>
    <definedName name="LINEA" localSheetId="2">[6]DATOS!$B$16</definedName>
    <definedName name="LINEA">[7]DATOS!$B$16</definedName>
    <definedName name="ll" localSheetId="2">#REF!</definedName>
    <definedName name="ll" localSheetId="3">#REF!</definedName>
    <definedName name="ll" localSheetId="1">#REF!</definedName>
    <definedName name="ll">#REF!</definedName>
    <definedName name="LÑP" localSheetId="2">#REF!</definedName>
    <definedName name="LÑP">#REF!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IF('APU AFIRMADO 2402'!RICO,Header_Row+'APU AFIRMADO 2402'!TUPI,Header_Row)</definedName>
    <definedName name="LOCA">IF(RICO,Header_Row+TUPI,Header_Row)</definedName>
    <definedName name="LOCALIZACIÓN_Y_REPLANTEO._ESTRUCTURAS" localSheetId="2">[16]INDICE!#REF!</definedName>
    <definedName name="LOCALIZACIÓN_Y_REPLANTEO._ESTRUCTURAS" localSheetId="1">[17]INDICE!#REF!</definedName>
    <definedName name="LOCALIZACIÓN_Y_REPLANTEO._ESTRUCTURAS">[17]INDICE!#REF!</definedName>
    <definedName name="LOI" localSheetId="2">#REF!</definedName>
    <definedName name="LOI">#REF!</definedName>
    <definedName name="LOPE" localSheetId="2">#REF!</definedName>
    <definedName name="LOPE" localSheetId="1">#REF!</definedName>
    <definedName name="LOPE">#REF!</definedName>
    <definedName name="LUCY" localSheetId="2">OFFSET('APU AFIRMADO 2402'!Full_Print,0,0,'APU AFIRMADO 2402'!LOCA)</definedName>
    <definedName name="LUCY">OFFSET(Full_Print,0,0,LOCA)</definedName>
    <definedName name="m" localSheetId="2">Scheduled_Payment+Extra_Payment</definedName>
    <definedName name="m">Scheduled_Payment+Extra_Payment</definedName>
    <definedName name="MALO4006" localSheetId="2">#REF!</definedName>
    <definedName name="MALO4006">#REF!</definedName>
    <definedName name="MALO4006A" localSheetId="2">#REF!</definedName>
    <definedName name="MALO4006A">#REF!</definedName>
    <definedName name="MALO40CN01" localSheetId="2">#REF!</definedName>
    <definedName name="MALO40CN01">#REF!</definedName>
    <definedName name="MALO40CNA" localSheetId="2">#REF!</definedName>
    <definedName name="MALO40CNA">#REF!</definedName>
    <definedName name="MALO40CNB" localSheetId="2">#REF!</definedName>
    <definedName name="MALO40CNB">#REF!</definedName>
    <definedName name="MALO55CN01" localSheetId="2">#REF!</definedName>
    <definedName name="MALO55CN01">#REF!</definedName>
    <definedName name="MALO55CN03" localSheetId="2">#REF!</definedName>
    <definedName name="MALO55CN03">#REF!</definedName>
    <definedName name="MALO5607" localSheetId="2">#REF!</definedName>
    <definedName name="MALO5607">#REF!</definedName>
    <definedName name="MALOAFIR5607" localSheetId="2">#REF!</definedName>
    <definedName name="MALOAFIR5607">#REF!</definedName>
    <definedName name="MARTA" localSheetId="2">IF('APU AFIRMADO 2402'!Loan_Amount*'APU AFIRMADO 2402'!Interest_Rate*'APU AFIRMADO 2402'!Loan_Years*'APU AFIRMADO 2402'!Loan_Start&gt;0,1,0)</definedName>
    <definedName name="MARTA">IF(Loan_Amount*Interest_Rate*Loan_Years*Loan_Start&gt;0,1,0)</definedName>
    <definedName name="MARTHA" localSheetId="2">[6]DATOS!$A$9</definedName>
    <definedName name="MARTHA">[7]DATOS!$A$9</definedName>
    <definedName name="mater" localSheetId="2">'[6]precios-básicos2002'!$C$59:$C$127</definedName>
    <definedName name="mater">'[7]precios-básicos2002'!$C$59:$C$127</definedName>
    <definedName name="materiales" localSheetId="2">'[6]precios-básicos2002'!$C$59:$E$127</definedName>
    <definedName name="materiales">'[7]precios-básicos2002'!$C$59:$E$127</definedName>
    <definedName name="mdo" localSheetId="2">'[6]precios-básicos2002'!$C$131:$C$140</definedName>
    <definedName name="mdo">'[7]precios-básicos2002'!$C$131:$C$140</definedName>
    <definedName name="mf" localSheetId="2">#REF!</definedName>
    <definedName name="mf">#REF!</definedName>
    <definedName name="mhg" localSheetId="2">#REF!</definedName>
    <definedName name="mhg">#REF!</definedName>
    <definedName name="mht" localSheetId="2">#REF!</definedName>
    <definedName name="mht">#REF!</definedName>
    <definedName name="mhy" localSheetId="2">#REF!</definedName>
    <definedName name="mhy">#REF!</definedName>
    <definedName name="mju" localSheetId="2">#REF!</definedName>
    <definedName name="mju">#REF!</definedName>
    <definedName name="mku" localSheetId="2">#REF!</definedName>
    <definedName name="mku">#REF!</definedName>
    <definedName name="mm" localSheetId="2">#REF!</definedName>
    <definedName name="mm">#REF!</definedName>
    <definedName name="mmm" localSheetId="2">#REF!</definedName>
    <definedName name="mmm">#REF!</definedName>
    <definedName name="mobra" localSheetId="2">'[6]precios-básicos2002'!$C$131:$E$140</definedName>
    <definedName name="mobra">'[7]precios-básicos2002'!$C$131:$E$140</definedName>
    <definedName name="mr" localSheetId="2">#REF!</definedName>
    <definedName name="mr">#REF!</definedName>
    <definedName name="nb" localSheetId="2">#REF!</definedName>
    <definedName name="nb">#REF!</definedName>
    <definedName name="nbv" localSheetId="2">#REF!</definedName>
    <definedName name="nbv">#REF!</definedName>
    <definedName name="nece.cab" localSheetId="2">#REF!</definedName>
    <definedName name="nece.cab">#REF!</definedName>
    <definedName name="NHG" localSheetId="2">#REF!</definedName>
    <definedName name="NHG">#REF!</definedName>
    <definedName name="NJH" localSheetId="2">#REF!</definedName>
    <definedName name="NJH">#REF!</definedName>
    <definedName name="nm" localSheetId="2">#REF!</definedName>
    <definedName name="nm">#REF!</definedName>
    <definedName name="nr" localSheetId="2">#REF!</definedName>
    <definedName name="nr">#REF!</definedName>
    <definedName name="nt" localSheetId="2">#REF!</definedName>
    <definedName name="nt">#REF!</definedName>
    <definedName name="Num_Pmt_Per_Year" localSheetId="2">#REF!</definedName>
    <definedName name="Num_Pmt_Per_Year">#REF!</definedName>
    <definedName name="Number_of_Payments" localSheetId="2">MATCH(0.01,'APU AFIRMADO 2402'!End_Bal,-1)+1</definedName>
    <definedName name="Number_of_Payments">MATCH(0.01,End_Bal,-1)+1</definedName>
    <definedName name="ñl" localSheetId="2">#REF!</definedName>
    <definedName name="ñl">#REF!</definedName>
    <definedName name="ññ" localSheetId="2">#REF!</definedName>
    <definedName name="ññ">#REF!</definedName>
    <definedName name="ÑÑÑ" localSheetId="2">#REF!</definedName>
    <definedName name="ÑÑÑ" localSheetId="1">#REF!</definedName>
    <definedName name="ÑÑÑ">#REF!</definedName>
    <definedName name="ñok" localSheetId="2">#REF!</definedName>
    <definedName name="ñok">#REF!</definedName>
    <definedName name="ñp" localSheetId="2">#REF!</definedName>
    <definedName name="ñp">#REF!</definedName>
    <definedName name="ñpo" localSheetId="2">#REF!</definedName>
    <definedName name="ñpo">#REF!</definedName>
    <definedName name="oo" localSheetId="2">#REF!</definedName>
    <definedName name="oo">#REF!</definedName>
    <definedName name="os" localSheetId="2">#REF!</definedName>
    <definedName name="os">#REF!</definedName>
    <definedName name="PATIOS" localSheetId="2">[18]INDICE!$A$9:$G$290</definedName>
    <definedName name="PATIOS">[19]INDICE!$A$9:$G$290</definedName>
    <definedName name="Pay_Date" localSheetId="2">#REF!</definedName>
    <definedName name="Pay_Date">#REF!</definedName>
    <definedName name="Pay_Num" localSheetId="2">#REF!</definedName>
    <definedName name="Pay_Num">#REF!</definedName>
    <definedName name="Payment_Date" localSheetId="2">DATE(YEAR('APU AFIRMADO 2402'!Loan_Start),MONTH('APU AFIRMADO 2402'!Loan_Start)+Payment_Number,DAY('APU AFIRMADO 2402'!Loan_Start))</definedName>
    <definedName name="Payment_Date">DATE(YEAR(Loan_Start),MONTH(Loan_Start)+Payment_Number,DAY(Loan_Start))</definedName>
    <definedName name="PAZ" localSheetId="2">[20]INDICE!$A$3:$F$9</definedName>
    <definedName name="PAZ">[21]INDICE!$A$3:$F$9</definedName>
    <definedName name="PERIODO">[4]CUMPLIMIENTO!$M$5</definedName>
    <definedName name="PILOTE" localSheetId="2">#REF!</definedName>
    <definedName name="PILOTE" localSheetId="1">#REF!</definedName>
    <definedName name="PILOTE">#REF!</definedName>
    <definedName name="pñ" localSheetId="2">#REF!</definedName>
    <definedName name="pñ">#REF!</definedName>
    <definedName name="po" localSheetId="2">#REF!</definedName>
    <definedName name="po">#REF!</definedName>
    <definedName name="poi" localSheetId="2">#REF!</definedName>
    <definedName name="poi">#REF!</definedName>
    <definedName name="POO" localSheetId="2">#REF!</definedName>
    <definedName name="POO">#REF!</definedName>
    <definedName name="pp" localSheetId="2">#REF!</definedName>
    <definedName name="pp">#REF!</definedName>
    <definedName name="PRECIO" localSheetId="2">#REF!</definedName>
    <definedName name="PRECIO">#REF!</definedName>
    <definedName name="precios" localSheetId="2">#REF!</definedName>
    <definedName name="precios">#REF!</definedName>
    <definedName name="prestaciones" localSheetId="2">[6]DATOS!$B$14</definedName>
    <definedName name="prestaciones">[7]DATOS!$B$14</definedName>
    <definedName name="primer" localSheetId="2">'[2]ESTADO RED'!#REF!</definedName>
    <definedName name="primer">'[3]ESTADO RED'!#REF!</definedName>
    <definedName name="Princ" localSheetId="2">#REF!</definedName>
    <definedName name="Princ">#REF!</definedName>
    <definedName name="Print_Area_MI" localSheetId="2">#REF!</definedName>
    <definedName name="Print_Area_MI" localSheetId="3">#REF!</definedName>
    <definedName name="Print_Area_MI" localSheetId="1">#REF!</definedName>
    <definedName name="Print_Area_MI">#REF!</definedName>
    <definedName name="Print_Area_Reset" localSheetId="2">OFFSET('APU AFIRMADO 2402'!Full_Print,0,0,'APU AFIRMADO 2402'!Last_Row)</definedName>
    <definedName name="Print_Area_Reset">OFFSET(Full_Print,0,0,Last_Row)</definedName>
    <definedName name="q" localSheetId="2">#REF!</definedName>
    <definedName name="q">#REF!</definedName>
    <definedName name="qq" localSheetId="2">#REF!</definedName>
    <definedName name="qq">#REF!</definedName>
    <definedName name="qw" localSheetId="2">#REF!</definedName>
    <definedName name="qw">#REF!</definedName>
    <definedName name="rds" localSheetId="2">#REF!</definedName>
    <definedName name="rds">#REF!</definedName>
    <definedName name="regional" localSheetId="2">[2]CARRETERAS!$A$2</definedName>
    <definedName name="regional">[3]CARRETERAS!$A$2</definedName>
    <definedName name="REGULAR4006" localSheetId="2">#REF!</definedName>
    <definedName name="REGULAR4006">#REF!</definedName>
    <definedName name="REGULAR4006A" localSheetId="2">#REF!</definedName>
    <definedName name="REGULAR4006A">#REF!</definedName>
    <definedName name="REGULAR40CN01" localSheetId="2">#REF!</definedName>
    <definedName name="REGULAR40CN01">#REF!</definedName>
    <definedName name="REGULAR40CNA" localSheetId="2">#REF!</definedName>
    <definedName name="REGULAR40CNA">#REF!</definedName>
    <definedName name="REGULAR40CNB" localSheetId="2">#REF!</definedName>
    <definedName name="REGULAR40CNB">#REF!</definedName>
    <definedName name="REGULAR55CN01" localSheetId="2">#REF!</definedName>
    <definedName name="REGULAR55CN01">#REF!</definedName>
    <definedName name="REGULAR55CN03" localSheetId="2">#REF!</definedName>
    <definedName name="REGULAR55CN03">#REF!</definedName>
    <definedName name="REGULAR5607" localSheetId="2">#REF!</definedName>
    <definedName name="REGULAR5607">#REF!</definedName>
    <definedName name="REGULARAFIR5607" localSheetId="2">#REF!</definedName>
    <definedName name="REGULARAFIR5607">#REF!</definedName>
    <definedName name="residente" localSheetId="2">'[2]GENERALIDADES '!$E$9</definedName>
    <definedName name="residente">'[3]GENERALIDADES '!$E$9</definedName>
    <definedName name="RICO" localSheetId="2">IF('APU AFIRMADO 2402'!Loan_Amount*'APU AFIRMADO 2402'!Interest_Rate*'APU AFIRMADO 2402'!Loan_Years*'APU AFIRMADO 2402'!Loan_Start&gt;0,1,0)</definedName>
    <definedName name="RICO">IF(Loan_Amount*Interest_Rate*Loan_Years*Loan_Start&gt;0,1,0)</definedName>
    <definedName name="rl" localSheetId="2">#REF!</definedName>
    <definedName name="rl">#REF!</definedName>
    <definedName name="rlo" localSheetId="2">#REF!</definedName>
    <definedName name="rlo">#REF!</definedName>
    <definedName name="rm" localSheetId="2">#REF!</definedName>
    <definedName name="rm">#REF!</definedName>
    <definedName name="rñ" localSheetId="2">#REF!</definedName>
    <definedName name="rñ">#REF!</definedName>
    <definedName name="rr" localSheetId="2">#REF!</definedName>
    <definedName name="rr">#REF!</definedName>
    <definedName name="rt" localSheetId="2">#REF!</definedName>
    <definedName name="rt">#REF!</definedName>
    <definedName name="rte" localSheetId="2">#REF!</definedName>
    <definedName name="rte">#REF!</definedName>
    <definedName name="rty" localSheetId="2">#REF!</definedName>
    <definedName name="rty">#REF!</definedName>
    <definedName name="RUTA" localSheetId="2">DATE(YEAR('APU AFIRMADO 2402'!Loan_Start),MONTH('APU AFIRMADO 2402'!Loan_Start)+Payment_Number,DAY('APU AFIRMADO 2402'!Loan_Start))</definedName>
    <definedName name="RUTA">DATE(YEAR([0]!Loan_Start),MONTH([0]!Loan_Start)+Payment_Number,DAY([0]!Loan_Start))</definedName>
    <definedName name="RW" localSheetId="2">[22]items!$C$4:$J$248</definedName>
    <definedName name="RW">[23]items!$C$4:$J$248</definedName>
    <definedName name="ry" localSheetId="2">#REF!</definedName>
    <definedName name="ry">#REF!</definedName>
    <definedName name="sbe" localSheetId="2">#REF!</definedName>
    <definedName name="sbe">#REF!</definedName>
    <definedName name="sc" localSheetId="2">#REF!</definedName>
    <definedName name="sc">#REF!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d" localSheetId="2">#REF!</definedName>
    <definedName name="sd">#REF!</definedName>
    <definedName name="SDE" localSheetId="2">#REF!</definedName>
    <definedName name="SDE">#REF!</definedName>
    <definedName name="SE" localSheetId="2">[10]Datos!$B$3:$D$72</definedName>
    <definedName name="SE">[11]Datos!$B$3:$D$72</definedName>
    <definedName name="segundo" localSheetId="2">'[2]ESTADO RED'!#REF!</definedName>
    <definedName name="segundo">'[3]ESTADO RED'!#REF!</definedName>
    <definedName name="si" localSheetId="2">#REF!</definedName>
    <definedName name="si">#REF!</definedName>
    <definedName name="sk" localSheetId="2">#REF!</definedName>
    <definedName name="sk">#REF!</definedName>
    <definedName name="sm" localSheetId="2">#REF!</definedName>
    <definedName name="sm">#REF!</definedName>
    <definedName name="sn" localSheetId="2">#REF!</definedName>
    <definedName name="sn">#REF!</definedName>
    <definedName name="snw" localSheetId="2">#REF!</definedName>
    <definedName name="snw">#REF!</definedName>
    <definedName name="sñ" localSheetId="2">#REF!</definedName>
    <definedName name="sñ">#REF!</definedName>
    <definedName name="so" localSheetId="2">#REF!</definedName>
    <definedName name="so">#REF!</definedName>
    <definedName name="sr" localSheetId="2">#REF!</definedName>
    <definedName name="sr">#REF!</definedName>
    <definedName name="ss" localSheetId="2">#REF!</definedName>
    <definedName name="ss">#REF!</definedName>
    <definedName name="sss" localSheetId="2">#REF!</definedName>
    <definedName name="sss" localSheetId="1">#REF!</definedName>
    <definedName name="sss">#REF!</definedName>
    <definedName name="SSSSSSS" localSheetId="2">IF('APU AFIRMADO 2402'!Loan_Amount*'APU AFIRMADO 2402'!Interest_Rate*'APU AFIRMADO 2402'!Loan_Years*'APU AFIRMADO 2402'!Loan_Start&gt;0,1,0)</definedName>
    <definedName name="SSSSSSS">IF(Loan_Amount*Interest_Rate*Loan_Years*Loan_Start&gt;0,1,0)</definedName>
    <definedName name="tb" localSheetId="2">#REF!</definedName>
    <definedName name="tb">#REF!</definedName>
    <definedName name="TECN" localSheetId="2">DATE(YEAR('APU AFIRMADO 2402'!Loan_Start),MONTH('APU AFIRMADO 2402'!Loan_Start)+Payment_Number,DAY('APU AFIRMADO 2402'!Loan_Start))</definedName>
    <definedName name="TECN">DATE(YEAR(Loan_Start),MONTH(Loan_Start)+Payment_Number,DAY(Loan_Start))</definedName>
    <definedName name="th" localSheetId="2">#REF!</definedName>
    <definedName name="th">#REF!</definedName>
    <definedName name="tipov" localSheetId="2">#REF!</definedName>
    <definedName name="tipov">#REF!</definedName>
    <definedName name="titi" localSheetId="2">IF('APU AFIRMADO 2402'!Loan_Amount*'APU AFIRMADO 2402'!Interest_Rate*'APU AFIRMADO 2402'!Loan_Years*'APU AFIRMADO 2402'!Loan_Start&gt;0,1,0)</definedName>
    <definedName name="titi">IF(Loan_Amount*Interest_Rate*Loan_Years*Loan_Start&gt;0,1,0)</definedName>
    <definedName name="TITO" localSheetId="2">IF('APU AFIRMADO 2402'!RICO,Header_Row+'APU AFIRMADO 2402'!TUPI,Header_Row)</definedName>
    <definedName name="TITO">IF(RICO,Header_Row+TUPI,Header_Row)</definedName>
    <definedName name="TITOF" localSheetId="2">IF('APU AFIRMADO 2402'!RICO,Header_Row+'APU AFIRMADO 2402'!TUPI,Header_Row)</definedName>
    <definedName name="TITOF">IF(RICO,Header_Row+TUPI,Header_Row)</definedName>
    <definedName name="TITULO" localSheetId="2">#REF!</definedName>
    <definedName name="TITULO">#REF!</definedName>
    <definedName name="tj" localSheetId="2">#REF!</definedName>
    <definedName name="tj">#REF!</definedName>
    <definedName name="tl" localSheetId="2">#REF!</definedName>
    <definedName name="tl">#REF!</definedName>
    <definedName name="tn" localSheetId="2">#REF!</definedName>
    <definedName name="tn">#REF!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Scheduled_Payment+Extra_Payment</definedName>
    <definedName name="TOTALAFIR4006" localSheetId="2">#REF!</definedName>
    <definedName name="TOTALAFIR4006">#REF!</definedName>
    <definedName name="TOTALAFIR4006A" localSheetId="2">#REF!</definedName>
    <definedName name="TOTALAFIR4006A">#REF!</definedName>
    <definedName name="TOTALAFIR40CN01" localSheetId="2">#REF!</definedName>
    <definedName name="TOTALAFIR40CN01">#REF!</definedName>
    <definedName name="TOTALAFIR55CN01" localSheetId="2">#REF!</definedName>
    <definedName name="TOTALAFIR55CN01">#REF!</definedName>
    <definedName name="TOTALAFIR55CN03" localSheetId="2">#REF!</definedName>
    <definedName name="TOTALAFIR55CN03">#REF!</definedName>
    <definedName name="TOTALAFIR5607" localSheetId="2">#REF!</definedName>
    <definedName name="TOTALAFIR5607">#REF!</definedName>
    <definedName name="TOTALPAV4006" localSheetId="2">#REF!</definedName>
    <definedName name="TOTALPAV4006">#REF!</definedName>
    <definedName name="TOTALPAV4006A" localSheetId="2">#REF!</definedName>
    <definedName name="TOTALPAV4006A">#REF!</definedName>
    <definedName name="TOTALPAV40CN01" localSheetId="2">#REF!</definedName>
    <definedName name="TOTALPAV40CN01">#REF!</definedName>
    <definedName name="TOTALPAV40CNA" localSheetId="2">#REF!</definedName>
    <definedName name="TOTALPAV40CNA">#REF!</definedName>
    <definedName name="TOTALPAV40CNB" localSheetId="2">#REF!</definedName>
    <definedName name="TOTALPAV40CNB">#REF!</definedName>
    <definedName name="TOTALPAV55CN01" localSheetId="2">#REF!</definedName>
    <definedName name="TOTALPAV55CN01">#REF!</definedName>
    <definedName name="TOTALPAV55CN03" localSheetId="2">#REF!</definedName>
    <definedName name="TOTALPAV55CN03">#REF!</definedName>
    <definedName name="TOTALPAV55CNO3" localSheetId="2">#REF!</definedName>
    <definedName name="TOTALPAV55CNO3">#REF!</definedName>
    <definedName name="TOTALPAV5607" localSheetId="2">#REF!</definedName>
    <definedName name="TOTALPAV5607">#REF!</definedName>
    <definedName name="trimestre1">'[9]ESTADO RED'!$E$8</definedName>
    <definedName name="tt" localSheetId="2">#REF!</definedName>
    <definedName name="tt">#REF!</definedName>
    <definedName name="TUPI" localSheetId="2">MATCH(0.01,'APU AFIRMADO 2402'!End_Bal,-1)+1</definedName>
    <definedName name="TUPI">MATCH(0.01,End_Bal,-1)+1</definedName>
    <definedName name="ty" localSheetId="2">#REF!</definedName>
    <definedName name="ty">#REF!</definedName>
    <definedName name="tyu" localSheetId="2">#REF!</definedName>
    <definedName name="tyu">#REF!</definedName>
    <definedName name="ui" localSheetId="2">#REF!</definedName>
    <definedName name="ui">#REF!</definedName>
    <definedName name="ut" localSheetId="2">#REF!</definedName>
    <definedName name="ut">#REF!</definedName>
    <definedName name="utilidad" localSheetId="2">[6]DATOS!$B$18</definedName>
    <definedName name="utilidad">[7]DATOS!$B$18</definedName>
    <definedName name="uu" localSheetId="2">#REF!</definedName>
    <definedName name="uu">#REF!</definedName>
    <definedName name="uxd" localSheetId="2">#REF!</definedName>
    <definedName name="uxd">#REF!</definedName>
    <definedName name="uy" localSheetId="2">#REF!</definedName>
    <definedName name="uy">#REF!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ues_Entered" localSheetId="2">IF('APU AFIRMADO 2402'!Loan_Amount*'APU AFIRMADO 2402'!Interest_Rate*'APU AFIRMADO 2402'!Loan_Years*'APU AFIRMADO 2402'!Loan_Start&gt;0,1,0)</definedName>
    <definedName name="Values_Entered">IF(Loan_Amount*Interest_Rate*Loan_Years*Loan_Start&gt;0,1,0)</definedName>
    <definedName name="vb" localSheetId="2">#REF!</definedName>
    <definedName name="vb">#REF!</definedName>
    <definedName name="vc" localSheetId="2">#REF!</definedName>
    <definedName name="vc">#REF!</definedName>
    <definedName name="vck" localSheetId="2">#REF!</definedName>
    <definedName name="vck">#REF!</definedName>
    <definedName name="vd" localSheetId="2">#REF!</definedName>
    <definedName name="vd">#REF!</definedName>
    <definedName name="vfn" localSheetId="2">#REF!</definedName>
    <definedName name="vfn">#REF!</definedName>
    <definedName name="vg" localSheetId="2">#REF!</definedName>
    <definedName name="vg">#REF!</definedName>
    <definedName name="vias" localSheetId="2">[10]Datos!$H$2:$H$6</definedName>
    <definedName name="vias">[11]Datos!$H$2:$H$6</definedName>
    <definedName name="vm" localSheetId="2">#REF!</definedName>
    <definedName name="vm">#REF!</definedName>
    <definedName name="vv" localSheetId="2">#REF!</definedName>
    <definedName name="vv">#REF!</definedName>
    <definedName name="w" localSheetId="2">Scheduled_Payment+Extra_Payment</definedName>
    <definedName name="w">Scheduled_Payment+Extra_Payment</definedName>
    <definedName name="we" localSheetId="2">#REF!</definedName>
    <definedName name="we">#REF!</definedName>
    <definedName name="wj" localSheetId="2">#REF!</definedName>
    <definedName name="wj">#REF!</definedName>
    <definedName name="wl" localSheetId="2">#REF!</definedName>
    <definedName name="wl">#REF!</definedName>
    <definedName name="ws" localSheetId="2">#REF!</definedName>
    <definedName name="ws">#REF!</definedName>
    <definedName name="ww" localSheetId="2">#REF!</definedName>
    <definedName name="ww">#REF!</definedName>
    <definedName name="xb" localSheetId="2">#REF!</definedName>
    <definedName name="xb">#REF!</definedName>
    <definedName name="xo" localSheetId="2">#REF!</definedName>
    <definedName name="xo">#REF!</definedName>
    <definedName name="xx" localSheetId="2">#REF!</definedName>
    <definedName name="xx">#REF!</definedName>
    <definedName name="XXX" localSheetId="2">#REF!</definedName>
    <definedName name="XXX" localSheetId="1">#REF!</definedName>
    <definedName name="XXX">#REF!</definedName>
    <definedName name="yn" localSheetId="2">#REF!</definedName>
    <definedName name="yn">#REF!</definedName>
    <definedName name="yu" localSheetId="2">#REF!</definedName>
    <definedName name="yu">#REF!</definedName>
    <definedName name="yui" localSheetId="2">#REF!</definedName>
    <definedName name="yui">#REF!</definedName>
    <definedName name="yy" localSheetId="2">#REF!</definedName>
    <definedName name="yy">#REF!</definedName>
    <definedName name="YYY" localSheetId="2">#REF!</definedName>
    <definedName name="YYY" localSheetId="1">#REF!</definedName>
    <definedName name="YYY">#REF!</definedName>
    <definedName name="zc" localSheetId="2">#REF!</definedName>
    <definedName name="zc">#REF!</definedName>
    <definedName name="zd" localSheetId="2">#REF!</definedName>
    <definedName name="zd">#REF!</definedName>
    <definedName name="zdr" localSheetId="2">#REF!</definedName>
    <definedName name="zdr">#REF!</definedName>
    <definedName name="zx" localSheetId="2">#REF!</definedName>
    <definedName name="zx">#REF!</definedName>
    <definedName name="zz" localSheetId="2">#REF!</definedName>
    <definedName name="zz">#REF!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6" i="1" l="1"/>
  <c r="E16" i="4"/>
  <c r="K58" i="6"/>
  <c r="N58" i="6" s="1"/>
  <c r="N64" i="6" s="1"/>
  <c r="N49" i="6"/>
  <c r="N53" i="6" s="1"/>
  <c r="N48" i="6"/>
  <c r="N38" i="6"/>
  <c r="N37" i="6"/>
  <c r="N36" i="6"/>
  <c r="N77" i="6" l="1"/>
  <c r="N43" i="6"/>
  <c r="L82" i="6" l="1"/>
  <c r="L83" i="6"/>
  <c r="L84" i="6"/>
  <c r="N85" i="6" l="1"/>
  <c r="B9" i="4"/>
  <c r="N87" i="6" l="1"/>
  <c r="I16" i="4" s="1"/>
  <c r="J16" i="4" s="1"/>
  <c r="H16" i="1"/>
  <c r="F16" i="1"/>
  <c r="J17" i="4" l="1"/>
  <c r="J18" i="4" s="1"/>
  <c r="J19" i="4" s="1"/>
  <c r="M39" i="2" l="1"/>
  <c r="M40" i="2" s="1"/>
  <c r="N39" i="2" l="1"/>
  <c r="N80" i="2" l="1"/>
  <c r="N46" i="2" s="1"/>
  <c r="I64" i="2"/>
  <c r="K64" i="2" s="1"/>
  <c r="N54" i="2"/>
  <c r="N53" i="2"/>
  <c r="J25" i="1"/>
  <c r="N58" i="2" l="1"/>
  <c r="N64" i="2"/>
  <c r="N69" i="2" s="1"/>
  <c r="M41" i="2" l="1"/>
  <c r="M42" i="2" s="1"/>
  <c r="N40" i="2"/>
  <c r="N42" i="2" l="1"/>
  <c r="N43" i="2"/>
  <c r="N41" i="2"/>
  <c r="N48" i="2" l="1"/>
  <c r="N82" i="2" s="1"/>
  <c r="L87" i="2" l="1"/>
  <c r="L89" i="2"/>
  <c r="L88" i="2"/>
  <c r="N90" i="2" l="1"/>
  <c r="N92" i="2" s="1"/>
  <c r="J16" i="1" l="1"/>
  <c r="J17" i="1" l="1"/>
  <c r="J18" i="1" s="1"/>
  <c r="J19" i="1" s="1"/>
  <c r="O43" i="2" s="1"/>
</calcChain>
</file>

<file path=xl/sharedStrings.xml><?xml version="1.0" encoding="utf-8"?>
<sst xmlns="http://schemas.openxmlformats.org/spreadsheetml/2006/main" count="327" uniqueCount="178">
  <si>
    <t>MINISTERIO DE TRANSPORTE</t>
  </si>
  <si>
    <t>INSTITUTO NACIONAL DE VÍAS</t>
  </si>
  <si>
    <t>Dirección Territorial Huila</t>
  </si>
  <si>
    <t>PRESUPUESTO OFICIAL</t>
  </si>
  <si>
    <t>FORMULARIO No. 1- PRESUPUESTO OFICIAL</t>
  </si>
  <si>
    <t>No.</t>
  </si>
  <si>
    <t>ITEM DE PAGO</t>
  </si>
  <si>
    <t>ESPECIFICACIONES</t>
  </si>
  <si>
    <t>DESCRIPCIÓN</t>
  </si>
  <si>
    <t>UND</t>
  </si>
  <si>
    <t>CANTIDAD</t>
  </si>
  <si>
    <t>VALOR UNITARIO</t>
  </si>
  <si>
    <t>VALOR TOTAL</t>
  </si>
  <si>
    <t>GENERAL</t>
  </si>
  <si>
    <t>PARTICULAR</t>
  </si>
  <si>
    <t>M3</t>
  </si>
  <si>
    <t>SUB TOTAL COSTO BÁSICO</t>
  </si>
  <si>
    <t xml:space="preserve">IVA </t>
  </si>
  <si>
    <t>NOTA 1:  Teniendo en cuenta el Manual de Señalización Vial - Dispositivos para la Regulación del Tránsito en Calles, Carreteras y Ciclorrutas de Colombia,    adoptado mediante Resolución No. 001050 del 5 de mayo de 2004 del Ministerio de Transporte, se aclara que el aparte de SEÑALIZACIÓN se debe ajustar  a todo su contenido,  esta señalización debe colocarse desde la órden de iniciación del contrato.</t>
  </si>
  <si>
    <t>DESCRIPCION</t>
  </si>
  <si>
    <t>PORCENTAJE</t>
  </si>
  <si>
    <t xml:space="preserve">NOTA 2: El control de tráfico temporal y la señalización provisional necesarios para la ejecución de las obras será por cuenta y riesgo del contratista. </t>
  </si>
  <si>
    <t>ADMINISTRACION</t>
  </si>
  <si>
    <t>A=</t>
  </si>
  <si>
    <t xml:space="preserve">NOTA 3: Se debe tener en cuenta que el PRECIO UNITARIO incluye el valor de A.I.U. </t>
  </si>
  <si>
    <t>IMPREVISTO</t>
  </si>
  <si>
    <t>I=</t>
  </si>
  <si>
    <t>NOTA 4: Si el valor del A.I.U. presentado es menor al OCHENTA Y CINCO por ciento (85%) o mayor al Ciento diez por ciento (110%) del Valor Oficial  del Porcentaje de A.I.U.,  establecido en el formulario No 1 "presupuesto oficial", la propuesta será rechazada</t>
  </si>
  <si>
    <t>UTILIDAD</t>
  </si>
  <si>
    <t>U=</t>
  </si>
  <si>
    <t xml:space="preserve">NOTA 5. Cuando la fracción decimal del peso sea  igual o superior a 5 se aproximara por exceso al número entero siguiente del peso y cuando la fracción decimal del peso sea inferior a 5 se aproximará por defecto al número entero del peso. </t>
  </si>
  <si>
    <t>TOTAL A.I.U</t>
  </si>
  <si>
    <t>A.I.U.=</t>
  </si>
  <si>
    <t xml:space="preserve">NOTA 6. El A.I.U y su discriminación deben estar en porcentaje (%). </t>
  </si>
  <si>
    <t>VIGENCIA DE LA OFERTA ___________DIAS</t>
  </si>
  <si>
    <t>Atentamente,</t>
  </si>
  <si>
    <t xml:space="preserve">Nombre del proponente o de su Representante Legal </t>
  </si>
  <si>
    <t>C. C. No. _____________________ de _______________</t>
  </si>
  <si>
    <t xml:space="preserve">No. del NIT [Consorcio o unión temporal o de la (s) firma (s)] ___________________ </t>
  </si>
  <si>
    <t>Dirección de correo _______________________________________</t>
  </si>
  <si>
    <t>Dirección electrónica _______________________________________</t>
  </si>
  <si>
    <t>Telefax _______________________________________</t>
  </si>
  <si>
    <t>Celular _______________________________________</t>
  </si>
  <si>
    <t>Ciudad _______________________________________</t>
  </si>
  <si>
    <t>(Firma del proponente o de su Representante Legal)</t>
  </si>
  <si>
    <t xml:space="preserve">En aquellos casos en los cuales el objeto implique el desarrollo de las actividades catalogadas como ejercicio de la ingeniería, la propuesta deberá ser avalada por un ingeniero inscrito y con tarjeta de matrícula profesional en la respectiva rama de la ingeniería. (Ley 842 de 2003) </t>
  </si>
  <si>
    <t>(Nombre de quien abona la propuesta en caso de requerirse)</t>
  </si>
  <si>
    <t>(Firma de quien abona la propuesta en caso de requerirse)</t>
  </si>
  <si>
    <t>CÓDIGO</t>
  </si>
  <si>
    <t>MINFRA-MN-FR-14</t>
  </si>
  <si>
    <t>INSTITUTO NACIONAL DE VIAS</t>
  </si>
  <si>
    <t>PROCESO MISIONAL INFRAESTRUCTURA VIAL</t>
  </si>
  <si>
    <t>VERSIÓN</t>
  </si>
  <si>
    <t>DIRECCION TECNICA</t>
  </si>
  <si>
    <t xml:space="preserve">ANALISIS DE PRECIOS UNITARIOS </t>
  </si>
  <si>
    <t>PÁGINA</t>
  </si>
  <si>
    <t>DE</t>
  </si>
  <si>
    <t>FECHA</t>
  </si>
  <si>
    <t>DD</t>
  </si>
  <si>
    <t>MM</t>
  </si>
  <si>
    <t>AA</t>
  </si>
  <si>
    <t xml:space="preserve">UNIDAD EJECUTORA: </t>
  </si>
  <si>
    <t>DIRECCIÓN TERRITORIAL:</t>
  </si>
  <si>
    <t>CONTRATO No.</t>
  </si>
  <si>
    <t>OBJETO DEL CONTRATO</t>
  </si>
  <si>
    <t>CONTRATISTA</t>
  </si>
  <si>
    <t>INTERVENTOR</t>
  </si>
  <si>
    <t xml:space="preserve">FECHA CIERRE DE LICITACIÓN Y/O SELECCIÓN ABREVIADA  </t>
  </si>
  <si>
    <t>DATOS ESPECÍFICOS</t>
  </si>
  <si>
    <t>ITEM</t>
  </si>
  <si>
    <t>UNIDAD</t>
  </si>
  <si>
    <t>Unidad</t>
  </si>
  <si>
    <t>m3</t>
  </si>
  <si>
    <t>I. EQUIPO</t>
  </si>
  <si>
    <t>TIPO</t>
  </si>
  <si>
    <t>TARIFA/HORA</t>
  </si>
  <si>
    <t>RENDIMIENTO</t>
  </si>
  <si>
    <t>Vr. UNITARIO</t>
  </si>
  <si>
    <t>C0010831</t>
  </si>
  <si>
    <t>C0010211</t>
  </si>
  <si>
    <t>C0010910</t>
  </si>
  <si>
    <t>C0010960</t>
  </si>
  <si>
    <t>HERRAMIENTA MENOR (%)</t>
  </si>
  <si>
    <t>SUBTOTAL $</t>
  </si>
  <si>
    <t>II. MATERIALES</t>
  </si>
  <si>
    <t>PRECIO UNIT.</t>
  </si>
  <si>
    <t>B0014511</t>
  </si>
  <si>
    <t>B020011</t>
  </si>
  <si>
    <t>III. TRANSPORTES</t>
  </si>
  <si>
    <t>MATERIAL</t>
  </si>
  <si>
    <t>CANTIDAD      (1)</t>
  </si>
  <si>
    <t>DISTANCIA (2)</t>
  </si>
  <si>
    <t>(1) * (2)</t>
  </si>
  <si>
    <t>TARIFA</t>
  </si>
  <si>
    <t>m3km</t>
  </si>
  <si>
    <t>IV. MANO DE OBRA</t>
  </si>
  <si>
    <t>TRABAJADOR</t>
  </si>
  <si>
    <t>JORNAL</t>
  </si>
  <si>
    <t>PRESTACIONES (%)</t>
  </si>
  <si>
    <t>JORNAL TOTAL</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</si>
  <si>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</si>
  <si>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</si>
  <si>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</si>
  <si>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</si>
  <si>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</si>
  <si>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</si>
  <si>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</si>
  <si>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</si>
  <si>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</si>
  <si>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</si>
  <si>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</si>
  <si>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</si>
  <si>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</si>
  <si>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</si>
  <si>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Representante Legal del Interventor o su Apoderado</t>
  </si>
  <si>
    <t xml:space="preserve">Original: Archivo de Gestión Contractual ( Subdirección Administrativa) </t>
  </si>
  <si>
    <t>Copias : Unidad Ejecutora,  Contratista, Interventor y Dirección Territorial.</t>
  </si>
  <si>
    <t>Mezcla densa en Caliente MDC-19</t>
  </si>
  <si>
    <t>DIRECCIÓN TERRITORIAL HUILA</t>
  </si>
  <si>
    <t>HUILA</t>
  </si>
  <si>
    <t>T0010271</t>
  </si>
  <si>
    <t>C0010260</t>
  </si>
  <si>
    <t>OJO</t>
  </si>
  <si>
    <t>450.10P1</t>
  </si>
  <si>
    <t xml:space="preserve">Compresor 80 HP, con martillo.
</t>
  </si>
  <si>
    <t xml:space="preserve">Retroexcavadora sobre llantas 
</t>
  </si>
  <si>
    <t>Compactador de Rodillo POTENCIA: 99HP, PESO: 8 ton</t>
  </si>
  <si>
    <t xml:space="preserve">Terminadora de asfalto (Finisher), potencia en el volante 174 HP, R=20M3/H, velocidad de pavimentación 114 m/min
</t>
  </si>
  <si>
    <t>Volqueta 6 m3</t>
  </si>
  <si>
    <t>lt</t>
  </si>
  <si>
    <t>Emulsión Asfáltica de Rotura Lenta CRL</t>
  </si>
  <si>
    <t>Transporte de Mezcla Densa en Caliente MDC-19</t>
  </si>
  <si>
    <t>SUMINISTRO DE MEZCLA DENSA EN CALIENTE TIPO MDC-19, PARA BACHEO EN LA VIA 2402 ENTRE PR85+0100 AL 87+0800 (COMPACTA) CON MANO DE OBRA DE COOPERATIVAS - TRANSPORTADA DESDE PLANTAS DE ASFALTO EN NEIVA</t>
  </si>
  <si>
    <t xml:space="preserve">PROPUESTA ECONOMICA </t>
  </si>
  <si>
    <t>PROPONENTE:</t>
  </si>
  <si>
    <t>MINFRA-MN-IN-10-FR-1</t>
  </si>
  <si>
    <t>PROCESO GESTIÓN DE LA INFRAESTRUCTURA VIAL</t>
  </si>
  <si>
    <t>MANUAL DE INTERVENTORÍA OBRA PÚBLICA</t>
  </si>
  <si>
    <t>ANÁLISIS DE PRECIOS UNITARIOS</t>
  </si>
  <si>
    <t>Julio</t>
  </si>
  <si>
    <t>(Día)</t>
  </si>
  <si>
    <t>(Mes)</t>
  </si>
  <si>
    <t>(Año)</t>
  </si>
  <si>
    <t>ITEMS DE LA PROPUESTA ECONÓMICA</t>
  </si>
  <si>
    <t>ITEMS NO PREVISTOS</t>
  </si>
  <si>
    <t>□</t>
  </si>
  <si>
    <t>DTHUI</t>
  </si>
  <si>
    <t>OBJETO DEL CONTRATO:</t>
  </si>
  <si>
    <t>CARRETERA:</t>
  </si>
  <si>
    <t>SECTOR:</t>
  </si>
  <si>
    <t>CONTRATISTA:</t>
  </si>
  <si>
    <t>INTERVENTOR:</t>
  </si>
  <si>
    <t>CTO No.:</t>
  </si>
  <si>
    <t>FECHA CIERRE PROCESO DE SELECCIÓN CONTRATO DE OBRA:</t>
  </si>
  <si>
    <t xml:space="preserve">                                    (Día)</t>
  </si>
  <si>
    <t>GRUPO DE AJUSTE</t>
  </si>
  <si>
    <t>311.1</t>
  </si>
  <si>
    <t>AFIRMADO</t>
  </si>
  <si>
    <t xml:space="preserve">Carrotanque de agua(1000 Galones) </t>
  </si>
  <si>
    <t>Motoniveladora  potencia 215 HP, ancho de cuchilla 4,27 m, peso 18 ton.</t>
  </si>
  <si>
    <t xml:space="preserve">Vibrocompatador, potencia 153 HP, peso 10 Ton. </t>
  </si>
  <si>
    <t>Agua</t>
  </si>
  <si>
    <t xml:space="preserve">Material  de afirmado de la Zona </t>
  </si>
  <si>
    <t>T0010089</t>
  </si>
  <si>
    <t xml:space="preserve">Transporte de Material de Afirmado de la Zona </t>
  </si>
  <si>
    <t>A0040010</t>
  </si>
  <si>
    <t>A0030020</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</si>
  <si>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</si>
  <si>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</si>
  <si>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</si>
  <si>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</si>
  <si>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</si>
  <si>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</si>
  <si>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PROCESO DE MÍNIMA CUANTÍA No. IP-DT-HUI-016-2019</t>
  </si>
  <si>
    <t>311,1P</t>
  </si>
  <si>
    <t>“DT HUI SOL 1874 SUMINISTRO AFIRMADO - MÍNIMA CUANTÍA VÍA 2402”</t>
  </si>
  <si>
    <t>PROCESO DE MÍNIMA CUANTÍA No.  IP-DT-HUI-016-2019</t>
  </si>
  <si>
    <t>SUMINISTRO DE MATERIAL DE AFIRMADO (SEGÚN ANEXO TÉCNICO) VIA 2402  PR0+0000 AL PR4+0000.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</si>
</sst>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quot;$&quot;\ * #,##0.00_);_(&quot;$&quot;\ * \(#,##0.00\);_(&quot;$&quot;\ * &quot;-&quot;??_);_(@_)"/>
    <numFmt numFmtId="165" formatCode="_(* #,##0.00_);_(* \(#,##0.00\);_(* &quot;-&quot;??_);_(@_)"/>
    <numFmt numFmtId="166" formatCode="#,##0;[Red]#,##0"/>
    <numFmt numFmtId="167" formatCode="_ * #,##0.00_ ;_ * \-#,##0.00_ ;_ * &quot;-&quot;??_ ;_ @_ "/>
    <numFmt numFmtId="168" formatCode="0.000"/>
    <numFmt numFmtId="169" formatCode="_-* #,##0.00\ _P_t_s_-;\-* #,##0.00\ _P_t_s_-;_-* &quot;-&quot;??\ _P_t_s_-;_-@_-"/>
    <numFmt numFmtId="170" formatCode="_ &quot;$&quot;\ * #,##0.00_ ;_ &quot;$&quot;\ * \-#,##0.00_ ;_ &quot;$&quot;\ * &quot;-&quot;??_ ;_ @_ "/>
    <numFmt numFmtId="171" formatCode="_([$$-240A]\ * #,##0.00_);_([$$-240A]\ * \(#,##0.00\);_([$$-240A]\ * &quot;-&quot;??_);_(@_)"/>
    <numFmt numFmtId="172" formatCode="_ * #,##0_ ;_ * \-#,##0_ ;_ * &quot;-&quot;_ ;_ @_ "/>
    <numFmt numFmtId="173" formatCode="#,##0.0"/>
    <numFmt numFmtId="174" formatCode="_(* #,##0_);_(* \(#,##0\);_(* &quot;-&quot;??_);_(@_)"/>
    <numFmt numFmtId="175" formatCode="_(* #,##0.0000_);_(* \(#,##0.0000\);_(* &quot;-&quot;??_);_(@_)"/>
  </numFmts>
  <fonts count="25">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b/>
      <sz val="12"/>
      <name val="Arial"/>
      <family val="2"/>
    </font>
    <font>
      <sz val="10"/>
      <name val="Arial"/>
      <family val="2"/>
    </font>
    <font>
      <b/>
      <sz val="11"/>
      <name val="Arial"/>
      <family val="2"/>
    </font>
    <font>
      <sz val="12"/>
      <name val="Arial"/>
      <family val="2"/>
    </font>
    <font>
      <b/>
      <sz val="8"/>
      <name val="Arial"/>
      <family val="2"/>
    </font>
    <font>
      <sz val="11"/>
      <color indexed="8"/>
      <name val="Calibri"/>
      <family val="2"/>
    </font>
    <font>
      <sz val="10"/>
      <name val="Arial Narrow"/>
      <family val="2"/>
    </font>
    <font>
      <b/>
      <sz val="11"/>
      <name val="Arial Narrow"/>
      <family val="2"/>
    </font>
    <font>
      <b/>
      <sz val="9"/>
      <name val="Arial"/>
      <family val="2"/>
    </font>
    <font>
      <sz val="9"/>
      <name val="Arial"/>
      <family val="2"/>
    </font>
    <font>
      <sz val="9"/>
      <name val="Arial Narrow"/>
      <family val="2"/>
    </font>
    <font>
      <b/>
      <sz val="7"/>
      <name val="Arial"/>
      <family val="2"/>
    </font>
    <font>
      <sz val="10"/>
      <name val="Geneva"/>
      <family val="2"/>
    </font>
    <font>
      <sz val="11"/>
      <name val="Calibri"/>
      <family val="2"/>
      <scheme val="minor"/>
    </font>
    <font>
      <sz val="8"/>
      <name val="Arial"/>
      <family val="2"/>
    </font>
    <font>
      <sz val="5"/>
      <name val="Arial"/>
      <family val="2"/>
    </font>
    <font>
      <sz val="11"/>
      <color rgb="FF000000"/>
      <name val="Calibri"/>
      <family val="2"/>
    </font>
    <font>
      <b/>
      <sz val="28"/>
      <name val="Calibri"/>
      <family val="2"/>
    </font>
    <font>
      <sz val="28"/>
      <name val="Calibri"/>
      <family val="2"/>
    </font>
    <font>
      <sz val="10"/>
      <color rgb="FF7030A0"/>
      <name val="Arial"/>
      <family val="2"/>
    </font>
  </fonts>
  <fills count="1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rgb="FFFFFFC9"/>
        <bgColor indexed="64"/>
      </patternFill>
    </fill>
    <fill>
      <patternFill patternType="solid">
        <fgColor rgb="FFFFFFC9"/>
        <bgColor rgb="FF000000"/>
      </patternFill>
    </fill>
    <fill>
      <gradientFill degree="90">
        <stop position="0">
          <color theme="9" tint="-0.25098422193060094"/>
        </stop>
        <stop position="1">
          <color theme="1" tint="0.25098422193060094"/>
        </stop>
      </gradientFill>
    </fill>
    <fill>
      <gradientFill type="path">
        <stop position="0">
          <color theme="1" tint="5.0965910824915313E-2"/>
        </stop>
        <stop position="1">
          <color theme="9" tint="-0.25098422193060094"/>
        </stop>
      </gradientFill>
    </fill>
    <fill>
      <patternFill patternType="solid">
        <fgColor theme="9" tint="-0.249977111117893"/>
        <bgColor rgb="FF000000"/>
      </patternFill>
    </fill>
    <fill>
      <patternFill patternType="solid">
        <fgColor theme="9" tint="-0.24994659260841701"/>
        <bgColor rgb="FF000000"/>
      </patternFill>
    </fill>
    <fill>
      <patternFill patternType="solid">
        <fgColor theme="9" tint="-0.24994659260841701"/>
        <bgColor indexed="64"/>
      </patternFill>
    </fill>
    <fill>
      <gradientFill type="path" left="0.5" right="0.5" top="0.5" bottom="0.5">
        <stop position="0">
          <color theme="2" tint="-0.89803765984069339"/>
        </stop>
        <stop position="1">
          <color theme="9" tint="-0.25098422193060094"/>
        </stop>
      </gradientFill>
    </fill>
    <fill>
      <patternFill patternType="solid">
        <fgColor rgb="FFFFFFFF"/>
        <bgColor rgb="FF000000"/>
      </patternFill>
    </fill>
    <fill>
      <patternFill patternType="solid">
        <fgColor theme="9" tint="-0.249977111117893"/>
        <bgColor indexed="64"/>
      </patternFill>
    </fill>
    <fill>
      <patternFill patternType="solid">
        <fgColor theme="9" tint="0.79998168889431442"/>
        <bgColor rgb="FF000000"/>
      </patternFill>
    </fill>
    <fill>
      <patternFill patternType="solid">
        <fgColor rgb="FFFFFFCC"/>
        <bgColor indexed="64"/>
      </patternFill>
    </fill>
    <fill>
      <patternFill patternType="solid">
        <fgColor rgb="FFFFFFCC"/>
        <bgColor rgb="FF000000"/>
      </patternFill>
    </fill>
  </fills>
  <borders count="9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double">
        <color indexed="64"/>
      </right>
      <top style="medium">
        <color indexed="64"/>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9" tint="-0.499984740745262"/>
      </left>
      <right style="thin">
        <color indexed="64"/>
      </right>
      <top style="thick">
        <color theme="9" tint="-0.499984740745262"/>
      </top>
      <bottom/>
      <diagonal/>
    </border>
    <border>
      <left style="thin">
        <color indexed="64"/>
      </left>
      <right/>
      <top style="thick">
        <color theme="9" tint="-0.499984740745262"/>
      </top>
      <bottom/>
      <diagonal/>
    </border>
    <border>
      <left/>
      <right/>
      <top style="thick">
        <color theme="9" tint="-0.499984740745262"/>
      </top>
      <bottom/>
      <diagonal/>
    </border>
    <border>
      <left/>
      <right style="thin">
        <color indexed="64"/>
      </right>
      <top style="thick">
        <color theme="9" tint="-0.499984740745262"/>
      </top>
      <bottom/>
      <diagonal/>
    </border>
    <border>
      <left style="thin">
        <color indexed="64"/>
      </left>
      <right style="thin">
        <color indexed="64"/>
      </right>
      <top style="thick">
        <color theme="9" tint="-0.499984740745262"/>
      </top>
      <bottom style="thin">
        <color indexed="64"/>
      </bottom>
      <diagonal/>
    </border>
    <border>
      <left/>
      <right style="thick">
        <color theme="9" tint="-0.499984740745262"/>
      </right>
      <top style="thick">
        <color theme="9" tint="-0.499984740745262"/>
      </top>
      <bottom/>
      <diagonal/>
    </border>
    <border>
      <left style="thick">
        <color theme="9" tint="-0.499984740745262"/>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theme="9" tint="-0.499984740745262"/>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ck">
        <color theme="9" tint="-0.499984740745262"/>
      </right>
      <top style="thin">
        <color indexed="64"/>
      </top>
      <bottom/>
      <diagonal/>
    </border>
    <border>
      <left style="thin">
        <color indexed="64"/>
      </left>
      <right style="thick">
        <color theme="9" tint="-0.499984740745262"/>
      </right>
      <top style="thin">
        <color indexed="64"/>
      </top>
      <bottom/>
      <diagonal/>
    </border>
    <border>
      <left style="thin">
        <color indexed="64"/>
      </left>
      <right style="thin">
        <color indexed="64"/>
      </right>
      <top/>
      <bottom/>
      <diagonal/>
    </border>
    <border>
      <left style="thin">
        <color indexed="64"/>
      </left>
      <right style="thick">
        <color theme="9" tint="-0.499984740745262"/>
      </right>
      <top/>
      <bottom/>
      <diagonal/>
    </border>
    <border>
      <left style="thick">
        <color theme="9" tint="-0.499984740745262"/>
      </left>
      <right/>
      <top style="thin">
        <color indexed="64"/>
      </top>
      <bottom style="medium">
        <color indexed="64"/>
      </bottom>
      <diagonal/>
    </border>
    <border>
      <left/>
      <right/>
      <top style="thin">
        <color indexed="64"/>
      </top>
      <bottom style="medium">
        <color indexed="64"/>
      </bottom>
      <diagonal/>
    </border>
    <border>
      <left/>
      <right style="thick">
        <color theme="9" tint="-0.499984740745262"/>
      </right>
      <top style="thin">
        <color indexed="64"/>
      </top>
      <bottom style="medium">
        <color indexed="64"/>
      </bottom>
      <diagonal/>
    </border>
    <border>
      <left style="thick">
        <color theme="9" tint="-0.499984740745262"/>
      </left>
      <right/>
      <top style="medium">
        <color indexed="64"/>
      </top>
      <bottom/>
      <diagonal/>
    </border>
    <border>
      <left/>
      <right/>
      <top style="medium">
        <color indexed="64"/>
      </top>
      <bottom/>
      <diagonal/>
    </border>
    <border>
      <left style="thin">
        <color indexed="64"/>
      </left>
      <right style="thick">
        <color theme="9" tint="-0.499984740745262"/>
      </right>
      <top style="thin">
        <color indexed="64"/>
      </top>
      <bottom style="thin">
        <color indexed="64"/>
      </bottom>
      <diagonal/>
    </border>
    <border>
      <left style="thick">
        <color theme="9" tint="-0.499984740745262"/>
      </left>
      <right/>
      <top/>
      <bottom/>
      <diagonal/>
    </border>
    <border>
      <left/>
      <right style="thick">
        <color theme="9" tint="-0.499984740745262"/>
      </right>
      <top/>
      <bottom/>
      <diagonal/>
    </border>
    <border>
      <left style="thick">
        <color theme="9" tint="-0.499984740745262"/>
      </left>
      <right/>
      <top/>
      <bottom style="thick">
        <color theme="9" tint="-0.499984740745262"/>
      </bottom>
      <diagonal/>
    </border>
    <border>
      <left/>
      <right/>
      <top/>
      <bottom style="thick">
        <color theme="9" tint="-0.499984740745262"/>
      </bottom>
      <diagonal/>
    </border>
    <border>
      <left/>
      <right style="thick">
        <color theme="9" tint="-0.499984740745262"/>
      </right>
      <top/>
      <bottom style="thick">
        <color theme="9" tint="-0.49998474074526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s>
  <cellStyleXfs count="34">
    <xf numFmtId="0" fontId="0" fillId="0" borderId="0"/>
    <xf numFmtId="9" fontId="1" fillId="0" borderId="0" applyFont="0" applyFill="0" applyBorder="0" applyAlignment="0" applyProtection="0"/>
    <xf numFmtId="0" fontId="2" fillId="0" borderId="0"/>
    <xf numFmtId="167" fontId="2" fillId="0" borderId="0" applyFont="0" applyFill="0" applyBorder="0" applyAlignment="0" applyProtection="0"/>
    <xf numFmtId="0" fontId="10" fillId="0" borderId="0"/>
    <xf numFmtId="0" fontId="6" fillId="0" borderId="0"/>
    <xf numFmtId="165" fontId="6" fillId="0" borderId="0" applyFont="0" applyFill="0" applyBorder="0" applyAlignment="0" applyProtection="0"/>
    <xf numFmtId="169" fontId="6" fillId="0" borderId="0" applyFont="0" applyFill="0" applyBorder="0" applyAlignment="0" applyProtection="0"/>
    <xf numFmtId="170" fontId="2"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0" fontId="2" fillId="0" borderId="0"/>
    <xf numFmtId="9" fontId="2" fillId="0" borderId="0" applyFont="0" applyFill="0" applyBorder="0" applyAlignment="0" applyProtection="0"/>
    <xf numFmtId="0" fontId="17" fillId="0" borderId="0"/>
    <xf numFmtId="0" fontId="6" fillId="0" borderId="0"/>
    <xf numFmtId="164" fontId="1" fillId="0" borderId="0" applyFont="0" applyFill="0" applyBorder="0" applyAlignment="0" applyProtection="0"/>
    <xf numFmtId="9" fontId="6" fillId="0" borderId="0" applyFont="0" applyFill="0" applyBorder="0" applyAlignment="0" applyProtection="0"/>
    <xf numFmtId="165" fontId="6" fillId="0" borderId="0" applyFont="0" applyFill="0" applyBorder="0" applyAlignment="0" applyProtection="0"/>
    <xf numFmtId="0" fontId="6" fillId="0" borderId="0" applyFont="0" applyFill="0" applyBorder="0" applyAlignment="0" applyProtection="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2" fillId="0" borderId="0"/>
    <xf numFmtId="9" fontId="2" fillId="0" borderId="0" applyFont="0" applyFill="0" applyBorder="0" applyAlignment="0" applyProtection="0"/>
    <xf numFmtId="165" fontId="2" fillId="0" borderId="0" applyFont="0" applyFill="0" applyBorder="0" applyAlignment="0" applyProtection="0"/>
    <xf numFmtId="0" fontId="21" fillId="0" borderId="0" applyNumberFormat="0" applyBorder="0" applyAlignment="0"/>
    <xf numFmtId="0" fontId="1" fillId="0" borderId="0"/>
    <xf numFmtId="9" fontId="21" fillId="0" borderId="0" applyFont="0" applyFill="0" applyBorder="0" applyAlignment="0" applyProtection="0"/>
    <xf numFmtId="164" fontId="21" fillId="0" borderId="0" applyFont="0" applyFill="0" applyBorder="0" applyAlignment="0" applyProtection="0"/>
    <xf numFmtId="165" fontId="21" fillId="0" borderId="0" applyFont="0" applyFill="0" applyBorder="0" applyAlignment="0" applyProtection="0"/>
  </cellStyleXfs>
  <cellXfs count="727">
    <xf numFmtId="0" fontId="0" fillId="0" borderId="0" xfId="0"/>
    <xf numFmtId="0" fontId="2" fillId="0" borderId="0" xfId="2"/>
    <xf numFmtId="0" fontId="3" fillId="0" borderId="0" xfId="2" applyFont="1" applyAlignment="1">
      <alignment horizontal="centerContinuous" vertical="center"/>
    </xf>
    <xf numFmtId="0" fontId="6" fillId="0" borderId="0" xfId="2" applyFont="1" applyAlignment="1">
      <alignment horizontal="centerContinuous" vertical="center"/>
    </xf>
    <xf numFmtId="3" fontId="6" fillId="0" borderId="0" xfId="2" applyNumberFormat="1" applyFont="1" applyAlignment="1">
      <alignment horizontal="centerContinuous" vertical="center"/>
    </xf>
    <xf numFmtId="166" fontId="6" fillId="0" borderId="0" xfId="2" applyNumberFormat="1" applyFont="1" applyAlignment="1">
      <alignment horizontal="centerContinuous" vertical="center"/>
    </xf>
    <xf numFmtId="0" fontId="5" fillId="0" borderId="0" xfId="2" applyFont="1" applyAlignment="1">
      <alignment horizontal="center" vertical="center" wrapText="1"/>
    </xf>
    <xf numFmtId="0" fontId="8" fillId="0" borderId="0" xfId="2" applyFont="1" applyAlignment="1">
      <alignment horizontal="center" vertical="center" wrapText="1"/>
    </xf>
    <xf numFmtId="4" fontId="2" fillId="0" borderId="0" xfId="2" applyNumberFormat="1"/>
    <xf numFmtId="4" fontId="0" fillId="0" borderId="0" xfId="3" applyNumberFormat="1" applyFont="1"/>
    <xf numFmtId="0" fontId="6" fillId="0" borderId="0" xfId="2" applyFont="1" applyAlignment="1">
      <alignment horizontal="center"/>
    </xf>
    <xf numFmtId="0" fontId="9" fillId="0" borderId="1" xfId="2" applyFont="1" applyFill="1" applyBorder="1" applyAlignment="1">
      <alignment horizontal="center" vertical="center"/>
    </xf>
    <xf numFmtId="4" fontId="3" fillId="0" borderId="1" xfId="3" applyNumberFormat="1" applyFont="1" applyBorder="1" applyAlignment="1">
      <alignment vertical="center"/>
    </xf>
    <xf numFmtId="168" fontId="2" fillId="0" borderId="0" xfId="2" applyNumberFormat="1"/>
    <xf numFmtId="4" fontId="7" fillId="3" borderId="1" xfId="7" applyNumberFormat="1" applyFont="1" applyFill="1" applyBorder="1" applyAlignment="1">
      <alignment vertical="center"/>
    </xf>
    <xf numFmtId="4" fontId="2" fillId="0" borderId="0" xfId="2" applyNumberFormat="1" applyFill="1" applyAlignment="1">
      <alignment wrapText="1"/>
    </xf>
    <xf numFmtId="4" fontId="2" fillId="0" borderId="0" xfId="2" applyNumberFormat="1" applyFill="1"/>
    <xf numFmtId="171" fontId="12" fillId="0" borderId="12" xfId="8" applyNumberFormat="1" applyFont="1" applyFill="1" applyBorder="1" applyAlignment="1">
      <alignment horizontal="center" vertical="center"/>
    </xf>
    <xf numFmtId="10" fontId="12" fillId="4" borderId="15" xfId="9" applyNumberFormat="1" applyFont="1" applyFill="1" applyBorder="1" applyAlignment="1">
      <alignment horizontal="center" vertical="center"/>
    </xf>
    <xf numFmtId="9" fontId="12" fillId="4" borderId="16" xfId="10" applyFont="1" applyFill="1" applyBorder="1" applyAlignment="1">
      <alignment horizontal="center" vertical="center"/>
    </xf>
    <xf numFmtId="10" fontId="12" fillId="4" borderId="18" xfId="9" applyNumberFormat="1" applyFont="1" applyFill="1" applyBorder="1" applyAlignment="1">
      <alignment horizontal="center" vertical="center"/>
    </xf>
    <xf numFmtId="9" fontId="12" fillId="4" borderId="19" xfId="10" applyFont="1" applyFill="1" applyBorder="1" applyAlignment="1">
      <alignment horizontal="center" vertical="center"/>
    </xf>
    <xf numFmtId="0" fontId="11" fillId="0" borderId="23" xfId="2" applyFont="1" applyFill="1" applyBorder="1" applyAlignment="1">
      <alignment vertical="center"/>
    </xf>
    <xf numFmtId="172" fontId="11" fillId="0" borderId="24" xfId="2" applyNumberFormat="1" applyFont="1" applyFill="1" applyBorder="1" applyAlignment="1">
      <alignment vertical="center"/>
    </xf>
    <xf numFmtId="165" fontId="11" fillId="0" borderId="24" xfId="11" applyFont="1" applyFill="1" applyBorder="1" applyAlignment="1">
      <alignment vertical="center"/>
    </xf>
    <xf numFmtId="171" fontId="11" fillId="0" borderId="25" xfId="8" applyNumberFormat="1" applyFont="1" applyFill="1" applyBorder="1" applyAlignment="1">
      <alignment vertical="center"/>
    </xf>
    <xf numFmtId="0" fontId="8" fillId="0" borderId="0" xfId="2" applyFont="1"/>
    <xf numFmtId="0" fontId="3" fillId="0" borderId="0" xfId="2" applyFont="1" applyFill="1" applyBorder="1" applyAlignment="1"/>
    <xf numFmtId="0" fontId="2" fillId="0" borderId="0" xfId="2" applyFill="1" applyBorder="1" applyAlignment="1"/>
    <xf numFmtId="0" fontId="3" fillId="0" borderId="0" xfId="2" applyFont="1" applyFill="1" applyBorder="1" applyAlignment="1">
      <alignment horizontal="right" vertical="center"/>
    </xf>
    <xf numFmtId="0" fontId="13" fillId="0" borderId="0" xfId="2" applyFont="1" applyFill="1" applyBorder="1" applyAlignment="1">
      <alignment horizontal="right" wrapText="1"/>
    </xf>
    <xf numFmtId="0" fontId="14" fillId="0" borderId="0" xfId="2" applyFont="1" applyFill="1" applyBorder="1" applyAlignment="1">
      <alignment horizontal="justify" vertical="justify" wrapText="1"/>
    </xf>
    <xf numFmtId="0" fontId="2" fillId="0" borderId="0" xfId="2" applyFill="1" applyBorder="1"/>
    <xf numFmtId="0" fontId="13" fillId="0" borderId="0" xfId="2" applyFont="1" applyFill="1" applyBorder="1" applyAlignment="1">
      <alignment vertical="center" wrapText="1"/>
    </xf>
    <xf numFmtId="0" fontId="2" fillId="0" borderId="0" xfId="2" applyBorder="1" applyAlignment="1">
      <alignment vertical="center" wrapText="1"/>
    </xf>
    <xf numFmtId="0" fontId="13" fillId="0" borderId="0" xfId="2" applyFont="1" applyFill="1" applyBorder="1"/>
    <xf numFmtId="0" fontId="13" fillId="0" borderId="0" xfId="2" applyFont="1" applyFill="1" applyBorder="1" applyAlignment="1">
      <alignment horizontal="center"/>
    </xf>
    <xf numFmtId="4" fontId="14" fillId="0" borderId="0" xfId="2" applyNumberFormat="1" applyFont="1" applyFill="1" applyBorder="1"/>
    <xf numFmtId="0" fontId="14" fillId="0" borderId="0" xfId="2" applyFont="1" applyFill="1" applyBorder="1" applyAlignment="1">
      <alignment horizontal="center"/>
    </xf>
    <xf numFmtId="0" fontId="14" fillId="0" borderId="0" xfId="2" applyFont="1" applyFill="1" applyBorder="1"/>
    <xf numFmtId="0" fontId="15" fillId="0" borderId="0" xfId="2" applyFont="1" applyFill="1" applyBorder="1" applyAlignment="1">
      <alignment horizontal="center" vertical="center"/>
    </xf>
    <xf numFmtId="0" fontId="15" fillId="0" borderId="0" xfId="2" applyFont="1" applyFill="1" applyBorder="1" applyAlignment="1">
      <alignment vertical="center"/>
    </xf>
    <xf numFmtId="0" fontId="11" fillId="0" borderId="0" xfId="2" applyFont="1" applyFill="1" applyBorder="1" applyAlignment="1">
      <alignment vertical="center"/>
    </xf>
    <xf numFmtId="172" fontId="11" fillId="0" borderId="0" xfId="2" applyNumberFormat="1" applyFont="1" applyFill="1" applyBorder="1" applyAlignment="1">
      <alignment vertical="center"/>
    </xf>
    <xf numFmtId="0" fontId="15" fillId="0" borderId="0" xfId="2" applyFont="1" applyFill="1" applyBorder="1" applyAlignment="1">
      <alignment horizontal="left" vertical="center"/>
    </xf>
    <xf numFmtId="0" fontId="2" fillId="0" borderId="0" xfId="2" applyFill="1" applyProtection="1"/>
    <xf numFmtId="0" fontId="6" fillId="6" borderId="33" xfId="2" applyFont="1" applyFill="1" applyBorder="1" applyAlignment="1"/>
    <xf numFmtId="0" fontId="6" fillId="6" borderId="0" xfId="2" applyFont="1" applyFill="1" applyBorder="1" applyAlignment="1"/>
    <xf numFmtId="0" fontId="6" fillId="6" borderId="34" xfId="14" applyFont="1" applyFill="1" applyBorder="1" applyAlignment="1">
      <alignment horizontal="center" vertical="center"/>
    </xf>
    <xf numFmtId="0" fontId="6" fillId="7" borderId="45" xfId="2" applyFont="1" applyFill="1" applyBorder="1" applyAlignment="1">
      <alignment horizontal="center"/>
    </xf>
    <xf numFmtId="0" fontId="3" fillId="7" borderId="46" xfId="2" applyFont="1" applyFill="1" applyBorder="1" applyAlignment="1">
      <alignment horizontal="center"/>
    </xf>
    <xf numFmtId="0" fontId="14" fillId="7" borderId="46" xfId="2" applyFont="1" applyFill="1" applyBorder="1" applyAlignment="1">
      <alignment vertical="center"/>
    </xf>
    <xf numFmtId="0" fontId="14" fillId="7" borderId="47" xfId="2" applyFont="1" applyFill="1" applyBorder="1" applyAlignment="1">
      <alignment vertical="center"/>
    </xf>
    <xf numFmtId="0" fontId="3" fillId="5" borderId="48" xfId="2" applyFont="1" applyFill="1" applyBorder="1" applyAlignment="1">
      <alignment horizontal="center"/>
    </xf>
    <xf numFmtId="0" fontId="3" fillId="5" borderId="49" xfId="2" applyFont="1" applyFill="1" applyBorder="1" applyAlignment="1">
      <alignment horizontal="center"/>
    </xf>
    <xf numFmtId="0" fontId="3" fillId="5" borderId="49" xfId="2" applyFont="1" applyFill="1" applyBorder="1" applyAlignment="1">
      <alignment horizontal="left"/>
    </xf>
    <xf numFmtId="0" fontId="13" fillId="5" borderId="0" xfId="2" applyFont="1" applyFill="1" applyBorder="1" applyAlignment="1">
      <alignment horizontal="right" vertical="center"/>
    </xf>
    <xf numFmtId="0" fontId="13" fillId="5" borderId="1" xfId="2" applyFont="1" applyFill="1" applyBorder="1" applyAlignment="1">
      <alignment horizontal="center" vertical="center"/>
    </xf>
    <xf numFmtId="0" fontId="13" fillId="5" borderId="50" xfId="2" applyFont="1" applyFill="1" applyBorder="1" applyAlignment="1">
      <alignment horizontal="center" vertical="center"/>
    </xf>
    <xf numFmtId="0" fontId="3" fillId="5" borderId="51" xfId="2" applyFont="1" applyFill="1" applyBorder="1" applyAlignment="1">
      <alignment horizontal="center"/>
    </xf>
    <xf numFmtId="0" fontId="3" fillId="5" borderId="0" xfId="2" applyFont="1" applyFill="1" applyBorder="1" applyAlignment="1">
      <alignment horizontal="center"/>
    </xf>
    <xf numFmtId="0" fontId="13" fillId="5" borderId="0" xfId="2" applyFont="1" applyFill="1" applyBorder="1" applyAlignment="1">
      <alignment horizontal="center" vertical="center"/>
    </xf>
    <xf numFmtId="0" fontId="13" fillId="5" borderId="52" xfId="2" applyFont="1" applyFill="1" applyBorder="1" applyAlignment="1">
      <alignment horizontal="center" vertical="center"/>
    </xf>
    <xf numFmtId="0" fontId="13" fillId="5" borderId="51" xfId="2" applyFont="1" applyFill="1" applyBorder="1" applyAlignment="1">
      <alignment horizontal="left"/>
    </xf>
    <xf numFmtId="0" fontId="13" fillId="5" borderId="36" xfId="2" applyFont="1" applyFill="1" applyBorder="1" applyAlignment="1">
      <alignment horizontal="right"/>
    </xf>
    <xf numFmtId="0" fontId="13" fillId="5" borderId="36" xfId="2" applyFont="1" applyFill="1" applyBorder="1" applyAlignment="1">
      <alignment horizontal="center"/>
    </xf>
    <xf numFmtId="0" fontId="13" fillId="5" borderId="0" xfId="2" applyFont="1" applyFill="1" applyBorder="1" applyAlignment="1">
      <alignment horizontal="right"/>
    </xf>
    <xf numFmtId="0" fontId="13" fillId="5" borderId="37" xfId="2" applyFont="1" applyFill="1" applyBorder="1" applyAlignment="1">
      <alignment horizontal="center"/>
    </xf>
    <xf numFmtId="0" fontId="14" fillId="5" borderId="51" xfId="2" applyFont="1" applyFill="1" applyBorder="1" applyAlignment="1">
      <alignment horizontal="left"/>
    </xf>
    <xf numFmtId="0" fontId="14" fillId="5" borderId="0" xfId="2" applyFont="1" applyFill="1" applyBorder="1" applyAlignment="1">
      <alignment horizontal="right"/>
    </xf>
    <xf numFmtId="0" fontId="14" fillId="5" borderId="0" xfId="2" applyFont="1" applyFill="1" applyBorder="1" applyAlignment="1">
      <alignment horizontal="center"/>
    </xf>
    <xf numFmtId="0" fontId="14" fillId="5" borderId="52" xfId="2" applyFont="1" applyFill="1" applyBorder="1" applyAlignment="1">
      <alignment horizontal="center"/>
    </xf>
    <xf numFmtId="0" fontId="14" fillId="5" borderId="53" xfId="2" applyFont="1" applyFill="1" applyBorder="1" applyAlignment="1">
      <alignment horizontal="left"/>
    </xf>
    <xf numFmtId="0" fontId="14" fillId="5" borderId="54" xfId="2" applyFont="1" applyFill="1" applyBorder="1" applyAlignment="1">
      <alignment horizontal="center"/>
    </xf>
    <xf numFmtId="0" fontId="14" fillId="5" borderId="55" xfId="2" applyFont="1" applyFill="1" applyBorder="1" applyAlignment="1">
      <alignment horizontal="center"/>
    </xf>
    <xf numFmtId="0" fontId="6" fillId="8" borderId="56" xfId="2" applyFont="1" applyFill="1" applyBorder="1"/>
    <xf numFmtId="0" fontId="6" fillId="8" borderId="57" xfId="2" applyFont="1" applyFill="1" applyBorder="1"/>
    <xf numFmtId="0" fontId="6" fillId="8" borderId="58" xfId="2" applyFont="1" applyFill="1" applyBorder="1"/>
    <xf numFmtId="0" fontId="6" fillId="0" borderId="59" xfId="2" applyFont="1" applyFill="1" applyBorder="1"/>
    <xf numFmtId="0" fontId="6" fillId="0" borderId="49" xfId="2" applyFont="1" applyFill="1" applyBorder="1"/>
    <xf numFmtId="0" fontId="6" fillId="0" borderId="0" xfId="2" applyFont="1" applyFill="1" applyBorder="1"/>
    <xf numFmtId="0" fontId="6" fillId="0" borderId="60" xfId="2" applyFont="1" applyFill="1" applyBorder="1"/>
    <xf numFmtId="0" fontId="6" fillId="0" borderId="61" xfId="2" applyFont="1" applyFill="1" applyBorder="1"/>
    <xf numFmtId="0" fontId="6" fillId="0" borderId="62" xfId="2" applyFont="1" applyFill="1" applyBorder="1"/>
    <xf numFmtId="0" fontId="3" fillId="0" borderId="61" xfId="2" applyFont="1" applyFill="1" applyBorder="1" applyAlignment="1" applyProtection="1">
      <alignment horizontal="left"/>
      <protection locked="0"/>
    </xf>
    <xf numFmtId="0" fontId="3" fillId="0" borderId="36" xfId="2" applyFont="1" applyFill="1" applyBorder="1" applyAlignment="1" applyProtection="1">
      <alignment horizontal="left"/>
      <protection locked="0"/>
    </xf>
    <xf numFmtId="0" fontId="6" fillId="0" borderId="36" xfId="2" applyFont="1" applyFill="1" applyBorder="1" applyProtection="1">
      <protection locked="0"/>
    </xf>
    <xf numFmtId="0" fontId="3" fillId="0" borderId="0" xfId="2" applyFont="1" applyFill="1" applyBorder="1" applyAlignment="1" applyProtection="1">
      <alignment horizontal="center"/>
      <protection locked="0"/>
    </xf>
    <xf numFmtId="0" fontId="6" fillId="0" borderId="0" xfId="2" applyFont="1" applyFill="1" applyBorder="1" applyProtection="1">
      <protection locked="0"/>
    </xf>
    <xf numFmtId="0" fontId="3" fillId="0" borderId="61" xfId="2" applyFont="1" applyFill="1" applyBorder="1" applyProtection="1">
      <protection locked="0"/>
    </xf>
    <xf numFmtId="0" fontId="3" fillId="0" borderId="0" xfId="2" applyFont="1" applyFill="1" applyBorder="1"/>
    <xf numFmtId="0" fontId="6" fillId="0" borderId="5" xfId="2" applyFont="1" applyFill="1" applyBorder="1" applyAlignment="1" applyProtection="1">
      <alignment horizontal="center"/>
      <protection locked="0"/>
    </xf>
    <xf numFmtId="0" fontId="6" fillId="0" borderId="36" xfId="2" applyFont="1" applyFill="1" applyBorder="1" applyAlignment="1" applyProtection="1">
      <alignment horizontal="center"/>
      <protection locked="0"/>
    </xf>
    <xf numFmtId="0" fontId="6" fillId="0" borderId="63" xfId="2" applyFont="1" applyFill="1" applyBorder="1" applyAlignment="1" applyProtection="1">
      <alignment horizontal="center"/>
      <protection locked="0"/>
    </xf>
    <xf numFmtId="0" fontId="6" fillId="0" borderId="0" xfId="2" applyFont="1" applyFill="1" applyBorder="1" applyAlignment="1" applyProtection="1">
      <alignment horizontal="center"/>
      <protection locked="0"/>
    </xf>
    <xf numFmtId="0" fontId="6" fillId="0" borderId="62" xfId="2" applyFont="1" applyFill="1" applyBorder="1" applyAlignment="1" applyProtection="1">
      <alignment horizontal="center"/>
      <protection locked="0"/>
    </xf>
    <xf numFmtId="0" fontId="6" fillId="0" borderId="36" xfId="2" applyFont="1" applyFill="1" applyBorder="1" applyAlignment="1">
      <alignment horizontal="center"/>
    </xf>
    <xf numFmtId="0" fontId="6" fillId="0" borderId="63" xfId="2" applyFont="1" applyFill="1" applyBorder="1" applyAlignment="1">
      <alignment horizontal="center"/>
    </xf>
    <xf numFmtId="0" fontId="6" fillId="0" borderId="0" xfId="2" applyFont="1" applyFill="1" applyBorder="1" applyAlignment="1">
      <alignment horizontal="center"/>
    </xf>
    <xf numFmtId="0" fontId="6" fillId="0" borderId="62" xfId="2" applyFont="1" applyFill="1" applyBorder="1" applyAlignment="1">
      <alignment horizontal="center"/>
    </xf>
    <xf numFmtId="0" fontId="3" fillId="0" borderId="0" xfId="2" applyFont="1" applyFill="1" applyBorder="1" applyAlignment="1" applyProtection="1">
      <alignment horizontal="left"/>
      <protection locked="0"/>
    </xf>
    <xf numFmtId="0" fontId="6" fillId="0" borderId="40" xfId="2" applyFont="1" applyFill="1" applyBorder="1" applyProtection="1">
      <protection locked="0"/>
    </xf>
    <xf numFmtId="0" fontId="3" fillId="10" borderId="64" xfId="2" applyFont="1" applyFill="1" applyBorder="1" applyAlignment="1">
      <alignment horizontal="center" vertical="center"/>
    </xf>
    <xf numFmtId="0" fontId="3" fillId="11" borderId="66" xfId="2" applyFont="1" applyFill="1" applyBorder="1" applyAlignment="1">
      <alignment horizontal="center" vertical="center" wrapText="1"/>
    </xf>
    <xf numFmtId="0" fontId="6" fillId="11" borderId="67" xfId="2" applyFont="1" applyFill="1" applyBorder="1"/>
    <xf numFmtId="0" fontId="3" fillId="6" borderId="72" xfId="2" applyFont="1" applyFill="1" applyBorder="1" applyAlignment="1">
      <alignment horizontal="right"/>
    </xf>
    <xf numFmtId="0" fontId="3" fillId="6" borderId="69" xfId="2" applyFont="1" applyFill="1" applyBorder="1" applyAlignment="1"/>
    <xf numFmtId="0" fontId="6" fillId="12" borderId="61" xfId="2" applyFont="1" applyFill="1" applyBorder="1"/>
    <xf numFmtId="0" fontId="6" fillId="12" borderId="0" xfId="2" applyFont="1" applyFill="1" applyBorder="1"/>
    <xf numFmtId="0" fontId="6" fillId="12" borderId="62" xfId="2" applyFont="1" applyFill="1" applyBorder="1"/>
    <xf numFmtId="0" fontId="3" fillId="6" borderId="73" xfId="2" applyFont="1" applyFill="1" applyBorder="1"/>
    <xf numFmtId="0" fontId="6" fillId="6" borderId="40" xfId="2" applyFont="1" applyFill="1" applyBorder="1"/>
    <xf numFmtId="0" fontId="6" fillId="6" borderId="74" xfId="2" applyFont="1" applyFill="1" applyBorder="1"/>
    <xf numFmtId="0" fontId="9" fillId="6" borderId="61" xfId="2" applyFont="1" applyFill="1" applyBorder="1"/>
    <xf numFmtId="0" fontId="6" fillId="6" borderId="0" xfId="2" applyFont="1" applyFill="1" applyBorder="1"/>
    <xf numFmtId="0" fontId="6" fillId="6" borderId="57" xfId="2" applyFont="1" applyFill="1" applyBorder="1"/>
    <xf numFmtId="0" fontId="6" fillId="6" borderId="62" xfId="2" applyFont="1" applyFill="1" applyBorder="1"/>
    <xf numFmtId="0" fontId="3" fillId="10" borderId="8" xfId="2" applyFont="1" applyFill="1" applyBorder="1" applyAlignment="1">
      <alignment horizontal="center"/>
    </xf>
    <xf numFmtId="0" fontId="3" fillId="10" borderId="77" xfId="2" applyFont="1" applyFill="1" applyBorder="1" applyAlignment="1">
      <alignment horizontal="center"/>
    </xf>
    <xf numFmtId="0" fontId="18" fillId="0" borderId="0" xfId="2" applyFont="1" applyFill="1" applyAlignment="1" applyProtection="1">
      <alignment horizontal="left" vertical="top" wrapText="1"/>
    </xf>
    <xf numFmtId="0" fontId="9" fillId="13" borderId="35" xfId="2" applyFont="1" applyFill="1" applyBorder="1" applyAlignment="1">
      <alignment horizontal="center"/>
    </xf>
    <xf numFmtId="0" fontId="9" fillId="13" borderId="75" xfId="2" applyFont="1" applyFill="1" applyBorder="1" applyAlignment="1">
      <alignment horizontal="center"/>
    </xf>
    <xf numFmtId="171" fontId="19" fillId="13" borderId="2" xfId="2" applyNumberFormat="1" applyFont="1" applyFill="1" applyBorder="1" applyAlignment="1">
      <alignment horizontal="right"/>
    </xf>
    <xf numFmtId="168" fontId="19" fillId="13" borderId="35" xfId="2" applyNumberFormat="1" applyFont="1" applyFill="1" applyBorder="1" applyAlignment="1">
      <alignment horizontal="right"/>
    </xf>
    <xf numFmtId="168" fontId="19" fillId="13" borderId="75" xfId="2" applyNumberFormat="1" applyFont="1" applyFill="1" applyBorder="1" applyAlignment="1">
      <alignment horizontal="right"/>
    </xf>
    <xf numFmtId="171" fontId="19" fillId="13" borderId="79" xfId="2" applyNumberFormat="1" applyFont="1" applyFill="1" applyBorder="1" applyAlignment="1">
      <alignment horizontal="right"/>
    </xf>
    <xf numFmtId="0" fontId="6" fillId="13" borderId="39" xfId="2" applyFont="1" applyFill="1" applyBorder="1" applyAlignment="1"/>
    <xf numFmtId="0" fontId="6" fillId="13" borderId="80" xfId="2" applyFont="1" applyFill="1" applyBorder="1" applyAlignment="1"/>
    <xf numFmtId="4" fontId="19" fillId="13" borderId="1" xfId="2" applyNumberFormat="1" applyFont="1" applyFill="1" applyBorder="1" applyAlignment="1">
      <alignment horizontal="right"/>
    </xf>
    <xf numFmtId="168" fontId="19" fillId="13" borderId="39" xfId="2" applyNumberFormat="1" applyFont="1" applyFill="1" applyBorder="1" applyAlignment="1">
      <alignment horizontal="right"/>
    </xf>
    <xf numFmtId="168" fontId="19" fillId="13" borderId="80" xfId="2" applyNumberFormat="1" applyFont="1" applyFill="1" applyBorder="1" applyAlignment="1">
      <alignment horizontal="right"/>
    </xf>
    <xf numFmtId="4" fontId="19" fillId="13" borderId="3" xfId="2" applyNumberFormat="1" applyFont="1" applyFill="1" applyBorder="1" applyAlignment="1">
      <alignment horizontal="right"/>
    </xf>
    <xf numFmtId="0" fontId="6" fillId="13" borderId="5" xfId="2" applyFont="1" applyFill="1" applyBorder="1" applyAlignment="1">
      <alignment horizontal="center"/>
    </xf>
    <xf numFmtId="0" fontId="6" fillId="13" borderId="40" xfId="2" applyFont="1" applyFill="1" applyBorder="1" applyAlignment="1">
      <alignment horizontal="center"/>
    </xf>
    <xf numFmtId="0" fontId="6" fillId="13" borderId="80" xfId="2" applyFont="1" applyFill="1" applyBorder="1" applyAlignment="1">
      <alignment horizontal="center"/>
    </xf>
    <xf numFmtId="2" fontId="19" fillId="13" borderId="1" xfId="2" applyNumberFormat="1" applyFont="1" applyFill="1" applyBorder="1"/>
    <xf numFmtId="9" fontId="19" fillId="13" borderId="80" xfId="1" applyFont="1" applyFill="1" applyBorder="1" applyAlignment="1">
      <alignment horizontal="left"/>
    </xf>
    <xf numFmtId="4" fontId="19" fillId="13" borderId="1" xfId="15" applyNumberFormat="1" applyFont="1" applyFill="1" applyBorder="1"/>
    <xf numFmtId="0" fontId="6" fillId="13" borderId="81" xfId="2" applyFont="1" applyFill="1" applyBorder="1"/>
    <xf numFmtId="4" fontId="6" fillId="13" borderId="82" xfId="2" applyNumberFormat="1" applyFont="1" applyFill="1" applyBorder="1"/>
    <xf numFmtId="171" fontId="19" fillId="13" borderId="83" xfId="2" applyNumberFormat="1" applyFont="1" applyFill="1" applyBorder="1"/>
    <xf numFmtId="0" fontId="9" fillId="13" borderId="61" xfId="2" applyFont="1" applyFill="1" applyBorder="1"/>
    <xf numFmtId="0" fontId="6" fillId="13" borderId="0" xfId="2" applyFont="1" applyFill="1" applyBorder="1"/>
    <xf numFmtId="0" fontId="6" fillId="13" borderId="62" xfId="2" applyFont="1" applyFill="1" applyBorder="1"/>
    <xf numFmtId="0" fontId="3" fillId="6" borderId="78" xfId="2" applyFont="1" applyFill="1" applyBorder="1"/>
    <xf numFmtId="0" fontId="6" fillId="6" borderId="5" xfId="2" applyFont="1" applyFill="1" applyBorder="1"/>
    <xf numFmtId="0" fontId="6" fillId="6" borderId="84" xfId="2" applyFont="1" applyFill="1" applyBorder="1"/>
    <xf numFmtId="0" fontId="6" fillId="6" borderId="56" xfId="2" applyFont="1" applyFill="1" applyBorder="1"/>
    <xf numFmtId="0" fontId="3" fillId="9" borderId="76" xfId="2" applyFont="1" applyFill="1" applyBorder="1" applyAlignment="1">
      <alignment horizontal="center"/>
    </xf>
    <xf numFmtId="0" fontId="3" fillId="9" borderId="8" xfId="2" applyFont="1" applyFill="1" applyBorder="1" applyAlignment="1">
      <alignment horizontal="center"/>
    </xf>
    <xf numFmtId="0" fontId="3" fillId="9" borderId="77" xfId="2" applyFont="1" applyFill="1" applyBorder="1" applyAlignment="1">
      <alignment horizontal="center"/>
    </xf>
    <xf numFmtId="0" fontId="6" fillId="13" borderId="85" xfId="2" applyFont="1" applyFill="1" applyBorder="1" applyAlignment="1">
      <alignment horizontal="left"/>
    </xf>
    <xf numFmtId="0" fontId="9" fillId="13" borderId="36" xfId="2" applyFont="1" applyFill="1" applyBorder="1" applyAlignment="1">
      <alignment horizontal="center"/>
    </xf>
    <xf numFmtId="0" fontId="19" fillId="13" borderId="36" xfId="2" applyFont="1" applyFill="1" applyBorder="1" applyAlignment="1">
      <alignment horizontal="center"/>
    </xf>
    <xf numFmtId="168" fontId="19" fillId="13" borderId="2" xfId="2" applyNumberFormat="1" applyFont="1" applyFill="1" applyBorder="1" applyAlignment="1">
      <alignment horizontal="right"/>
    </xf>
    <xf numFmtId="164" fontId="19" fillId="13" borderId="75" xfId="16" applyFont="1" applyFill="1" applyBorder="1" applyAlignment="1">
      <alignment horizontal="right"/>
    </xf>
    <xf numFmtId="0" fontId="19" fillId="0" borderId="0" xfId="2" applyFont="1" applyFill="1" applyAlignment="1" applyProtection="1">
      <alignment horizontal="left" vertical="top" wrapText="1"/>
    </xf>
    <xf numFmtId="2" fontId="19" fillId="13" borderId="75" xfId="2" applyNumberFormat="1" applyFont="1" applyFill="1" applyBorder="1" applyAlignment="1">
      <alignment horizontal="right"/>
    </xf>
    <xf numFmtId="2" fontId="19" fillId="13" borderId="79" xfId="2" applyNumberFormat="1" applyFont="1" applyFill="1" applyBorder="1" applyAlignment="1">
      <alignment horizontal="right"/>
    </xf>
    <xf numFmtId="0" fontId="6" fillId="13" borderId="5" xfId="2" applyFont="1" applyFill="1" applyBorder="1"/>
    <xf numFmtId="0" fontId="6" fillId="13" borderId="1" xfId="2" applyFont="1" applyFill="1" applyBorder="1"/>
    <xf numFmtId="0" fontId="6" fillId="13" borderId="3" xfId="2" applyFont="1" applyFill="1" applyBorder="1"/>
    <xf numFmtId="0" fontId="6" fillId="13" borderId="61" xfId="2" applyFont="1" applyFill="1" applyBorder="1"/>
    <xf numFmtId="0" fontId="6" fillId="6" borderId="61" xfId="2" applyFont="1" applyFill="1" applyBorder="1"/>
    <xf numFmtId="0" fontId="3" fillId="9" borderId="65" xfId="2" applyFont="1" applyFill="1" applyBorder="1" applyAlignment="1">
      <alignment horizontal="center"/>
    </xf>
    <xf numFmtId="0" fontId="3" fillId="9" borderId="66" xfId="2" applyFont="1" applyFill="1" applyBorder="1" applyAlignment="1">
      <alignment horizontal="center"/>
    </xf>
    <xf numFmtId="0" fontId="3" fillId="9" borderId="8" xfId="2" applyFont="1" applyFill="1" applyBorder="1" applyAlignment="1">
      <alignment horizontal="center" vertical="center"/>
    </xf>
    <xf numFmtId="0" fontId="3" fillId="9" borderId="8" xfId="2" applyFont="1" applyFill="1" applyBorder="1" applyAlignment="1">
      <alignment horizontal="center" vertical="center" wrapText="1"/>
    </xf>
    <xf numFmtId="0" fontId="3" fillId="9" borderId="66" xfId="2" applyFont="1" applyFill="1" applyBorder="1" applyAlignment="1">
      <alignment horizontal="center" vertical="center" wrapText="1"/>
    </xf>
    <xf numFmtId="0" fontId="3" fillId="9" borderId="77" xfId="2" applyFont="1" applyFill="1" applyBorder="1" applyAlignment="1">
      <alignment horizontal="center" vertical="center"/>
    </xf>
    <xf numFmtId="0" fontId="6" fillId="0" borderId="78" xfId="15" applyFont="1" applyFill="1" applyBorder="1"/>
    <xf numFmtId="0" fontId="6" fillId="13" borderId="5" xfId="2" applyFont="1" applyFill="1" applyBorder="1" applyAlignment="1"/>
    <xf numFmtId="0" fontId="19" fillId="13" borderId="1" xfId="2" applyFont="1" applyFill="1" applyBorder="1" applyAlignment="1">
      <alignment horizontal="center"/>
    </xf>
    <xf numFmtId="2" fontId="19" fillId="13" borderId="5" xfId="2" applyNumberFormat="1" applyFont="1" applyFill="1" applyBorder="1"/>
    <xf numFmtId="171" fontId="19" fillId="13" borderId="3" xfId="2" applyNumberFormat="1" applyFont="1" applyFill="1" applyBorder="1"/>
    <xf numFmtId="0" fontId="6" fillId="13" borderId="40" xfId="2" applyFont="1" applyFill="1" applyBorder="1" applyAlignment="1"/>
    <xf numFmtId="0" fontId="19" fillId="13" borderId="38" xfId="2" applyFont="1" applyFill="1" applyBorder="1" applyAlignment="1">
      <alignment horizontal="center"/>
    </xf>
    <xf numFmtId="2" fontId="19" fillId="13" borderId="39" xfId="2" applyNumberFormat="1" applyFont="1" applyFill="1" applyBorder="1" applyAlignment="1">
      <alignment horizontal="right"/>
    </xf>
    <xf numFmtId="2" fontId="19" fillId="13" borderId="80" xfId="2" applyNumberFormat="1" applyFont="1" applyFill="1" applyBorder="1" applyAlignment="1">
      <alignment horizontal="right"/>
    </xf>
    <xf numFmtId="2" fontId="19" fillId="13" borderId="3" xfId="2" applyNumberFormat="1" applyFont="1" applyFill="1" applyBorder="1"/>
    <xf numFmtId="0" fontId="6" fillId="13" borderId="70" xfId="2" applyFont="1" applyFill="1" applyBorder="1" applyAlignment="1"/>
    <xf numFmtId="0" fontId="6" fillId="13" borderId="46" xfId="2" applyFont="1" applyFill="1" applyBorder="1" applyAlignment="1"/>
    <xf numFmtId="0" fontId="6" fillId="13" borderId="21" xfId="2" applyFont="1" applyFill="1" applyBorder="1" applyAlignment="1"/>
    <xf numFmtId="171" fontId="6" fillId="13" borderId="86" xfId="2" applyNumberFormat="1" applyFont="1" applyFill="1" applyBorder="1"/>
    <xf numFmtId="0" fontId="3" fillId="9" borderId="77" xfId="2" applyFont="1" applyFill="1" applyBorder="1" applyAlignment="1">
      <alignment horizontal="center" vertical="center" wrapText="1"/>
    </xf>
    <xf numFmtId="0" fontId="6" fillId="13" borderId="73" xfId="2" applyFont="1" applyFill="1" applyBorder="1" applyAlignment="1"/>
    <xf numFmtId="171" fontId="19" fillId="13" borderId="1" xfId="2" applyNumberFormat="1" applyFont="1" applyFill="1" applyBorder="1"/>
    <xf numFmtId="1" fontId="19" fillId="0" borderId="1" xfId="17" applyNumberFormat="1" applyFont="1" applyFill="1" applyBorder="1" applyAlignment="1">
      <alignment horizontal="center"/>
    </xf>
    <xf numFmtId="171" fontId="19" fillId="0" borderId="1" xfId="16" applyNumberFormat="1" applyFont="1" applyFill="1" applyBorder="1"/>
    <xf numFmtId="0" fontId="6" fillId="13" borderId="35" xfId="2" applyFont="1" applyFill="1" applyBorder="1" applyAlignment="1">
      <alignment horizontal="center"/>
    </xf>
    <xf numFmtId="4" fontId="19" fillId="0" borderId="5" xfId="15" applyNumberFormat="1" applyFont="1" applyFill="1" applyBorder="1"/>
    <xf numFmtId="171" fontId="19" fillId="0" borderId="3" xfId="15" applyNumberFormat="1" applyFont="1" applyFill="1" applyBorder="1"/>
    <xf numFmtId="171" fontId="2" fillId="0" borderId="0" xfId="2" applyNumberFormat="1" applyFill="1" applyProtection="1"/>
    <xf numFmtId="2" fontId="19" fillId="13" borderId="36" xfId="2" applyNumberFormat="1" applyFont="1" applyFill="1" applyBorder="1" applyAlignment="1">
      <alignment horizontal="right"/>
    </xf>
    <xf numFmtId="2" fontId="19" fillId="13" borderId="5" xfId="2" applyNumberFormat="1" applyFont="1" applyFill="1" applyBorder="1" applyAlignment="1">
      <alignment horizontal="right"/>
    </xf>
    <xf numFmtId="9" fontId="19" fillId="0" borderId="1" xfId="17" applyFont="1" applyFill="1" applyBorder="1" applyAlignment="1">
      <alignment horizontal="center"/>
    </xf>
    <xf numFmtId="4" fontId="19" fillId="0" borderId="1" xfId="15" applyNumberFormat="1" applyFont="1" applyFill="1" applyBorder="1"/>
    <xf numFmtId="0" fontId="6" fillId="13" borderId="4" xfId="2" applyFont="1" applyFill="1" applyBorder="1" applyAlignment="1">
      <alignment horizontal="center"/>
    </xf>
    <xf numFmtId="4" fontId="19" fillId="0" borderId="3" xfId="15" applyNumberFormat="1" applyFont="1" applyFill="1" applyBorder="1"/>
    <xf numFmtId="4" fontId="19" fillId="0" borderId="83" xfId="15" applyNumberFormat="1" applyFont="1" applyFill="1" applyBorder="1"/>
    <xf numFmtId="4" fontId="6" fillId="13" borderId="83" xfId="2" applyNumberFormat="1" applyFont="1" applyFill="1" applyBorder="1"/>
    <xf numFmtId="0" fontId="9" fillId="9" borderId="66" xfId="2" applyFont="1" applyFill="1" applyBorder="1" applyAlignment="1">
      <alignment horizontal="center"/>
    </xf>
    <xf numFmtId="0" fontId="9" fillId="9" borderId="67" xfId="2" applyFont="1" applyFill="1" applyBorder="1" applyAlignment="1">
      <alignment horizontal="center" wrapText="1"/>
    </xf>
    <xf numFmtId="0" fontId="9" fillId="9" borderId="8" xfId="2" applyFont="1" applyFill="1" applyBorder="1" applyAlignment="1">
      <alignment horizontal="center" wrapText="1"/>
    </xf>
    <xf numFmtId="0" fontId="9" fillId="9" borderId="77" xfId="2" applyFont="1" applyFill="1" applyBorder="1" applyAlignment="1">
      <alignment horizontal="center" wrapText="1"/>
    </xf>
    <xf numFmtId="165" fontId="3" fillId="15" borderId="5" xfId="18" applyFont="1" applyFill="1" applyBorder="1"/>
    <xf numFmtId="9" fontId="3" fillId="15" borderId="6" xfId="1" applyFont="1" applyFill="1" applyBorder="1"/>
    <xf numFmtId="9" fontId="19" fillId="0" borderId="6" xfId="15" applyNumberFormat="1" applyFont="1" applyFill="1" applyBorder="1"/>
    <xf numFmtId="165" fontId="6" fillId="13" borderId="3" xfId="18" applyFont="1" applyFill="1" applyBorder="1"/>
    <xf numFmtId="0" fontId="3" fillId="15" borderId="73" xfId="2" applyFont="1" applyFill="1" applyBorder="1" applyAlignment="1"/>
    <xf numFmtId="0" fontId="3" fillId="15" borderId="40" xfId="2" applyFont="1" applyFill="1" applyBorder="1" applyAlignment="1"/>
    <xf numFmtId="0" fontId="3" fillId="15" borderId="70" xfId="2" applyFont="1" applyFill="1" applyBorder="1" applyAlignment="1"/>
    <xf numFmtId="0" fontId="3" fillId="15" borderId="46" xfId="2" applyFont="1" applyFill="1" applyBorder="1" applyAlignment="1"/>
    <xf numFmtId="165" fontId="3" fillId="15" borderId="46" xfId="18" applyFont="1" applyFill="1" applyBorder="1"/>
    <xf numFmtId="9" fontId="3" fillId="15" borderId="71" xfId="1" applyFont="1" applyFill="1" applyBorder="1"/>
    <xf numFmtId="9" fontId="19" fillId="0" borderId="21" xfId="15" applyNumberFormat="1" applyFont="1" applyFill="1" applyBorder="1"/>
    <xf numFmtId="165" fontId="6" fillId="13" borderId="83" xfId="2" applyNumberFormat="1" applyFont="1" applyFill="1" applyBorder="1"/>
    <xf numFmtId="0" fontId="6" fillId="0" borderId="36" xfId="2" applyFont="1" applyFill="1" applyBorder="1"/>
    <xf numFmtId="0" fontId="19" fillId="0" borderId="61" xfId="2" applyFont="1" applyFill="1" applyBorder="1"/>
    <xf numFmtId="0" fontId="19" fillId="0" borderId="0" xfId="2" applyFont="1" applyFill="1" applyBorder="1"/>
    <xf numFmtId="0" fontId="19" fillId="0" borderId="62" xfId="2" applyFont="1" applyFill="1" applyBorder="1"/>
    <xf numFmtId="0" fontId="6" fillId="0" borderId="61" xfId="2" applyFont="1" applyFill="1" applyBorder="1" applyAlignment="1">
      <alignment horizontal="center"/>
    </xf>
    <xf numFmtId="0" fontId="3" fillId="9" borderId="78" xfId="2" applyFont="1" applyFill="1" applyBorder="1"/>
    <xf numFmtId="0" fontId="6" fillId="9" borderId="5" xfId="2" applyFont="1" applyFill="1" applyBorder="1"/>
    <xf numFmtId="0" fontId="6" fillId="9" borderId="84" xfId="2" applyFont="1" applyFill="1" applyBorder="1"/>
    <xf numFmtId="0" fontId="6" fillId="0" borderId="40" xfId="2" applyFont="1" applyFill="1" applyBorder="1"/>
    <xf numFmtId="0" fontId="6" fillId="0" borderId="0" xfId="2" applyFont="1" applyFill="1" applyBorder="1" applyAlignment="1">
      <alignment horizontal="left"/>
    </xf>
    <xf numFmtId="0" fontId="6" fillId="0" borderId="61" xfId="2" applyFont="1" applyFill="1" applyBorder="1" applyAlignment="1">
      <alignment horizontal="left"/>
    </xf>
    <xf numFmtId="0" fontId="19" fillId="0" borderId="61" xfId="2" applyFont="1" applyFill="1" applyBorder="1" applyAlignment="1">
      <alignment horizontal="left"/>
    </xf>
    <xf numFmtId="0" fontId="20" fillId="0" borderId="0" xfId="2" applyFont="1" applyFill="1" applyBorder="1" applyAlignment="1">
      <alignment horizontal="left"/>
    </xf>
    <xf numFmtId="0" fontId="6" fillId="0" borderId="57" xfId="2" applyFont="1" applyFill="1" applyBorder="1"/>
    <xf numFmtId="0" fontId="5" fillId="6" borderId="46" xfId="2" applyFont="1" applyFill="1" applyBorder="1" applyAlignment="1">
      <alignment horizontal="right" vertical="center"/>
    </xf>
    <xf numFmtId="0" fontId="3" fillId="6" borderId="69" xfId="2" applyFont="1" applyFill="1" applyBorder="1" applyAlignment="1">
      <alignment vertical="center"/>
    </xf>
    <xf numFmtId="0" fontId="6" fillId="0" borderId="0" xfId="2" applyFont="1" applyFill="1" applyProtection="1"/>
    <xf numFmtId="0" fontId="13" fillId="5" borderId="36" xfId="2" applyFont="1" applyFill="1" applyBorder="1" applyAlignment="1"/>
    <xf numFmtId="1" fontId="19" fillId="13" borderId="75" xfId="2" applyNumberFormat="1" applyFont="1" applyFill="1" applyBorder="1" applyAlignment="1">
      <alignment horizontal="right"/>
    </xf>
    <xf numFmtId="4" fontId="2" fillId="0" borderId="0" xfId="2" applyNumberFormat="1" applyFill="1" applyProtection="1"/>
    <xf numFmtId="0" fontId="6" fillId="0" borderId="1" xfId="4" applyFont="1" applyFill="1" applyBorder="1" applyAlignment="1">
      <alignment horizontal="center" vertical="center"/>
    </xf>
    <xf numFmtId="173" fontId="6" fillId="0" borderId="2" xfId="6" applyNumberFormat="1" applyFont="1" applyFill="1" applyBorder="1" applyAlignment="1">
      <alignment horizontal="center" vertical="center"/>
    </xf>
    <xf numFmtId="4" fontId="6" fillId="0" borderId="1" xfId="6" applyNumberFormat="1" applyFont="1" applyFill="1" applyBorder="1" applyAlignment="1">
      <alignment horizontal="center" vertical="center"/>
    </xf>
    <xf numFmtId="4" fontId="6" fillId="0" borderId="3" xfId="4" applyNumberFormat="1" applyFont="1" applyFill="1" applyBorder="1" applyAlignment="1">
      <alignment horizontal="right" vertical="center" wrapText="1"/>
    </xf>
    <xf numFmtId="0" fontId="13" fillId="0" borderId="0" xfId="2" applyFont="1" applyFill="1" applyBorder="1" applyAlignment="1">
      <alignment vertical="center" wrapText="1"/>
    </xf>
    <xf numFmtId="0" fontId="2" fillId="0" borderId="0" xfId="2" applyBorder="1" applyAlignment="1">
      <alignment vertical="center" wrapText="1"/>
    </xf>
    <xf numFmtId="0" fontId="9" fillId="0" borderId="1" xfId="2" applyFont="1" applyFill="1" applyBorder="1" applyAlignment="1">
      <alignment horizontal="center" vertical="center"/>
    </xf>
    <xf numFmtId="0" fontId="2" fillId="0" borderId="1" xfId="5" applyFont="1" applyFill="1" applyBorder="1" applyAlignment="1">
      <alignment horizontal="center" vertical="center" wrapText="1"/>
    </xf>
    <xf numFmtId="0" fontId="6" fillId="0" borderId="1" xfId="4" applyFont="1" applyFill="1" applyBorder="1" applyAlignment="1">
      <alignment vertical="center" wrapText="1"/>
    </xf>
    <xf numFmtId="0" fontId="2" fillId="0" borderId="78" xfId="26" applyFont="1" applyFill="1" applyBorder="1"/>
    <xf numFmtId="0" fontId="2" fillId="0" borderId="1" xfId="4" applyFont="1" applyFill="1" applyBorder="1" applyAlignment="1">
      <alignment vertical="center" wrapText="1"/>
    </xf>
    <xf numFmtId="0" fontId="1" fillId="0" borderId="0" xfId="30"/>
    <xf numFmtId="0" fontId="2" fillId="16" borderId="23" xfId="29" applyFont="1" applyFill="1" applyBorder="1" applyAlignment="1">
      <alignment horizontal="center"/>
    </xf>
    <xf numFmtId="0" fontId="3" fillId="16" borderId="24" xfId="29" applyFont="1" applyFill="1" applyBorder="1" applyAlignment="1">
      <alignment horizontal="center"/>
    </xf>
    <xf numFmtId="0" fontId="2" fillId="16" borderId="24" xfId="29" applyFont="1" applyFill="1" applyBorder="1" applyAlignment="1">
      <alignment vertical="center"/>
    </xf>
    <xf numFmtId="0" fontId="2" fillId="16" borderId="25" xfId="29" applyFont="1" applyFill="1" applyBorder="1" applyAlignment="1">
      <alignment vertical="center"/>
    </xf>
    <xf numFmtId="0" fontId="2" fillId="16" borderId="59" xfId="29" applyFont="1" applyFill="1" applyBorder="1" applyAlignment="1">
      <alignment horizontal="center"/>
    </xf>
    <xf numFmtId="0" fontId="3" fillId="16" borderId="49" xfId="29" applyFont="1" applyFill="1" applyBorder="1" applyAlignment="1">
      <alignment horizontal="center"/>
    </xf>
    <xf numFmtId="0" fontId="3" fillId="16" borderId="49" xfId="29" applyFont="1" applyFill="1" applyBorder="1" applyAlignment="1">
      <alignment horizontal="left"/>
    </xf>
    <xf numFmtId="0" fontId="2" fillId="16" borderId="49" xfId="29" applyFont="1" applyFill="1" applyBorder="1" applyAlignment="1">
      <alignment horizontal="center" vertical="center"/>
    </xf>
    <xf numFmtId="0" fontId="2" fillId="16" borderId="8" xfId="29" applyFont="1" applyFill="1" applyBorder="1" applyAlignment="1">
      <alignment horizontal="center" vertical="center"/>
    </xf>
    <xf numFmtId="0" fontId="2" fillId="16" borderId="77" xfId="29" applyFont="1" applyFill="1" applyBorder="1" applyAlignment="1">
      <alignment horizontal="center" vertical="center"/>
    </xf>
    <xf numFmtId="0" fontId="2" fillId="16" borderId="61" xfId="29" applyFont="1" applyFill="1" applyBorder="1" applyAlignment="1">
      <alignment horizontal="center"/>
    </xf>
    <xf numFmtId="0" fontId="3" fillId="16" borderId="0" xfId="29" applyFont="1" applyFill="1" applyBorder="1" applyAlignment="1">
      <alignment horizontal="center"/>
    </xf>
    <xf numFmtId="0" fontId="3" fillId="16" borderId="0" xfId="29" applyFont="1" applyFill="1" applyBorder="1" applyAlignment="1">
      <alignment horizontal="left"/>
    </xf>
    <xf numFmtId="0" fontId="2" fillId="16" borderId="0" xfId="29" applyFont="1" applyFill="1" applyBorder="1" applyAlignment="1">
      <alignment horizontal="right" vertical="center"/>
    </xf>
    <xf numFmtId="0" fontId="2" fillId="16" borderId="0" xfId="29" applyFont="1" applyFill="1" applyBorder="1" applyAlignment="1">
      <alignment horizontal="center" vertical="center"/>
    </xf>
    <xf numFmtId="0" fontId="2" fillId="16" borderId="62" xfId="29" applyFont="1" applyFill="1" applyBorder="1" applyAlignment="1">
      <alignment horizontal="center" vertical="center"/>
    </xf>
    <xf numFmtId="0" fontId="22" fillId="16" borderId="0" xfId="29" applyFont="1" applyFill="1" applyBorder="1" applyAlignment="1">
      <alignment horizontal="center"/>
    </xf>
    <xf numFmtId="0" fontId="2" fillId="16" borderId="0" xfId="29" applyFont="1" applyFill="1" applyBorder="1"/>
    <xf numFmtId="0" fontId="23" fillId="16" borderId="0" xfId="29" applyFont="1" applyFill="1" applyBorder="1" applyAlignment="1">
      <alignment horizontal="left" vertical="center"/>
    </xf>
    <xf numFmtId="0" fontId="3" fillId="5" borderId="61" xfId="29" applyFont="1" applyFill="1" applyBorder="1" applyAlignment="1">
      <alignment horizontal="left"/>
    </xf>
    <xf numFmtId="0" fontId="2" fillId="5" borderId="0" xfId="29" applyFont="1" applyFill="1" applyBorder="1" applyAlignment="1">
      <alignment horizontal="right"/>
    </xf>
    <xf numFmtId="0" fontId="2" fillId="5" borderId="36" xfId="29" applyFont="1" applyFill="1" applyBorder="1" applyAlignment="1">
      <alignment horizontal="center"/>
    </xf>
    <xf numFmtId="0" fontId="2" fillId="5" borderId="0" xfId="29" applyFont="1" applyFill="1" applyBorder="1" applyAlignment="1">
      <alignment horizontal="center"/>
    </xf>
    <xf numFmtId="0" fontId="2" fillId="5" borderId="0" xfId="29" applyFont="1" applyFill="1" applyBorder="1"/>
    <xf numFmtId="0" fontId="3" fillId="5" borderId="0" xfId="29" applyFont="1" applyFill="1" applyBorder="1" applyAlignment="1">
      <alignment horizontal="right"/>
    </xf>
    <xf numFmtId="0" fontId="2" fillId="5" borderId="36" xfId="29" applyFont="1" applyFill="1" applyBorder="1" applyAlignment="1">
      <alignment horizontal="right"/>
    </xf>
    <xf numFmtId="0" fontId="2" fillId="5" borderId="62" xfId="29" applyFont="1" applyFill="1" applyBorder="1" applyAlignment="1">
      <alignment horizontal="center"/>
    </xf>
    <xf numFmtId="0" fontId="2" fillId="5" borderId="56" xfId="29" applyFont="1" applyFill="1" applyBorder="1" applyAlignment="1">
      <alignment horizontal="left"/>
    </xf>
    <xf numFmtId="0" fontId="2" fillId="5" borderId="57" xfId="29" applyFont="1" applyFill="1" applyBorder="1" applyAlignment="1">
      <alignment horizontal="right"/>
    </xf>
    <xf numFmtId="0" fontId="2" fillId="5" borderId="57" xfId="29" applyFont="1" applyFill="1" applyBorder="1" applyAlignment="1">
      <alignment horizontal="center"/>
    </xf>
    <xf numFmtId="0" fontId="2" fillId="0" borderId="59" xfId="29" applyFont="1" applyFill="1" applyBorder="1"/>
    <xf numFmtId="0" fontId="2" fillId="0" borderId="49" xfId="29" applyFont="1" applyFill="1" applyBorder="1"/>
    <xf numFmtId="0" fontId="2" fillId="0" borderId="60" xfId="29" applyFont="1" applyFill="1" applyBorder="1"/>
    <xf numFmtId="0" fontId="3" fillId="0" borderId="61" xfId="29" applyFont="1" applyFill="1" applyBorder="1" applyAlignment="1" applyProtection="1">
      <alignment horizontal="left"/>
      <protection locked="0"/>
    </xf>
    <xf numFmtId="0" fontId="3" fillId="0" borderId="36" xfId="29" applyFont="1" applyFill="1" applyBorder="1" applyAlignment="1" applyProtection="1">
      <alignment horizontal="left"/>
      <protection locked="0"/>
    </xf>
    <xf numFmtId="0" fontId="3" fillId="0" borderId="0" xfId="29" applyFont="1" applyFill="1" applyBorder="1" applyAlignment="1" applyProtection="1">
      <alignment horizontal="center"/>
      <protection locked="0"/>
    </xf>
    <xf numFmtId="0" fontId="2" fillId="0" borderId="36" xfId="29" applyFont="1" applyFill="1" applyBorder="1" applyProtection="1">
      <protection locked="0"/>
    </xf>
    <xf numFmtId="0" fontId="2" fillId="0" borderId="0" xfId="29" applyFont="1" applyFill="1" applyBorder="1"/>
    <xf numFmtId="0" fontId="2" fillId="0" borderId="0" xfId="29" applyFont="1" applyFill="1" applyBorder="1" applyProtection="1">
      <protection locked="0"/>
    </xf>
    <xf numFmtId="0" fontId="2" fillId="0" borderId="62" xfId="29" applyFont="1" applyFill="1" applyBorder="1"/>
    <xf numFmtId="0" fontId="3" fillId="0" borderId="61" xfId="29" applyFont="1" applyFill="1" applyBorder="1" applyProtection="1">
      <protection locked="0"/>
    </xf>
    <xf numFmtId="0" fontId="3" fillId="0" borderId="0" xfId="29" applyFont="1" applyFill="1" applyBorder="1"/>
    <xf numFmtId="0" fontId="2" fillId="0" borderId="36" xfId="29" applyFont="1" applyFill="1" applyBorder="1" applyAlignment="1" applyProtection="1">
      <alignment horizontal="center"/>
      <protection locked="0"/>
    </xf>
    <xf numFmtId="0" fontId="3" fillId="0" borderId="36" xfId="29" applyFont="1" applyFill="1" applyBorder="1"/>
    <xf numFmtId="0" fontId="2" fillId="0" borderId="5" xfId="29" applyFont="1" applyFill="1" applyBorder="1" applyAlignment="1" applyProtection="1">
      <alignment horizontal="center"/>
      <protection locked="0"/>
    </xf>
    <xf numFmtId="0" fontId="21" fillId="0" borderId="0" xfId="29" applyFill="1" applyProtection="1"/>
    <xf numFmtId="0" fontId="2" fillId="0" borderId="0" xfId="29" applyFont="1" applyFill="1" applyBorder="1" applyAlignment="1" applyProtection="1">
      <alignment horizontal="center"/>
      <protection locked="0"/>
    </xf>
    <xf numFmtId="0" fontId="2" fillId="0" borderId="62" xfId="29" applyFont="1" applyFill="1" applyBorder="1" applyAlignment="1" applyProtection="1">
      <alignment horizontal="center"/>
      <protection locked="0"/>
    </xf>
    <xf numFmtId="0" fontId="2" fillId="0" borderId="36" xfId="29" applyFont="1" applyFill="1" applyBorder="1"/>
    <xf numFmtId="0" fontId="2" fillId="0" borderId="63" xfId="29" applyFont="1" applyFill="1" applyBorder="1" applyAlignment="1" applyProtection="1">
      <alignment horizontal="center"/>
      <protection locked="0"/>
    </xf>
    <xf numFmtId="0" fontId="2" fillId="0" borderId="36" xfId="29" applyFont="1" applyFill="1" applyBorder="1" applyAlignment="1">
      <alignment horizontal="center"/>
    </xf>
    <xf numFmtId="0" fontId="2" fillId="0" borderId="63" xfId="29" applyFont="1" applyFill="1" applyBorder="1" applyAlignment="1">
      <alignment horizontal="center"/>
    </xf>
    <xf numFmtId="0" fontId="2" fillId="0" borderId="0" xfId="29" applyFont="1" applyFill="1" applyBorder="1" applyAlignment="1">
      <alignment horizontal="center"/>
    </xf>
    <xf numFmtId="0" fontId="2" fillId="0" borderId="62" xfId="29" applyFont="1" applyFill="1" applyBorder="1" applyAlignment="1">
      <alignment horizontal="center"/>
    </xf>
    <xf numFmtId="0" fontId="3" fillId="13" borderId="0" xfId="29" applyFont="1" applyFill="1" applyBorder="1" applyAlignment="1">
      <alignment horizontal="center"/>
    </xf>
    <xf numFmtId="0" fontId="2" fillId="13" borderId="36" xfId="29" applyFont="1" applyFill="1" applyBorder="1" applyAlignment="1">
      <alignment horizontal="center"/>
    </xf>
    <xf numFmtId="0" fontId="24" fillId="13" borderId="63" xfId="29" applyFont="1" applyFill="1" applyBorder="1" applyAlignment="1">
      <alignment horizontal="center"/>
    </xf>
    <xf numFmtId="0" fontId="2" fillId="0" borderId="0" xfId="29" applyFont="1" applyFill="1" applyBorder="1" applyAlignment="1">
      <alignment horizontal="center" vertical="center"/>
    </xf>
    <xf numFmtId="0" fontId="2" fillId="0" borderId="36" xfId="29" applyFont="1" applyFill="1" applyBorder="1" applyAlignment="1">
      <alignment horizontal="center" vertical="center"/>
    </xf>
    <xf numFmtId="0" fontId="3" fillId="0" borderId="61" xfId="29" applyFont="1" applyFill="1" applyBorder="1" applyAlignment="1" applyProtection="1">
      <alignment vertical="top"/>
      <protection locked="0"/>
    </xf>
    <xf numFmtId="0" fontId="3" fillId="0" borderId="0" xfId="29" applyFont="1" applyFill="1" applyBorder="1" applyAlignment="1">
      <alignment vertical="top"/>
    </xf>
    <xf numFmtId="0" fontId="2" fillId="0" borderId="0" xfId="29" applyFont="1" applyFill="1" applyBorder="1" applyAlignment="1">
      <alignment horizontal="center" vertical="top"/>
    </xf>
    <xf numFmtId="0" fontId="2" fillId="0" borderId="0" xfId="29" applyFont="1" applyFill="1" applyBorder="1" applyAlignment="1">
      <alignment vertical="top"/>
    </xf>
    <xf numFmtId="0" fontId="2" fillId="0" borderId="62" xfId="29" applyFont="1" applyFill="1" applyBorder="1" applyAlignment="1">
      <alignment horizontal="center" vertical="top"/>
    </xf>
    <xf numFmtId="0" fontId="2" fillId="0" borderId="61" xfId="29" applyFont="1" applyFill="1" applyBorder="1"/>
    <xf numFmtId="0" fontId="2" fillId="13" borderId="61" xfId="29" applyFont="1" applyFill="1" applyBorder="1"/>
    <xf numFmtId="0" fontId="2" fillId="13" borderId="0" xfId="29" applyFont="1" applyFill="1" applyBorder="1"/>
    <xf numFmtId="0" fontId="2" fillId="13" borderId="62" xfId="29" applyFont="1" applyFill="1" applyBorder="1"/>
    <xf numFmtId="0" fontId="3" fillId="10" borderId="64" xfId="29" applyFont="1" applyFill="1" applyBorder="1" applyAlignment="1">
      <alignment horizontal="center" vertical="center"/>
    </xf>
    <xf numFmtId="0" fontId="3" fillId="11" borderId="66" xfId="29" applyFont="1" applyFill="1" applyBorder="1" applyAlignment="1">
      <alignment horizontal="center" vertical="center" wrapText="1"/>
    </xf>
    <xf numFmtId="0" fontId="3" fillId="11" borderId="83" xfId="29" applyFont="1" applyFill="1" applyBorder="1" applyAlignment="1">
      <alignment horizontal="center" vertical="center" wrapText="1"/>
    </xf>
    <xf numFmtId="0" fontId="2" fillId="11" borderId="87" xfId="29" applyFont="1" applyFill="1" applyBorder="1"/>
    <xf numFmtId="0" fontId="3" fillId="6" borderId="69" xfId="29" applyFont="1" applyFill="1" applyBorder="1"/>
    <xf numFmtId="0" fontId="3" fillId="6" borderId="70" xfId="29" applyFont="1" applyFill="1" applyBorder="1" applyAlignment="1"/>
    <xf numFmtId="0" fontId="3" fillId="6" borderId="46" xfId="29" applyFont="1" applyFill="1" applyBorder="1" applyAlignment="1"/>
    <xf numFmtId="0" fontId="3" fillId="5" borderId="46" xfId="29" applyFont="1" applyFill="1" applyBorder="1" applyAlignment="1">
      <alignment horizontal="center"/>
    </xf>
    <xf numFmtId="0" fontId="3" fillId="5" borderId="83" xfId="29" applyFont="1" applyFill="1" applyBorder="1" applyAlignment="1">
      <alignment horizontal="center"/>
    </xf>
    <xf numFmtId="0" fontId="3" fillId="6" borderId="46" xfId="29" applyFont="1" applyFill="1" applyBorder="1" applyAlignment="1">
      <alignment horizontal="right"/>
    </xf>
    <xf numFmtId="0" fontId="3" fillId="6" borderId="72" xfId="29" applyFont="1" applyFill="1" applyBorder="1" applyAlignment="1">
      <alignment horizontal="right"/>
    </xf>
    <xf numFmtId="0" fontId="3" fillId="6" borderId="69" xfId="29" applyFont="1" applyFill="1" applyBorder="1" applyAlignment="1"/>
    <xf numFmtId="0" fontId="2" fillId="12" borderId="61" xfId="29" applyFont="1" applyFill="1" applyBorder="1"/>
    <xf numFmtId="0" fontId="2" fillId="12" borderId="0" xfId="29" applyFont="1" applyFill="1" applyBorder="1"/>
    <xf numFmtId="0" fontId="2" fillId="12" borderId="62" xfId="29" applyFont="1" applyFill="1" applyBorder="1"/>
    <xf numFmtId="0" fontId="3" fillId="6" borderId="73" xfId="29" applyFont="1" applyFill="1" applyBorder="1"/>
    <xf numFmtId="0" fontId="2" fillId="6" borderId="40" xfId="29" applyFont="1" applyFill="1" applyBorder="1"/>
    <xf numFmtId="0" fontId="2" fillId="6" borderId="74" xfId="29" applyFont="1" applyFill="1" applyBorder="1"/>
    <xf numFmtId="0" fontId="3" fillId="6" borderId="61" xfId="29" applyFont="1" applyFill="1" applyBorder="1"/>
    <xf numFmtId="0" fontId="2" fillId="6" borderId="0" xfId="29" applyFont="1" applyFill="1" applyBorder="1"/>
    <xf numFmtId="0" fontId="2" fillId="6" borderId="57" xfId="29" applyFont="1" applyFill="1" applyBorder="1"/>
    <xf numFmtId="0" fontId="2" fillId="6" borderId="62" xfId="29" applyFont="1" applyFill="1" applyBorder="1"/>
    <xf numFmtId="0" fontId="3" fillId="10" borderId="8" xfId="29" applyFont="1" applyFill="1" applyBorder="1" applyAlignment="1">
      <alignment horizontal="center"/>
    </xf>
    <xf numFmtId="0" fontId="3" fillId="10" borderId="77" xfId="29" applyFont="1" applyFill="1" applyBorder="1" applyAlignment="1">
      <alignment horizontal="center"/>
    </xf>
    <xf numFmtId="0" fontId="18" fillId="0" borderId="0" xfId="29" applyFont="1" applyFill="1" applyAlignment="1" applyProtection="1">
      <alignment horizontal="left" vertical="top" wrapText="1"/>
    </xf>
    <xf numFmtId="0" fontId="3" fillId="13" borderId="35" xfId="29" applyFont="1" applyFill="1" applyBorder="1" applyAlignment="1">
      <alignment horizontal="center"/>
    </xf>
    <xf numFmtId="0" fontId="3" fillId="13" borderId="75" xfId="29" applyFont="1" applyFill="1" applyBorder="1" applyAlignment="1">
      <alignment horizontal="center"/>
    </xf>
    <xf numFmtId="171" fontId="2" fillId="13" borderId="2" xfId="29" applyNumberFormat="1" applyFont="1" applyFill="1" applyBorder="1" applyAlignment="1">
      <alignment horizontal="right"/>
    </xf>
    <xf numFmtId="168" fontId="2" fillId="13" borderId="35" xfId="29" applyNumberFormat="1" applyFont="1" applyFill="1" applyBorder="1" applyAlignment="1">
      <alignment horizontal="right"/>
    </xf>
    <xf numFmtId="168" fontId="2" fillId="13" borderId="75" xfId="29" applyNumberFormat="1" applyFont="1" applyFill="1" applyBorder="1" applyAlignment="1">
      <alignment horizontal="right"/>
    </xf>
    <xf numFmtId="171" fontId="2" fillId="13" borderId="79" xfId="29" applyNumberFormat="1" applyFont="1" applyFill="1" applyBorder="1" applyAlignment="1">
      <alignment horizontal="right"/>
    </xf>
    <xf numFmtId="0" fontId="2" fillId="13" borderId="39" xfId="29" applyFont="1" applyFill="1" applyBorder="1" applyAlignment="1"/>
    <xf numFmtId="0" fontId="2" fillId="13" borderId="80" xfId="29" applyFont="1" applyFill="1" applyBorder="1" applyAlignment="1"/>
    <xf numFmtId="4" fontId="2" fillId="13" borderId="1" xfId="29" applyNumberFormat="1" applyFont="1" applyFill="1" applyBorder="1" applyAlignment="1">
      <alignment horizontal="right"/>
    </xf>
    <xf numFmtId="168" fontId="2" fillId="13" borderId="39" xfId="29" applyNumberFormat="1" applyFont="1" applyFill="1" applyBorder="1" applyAlignment="1">
      <alignment horizontal="right"/>
    </xf>
    <xf numFmtId="168" fontId="2" fillId="13" borderId="80" xfId="29" applyNumberFormat="1" applyFont="1" applyFill="1" applyBorder="1" applyAlignment="1">
      <alignment horizontal="right"/>
    </xf>
    <xf numFmtId="4" fontId="2" fillId="13" borderId="3" xfId="29" applyNumberFormat="1" applyFont="1" applyFill="1" applyBorder="1" applyAlignment="1">
      <alignment horizontal="right"/>
    </xf>
    <xf numFmtId="0" fontId="2" fillId="13" borderId="5" xfId="29" applyFont="1" applyFill="1" applyBorder="1" applyAlignment="1">
      <alignment horizontal="center"/>
    </xf>
    <xf numFmtId="0" fontId="2" fillId="13" borderId="40" xfId="29" applyFont="1" applyFill="1" applyBorder="1" applyAlignment="1">
      <alignment horizontal="center"/>
    </xf>
    <xf numFmtId="0" fontId="2" fillId="13" borderId="80" xfId="29" applyFont="1" applyFill="1" applyBorder="1" applyAlignment="1">
      <alignment horizontal="center"/>
    </xf>
    <xf numFmtId="2" fontId="2" fillId="13" borderId="1" xfId="29" applyNumberFormat="1" applyFont="1" applyFill="1" applyBorder="1"/>
    <xf numFmtId="9" fontId="2" fillId="13" borderId="80" xfId="31" applyFont="1" applyFill="1" applyBorder="1" applyAlignment="1">
      <alignment horizontal="left"/>
    </xf>
    <xf numFmtId="4" fontId="2" fillId="13" borderId="3" xfId="26" applyNumberFormat="1" applyFont="1" applyFill="1" applyBorder="1"/>
    <xf numFmtId="0" fontId="2" fillId="13" borderId="81" xfId="29" applyFont="1" applyFill="1" applyBorder="1"/>
    <xf numFmtId="4" fontId="2" fillId="13" borderId="82" xfId="29" applyNumberFormat="1" applyFont="1" applyFill="1" applyBorder="1"/>
    <xf numFmtId="171" fontId="2" fillId="13" borderId="83" xfId="29" applyNumberFormat="1" applyFont="1" applyFill="1" applyBorder="1"/>
    <xf numFmtId="0" fontId="3" fillId="13" borderId="61" xfId="29" applyFont="1" applyFill="1" applyBorder="1"/>
    <xf numFmtId="0" fontId="3" fillId="6" borderId="78" xfId="29" applyFont="1" applyFill="1" applyBorder="1"/>
    <xf numFmtId="0" fontId="2" fillId="6" borderId="5" xfId="29" applyFont="1" applyFill="1" applyBorder="1"/>
    <xf numFmtId="0" fontId="2" fillId="6" borderId="84" xfId="29" applyFont="1" applyFill="1" applyBorder="1"/>
    <xf numFmtId="0" fontId="2" fillId="6" borderId="56" xfId="29" applyFont="1" applyFill="1" applyBorder="1"/>
    <xf numFmtId="0" fontId="3" fillId="9" borderId="76" xfId="29" applyFont="1" applyFill="1" applyBorder="1" applyAlignment="1">
      <alignment horizontal="center"/>
    </xf>
    <xf numFmtId="0" fontId="3" fillId="9" borderId="8" xfId="29" applyFont="1" applyFill="1" applyBorder="1" applyAlignment="1">
      <alignment horizontal="center"/>
    </xf>
    <xf numFmtId="0" fontId="3" fillId="9" borderId="77" xfId="29" applyFont="1" applyFill="1" applyBorder="1" applyAlignment="1">
      <alignment horizontal="center"/>
    </xf>
    <xf numFmtId="0" fontId="2" fillId="13" borderId="85" xfId="29" applyFont="1" applyFill="1" applyBorder="1" applyAlignment="1">
      <alignment horizontal="left"/>
    </xf>
    <xf numFmtId="0" fontId="3" fillId="13" borderId="36" xfId="29" applyFont="1" applyFill="1" applyBorder="1" applyAlignment="1">
      <alignment horizontal="center"/>
    </xf>
    <xf numFmtId="168" fontId="2" fillId="13" borderId="2" xfId="29" applyNumberFormat="1" applyFont="1" applyFill="1" applyBorder="1" applyAlignment="1">
      <alignment horizontal="right"/>
    </xf>
    <xf numFmtId="164" fontId="2" fillId="13" borderId="75" xfId="32" applyFont="1" applyFill="1" applyBorder="1" applyAlignment="1">
      <alignment horizontal="right"/>
    </xf>
    <xf numFmtId="0" fontId="19" fillId="0" borderId="0" xfId="29" applyFont="1" applyFill="1" applyAlignment="1" applyProtection="1">
      <alignment horizontal="left" vertical="top" wrapText="1"/>
    </xf>
    <xf numFmtId="2" fontId="2" fillId="13" borderId="75" xfId="29" applyNumberFormat="1" applyFont="1" applyFill="1" applyBorder="1" applyAlignment="1">
      <alignment horizontal="right"/>
    </xf>
    <xf numFmtId="2" fontId="2" fillId="13" borderId="79" xfId="29" applyNumberFormat="1" applyFont="1" applyFill="1" applyBorder="1" applyAlignment="1">
      <alignment horizontal="right"/>
    </xf>
    <xf numFmtId="0" fontId="2" fillId="13" borderId="5" xfId="29" applyFont="1" applyFill="1" applyBorder="1"/>
    <xf numFmtId="0" fontId="2" fillId="13" borderId="1" xfId="29" applyFont="1" applyFill="1" applyBorder="1"/>
    <xf numFmtId="0" fontId="2" fillId="13" borderId="3" xfId="29" applyFont="1" applyFill="1" applyBorder="1"/>
    <xf numFmtId="0" fontId="2" fillId="6" borderId="61" xfId="29" applyFont="1" applyFill="1" applyBorder="1"/>
    <xf numFmtId="0" fontId="3" fillId="9" borderId="65" xfId="29" applyFont="1" applyFill="1" applyBorder="1" applyAlignment="1">
      <alignment horizontal="center"/>
    </xf>
    <xf numFmtId="0" fontId="3" fillId="9" borderId="66" xfId="29" applyFont="1" applyFill="1" applyBorder="1" applyAlignment="1">
      <alignment horizontal="center"/>
    </xf>
    <xf numFmtId="0" fontId="3" fillId="9" borderId="8" xfId="29" applyFont="1" applyFill="1" applyBorder="1" applyAlignment="1">
      <alignment horizontal="center" vertical="center"/>
    </xf>
    <xf numFmtId="0" fontId="3" fillId="9" borderId="8" xfId="29" applyFont="1" applyFill="1" applyBorder="1" applyAlignment="1">
      <alignment horizontal="center" vertical="center" wrapText="1"/>
    </xf>
    <xf numFmtId="0" fontId="3" fillId="9" borderId="66" xfId="29" applyFont="1" applyFill="1" applyBorder="1" applyAlignment="1">
      <alignment horizontal="center" vertical="center" wrapText="1"/>
    </xf>
    <xf numFmtId="0" fontId="3" fillId="9" borderId="77" xfId="29" applyFont="1" applyFill="1" applyBorder="1" applyAlignment="1">
      <alignment horizontal="center" vertical="center"/>
    </xf>
    <xf numFmtId="0" fontId="2" fillId="13" borderId="5" xfId="29" applyFont="1" applyFill="1" applyBorder="1" applyAlignment="1"/>
    <xf numFmtId="0" fontId="2" fillId="13" borderId="1" xfId="29" applyFont="1" applyFill="1" applyBorder="1" applyAlignment="1">
      <alignment horizontal="center"/>
    </xf>
    <xf numFmtId="2" fontId="2" fillId="13" borderId="5" xfId="29" applyNumberFormat="1" applyFont="1" applyFill="1" applyBorder="1"/>
    <xf numFmtId="171" fontId="2" fillId="13" borderId="3" xfId="29" applyNumberFormat="1" applyFont="1" applyFill="1" applyBorder="1"/>
    <xf numFmtId="0" fontId="2" fillId="13" borderId="40" xfId="29" applyFont="1" applyFill="1" applyBorder="1" applyAlignment="1"/>
    <xf numFmtId="0" fontId="2" fillId="13" borderId="38" xfId="29" applyFont="1" applyFill="1" applyBorder="1" applyAlignment="1">
      <alignment horizontal="center"/>
    </xf>
    <xf numFmtId="2" fontId="2" fillId="13" borderId="39" xfId="29" applyNumberFormat="1" applyFont="1" applyFill="1" applyBorder="1" applyAlignment="1">
      <alignment horizontal="right"/>
    </xf>
    <xf numFmtId="2" fontId="2" fillId="13" borderId="80" xfId="29" applyNumberFormat="1" applyFont="1" applyFill="1" applyBorder="1" applyAlignment="1">
      <alignment horizontal="right"/>
    </xf>
    <xf numFmtId="2" fontId="2" fillId="13" borderId="3" xfId="29" applyNumberFormat="1" applyFont="1" applyFill="1" applyBorder="1"/>
    <xf numFmtId="0" fontId="2" fillId="13" borderId="70" xfId="29" applyFont="1" applyFill="1" applyBorder="1" applyAlignment="1"/>
    <xf numFmtId="0" fontId="2" fillId="13" borderId="46" xfId="29" applyFont="1" applyFill="1" applyBorder="1" applyAlignment="1"/>
    <xf numFmtId="0" fontId="2" fillId="13" borderId="21" xfId="29" applyFont="1" applyFill="1" applyBorder="1" applyAlignment="1"/>
    <xf numFmtId="0" fontId="2" fillId="13" borderId="21" xfId="29" applyFont="1" applyFill="1" applyBorder="1"/>
    <xf numFmtId="0" fontId="2" fillId="13" borderId="88" xfId="29" applyFont="1" applyFill="1" applyBorder="1"/>
    <xf numFmtId="171" fontId="2" fillId="13" borderId="86" xfId="29" applyNumberFormat="1" applyFont="1" applyFill="1" applyBorder="1"/>
    <xf numFmtId="0" fontId="3" fillId="9" borderId="77" xfId="29" applyFont="1" applyFill="1" applyBorder="1" applyAlignment="1">
      <alignment horizontal="center" vertical="center" wrapText="1"/>
    </xf>
    <xf numFmtId="0" fontId="2" fillId="13" borderId="73" xfId="29" applyFont="1" applyFill="1" applyBorder="1" applyAlignment="1"/>
    <xf numFmtId="171" fontId="2" fillId="13" borderId="1" xfId="29" applyNumberFormat="1" applyFont="1" applyFill="1" applyBorder="1"/>
    <xf numFmtId="1" fontId="2" fillId="0" borderId="1" xfId="27" applyNumberFormat="1" applyFont="1" applyFill="1" applyBorder="1" applyAlignment="1">
      <alignment horizontal="center"/>
    </xf>
    <xf numFmtId="171" fontId="2" fillId="0" borderId="1" xfId="32" applyNumberFormat="1" applyFont="1" applyFill="1" applyBorder="1"/>
    <xf numFmtId="0" fontId="2" fillId="13" borderId="35" xfId="29" applyFont="1" applyFill="1" applyBorder="1" applyAlignment="1">
      <alignment horizontal="center"/>
    </xf>
    <xf numFmtId="4" fontId="2" fillId="0" borderId="5" xfId="26" applyNumberFormat="1" applyFont="1" applyFill="1" applyBorder="1"/>
    <xf numFmtId="171" fontId="2" fillId="0" borderId="3" xfId="26" applyNumberFormat="1" applyFont="1" applyFill="1" applyBorder="1"/>
    <xf numFmtId="171" fontId="21" fillId="0" borderId="0" xfId="29" applyNumberFormat="1" applyFill="1" applyProtection="1"/>
    <xf numFmtId="2" fontId="2" fillId="13" borderId="36" xfId="29" applyNumberFormat="1" applyFont="1" applyFill="1" applyBorder="1" applyAlignment="1">
      <alignment horizontal="right"/>
    </xf>
    <xf numFmtId="9" fontId="2" fillId="0" borderId="1" xfId="27" applyFont="1" applyFill="1" applyBorder="1" applyAlignment="1">
      <alignment horizontal="center"/>
    </xf>
    <xf numFmtId="4" fontId="2" fillId="0" borderId="1" xfId="26" applyNumberFormat="1" applyFont="1" applyFill="1" applyBorder="1"/>
    <xf numFmtId="2" fontId="2" fillId="13" borderId="5" xfId="29" applyNumberFormat="1" applyFont="1" applyFill="1" applyBorder="1" applyAlignment="1">
      <alignment horizontal="right"/>
    </xf>
    <xf numFmtId="4" fontId="2" fillId="0" borderId="3" xfId="26" applyNumberFormat="1" applyFont="1" applyFill="1" applyBorder="1"/>
    <xf numFmtId="0" fontId="2" fillId="13" borderId="4" xfId="29" applyFont="1" applyFill="1" applyBorder="1" applyAlignment="1">
      <alignment horizontal="center"/>
    </xf>
    <xf numFmtId="4" fontId="2" fillId="0" borderId="83" xfId="26" applyNumberFormat="1" applyFont="1" applyFill="1" applyBorder="1"/>
    <xf numFmtId="4" fontId="2" fillId="13" borderId="83" xfId="29" applyNumberFormat="1" applyFont="1" applyFill="1" applyBorder="1"/>
    <xf numFmtId="0" fontId="3" fillId="9" borderId="67" xfId="29" applyFont="1" applyFill="1" applyBorder="1" applyAlignment="1">
      <alignment horizontal="center" wrapText="1"/>
    </xf>
    <xf numFmtId="0" fontId="3" fillId="9" borderId="8" xfId="29" applyFont="1" applyFill="1" applyBorder="1" applyAlignment="1">
      <alignment horizontal="center" wrapText="1"/>
    </xf>
    <xf numFmtId="0" fontId="3" fillId="9" borderId="77" xfId="29" applyFont="1" applyFill="1" applyBorder="1" applyAlignment="1">
      <alignment horizontal="center" wrapText="1"/>
    </xf>
    <xf numFmtId="165" fontId="3" fillId="15" borderId="5" xfId="33" applyFont="1" applyFill="1" applyBorder="1"/>
    <xf numFmtId="9" fontId="3" fillId="15" borderId="6" xfId="31" applyFont="1" applyFill="1" applyBorder="1"/>
    <xf numFmtId="9" fontId="2" fillId="0" borderId="6" xfId="26" applyNumberFormat="1" applyFont="1" applyFill="1" applyBorder="1"/>
    <xf numFmtId="165" fontId="2" fillId="13" borderId="3" xfId="33" applyFont="1" applyFill="1" applyBorder="1"/>
    <xf numFmtId="0" fontId="3" fillId="15" borderId="73" xfId="29" applyFont="1" applyFill="1" applyBorder="1" applyAlignment="1"/>
    <xf numFmtId="0" fontId="3" fillId="15" borderId="40" xfId="29" applyFont="1" applyFill="1" applyBorder="1" applyAlignment="1"/>
    <xf numFmtId="0" fontId="3" fillId="15" borderId="70" xfId="29" applyFont="1" applyFill="1" applyBorder="1" applyAlignment="1"/>
    <xf numFmtId="0" fontId="3" fillId="15" borderId="46" xfId="29" applyFont="1" applyFill="1" applyBorder="1" applyAlignment="1"/>
    <xf numFmtId="165" fontId="3" fillId="15" borderId="46" xfId="33" applyFont="1" applyFill="1" applyBorder="1"/>
    <xf numFmtId="9" fontId="3" fillId="15" borderId="71" xfId="31" applyFont="1" applyFill="1" applyBorder="1"/>
    <xf numFmtId="9" fontId="2" fillId="0" borderId="21" xfId="26" applyNumberFormat="1" applyFont="1" applyFill="1" applyBorder="1"/>
    <xf numFmtId="165" fontId="2" fillId="13" borderId="83" xfId="29" applyNumberFormat="1" applyFont="1" applyFill="1" applyBorder="1"/>
    <xf numFmtId="174" fontId="2" fillId="13" borderId="83" xfId="29" applyNumberFormat="1" applyFont="1" applyFill="1" applyBorder="1"/>
    <xf numFmtId="165" fontId="21" fillId="0" borderId="0" xfId="33" applyFont="1" applyFill="1" applyProtection="1"/>
    <xf numFmtId="175" fontId="1" fillId="0" borderId="0" xfId="30" applyNumberFormat="1"/>
    <xf numFmtId="0" fontId="3" fillId="0" borderId="65" xfId="29" applyFont="1" applyFill="1" applyBorder="1"/>
    <xf numFmtId="0" fontId="2" fillId="0" borderId="66" xfId="29" applyFont="1" applyFill="1" applyBorder="1"/>
    <xf numFmtId="0" fontId="2" fillId="0" borderId="68" xfId="29" applyFont="1" applyFill="1" applyBorder="1"/>
    <xf numFmtId="0" fontId="2" fillId="0" borderId="78" xfId="29" applyFont="1" applyFill="1" applyBorder="1" applyAlignment="1"/>
    <xf numFmtId="0" fontId="2" fillId="0" borderId="5" xfId="29" applyFont="1" applyFill="1" applyBorder="1" applyAlignment="1"/>
    <xf numFmtId="0" fontId="2" fillId="0" borderId="84" xfId="29" applyFont="1" applyFill="1" applyBorder="1" applyAlignment="1"/>
    <xf numFmtId="0" fontId="2" fillId="0" borderId="70" xfId="29" applyFont="1" applyFill="1" applyBorder="1" applyAlignment="1"/>
    <xf numFmtId="0" fontId="2" fillId="0" borderId="46" xfId="29" applyFont="1" applyFill="1" applyBorder="1" applyAlignment="1"/>
    <xf numFmtId="0" fontId="2" fillId="0" borderId="72" xfId="29" applyFont="1" applyFill="1" applyBorder="1" applyAlignment="1"/>
    <xf numFmtId="0" fontId="2" fillId="0" borderId="61" xfId="29" applyFont="1" applyFill="1" applyBorder="1" applyAlignment="1"/>
    <xf numFmtId="0" fontId="2" fillId="0" borderId="0" xfId="29" applyFont="1" applyFill="1" applyBorder="1" applyAlignment="1"/>
    <xf numFmtId="0" fontId="2" fillId="0" borderId="62" xfId="29" applyFont="1" applyFill="1" applyBorder="1" applyAlignment="1"/>
    <xf numFmtId="0" fontId="3" fillId="0" borderId="61" xfId="29" applyFont="1" applyFill="1" applyBorder="1" applyAlignment="1">
      <alignment horizontal="left"/>
    </xf>
    <xf numFmtId="0" fontId="3" fillId="0" borderId="61" xfId="29" applyFont="1" applyFill="1" applyBorder="1" applyAlignment="1">
      <alignment horizontal="justify" vertical="center" wrapText="1"/>
    </xf>
    <xf numFmtId="0" fontId="3" fillId="0" borderId="0" xfId="29" applyFont="1" applyFill="1" applyBorder="1" applyAlignment="1">
      <alignment horizontal="justify" vertical="center" wrapText="1"/>
    </xf>
    <xf numFmtId="0" fontId="3" fillId="0" borderId="62" xfId="29" applyFont="1" applyFill="1" applyBorder="1" applyAlignment="1">
      <alignment horizontal="justify" vertical="center" wrapText="1"/>
    </xf>
    <xf numFmtId="0" fontId="2" fillId="0" borderId="40" xfId="29" applyFont="1" applyFill="1" applyBorder="1"/>
    <xf numFmtId="0" fontId="2" fillId="0" borderId="0" xfId="29" applyFont="1" applyFill="1" applyBorder="1" applyAlignment="1">
      <alignment horizontal="left"/>
    </xf>
    <xf numFmtId="0" fontId="2" fillId="0" borderId="61" xfId="29" applyFont="1" applyFill="1" applyBorder="1" applyAlignment="1">
      <alignment horizontal="left"/>
    </xf>
    <xf numFmtId="0" fontId="2" fillId="0" borderId="56" xfId="29" applyFont="1" applyFill="1" applyBorder="1" applyAlignment="1">
      <alignment horizontal="left"/>
    </xf>
    <xf numFmtId="0" fontId="2" fillId="0" borderId="57" xfId="29" applyFont="1" applyFill="1" applyBorder="1" applyAlignment="1">
      <alignment horizontal="left"/>
    </xf>
    <xf numFmtId="0" fontId="2" fillId="0" borderId="57" xfId="29" applyFont="1" applyFill="1" applyBorder="1"/>
    <xf numFmtId="0" fontId="2" fillId="2" borderId="1" xfId="4" applyFont="1" applyFill="1" applyBorder="1" applyAlignment="1">
      <alignment horizontal="center" vertical="center"/>
    </xf>
    <xf numFmtId="0" fontId="2" fillId="0" borderId="1" xfId="4" applyFont="1" applyFill="1" applyBorder="1" applyAlignment="1">
      <alignment horizontal="center" vertical="center"/>
    </xf>
    <xf numFmtId="0" fontId="9" fillId="0" borderId="1" xfId="2" applyFont="1" applyFill="1" applyBorder="1" applyAlignment="1">
      <alignment horizontal="center" vertical="center" wrapText="1"/>
    </xf>
    <xf numFmtId="4" fontId="9" fillId="0" borderId="1" xfId="2" applyNumberFormat="1" applyFont="1" applyFill="1" applyBorder="1" applyAlignment="1">
      <alignment horizontal="center" vertical="center" wrapText="1"/>
    </xf>
    <xf numFmtId="0" fontId="3" fillId="0" borderId="0" xfId="2" applyFont="1" applyAlignment="1">
      <alignment horizontal="center" vertical="center"/>
    </xf>
    <xf numFmtId="0" fontId="4" fillId="0" borderId="0" xfId="2" applyFont="1" applyAlignment="1">
      <alignment horizontal="center" vertical="center"/>
    </xf>
    <xf numFmtId="0" fontId="5" fillId="0" borderId="0" xfId="2" applyFont="1" applyAlignment="1">
      <alignment horizontal="center" vertical="center"/>
    </xf>
    <xf numFmtId="0" fontId="7" fillId="0" borderId="0" xfId="2" applyFont="1" applyAlignment="1">
      <alignment horizontal="center" vertical="center"/>
    </xf>
    <xf numFmtId="0" fontId="7" fillId="0" borderId="0" xfId="2" applyFont="1" applyAlignment="1">
      <alignment horizontal="center" vertical="center" wrapText="1"/>
    </xf>
    <xf numFmtId="3" fontId="12" fillId="4" borderId="14" xfId="2" applyNumberFormat="1" applyFont="1" applyFill="1" applyBorder="1" applyAlignment="1">
      <alignment horizontal="center" vertical="center"/>
    </xf>
    <xf numFmtId="3" fontId="12" fillId="4" borderId="15" xfId="2" applyNumberFormat="1" applyFont="1" applyFill="1" applyBorder="1" applyAlignment="1">
      <alignment horizontal="center" vertical="center"/>
    </xf>
    <xf numFmtId="0" fontId="9" fillId="0" borderId="1" xfId="2" applyFont="1" applyFill="1" applyBorder="1" applyAlignment="1">
      <alignment horizontal="center" vertical="center"/>
    </xf>
    <xf numFmtId="0" fontId="3" fillId="0" borderId="1" xfId="2" applyFont="1" applyFill="1" applyBorder="1" applyAlignment="1">
      <alignment horizontal="center" vertical="center"/>
    </xf>
    <xf numFmtId="0" fontId="11" fillId="2" borderId="20" xfId="2" applyNumberFormat="1" applyFont="1" applyFill="1" applyBorder="1" applyAlignment="1">
      <alignment horizontal="left" vertical="center" wrapText="1"/>
    </xf>
    <xf numFmtId="0" fontId="11" fillId="2" borderId="21" xfId="2" applyNumberFormat="1" applyFont="1" applyFill="1" applyBorder="1" applyAlignment="1">
      <alignment horizontal="left" vertical="center" wrapText="1"/>
    </xf>
    <xf numFmtId="0" fontId="11" fillId="2" borderId="22" xfId="2" applyNumberFormat="1" applyFont="1" applyFill="1" applyBorder="1" applyAlignment="1">
      <alignment horizontal="left" vertical="center" wrapText="1"/>
    </xf>
    <xf numFmtId="0" fontId="13" fillId="0" borderId="0" xfId="2" applyFont="1" applyFill="1" applyBorder="1" applyAlignment="1">
      <alignment vertical="center" wrapText="1"/>
    </xf>
    <xf numFmtId="0" fontId="2" fillId="0" borderId="0" xfId="2" applyBorder="1" applyAlignment="1">
      <alignment vertical="center" wrapText="1"/>
    </xf>
    <xf numFmtId="0" fontId="15" fillId="0" borderId="0" xfId="2" applyFont="1" applyFill="1" applyBorder="1" applyAlignment="1">
      <alignment horizontal="left" vertical="center" wrapText="1"/>
    </xf>
    <xf numFmtId="0" fontId="5" fillId="0" borderId="0" xfId="2" applyFont="1" applyAlignment="1">
      <alignment horizontal="center" vertical="center" wrapText="1"/>
    </xf>
    <xf numFmtId="0" fontId="11" fillId="2" borderId="13" xfId="2" applyNumberFormat="1" applyFont="1" applyFill="1" applyBorder="1" applyAlignment="1">
      <alignment horizontal="left" vertical="center" wrapText="1"/>
    </xf>
    <xf numFmtId="0" fontId="11" fillId="2" borderId="1" xfId="2" applyNumberFormat="1" applyFont="1" applyFill="1" applyBorder="1" applyAlignment="1">
      <alignment horizontal="left" vertical="center" wrapText="1"/>
    </xf>
    <xf numFmtId="0" fontId="12" fillId="4" borderId="14" xfId="2" applyFont="1" applyFill="1" applyBorder="1" applyAlignment="1">
      <alignment horizontal="center" vertical="center"/>
    </xf>
    <xf numFmtId="0" fontId="12" fillId="4" borderId="15" xfId="2" applyFont="1" applyFill="1" applyBorder="1" applyAlignment="1">
      <alignment horizontal="center" vertical="center"/>
    </xf>
    <xf numFmtId="0" fontId="11" fillId="2" borderId="4" xfId="2" applyNumberFormat="1" applyFont="1" applyFill="1" applyBorder="1" applyAlignment="1">
      <alignment horizontal="left" vertical="center" wrapText="1"/>
    </xf>
    <xf numFmtId="3" fontId="12" fillId="4" borderId="17" xfId="2" applyNumberFormat="1" applyFont="1" applyFill="1" applyBorder="1" applyAlignment="1">
      <alignment horizontal="center" vertical="center"/>
    </xf>
    <xf numFmtId="3" fontId="12" fillId="4" borderId="18" xfId="2" applyNumberFormat="1" applyFont="1" applyFill="1" applyBorder="1" applyAlignment="1">
      <alignment horizontal="center" vertical="center"/>
    </xf>
    <xf numFmtId="0" fontId="3" fillId="0" borderId="4" xfId="2" applyFont="1" applyBorder="1" applyAlignment="1">
      <alignment horizontal="center" vertical="center"/>
    </xf>
    <xf numFmtId="0" fontId="3" fillId="0" borderId="5" xfId="2" applyFont="1" applyBorder="1" applyAlignment="1">
      <alignment horizontal="center" vertical="center"/>
    </xf>
    <xf numFmtId="0" fontId="3" fillId="0" borderId="6" xfId="2" applyFont="1" applyBorder="1" applyAlignment="1">
      <alignment horizontal="center" vertical="center"/>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11" fillId="2" borderId="7" xfId="2" applyNumberFormat="1" applyFont="1" applyFill="1" applyBorder="1" applyAlignment="1">
      <alignment horizontal="left" vertical="center" wrapText="1"/>
    </xf>
    <xf numFmtId="0" fontId="11" fillId="2" borderId="8" xfId="2" applyNumberFormat="1" applyFont="1" applyFill="1" applyBorder="1" applyAlignment="1">
      <alignment horizontal="left" vertical="center" wrapText="1"/>
    </xf>
    <xf numFmtId="3" fontId="12" fillId="0" borderId="9" xfId="2" applyNumberFormat="1" applyFont="1" applyFill="1" applyBorder="1" applyAlignment="1">
      <alignment horizontal="center" vertical="center" wrapText="1"/>
    </xf>
    <xf numFmtId="3" fontId="12" fillId="0" borderId="10" xfId="2" applyNumberFormat="1" applyFont="1" applyFill="1" applyBorder="1" applyAlignment="1">
      <alignment horizontal="center" vertical="center" wrapText="1"/>
    </xf>
    <xf numFmtId="3" fontId="12" fillId="0" borderId="11" xfId="2" applyNumberFormat="1" applyFont="1" applyFill="1" applyBorder="1" applyAlignment="1">
      <alignment horizontal="center" vertical="center" wrapText="1"/>
    </xf>
    <xf numFmtId="0" fontId="2" fillId="0" borderId="0" xfId="29" applyFont="1" applyFill="1" applyBorder="1" applyAlignment="1">
      <alignment horizontal="right"/>
    </xf>
    <xf numFmtId="0" fontId="2" fillId="0" borderId="62" xfId="29" applyFont="1" applyFill="1" applyBorder="1" applyAlignment="1">
      <alignment horizontal="right"/>
    </xf>
    <xf numFmtId="0" fontId="2" fillId="0" borderId="57" xfId="29" applyFont="1" applyFill="1" applyBorder="1" applyAlignment="1">
      <alignment horizontal="right"/>
    </xf>
    <xf numFmtId="0" fontId="2" fillId="0" borderId="58" xfId="29" applyFont="1" applyFill="1" applyBorder="1" applyAlignment="1">
      <alignment horizontal="right"/>
    </xf>
    <xf numFmtId="0" fontId="3" fillId="13" borderId="23" xfId="29" applyFont="1" applyFill="1" applyBorder="1" applyAlignment="1">
      <alignment horizontal="right"/>
    </xf>
    <xf numFmtId="0" fontId="3" fillId="13" borderId="24" xfId="29" applyFont="1" applyFill="1" applyBorder="1" applyAlignment="1">
      <alignment horizontal="right"/>
    </xf>
    <xf numFmtId="0" fontId="3" fillId="13" borderId="25" xfId="29" applyFont="1" applyFill="1" applyBorder="1" applyAlignment="1">
      <alignment horizontal="right"/>
    </xf>
    <xf numFmtId="0" fontId="3" fillId="9" borderId="65" xfId="29" applyFont="1" applyFill="1" applyBorder="1" applyAlignment="1">
      <alignment horizontal="center"/>
    </xf>
    <xf numFmtId="0" fontId="3" fillId="9" borderId="66" xfId="29" applyFont="1" applyFill="1" applyBorder="1" applyAlignment="1">
      <alignment horizontal="center"/>
    </xf>
    <xf numFmtId="0" fontId="3" fillId="9" borderId="76" xfId="29" applyFont="1" applyFill="1" applyBorder="1" applyAlignment="1">
      <alignment horizontal="center" wrapText="1"/>
    </xf>
    <xf numFmtId="0" fontId="3" fillId="9" borderId="67" xfId="29" applyFont="1" applyFill="1" applyBorder="1" applyAlignment="1">
      <alignment horizontal="center" wrapText="1"/>
    </xf>
    <xf numFmtId="0" fontId="3" fillId="15" borderId="78" xfId="29" applyFont="1" applyFill="1" applyBorder="1" applyAlignment="1"/>
    <xf numFmtId="0" fontId="3" fillId="15" borderId="5" xfId="29" applyFont="1" applyFill="1" applyBorder="1" applyAlignment="1"/>
    <xf numFmtId="165" fontId="2" fillId="13" borderId="4" xfId="33" applyFont="1" applyFill="1" applyBorder="1" applyAlignment="1">
      <alignment horizontal="right"/>
    </xf>
    <xf numFmtId="165" fontId="2" fillId="13" borderId="6" xfId="33" applyFont="1" applyFill="1" applyBorder="1" applyAlignment="1">
      <alignment horizontal="right"/>
    </xf>
    <xf numFmtId="165" fontId="2" fillId="13" borderId="22" xfId="33" applyFont="1" applyFill="1" applyBorder="1" applyAlignment="1">
      <alignment horizontal="right"/>
    </xf>
    <xf numFmtId="165" fontId="2" fillId="13" borderId="71" xfId="33" applyFont="1" applyFill="1" applyBorder="1" applyAlignment="1">
      <alignment horizontal="right"/>
    </xf>
    <xf numFmtId="0" fontId="3" fillId="0" borderId="61" xfId="29" applyFont="1" applyFill="1" applyBorder="1" applyAlignment="1">
      <alignment horizontal="justify" vertical="center" wrapText="1"/>
    </xf>
    <xf numFmtId="0" fontId="3" fillId="0" borderId="0" xfId="29" applyFont="1" applyFill="1" applyBorder="1" applyAlignment="1">
      <alignment horizontal="justify" vertical="center" wrapText="1"/>
    </xf>
    <xf numFmtId="0" fontId="3" fillId="0" borderId="62" xfId="29" applyFont="1" applyFill="1" applyBorder="1" applyAlignment="1">
      <alignment horizontal="justify" vertical="center" wrapText="1"/>
    </xf>
    <xf numFmtId="0" fontId="3" fillId="0" borderId="61" xfId="29" applyFont="1" applyFill="1" applyBorder="1" applyAlignment="1">
      <alignment horizontal="justify" wrapText="1"/>
    </xf>
    <xf numFmtId="0" fontId="3" fillId="0" borderId="0" xfId="29" applyFont="1" applyFill="1" applyBorder="1" applyAlignment="1">
      <alignment horizontal="justify" wrapText="1"/>
    </xf>
    <xf numFmtId="0" fontId="3" fillId="0" borderId="62" xfId="29" applyFont="1" applyFill="1" applyBorder="1" applyAlignment="1">
      <alignment horizontal="justify" wrapText="1"/>
    </xf>
    <xf numFmtId="0" fontId="3" fillId="13" borderId="57" xfId="29" applyFont="1" applyFill="1" applyBorder="1" applyAlignment="1">
      <alignment horizontal="right"/>
    </xf>
    <xf numFmtId="0" fontId="3" fillId="13" borderId="58" xfId="29" applyFont="1" applyFill="1" applyBorder="1" applyAlignment="1">
      <alignment horizontal="right"/>
    </xf>
    <xf numFmtId="0" fontId="2" fillId="13" borderId="78" xfId="29" applyFont="1" applyFill="1" applyBorder="1" applyAlignment="1"/>
    <xf numFmtId="0" fontId="2" fillId="13" borderId="5" xfId="29" applyFont="1" applyFill="1" applyBorder="1" applyAlignment="1"/>
    <xf numFmtId="0" fontId="2" fillId="13" borderId="6" xfId="29" applyFont="1" applyFill="1" applyBorder="1" applyAlignment="1"/>
    <xf numFmtId="0" fontId="2" fillId="13" borderId="4" xfId="29" applyFont="1" applyFill="1" applyBorder="1" applyAlignment="1">
      <alignment horizontal="center"/>
    </xf>
    <xf numFmtId="0" fontId="2" fillId="13" borderId="6" xfId="29" applyFont="1" applyFill="1" applyBorder="1" applyAlignment="1">
      <alignment horizontal="center"/>
    </xf>
    <xf numFmtId="0" fontId="3" fillId="9" borderId="76" xfId="29" applyFont="1" applyFill="1" applyBorder="1" applyAlignment="1">
      <alignment horizontal="center" vertical="center"/>
    </xf>
    <xf numFmtId="0" fontId="3" fillId="9" borderId="67" xfId="29" applyFont="1" applyFill="1" applyBorder="1" applyAlignment="1">
      <alignment horizontal="center" vertical="center"/>
    </xf>
    <xf numFmtId="171" fontId="2" fillId="13" borderId="4" xfId="29" applyNumberFormat="1" applyFont="1" applyFill="1" applyBorder="1" applyAlignment="1">
      <alignment horizontal="right"/>
    </xf>
    <xf numFmtId="171" fontId="2" fillId="13" borderId="6" xfId="29" applyNumberFormat="1" applyFont="1" applyFill="1" applyBorder="1" applyAlignment="1">
      <alignment horizontal="right"/>
    </xf>
    <xf numFmtId="2" fontId="2" fillId="13" borderId="22" xfId="29" applyNumberFormat="1" applyFont="1" applyFill="1" applyBorder="1" applyAlignment="1">
      <alignment horizontal="right"/>
    </xf>
    <xf numFmtId="2" fontId="2" fillId="13" borderId="71" xfId="29" applyNumberFormat="1" applyFont="1" applyFill="1" applyBorder="1" applyAlignment="1">
      <alignment horizontal="right"/>
    </xf>
    <xf numFmtId="0" fontId="3" fillId="13" borderId="56" xfId="29" applyFont="1" applyFill="1" applyBorder="1" applyAlignment="1">
      <alignment horizontal="right"/>
    </xf>
    <xf numFmtId="0" fontId="3" fillId="14" borderId="65" xfId="29" applyFont="1" applyFill="1" applyBorder="1" applyAlignment="1">
      <alignment horizontal="center" vertical="center"/>
    </xf>
    <xf numFmtId="0" fontId="3" fillId="14" borderId="66" xfId="29" applyFont="1" applyFill="1" applyBorder="1" applyAlignment="1">
      <alignment horizontal="center" vertical="center"/>
    </xf>
    <xf numFmtId="0" fontId="3" fillId="9" borderId="76" xfId="29" applyFont="1" applyFill="1" applyBorder="1" applyAlignment="1">
      <alignment horizontal="center" vertical="center" wrapText="1"/>
    </xf>
    <xf numFmtId="0" fontId="3" fillId="9" borderId="87" xfId="29" applyFont="1" applyFill="1" applyBorder="1" applyAlignment="1">
      <alignment horizontal="center" vertical="center" wrapText="1"/>
    </xf>
    <xf numFmtId="0" fontId="2" fillId="13" borderId="70" xfId="29" applyFont="1" applyFill="1" applyBorder="1" applyAlignment="1"/>
    <xf numFmtId="0" fontId="2" fillId="13" borderId="46" xfId="29" applyFont="1" applyFill="1" applyBorder="1" applyAlignment="1"/>
    <xf numFmtId="0" fontId="2" fillId="13" borderId="21" xfId="29" applyFont="1" applyFill="1" applyBorder="1" applyAlignment="1">
      <alignment horizontal="center"/>
    </xf>
    <xf numFmtId="0" fontId="3" fillId="9" borderId="67" xfId="29" applyFont="1" applyFill="1" applyBorder="1" applyAlignment="1">
      <alignment horizontal="center"/>
    </xf>
    <xf numFmtId="0" fontId="3" fillId="9" borderId="76" xfId="29" applyFont="1" applyFill="1" applyBorder="1" applyAlignment="1">
      <alignment horizontal="center"/>
    </xf>
    <xf numFmtId="0" fontId="2" fillId="13" borderId="78" xfId="29" applyFont="1" applyFill="1" applyBorder="1" applyAlignment="1">
      <alignment horizontal="left"/>
    </xf>
    <xf numFmtId="0" fontId="2" fillId="13" borderId="5" xfId="29" applyFont="1" applyFill="1" applyBorder="1" applyAlignment="1">
      <alignment horizontal="left"/>
    </xf>
    <xf numFmtId="0" fontId="2" fillId="13" borderId="6" xfId="29" applyFont="1" applyFill="1" applyBorder="1" applyAlignment="1">
      <alignment horizontal="left"/>
    </xf>
    <xf numFmtId="0" fontId="2" fillId="13" borderId="4" xfId="29" applyFont="1" applyFill="1" applyBorder="1" applyAlignment="1"/>
    <xf numFmtId="168" fontId="2" fillId="13" borderId="4" xfId="29" applyNumberFormat="1" applyFont="1" applyFill="1" applyBorder="1" applyAlignment="1">
      <alignment horizontal="right"/>
    </xf>
    <xf numFmtId="168" fontId="2" fillId="13" borderId="6" xfId="29" applyNumberFormat="1" applyFont="1" applyFill="1" applyBorder="1" applyAlignment="1">
      <alignment horizontal="right"/>
    </xf>
    <xf numFmtId="0" fontId="2" fillId="13" borderId="40" xfId="29" applyFont="1" applyFill="1" applyBorder="1" applyAlignment="1">
      <alignment horizontal="left"/>
    </xf>
    <xf numFmtId="0" fontId="2" fillId="0" borderId="78" xfId="26" applyFont="1" applyFill="1" applyBorder="1" applyAlignment="1">
      <alignment horizontal="left"/>
    </xf>
    <xf numFmtId="0" fontId="2" fillId="0" borderId="5" xfId="29" applyFont="1" applyFill="1" applyBorder="1"/>
    <xf numFmtId="0" fontId="2" fillId="13" borderId="22" xfId="29" applyFont="1" applyFill="1" applyBorder="1" applyAlignment="1"/>
    <xf numFmtId="0" fontId="2" fillId="13" borderId="71" xfId="29" applyFont="1" applyFill="1" applyBorder="1" applyAlignment="1"/>
    <xf numFmtId="9" fontId="2" fillId="13" borderId="22" xfId="29" applyNumberFormat="1" applyFont="1" applyFill="1" applyBorder="1" applyAlignment="1">
      <alignment horizontal="center"/>
    </xf>
    <xf numFmtId="0" fontId="2" fillId="13" borderId="71" xfId="29" applyFont="1" applyFill="1" applyBorder="1" applyAlignment="1">
      <alignment horizontal="center"/>
    </xf>
    <xf numFmtId="0" fontId="2" fillId="17" borderId="38" xfId="14" applyFont="1" applyFill="1" applyBorder="1" applyAlignment="1">
      <alignment horizontal="center" vertical="center"/>
    </xf>
    <xf numFmtId="0" fontId="2" fillId="17" borderId="81" xfId="14" applyFont="1" applyFill="1" applyBorder="1" applyAlignment="1">
      <alignment horizontal="center" vertical="center"/>
    </xf>
    <xf numFmtId="0" fontId="2" fillId="17" borderId="92" xfId="14" applyFont="1" applyFill="1" applyBorder="1" applyAlignment="1">
      <alignment horizontal="center" vertical="center"/>
    </xf>
    <xf numFmtId="0" fontId="2" fillId="17" borderId="82" xfId="14" applyFont="1" applyFill="1" applyBorder="1" applyAlignment="1">
      <alignment horizontal="center" vertical="center"/>
    </xf>
    <xf numFmtId="0" fontId="3" fillId="17" borderId="94" xfId="29" applyFont="1" applyFill="1" applyBorder="1" applyAlignment="1">
      <alignment horizontal="center"/>
    </xf>
    <xf numFmtId="0" fontId="3" fillId="17" borderId="57" xfId="29" applyFont="1" applyFill="1" applyBorder="1" applyAlignment="1">
      <alignment horizontal="center"/>
    </xf>
    <xf numFmtId="0" fontId="3" fillId="17" borderId="95" xfId="29" applyFont="1" applyFill="1" applyBorder="1" applyAlignment="1">
      <alignment horizontal="center"/>
    </xf>
    <xf numFmtId="0" fontId="2" fillId="5" borderId="36" xfId="29" applyFont="1" applyFill="1" applyBorder="1" applyAlignment="1">
      <alignment horizontal="center"/>
    </xf>
    <xf numFmtId="0" fontId="2" fillId="5" borderId="57" xfId="29" applyFont="1" applyFill="1" applyBorder="1" applyAlignment="1">
      <alignment horizontal="center"/>
    </xf>
    <xf numFmtId="0" fontId="2" fillId="5" borderId="58" xfId="29" applyFont="1" applyFill="1" applyBorder="1" applyAlignment="1">
      <alignment horizontal="center"/>
    </xf>
    <xf numFmtId="0" fontId="2" fillId="0" borderId="0" xfId="29" applyFont="1" applyFill="1" applyBorder="1" applyAlignment="1">
      <alignment horizontal="center" vertical="top"/>
    </xf>
    <xf numFmtId="0" fontId="2" fillId="0" borderId="40" xfId="29" applyFont="1" applyFill="1" applyBorder="1" applyAlignment="1">
      <alignment horizontal="center" vertical="top"/>
    </xf>
    <xf numFmtId="0" fontId="3" fillId="14" borderId="13" xfId="29" applyFont="1" applyFill="1" applyBorder="1" applyAlignment="1" applyProtection="1">
      <alignment horizontal="center"/>
      <protection locked="0"/>
    </xf>
    <xf numFmtId="0" fontId="3" fillId="14" borderId="1" xfId="29" applyFont="1" applyFill="1" applyBorder="1" applyAlignment="1" applyProtection="1">
      <alignment horizontal="center"/>
      <protection locked="0"/>
    </xf>
    <xf numFmtId="0" fontId="3" fillId="14" borderId="3" xfId="29" applyFont="1" applyFill="1" applyBorder="1" applyAlignment="1" applyProtection="1">
      <alignment horizontal="center"/>
      <protection locked="0"/>
    </xf>
    <xf numFmtId="0" fontId="3" fillId="10" borderId="65" xfId="29" applyFont="1" applyFill="1" applyBorder="1" applyAlignment="1">
      <alignment horizontal="center" vertical="center" wrapText="1"/>
    </xf>
    <xf numFmtId="0" fontId="3" fillId="10" borderId="66" xfId="29" applyFont="1" applyFill="1" applyBorder="1" applyAlignment="1">
      <alignment horizontal="center" vertical="center" wrapText="1"/>
    </xf>
    <xf numFmtId="0" fontId="3" fillId="10" borderId="66" xfId="29" applyFont="1" applyFill="1" applyBorder="1" applyAlignment="1">
      <alignment horizontal="center" vertical="center"/>
    </xf>
    <xf numFmtId="0" fontId="3" fillId="10" borderId="68" xfId="29" applyFont="1" applyFill="1" applyBorder="1" applyAlignment="1">
      <alignment horizontal="center" vertical="center"/>
    </xf>
    <xf numFmtId="0" fontId="3" fillId="10" borderId="65" xfId="29" applyFont="1" applyFill="1" applyBorder="1" applyAlignment="1">
      <alignment horizontal="center"/>
    </xf>
    <xf numFmtId="0" fontId="3" fillId="10" borderId="66" xfId="29" applyFont="1" applyFill="1" applyBorder="1" applyAlignment="1">
      <alignment horizontal="center"/>
    </xf>
    <xf numFmtId="0" fontId="3" fillId="10" borderId="67" xfId="29" applyFont="1" applyFill="1" applyBorder="1" applyAlignment="1">
      <alignment horizontal="center"/>
    </xf>
    <xf numFmtId="0" fontId="3" fillId="10" borderId="35" xfId="29" applyFont="1" applyFill="1" applyBorder="1" applyAlignment="1">
      <alignment horizontal="center"/>
    </xf>
    <xf numFmtId="0" fontId="3" fillId="10" borderId="75" xfId="29" applyFont="1" applyFill="1" applyBorder="1" applyAlignment="1">
      <alignment horizontal="center"/>
    </xf>
    <xf numFmtId="0" fontId="3" fillId="10" borderId="76" xfId="29" applyFont="1" applyFill="1" applyBorder="1" applyAlignment="1">
      <alignment horizontal="center"/>
    </xf>
    <xf numFmtId="0" fontId="3" fillId="16" borderId="61" xfId="29" applyFont="1" applyFill="1" applyBorder="1" applyAlignment="1">
      <alignment horizontal="right" vertical="center"/>
    </xf>
    <xf numFmtId="0" fontId="3" fillId="16" borderId="0" xfId="29" applyFont="1" applyFill="1" applyBorder="1" applyAlignment="1">
      <alignment horizontal="right" vertical="center"/>
    </xf>
    <xf numFmtId="0" fontId="3" fillId="16" borderId="0" xfId="29" applyFont="1" applyFill="1" applyBorder="1" applyAlignment="1">
      <alignment horizontal="center" vertical="center"/>
    </xf>
    <xf numFmtId="0" fontId="2" fillId="16" borderId="89" xfId="29" applyFont="1" applyFill="1" applyBorder="1" applyAlignment="1">
      <alignment horizontal="center"/>
    </xf>
    <xf numFmtId="0" fontId="2" fillId="16" borderId="91" xfId="29" applyFont="1" applyFill="1" applyBorder="1" applyAlignment="1">
      <alignment horizontal="center"/>
    </xf>
    <xf numFmtId="0" fontId="2" fillId="16" borderId="93" xfId="29" applyFont="1" applyFill="1" applyBorder="1" applyAlignment="1">
      <alignment horizontal="center"/>
    </xf>
    <xf numFmtId="0" fontId="3" fillId="17" borderId="90" xfId="29" applyFont="1" applyFill="1" applyBorder="1" applyAlignment="1">
      <alignment horizontal="center"/>
    </xf>
    <xf numFmtId="0" fontId="3" fillId="17" borderId="49" xfId="29" applyFont="1" applyFill="1" applyBorder="1" applyAlignment="1">
      <alignment horizontal="center"/>
    </xf>
    <xf numFmtId="0" fontId="3" fillId="17" borderId="87" xfId="29" applyFont="1" applyFill="1" applyBorder="1" applyAlignment="1">
      <alignment horizontal="center"/>
    </xf>
    <xf numFmtId="0" fontId="2" fillId="17" borderId="8" xfId="14" applyFont="1" applyFill="1" applyBorder="1" applyAlignment="1">
      <alignment horizontal="left" vertical="center"/>
    </xf>
    <xf numFmtId="0" fontId="2" fillId="17" borderId="1" xfId="14" applyFont="1" applyFill="1" applyBorder="1" applyAlignment="1">
      <alignment horizontal="left" vertical="center"/>
    </xf>
    <xf numFmtId="0" fontId="3" fillId="17" borderId="33" xfId="29" applyFont="1" applyFill="1" applyBorder="1" applyAlignment="1">
      <alignment horizontal="center"/>
    </xf>
    <xf numFmtId="0" fontId="3" fillId="17" borderId="0" xfId="29" applyFont="1" applyFill="1" applyBorder="1" applyAlignment="1">
      <alignment horizontal="center"/>
    </xf>
    <xf numFmtId="0" fontId="3" fillId="17" borderId="34" xfId="29" applyFont="1" applyFill="1" applyBorder="1" applyAlignment="1">
      <alignment horizontal="center"/>
    </xf>
    <xf numFmtId="0" fontId="2" fillId="17" borderId="38" xfId="14" applyFont="1" applyFill="1" applyBorder="1" applyAlignment="1">
      <alignment horizontal="left" vertical="center"/>
    </xf>
    <xf numFmtId="0" fontId="2" fillId="17" borderId="81" xfId="14" applyFont="1" applyFill="1" applyBorder="1" applyAlignment="1">
      <alignment horizontal="left" vertical="center"/>
    </xf>
    <xf numFmtId="0" fontId="2" fillId="17" borderId="90" xfId="14" applyFont="1" applyFill="1" applyBorder="1" applyAlignment="1">
      <alignment horizontal="center" vertical="center"/>
    </xf>
    <xf numFmtId="0" fontId="2" fillId="17" borderId="49" xfId="14" applyFont="1" applyFill="1" applyBorder="1" applyAlignment="1">
      <alignment horizontal="center" vertical="center"/>
    </xf>
    <xf numFmtId="0" fontId="2" fillId="17" borderId="60" xfId="14" applyFont="1" applyFill="1" applyBorder="1" applyAlignment="1">
      <alignment horizontal="center" vertical="center"/>
    </xf>
    <xf numFmtId="0" fontId="2" fillId="17" borderId="35" xfId="14" applyFont="1" applyFill="1" applyBorder="1" applyAlignment="1">
      <alignment horizontal="center" vertical="center"/>
    </xf>
    <xf numFmtId="0" fontId="2" fillId="17" borderId="36" xfId="14" applyFont="1" applyFill="1" applyBorder="1" applyAlignment="1">
      <alignment horizontal="center" vertical="center"/>
    </xf>
    <xf numFmtId="0" fontId="2" fillId="17" borderId="63" xfId="14" applyFont="1" applyFill="1" applyBorder="1" applyAlignment="1">
      <alignment horizontal="center" vertical="center"/>
    </xf>
    <xf numFmtId="0" fontId="2" fillId="17" borderId="2" xfId="29" applyFont="1" applyFill="1" applyBorder="1" applyAlignment="1">
      <alignment horizontal="left" vertical="center"/>
    </xf>
    <xf numFmtId="0" fontId="2" fillId="17" borderId="39" xfId="14" applyFont="1" applyFill="1" applyBorder="1" applyAlignment="1">
      <alignment horizontal="center" vertical="center"/>
    </xf>
    <xf numFmtId="0" fontId="2" fillId="17" borderId="40" xfId="14" applyFont="1" applyFill="1" applyBorder="1" applyAlignment="1">
      <alignment horizontal="center" vertical="center"/>
    </xf>
    <xf numFmtId="0" fontId="2" fillId="17" borderId="74" xfId="14" applyFont="1" applyFill="1" applyBorder="1" applyAlignment="1">
      <alignment horizontal="center" vertical="center"/>
    </xf>
    <xf numFmtId="0" fontId="2" fillId="17" borderId="35" xfId="29" applyFont="1" applyFill="1" applyBorder="1" applyAlignment="1">
      <alignment horizontal="center" vertical="center"/>
    </xf>
    <xf numFmtId="0" fontId="2" fillId="17" borderId="36" xfId="29" applyFont="1" applyFill="1" applyBorder="1" applyAlignment="1">
      <alignment horizontal="center" vertical="center"/>
    </xf>
    <xf numFmtId="0" fontId="2" fillId="17" borderId="63" xfId="29" applyFont="1" applyFill="1" applyBorder="1" applyAlignment="1">
      <alignment horizontal="center" vertical="center"/>
    </xf>
    <xf numFmtId="0" fontId="13" fillId="6" borderId="27" xfId="14" applyFont="1" applyFill="1" applyBorder="1" applyAlignment="1">
      <alignment horizontal="center" vertical="center"/>
    </xf>
    <xf numFmtId="0" fontId="13" fillId="6" borderId="28" xfId="14" applyFont="1" applyFill="1" applyBorder="1" applyAlignment="1">
      <alignment horizontal="center" vertical="center"/>
    </xf>
    <xf numFmtId="0" fontId="13" fillId="6" borderId="31" xfId="14" applyFont="1" applyFill="1" applyBorder="1" applyAlignment="1">
      <alignment horizontal="center" vertical="center"/>
    </xf>
    <xf numFmtId="0" fontId="13" fillId="6" borderId="35" xfId="14" applyFont="1" applyFill="1" applyBorder="1" applyAlignment="1">
      <alignment horizontal="center" vertical="center"/>
    </xf>
    <xf numFmtId="0" fontId="13" fillId="6" borderId="36" xfId="14" applyFont="1" applyFill="1" applyBorder="1" applyAlignment="1">
      <alignment horizontal="center" vertical="center"/>
    </xf>
    <xf numFmtId="0" fontId="13" fillId="6" borderId="37" xfId="14" applyFont="1" applyFill="1" applyBorder="1" applyAlignment="1">
      <alignment horizontal="center" vertical="center"/>
    </xf>
    <xf numFmtId="0" fontId="5" fillId="6" borderId="33" xfId="2" applyFont="1" applyFill="1" applyBorder="1" applyAlignment="1">
      <alignment horizontal="center"/>
    </xf>
    <xf numFmtId="0" fontId="5" fillId="6" borderId="0" xfId="2" applyFont="1" applyFill="1" applyBorder="1" applyAlignment="1">
      <alignment horizontal="center"/>
    </xf>
    <xf numFmtId="0" fontId="5" fillId="6" borderId="34" xfId="2" applyFont="1" applyFill="1" applyBorder="1" applyAlignment="1">
      <alignment horizontal="center"/>
    </xf>
    <xf numFmtId="0" fontId="13" fillId="6" borderId="38" xfId="14" applyFont="1" applyFill="1" applyBorder="1" applyAlignment="1">
      <alignment horizontal="center" vertical="center"/>
    </xf>
    <xf numFmtId="0" fontId="13" fillId="6" borderId="2" xfId="2" applyFont="1" applyFill="1" applyBorder="1" applyAlignment="1">
      <alignment horizontal="center" vertical="center"/>
    </xf>
    <xf numFmtId="0" fontId="13" fillId="6" borderId="39" xfId="14" applyFont="1" applyFill="1" applyBorder="1" applyAlignment="1">
      <alignment horizontal="center" vertical="center"/>
    </xf>
    <xf numFmtId="0" fontId="13" fillId="6" borderId="40" xfId="14" applyFont="1" applyFill="1" applyBorder="1" applyAlignment="1">
      <alignment horizontal="center" vertical="center"/>
    </xf>
    <xf numFmtId="0" fontId="13" fillId="6" borderId="41" xfId="14" applyFont="1" applyFill="1" applyBorder="1" applyAlignment="1">
      <alignment horizontal="center" vertical="center"/>
    </xf>
    <xf numFmtId="0" fontId="13" fillId="6" borderId="35" xfId="2" applyFont="1" applyFill="1" applyBorder="1" applyAlignment="1">
      <alignment horizontal="center" vertical="center"/>
    </xf>
    <xf numFmtId="0" fontId="13" fillId="6" borderId="36" xfId="2" applyFont="1" applyFill="1" applyBorder="1" applyAlignment="1">
      <alignment horizontal="center" vertical="center"/>
    </xf>
    <xf numFmtId="0" fontId="13" fillId="6" borderId="37" xfId="2" applyFont="1" applyFill="1" applyBorder="1" applyAlignment="1">
      <alignment horizontal="center" vertical="center"/>
    </xf>
    <xf numFmtId="0" fontId="6" fillId="5" borderId="26" xfId="2" applyFont="1" applyFill="1" applyBorder="1" applyAlignment="1">
      <alignment horizontal="center"/>
    </xf>
    <xf numFmtId="0" fontId="6" fillId="5" borderId="32" xfId="2" applyFont="1" applyFill="1" applyBorder="1" applyAlignment="1">
      <alignment horizontal="center"/>
    </xf>
    <xf numFmtId="0" fontId="16" fillId="6" borderId="27" xfId="2" applyFont="1" applyFill="1" applyBorder="1" applyAlignment="1">
      <alignment horizontal="center"/>
    </xf>
    <xf numFmtId="0" fontId="16" fillId="6" borderId="28" xfId="2" applyFont="1" applyFill="1" applyBorder="1" applyAlignment="1">
      <alignment horizontal="center"/>
    </xf>
    <xf numFmtId="0" fontId="16" fillId="6" borderId="29" xfId="2" applyFont="1" applyFill="1" applyBorder="1" applyAlignment="1">
      <alignment horizontal="center"/>
    </xf>
    <xf numFmtId="0" fontId="13" fillId="6" borderId="30" xfId="14" applyFont="1" applyFill="1" applyBorder="1" applyAlignment="1">
      <alignment horizontal="center" vertical="center"/>
    </xf>
    <xf numFmtId="0" fontId="13" fillId="6" borderId="1" xfId="14" applyFont="1" applyFill="1" applyBorder="1" applyAlignment="1">
      <alignment horizontal="center" vertical="center"/>
    </xf>
    <xf numFmtId="0" fontId="13" fillId="6" borderId="43" xfId="14" applyFont="1" applyFill="1" applyBorder="1" applyAlignment="1">
      <alignment horizontal="center" vertical="center"/>
    </xf>
    <xf numFmtId="0" fontId="13" fillId="6" borderId="42" xfId="14" applyFont="1" applyFill="1" applyBorder="1" applyAlignment="1">
      <alignment horizontal="center" vertical="center"/>
    </xf>
    <xf numFmtId="0" fontId="13" fillId="6" borderId="44" xfId="14" applyFont="1" applyFill="1" applyBorder="1" applyAlignment="1">
      <alignment horizontal="center" vertical="center"/>
    </xf>
    <xf numFmtId="0" fontId="3" fillId="6" borderId="33" xfId="2" applyFont="1" applyFill="1" applyBorder="1" applyAlignment="1">
      <alignment horizontal="center"/>
    </xf>
    <xf numFmtId="0" fontId="3" fillId="6" borderId="0" xfId="2" applyFont="1" applyFill="1" applyBorder="1" applyAlignment="1">
      <alignment horizontal="center"/>
    </xf>
    <xf numFmtId="0" fontId="3" fillId="6" borderId="34" xfId="2" applyFont="1" applyFill="1" applyBorder="1" applyAlignment="1">
      <alignment horizontal="center"/>
    </xf>
    <xf numFmtId="0" fontId="14" fillId="5" borderId="0" xfId="2" applyFont="1" applyFill="1" applyBorder="1" applyAlignment="1">
      <alignment horizontal="center"/>
    </xf>
    <xf numFmtId="0" fontId="14" fillId="5" borderId="52" xfId="2" applyFont="1" applyFill="1" applyBorder="1" applyAlignment="1">
      <alignment horizontal="center"/>
    </xf>
    <xf numFmtId="0" fontId="13" fillId="5" borderId="36" xfId="2" applyFont="1" applyFill="1" applyBorder="1" applyAlignment="1">
      <alignment horizontal="center"/>
    </xf>
    <xf numFmtId="0" fontId="6" fillId="13" borderId="78" xfId="2" applyFont="1" applyFill="1" applyBorder="1" applyAlignment="1">
      <alignment horizontal="left"/>
    </xf>
    <xf numFmtId="0" fontId="6" fillId="13" borderId="5" xfId="2" applyFont="1" applyFill="1" applyBorder="1" applyAlignment="1">
      <alignment horizontal="left"/>
    </xf>
    <xf numFmtId="0" fontId="6" fillId="13" borderId="6" xfId="2" applyFont="1" applyFill="1" applyBorder="1" applyAlignment="1">
      <alignment horizontal="left"/>
    </xf>
    <xf numFmtId="0" fontId="5" fillId="9" borderId="59" xfId="2" applyFont="1" applyFill="1" applyBorder="1" applyAlignment="1" applyProtection="1">
      <alignment horizontal="center"/>
      <protection locked="0"/>
    </xf>
    <xf numFmtId="0" fontId="5" fillId="9" borderId="49" xfId="2" applyFont="1" applyFill="1" applyBorder="1" applyAlignment="1" applyProtection="1">
      <alignment horizontal="center"/>
      <protection locked="0"/>
    </xf>
    <xf numFmtId="0" fontId="5" fillId="9" borderId="60" xfId="2" applyFont="1" applyFill="1" applyBorder="1" applyAlignment="1" applyProtection="1">
      <alignment horizontal="center"/>
      <protection locked="0"/>
    </xf>
    <xf numFmtId="0" fontId="3" fillId="10" borderId="65" xfId="2" applyFont="1" applyFill="1" applyBorder="1" applyAlignment="1">
      <alignment horizontal="center" vertical="center" wrapText="1"/>
    </xf>
    <xf numFmtId="0" fontId="3" fillId="10" borderId="66" xfId="2" applyFont="1" applyFill="1" applyBorder="1" applyAlignment="1">
      <alignment horizontal="center" vertical="center" wrapText="1"/>
    </xf>
    <xf numFmtId="0" fontId="3" fillId="10" borderId="66" xfId="2" applyFont="1" applyFill="1" applyBorder="1" applyAlignment="1">
      <alignment horizontal="center" vertical="center"/>
    </xf>
    <xf numFmtId="0" fontId="3" fillId="10" borderId="68" xfId="2" applyFont="1" applyFill="1" applyBorder="1" applyAlignment="1">
      <alignment horizontal="center" vertical="center"/>
    </xf>
    <xf numFmtId="0" fontId="3" fillId="10" borderId="65" xfId="2" applyFont="1" applyFill="1" applyBorder="1" applyAlignment="1">
      <alignment horizontal="center"/>
    </xf>
    <xf numFmtId="0" fontId="3" fillId="10" borderId="66" xfId="2" applyFont="1" applyFill="1" applyBorder="1" applyAlignment="1">
      <alignment horizontal="center"/>
    </xf>
    <xf numFmtId="0" fontId="3" fillId="10" borderId="67" xfId="2" applyFont="1" applyFill="1" applyBorder="1" applyAlignment="1">
      <alignment horizontal="center"/>
    </xf>
    <xf numFmtId="0" fontId="3" fillId="10" borderId="35" xfId="2" applyFont="1" applyFill="1" applyBorder="1" applyAlignment="1">
      <alignment horizontal="center"/>
    </xf>
    <xf numFmtId="0" fontId="3" fillId="10" borderId="75" xfId="2" applyFont="1" applyFill="1" applyBorder="1" applyAlignment="1">
      <alignment horizontal="center"/>
    </xf>
    <xf numFmtId="0" fontId="3" fillId="10" borderId="76" xfId="2" applyFont="1" applyFill="1" applyBorder="1" applyAlignment="1">
      <alignment horizontal="center"/>
    </xf>
    <xf numFmtId="0" fontId="6" fillId="13" borderId="4" xfId="2" applyFont="1" applyFill="1" applyBorder="1" applyAlignment="1"/>
    <xf numFmtId="0" fontId="6" fillId="13" borderId="6" xfId="2" applyFont="1" applyFill="1" applyBorder="1" applyAlignment="1"/>
    <xf numFmtId="168" fontId="19" fillId="13" borderId="4" xfId="2" applyNumberFormat="1" applyFont="1" applyFill="1" applyBorder="1" applyAlignment="1">
      <alignment horizontal="right"/>
    </xf>
    <xf numFmtId="168" fontId="19" fillId="13" borderId="6" xfId="2" applyNumberFormat="1" applyFont="1" applyFill="1" applyBorder="1" applyAlignment="1">
      <alignment horizontal="right"/>
    </xf>
    <xf numFmtId="171" fontId="19" fillId="13" borderId="4" xfId="2" applyNumberFormat="1" applyFont="1" applyFill="1" applyBorder="1" applyAlignment="1">
      <alignment horizontal="right"/>
    </xf>
    <xf numFmtId="171" fontId="19" fillId="13" borderId="6" xfId="2" applyNumberFormat="1" applyFont="1" applyFill="1" applyBorder="1" applyAlignment="1">
      <alignment horizontal="right"/>
    </xf>
    <xf numFmtId="0" fontId="19" fillId="0" borderId="78" xfId="15" applyFont="1" applyFill="1" applyBorder="1" applyAlignment="1">
      <alignment horizontal="left"/>
    </xf>
    <xf numFmtId="0" fontId="6" fillId="0" borderId="5" xfId="2" applyFont="1" applyFill="1" applyBorder="1"/>
    <xf numFmtId="0" fontId="6" fillId="13" borderId="22" xfId="2" applyFont="1" applyFill="1" applyBorder="1" applyAlignment="1"/>
    <xf numFmtId="0" fontId="6" fillId="13" borderId="71" xfId="2" applyFont="1" applyFill="1" applyBorder="1" applyAlignment="1"/>
    <xf numFmtId="9" fontId="6" fillId="13" borderId="22" xfId="2" applyNumberFormat="1" applyFont="1" applyFill="1" applyBorder="1" applyAlignment="1">
      <alignment horizontal="center"/>
    </xf>
    <xf numFmtId="0" fontId="6" fillId="13" borderId="71" xfId="2" applyFont="1" applyFill="1" applyBorder="1" applyAlignment="1">
      <alignment horizontal="center"/>
    </xf>
    <xf numFmtId="0" fontId="9" fillId="13" borderId="23" xfId="2" applyFont="1" applyFill="1" applyBorder="1" applyAlignment="1">
      <alignment horizontal="right"/>
    </xf>
    <xf numFmtId="0" fontId="9" fillId="13" borderId="24" xfId="2" applyFont="1" applyFill="1" applyBorder="1" applyAlignment="1">
      <alignment horizontal="right"/>
    </xf>
    <xf numFmtId="0" fontId="9" fillId="13" borderId="25" xfId="2" applyFont="1" applyFill="1" applyBorder="1" applyAlignment="1">
      <alignment horizontal="right"/>
    </xf>
    <xf numFmtId="0" fontId="3" fillId="9" borderId="65" xfId="2" applyFont="1" applyFill="1" applyBorder="1" applyAlignment="1">
      <alignment horizontal="center"/>
    </xf>
    <xf numFmtId="0" fontId="3" fillId="9" borderId="66" xfId="2" applyFont="1" applyFill="1" applyBorder="1" applyAlignment="1">
      <alignment horizontal="center"/>
    </xf>
    <xf numFmtId="0" fontId="3" fillId="9" borderId="67" xfId="2" applyFont="1" applyFill="1" applyBorder="1" applyAlignment="1">
      <alignment horizontal="center"/>
    </xf>
    <xf numFmtId="0" fontId="3" fillId="9" borderId="76" xfId="2" applyFont="1" applyFill="1" applyBorder="1" applyAlignment="1">
      <alignment horizontal="center"/>
    </xf>
    <xf numFmtId="0" fontId="6" fillId="13" borderId="78" xfId="2" applyFont="1" applyFill="1" applyBorder="1" applyAlignment="1"/>
    <xf numFmtId="0" fontId="6" fillId="13" borderId="5" xfId="2" applyFont="1" applyFill="1" applyBorder="1" applyAlignment="1"/>
    <xf numFmtId="0" fontId="6" fillId="13" borderId="4" xfId="2" applyFont="1" applyFill="1" applyBorder="1" applyAlignment="1">
      <alignment horizontal="center"/>
    </xf>
    <xf numFmtId="0" fontId="6" fillId="13" borderId="6" xfId="2" applyFont="1" applyFill="1" applyBorder="1" applyAlignment="1">
      <alignment horizontal="center"/>
    </xf>
    <xf numFmtId="0" fontId="3" fillId="9" borderId="76" xfId="2" applyFont="1" applyFill="1" applyBorder="1" applyAlignment="1">
      <alignment horizontal="center" vertical="center"/>
    </xf>
    <xf numFmtId="0" fontId="3" fillId="9" borderId="67" xfId="2" applyFont="1" applyFill="1" applyBorder="1" applyAlignment="1">
      <alignment horizontal="center" vertical="center"/>
    </xf>
    <xf numFmtId="0" fontId="6" fillId="13" borderId="40" xfId="2" applyFont="1" applyFill="1" applyBorder="1" applyAlignment="1">
      <alignment horizontal="left"/>
    </xf>
    <xf numFmtId="0" fontId="9" fillId="13" borderId="56" xfId="2" applyFont="1" applyFill="1" applyBorder="1" applyAlignment="1">
      <alignment horizontal="right"/>
    </xf>
    <xf numFmtId="0" fontId="9" fillId="13" borderId="57" xfId="2" applyFont="1" applyFill="1" applyBorder="1" applyAlignment="1">
      <alignment horizontal="right"/>
    </xf>
    <xf numFmtId="0" fontId="9" fillId="13" borderId="58" xfId="2" applyFont="1" applyFill="1" applyBorder="1" applyAlignment="1">
      <alignment horizontal="right"/>
    </xf>
    <xf numFmtId="0" fontId="3" fillId="14" borderId="65" xfId="2" applyFont="1" applyFill="1" applyBorder="1" applyAlignment="1">
      <alignment horizontal="center" vertical="center"/>
    </xf>
    <xf numFmtId="0" fontId="3" fillId="14" borderId="66" xfId="2" applyFont="1" applyFill="1" applyBorder="1" applyAlignment="1">
      <alignment horizontal="center" vertical="center"/>
    </xf>
    <xf numFmtId="0" fontId="3" fillId="9" borderId="76" xfId="2" applyFont="1" applyFill="1" applyBorder="1" applyAlignment="1">
      <alignment horizontal="center" vertical="center" wrapText="1"/>
    </xf>
    <xf numFmtId="0" fontId="3" fillId="9" borderId="87" xfId="2" applyFont="1" applyFill="1" applyBorder="1" applyAlignment="1">
      <alignment horizontal="center" vertical="center" wrapText="1"/>
    </xf>
    <xf numFmtId="0" fontId="6" fillId="13" borderId="70" xfId="2" applyFont="1" applyFill="1" applyBorder="1" applyAlignment="1"/>
    <xf numFmtId="0" fontId="6" fillId="13" borderId="46" xfId="2" applyFont="1" applyFill="1" applyBorder="1" applyAlignment="1"/>
    <xf numFmtId="0" fontId="6" fillId="13" borderId="1" xfId="2" applyFont="1" applyFill="1" applyBorder="1" applyAlignment="1">
      <alignment horizontal="center"/>
    </xf>
    <xf numFmtId="0" fontId="6" fillId="13" borderId="2" xfId="2" applyFont="1" applyFill="1" applyBorder="1" applyAlignment="1">
      <alignment horizontal="center"/>
    </xf>
    <xf numFmtId="0" fontId="8" fillId="0" borderId="0" xfId="2" applyFont="1" applyFill="1" applyBorder="1" applyAlignment="1">
      <alignment horizontal="right"/>
    </xf>
    <xf numFmtId="0" fontId="8" fillId="0" borderId="62" xfId="2" applyFont="1" applyFill="1" applyBorder="1" applyAlignment="1">
      <alignment horizontal="right"/>
    </xf>
    <xf numFmtId="0" fontId="8" fillId="0" borderId="57" xfId="2" applyFont="1" applyFill="1" applyBorder="1" applyAlignment="1">
      <alignment horizontal="right"/>
    </xf>
    <xf numFmtId="0" fontId="8" fillId="0" borderId="58" xfId="2" applyFont="1" applyFill="1" applyBorder="1" applyAlignment="1">
      <alignment horizontal="right"/>
    </xf>
    <xf numFmtId="0" fontId="20" fillId="0" borderId="56" xfId="2" applyFont="1" applyFill="1" applyBorder="1" applyAlignment="1">
      <alignment horizontal="left"/>
    </xf>
    <xf numFmtId="0" fontId="20" fillId="0" borderId="57" xfId="2" applyFont="1" applyFill="1" applyBorder="1" applyAlignment="1">
      <alignment horizontal="left"/>
    </xf>
    <xf numFmtId="0" fontId="3" fillId="6" borderId="70" xfId="2" applyFont="1" applyFill="1" applyBorder="1" applyAlignment="1">
      <alignment horizontal="left" vertical="center" wrapText="1"/>
    </xf>
    <xf numFmtId="0" fontId="3" fillId="6" borderId="46" xfId="2" applyFont="1" applyFill="1" applyBorder="1" applyAlignment="1">
      <alignment horizontal="left" vertical="center" wrapText="1"/>
    </xf>
    <xf numFmtId="0" fontId="3" fillId="6" borderId="71" xfId="2" applyFont="1" applyFill="1" applyBorder="1" applyAlignment="1">
      <alignment horizontal="left" vertical="center" wrapText="1"/>
    </xf>
    <xf numFmtId="165" fontId="19" fillId="13" borderId="4" xfId="18" applyFont="1" applyFill="1" applyBorder="1" applyAlignment="1">
      <alignment horizontal="right"/>
    </xf>
    <xf numFmtId="165" fontId="19" fillId="13" borderId="6" xfId="18" applyFont="1" applyFill="1" applyBorder="1" applyAlignment="1">
      <alignment horizontal="right"/>
    </xf>
    <xf numFmtId="165" fontId="19" fillId="13" borderId="22" xfId="18" applyFont="1" applyFill="1" applyBorder="1" applyAlignment="1">
      <alignment horizontal="right"/>
    </xf>
    <xf numFmtId="165" fontId="19" fillId="13" borderId="71" xfId="18" applyFont="1" applyFill="1" applyBorder="1" applyAlignment="1">
      <alignment horizontal="right"/>
    </xf>
    <xf numFmtId="0" fontId="3" fillId="13" borderId="23" xfId="2" applyFont="1" applyFill="1" applyBorder="1" applyAlignment="1">
      <alignment horizontal="right"/>
    </xf>
    <xf numFmtId="0" fontId="3" fillId="13" borderId="24" xfId="2" applyFont="1" applyFill="1" applyBorder="1" applyAlignment="1">
      <alignment horizontal="right"/>
    </xf>
    <xf numFmtId="0" fontId="3" fillId="13" borderId="25" xfId="2" applyFont="1" applyFill="1" applyBorder="1" applyAlignment="1">
      <alignment horizontal="right"/>
    </xf>
    <xf numFmtId="0" fontId="6" fillId="0" borderId="73" xfId="2" applyFont="1" applyFill="1" applyBorder="1" applyAlignment="1">
      <alignment horizontal="center"/>
    </xf>
    <xf numFmtId="0" fontId="6" fillId="0" borderId="40" xfId="2" applyFont="1" applyFill="1" applyBorder="1" applyAlignment="1">
      <alignment horizontal="center"/>
    </xf>
    <xf numFmtId="0" fontId="6" fillId="0" borderId="74" xfId="2" applyFont="1" applyFill="1" applyBorder="1" applyAlignment="1">
      <alignment horizontal="center"/>
    </xf>
    <xf numFmtId="0" fontId="6" fillId="0" borderId="78" xfId="2" applyFont="1" applyFill="1" applyBorder="1" applyAlignment="1">
      <alignment horizontal="center"/>
    </xf>
    <xf numFmtId="0" fontId="6" fillId="0" borderId="5" xfId="2" applyFont="1" applyFill="1" applyBorder="1" applyAlignment="1">
      <alignment horizontal="center"/>
    </xf>
    <xf numFmtId="0" fontId="6" fillId="0" borderId="84" xfId="2" applyFont="1" applyFill="1" applyBorder="1" applyAlignment="1">
      <alignment horizontal="center"/>
    </xf>
    <xf numFmtId="0" fontId="9" fillId="9" borderId="65" xfId="2" applyFont="1" applyFill="1" applyBorder="1" applyAlignment="1">
      <alignment horizontal="center"/>
    </xf>
    <xf numFmtId="0" fontId="9" fillId="9" borderId="66" xfId="2" applyFont="1" applyFill="1" applyBorder="1" applyAlignment="1">
      <alignment horizontal="center"/>
    </xf>
    <xf numFmtId="0" fontId="9" fillId="9" borderId="76" xfId="2" applyFont="1" applyFill="1" applyBorder="1" applyAlignment="1">
      <alignment horizontal="center" wrapText="1"/>
    </xf>
    <xf numFmtId="0" fontId="9" fillId="9" borderId="67" xfId="2" applyFont="1" applyFill="1" applyBorder="1" applyAlignment="1">
      <alignment horizontal="center" wrapText="1"/>
    </xf>
    <xf numFmtId="0" fontId="3" fillId="15" borderId="78" xfId="2" applyFont="1" applyFill="1" applyBorder="1" applyAlignment="1"/>
    <xf numFmtId="0" fontId="3" fillId="15" borderId="5" xfId="2" applyFont="1" applyFill="1" applyBorder="1" applyAlignment="1"/>
    <xf numFmtId="2" fontId="19" fillId="13" borderId="22" xfId="2" applyNumberFormat="1" applyFont="1" applyFill="1" applyBorder="1" applyAlignment="1">
      <alignment horizontal="right"/>
    </xf>
    <xf numFmtId="2" fontId="19" fillId="13" borderId="71" xfId="2" applyNumberFormat="1" applyFont="1" applyFill="1" applyBorder="1" applyAlignment="1">
      <alignment horizontal="right"/>
    </xf>
  </cellXfs>
  <cellStyles count="34">
    <cellStyle name="Euro" xfId="19" xr:uid="{00000000-0005-0000-0000-000000000000}"/>
    <cellStyle name="Millares 2" xfId="3" xr:uid="{00000000-0005-0000-0000-000001000000}"/>
    <cellStyle name="Millares 3" xfId="18" xr:uid="{00000000-0005-0000-0000-000002000000}"/>
    <cellStyle name="Millares 3 2" xfId="28" xr:uid="{00000000-0005-0000-0000-000003000000}"/>
    <cellStyle name="Millares 4" xfId="33" xr:uid="{00000000-0005-0000-0000-000004000000}"/>
    <cellStyle name="Millares_FORMULARIO 4 - M-OFERENTE PPTA ECONOMICA" xfId="9" xr:uid="{00000000-0005-0000-0000-000005000000}"/>
    <cellStyle name="Millares_PPTO OFICIAL LP-SGT-SRN-001-2009" xfId="11" xr:uid="{00000000-0005-0000-0000-000006000000}"/>
    <cellStyle name="Millares_Presupuesto 2008 Definitivo" xfId="6" xr:uid="{00000000-0005-0000-0000-000007000000}"/>
    <cellStyle name="Millares_PtosLicitacionesSRTaño03" xfId="7" xr:uid="{00000000-0005-0000-0000-000008000000}"/>
    <cellStyle name="Moneda 2" xfId="8" xr:uid="{00000000-0005-0000-0000-000009000000}"/>
    <cellStyle name="Moneda 3" xfId="16" xr:uid="{00000000-0005-0000-0000-00000A000000}"/>
    <cellStyle name="Moneda 5" xfId="32" xr:uid="{00000000-0005-0000-0000-00000B000000}"/>
    <cellStyle name="Normal" xfId="0" builtinId="0"/>
    <cellStyle name="Normal 10" xfId="20" xr:uid="{00000000-0005-0000-0000-00000D000000}"/>
    <cellStyle name="Normal 10 2" xfId="21" xr:uid="{00000000-0005-0000-0000-00000E000000}"/>
    <cellStyle name="Normal 14" xfId="15" xr:uid="{00000000-0005-0000-0000-00000F000000}"/>
    <cellStyle name="Normal 14 2" xfId="26" xr:uid="{00000000-0005-0000-0000-000010000000}"/>
    <cellStyle name="Normal 2" xfId="2" xr:uid="{00000000-0005-0000-0000-000011000000}"/>
    <cellStyle name="Normal 2 10" xfId="12" xr:uid="{00000000-0005-0000-0000-000012000000}"/>
    <cellStyle name="Normal 2 2" xfId="5" xr:uid="{00000000-0005-0000-0000-000013000000}"/>
    <cellStyle name="Normal 3" xfId="22" xr:uid="{00000000-0005-0000-0000-000014000000}"/>
    <cellStyle name="Normal 4" xfId="30" xr:uid="{00000000-0005-0000-0000-000015000000}"/>
    <cellStyle name="Normal 4 2" xfId="29" xr:uid="{00000000-0005-0000-0000-000016000000}"/>
    <cellStyle name="Normal_Formularios" xfId="4" xr:uid="{00000000-0005-0000-0000-000017000000}"/>
    <cellStyle name="Normal_modelo ACTA OBRA y MODIFICACION" xfId="14" xr:uid="{00000000-0005-0000-0000-000018000000}"/>
    <cellStyle name="Porcentaje" xfId="1" builtinId="5"/>
    <cellStyle name="Porcentaje 2" xfId="10" xr:uid="{00000000-0005-0000-0000-00001A000000}"/>
    <cellStyle name="Porcentaje 3" xfId="13" xr:uid="{00000000-0005-0000-0000-00001B000000}"/>
    <cellStyle name="Porcentaje 4" xfId="31" xr:uid="{00000000-0005-0000-0000-00001C000000}"/>
    <cellStyle name="Porcentual 2" xfId="23" xr:uid="{00000000-0005-0000-0000-00001D000000}"/>
    <cellStyle name="Porcentual 2 2" xfId="24" xr:uid="{00000000-0005-0000-0000-00001E000000}"/>
    <cellStyle name="Porcentual 2 3" xfId="25" xr:uid="{00000000-0005-0000-0000-00001F000000}"/>
    <cellStyle name="Porcentual 9" xfId="17" xr:uid="{00000000-0005-0000-0000-000020000000}"/>
    <cellStyle name="Porcentual 9 2" xfId="27" xr:uid="{00000000-0005-0000-0000-00002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INF%20NOV-DIC_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is%20documentos\contratos-en-ejecuci&#243;n\contratos-inv&#237;as-2002\consulv&#237;as-advial\WINDOWS\TEMP\TD_0025.DIR\NOV-%20DIC-2002\INF%20NOV-DIC_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Mis%20documentos/Advial-Jul-01-jul-03/formatos/FORMATOS%20UTILES/APU.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Mis%20documentos\contratos-en-ejecuci&#243;n\contratos-inv&#237;as-2002\consulv&#237;as-advial\Mis%20documentos\Advial-Jul-01-jul-03\formatos\FORMATOS%20UTILES\AP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Mis%20documentos/contratos-en-ejecuci&#243;n/contratos-inv&#237;as-2002/consulv&#237;as-advial/WINDOWS/TEMP/TD_0025.DIR/NOV-%20DIC-2002/oficina/accidentes%20le%20NOV-02-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Mis%20documentos\contratos-en-ejecuci&#243;n\contratos-inv&#237;as-2002\consulv&#237;as-advial\WINDOWS\TEMP\TD_0025.DIR\NOV-%20DIC-2002\oficina\accidentes%20le%20NOV-02-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Juank/AppData/Local/Microsoft/Windows/Temporary%20Internet%20Files/Content.IE5/RLYE1U8M/Documents%20and%20Settings/Administrador/Escritorio/JULIO%20SEPTIEMBRE/Documents%20and%20Settings/Compaq_Propietari"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Juank\AppData\Local\Microsoft\Windows\Temporary%20Internet%20Files\Content.IE5\RLYE1U8M\Documents%20and%20Settings\Administrador\Escritorio\JULIO%20SEPTIEMBRE\Documents%20and%20Settings\Compaq_Propietari"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s%20and%20Settings/jpineda/Mis%20documentos/CTO%20ADMINISTRADOR%20VIAL%201143%20DE%202011%20(DIDADCOL)/APUs%20G-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Documents%20and%20Settings\jpineda\Mis%20documentos\CTO%20ADMINISTRADOR%20VIAL%201143%20DE%202011%20(DIDADCOL)\APUs%20G-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CUND%20GRUPO%201/TECNICO/presupuestos/presupuestos%202010/presupuestos%20marzo%202010/necesidades%20de%20las%20v&#237;as/presupuesto%20necesidades%20vias%20marz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CUND%20GRUPO%201\TECNICO\presupuestos\presupuestos%202010\presupuestos%20marzo%202010\necesidades%20de%20las%20v&#237;as\presupuesto%20necesidades%20vias%20marz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Juank/AppData/Local/Microsoft/Windows/Temporary%20Internet%20Files/Content.IE5/RLYE1U8M/Documents%20and%20Settings/Administrador/Escritorio/JULIO%20SEPTIEMBRE/trimestral%20Oct%20Dic%202007/trimestral%20OCTUB"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Juank\AppData\Local\Microsoft\Windows\Temporary%20Internet%20Files\Content.IE5\RLYE1U8M\Documents%20and%20Settings\Administrador\Escritorio\JULIO%20SEPTIEMBRE\trimestral%20Oct%20Dic%202007\trimestral%20OCTUB"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2">
          <cell r="A2">
            <v>0</v>
          </cell>
        </row>
      </sheetData>
      <sheetData sheetId="336"/>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sheetData sheetId="547"/>
      <sheetData sheetId="548"/>
      <sheetData sheetId="549">
        <row r="2">
          <cell r="A2">
            <v>0</v>
          </cell>
        </row>
      </sheetData>
      <sheetData sheetId="550"/>
      <sheetData sheetId="551"/>
      <sheetData sheetId="552">
        <row r="2">
          <cell r="A2">
            <v>0</v>
          </cell>
        </row>
      </sheetData>
      <sheetData sheetId="553">
        <row r="2">
          <cell r="A2">
            <v>0</v>
          </cell>
        </row>
      </sheetData>
      <sheetData sheetId="554"/>
      <sheetData sheetId="555"/>
      <sheetData sheetId="556"/>
      <sheetData sheetId="557"/>
      <sheetData sheetId="558"/>
      <sheetData sheetId="559"/>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sheetData sheetId="811"/>
      <sheetData sheetId="812">
        <row r="2">
          <cell r="A2">
            <v>0</v>
          </cell>
        </row>
      </sheetData>
      <sheetData sheetId="813">
        <row r="2">
          <cell r="A2">
            <v>0</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ow r="2">
          <cell r="A2">
            <v>0</v>
          </cell>
        </row>
      </sheetData>
      <sheetData sheetId="844">
        <row r="2">
          <cell r="A2">
            <v>0</v>
          </cell>
        </row>
      </sheetData>
      <sheetData sheetId="845"/>
      <sheetData sheetId="846"/>
      <sheetData sheetId="847"/>
      <sheetData sheetId="848"/>
      <sheetData sheetId="849"/>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sheetData sheetId="890"/>
      <sheetData sheetId="891"/>
      <sheetData sheetId="892"/>
      <sheetData sheetId="893"/>
      <sheetData sheetId="894"/>
      <sheetData sheetId="895"/>
      <sheetData sheetId="896"/>
      <sheetData sheetId="897">
        <row r="2">
          <cell r="A2">
            <v>0</v>
          </cell>
        </row>
      </sheetData>
      <sheetData sheetId="898">
        <row r="2">
          <cell r="A2">
            <v>0</v>
          </cell>
        </row>
      </sheetData>
      <sheetData sheetId="899"/>
      <sheetData sheetId="900">
        <row r="2">
          <cell r="A2">
            <v>0</v>
          </cell>
        </row>
      </sheetData>
      <sheetData sheetId="901">
        <row r="2">
          <cell r="A2">
            <v>0</v>
          </cell>
        </row>
      </sheetData>
      <sheetData sheetId="902">
        <row r="2">
          <cell r="A2">
            <v>0</v>
          </cell>
        </row>
      </sheetData>
      <sheetData sheetId="903"/>
      <sheetData sheetId="904"/>
      <sheetData sheetId="905"/>
      <sheetData sheetId="906"/>
      <sheetData sheetId="907"/>
      <sheetData sheetId="908">
        <row r="2">
          <cell r="A2">
            <v>0</v>
          </cell>
        </row>
      </sheetData>
      <sheetData sheetId="909">
        <row r="2">
          <cell r="A2">
            <v>0</v>
          </cell>
        </row>
      </sheetData>
      <sheetData sheetId="910"/>
      <sheetData sheetId="911"/>
      <sheetData sheetId="912">
        <row r="2">
          <cell r="A2">
            <v>0</v>
          </cell>
        </row>
      </sheetData>
      <sheetData sheetId="913">
        <row r="2">
          <cell r="A2">
            <v>0</v>
          </cell>
        </row>
      </sheetData>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sheetData sheetId="931">
        <row r="2">
          <cell r="A2">
            <v>0</v>
          </cell>
        </row>
      </sheetData>
      <sheetData sheetId="932">
        <row r="2">
          <cell r="A2">
            <v>0</v>
          </cell>
        </row>
      </sheetData>
      <sheetData sheetId="933">
        <row r="2">
          <cell r="A2">
            <v>0</v>
          </cell>
        </row>
      </sheetData>
      <sheetData sheetId="934"/>
      <sheetData sheetId="935"/>
      <sheetData sheetId="936"/>
      <sheetData sheetId="937"/>
      <sheetData sheetId="938"/>
      <sheetData sheetId="939">
        <row r="2">
          <cell r="A2">
            <v>0</v>
          </cell>
        </row>
      </sheetData>
      <sheetData sheetId="940">
        <row r="2">
          <cell r="A2">
            <v>0</v>
          </cell>
        </row>
      </sheetData>
      <sheetData sheetId="941"/>
      <sheetData sheetId="942"/>
      <sheetData sheetId="943">
        <row r="2">
          <cell r="A2">
            <v>0</v>
          </cell>
        </row>
      </sheetData>
      <sheetData sheetId="944">
        <row r="2">
          <cell r="A2">
            <v>0</v>
          </cell>
        </row>
      </sheetData>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row r="2">
          <cell r="A2" t="str">
            <v>REGIONAL CUNDINAMARCA</v>
          </cell>
        </row>
      </sheetData>
      <sheetData sheetId="2" refreshError="1"/>
      <sheetData sheetId="3" refreshError="1">
        <row r="9">
          <cell r="E9" t="str">
            <v>MARTHA LUCIA VEGA BENAVIDES</v>
          </cell>
        </row>
      </sheetData>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row r="2">
          <cell r="A2" t="str">
            <v>REGIONAL CUNDINAMARCA</v>
          </cell>
        </row>
      </sheetData>
      <sheetData sheetId="2" refreshError="1"/>
      <sheetData sheetId="3" refreshError="1">
        <row r="9">
          <cell r="E9" t="str">
            <v>MARTHA LUCIA VEGA BENAVIDES</v>
          </cell>
        </row>
      </sheetData>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cell r="D12" t="str">
            <v>SEC/DIA</v>
          </cell>
          <cell r="E12">
            <v>110</v>
          </cell>
        </row>
        <row r="13">
          <cell r="C13" t="str">
            <v>Buldozer Tipo D-4 o equivalente</v>
          </cell>
          <cell r="D13" t="str">
            <v>Hora</v>
          </cell>
          <cell r="E13">
            <v>40000</v>
          </cell>
        </row>
        <row r="14">
          <cell r="C14" t="str">
            <v>Buldozer Tipo D-6 o equivalente</v>
          </cell>
          <cell r="D14" t="str">
            <v>Hora</v>
          </cell>
          <cell r="E14">
            <v>45000</v>
          </cell>
        </row>
        <row r="15">
          <cell r="C15" t="str">
            <v>Buldozer Tipo D-7 o equivalente</v>
          </cell>
          <cell r="D15" t="str">
            <v>Hora</v>
          </cell>
          <cell r="E15">
            <v>50000</v>
          </cell>
        </row>
        <row r="16">
          <cell r="C16" t="str">
            <v>Camabaja</v>
          </cell>
          <cell r="D16" t="str">
            <v>Hora</v>
          </cell>
          <cell r="E16">
            <v>40000</v>
          </cell>
        </row>
        <row r="17">
          <cell r="C17" t="str">
            <v>Camioneta tipo 300</v>
          </cell>
          <cell r="D17" t="str">
            <v>Hora</v>
          </cell>
          <cell r="E17">
            <v>6000</v>
          </cell>
        </row>
        <row r="18">
          <cell r="C18" t="str">
            <v>Campero</v>
          </cell>
          <cell r="D18" t="str">
            <v>Hora</v>
          </cell>
          <cell r="E18">
            <v>5000</v>
          </cell>
        </row>
        <row r="19">
          <cell r="C19" t="str">
            <v>Cargador tipo CAT 910 o equivalente</v>
          </cell>
          <cell r="D19" t="str">
            <v>Hora</v>
          </cell>
          <cell r="E19">
            <v>30000</v>
          </cell>
        </row>
        <row r="20">
          <cell r="C20" t="str">
            <v>Cargador tipo CAT 920 o equivalente</v>
          </cell>
          <cell r="D20" t="str">
            <v>Hora</v>
          </cell>
          <cell r="E20">
            <v>35000</v>
          </cell>
        </row>
        <row r="21">
          <cell r="C21" t="str">
            <v>Cargador tipo CAT 930 o equivalente</v>
          </cell>
          <cell r="D21" t="str">
            <v>Hora</v>
          </cell>
          <cell r="E21">
            <v>40000</v>
          </cell>
        </row>
        <row r="22">
          <cell r="C22" t="str">
            <v>Cargador tipo CAT 950 o equivalente</v>
          </cell>
          <cell r="D22" t="str">
            <v>Hora</v>
          </cell>
          <cell r="E22">
            <v>42000</v>
          </cell>
        </row>
        <row r="23">
          <cell r="C23" t="str">
            <v>Carrotanque de agua (1000 galones)</v>
          </cell>
          <cell r="D23" t="str">
            <v>Hora</v>
          </cell>
          <cell r="E23">
            <v>25000</v>
          </cell>
        </row>
        <row r="24">
          <cell r="C24" t="str">
            <v>Compactador vibratorio autopropulsado Tipo Dyn-CA-15</v>
          </cell>
          <cell r="D24" t="str">
            <v>Hora</v>
          </cell>
          <cell r="E24">
            <v>35000</v>
          </cell>
        </row>
        <row r="25">
          <cell r="C25" t="str">
            <v>Cilindro compactador tipo triciclo</v>
          </cell>
          <cell r="D25" t="str">
            <v>Hora</v>
          </cell>
          <cell r="E25">
            <v>20000</v>
          </cell>
        </row>
        <row r="26">
          <cell r="C26" t="str">
            <v>Compactador manual vibratorio (rana)</v>
          </cell>
          <cell r="D26" t="str">
            <v>Día</v>
          </cell>
          <cell r="E26">
            <v>25000</v>
          </cell>
        </row>
        <row r="27">
          <cell r="C27" t="str">
            <v>Compresor (125 pies3) con martillos</v>
          </cell>
          <cell r="D27" t="str">
            <v>Hora</v>
          </cell>
          <cell r="E27">
            <v>30000</v>
          </cell>
        </row>
        <row r="28">
          <cell r="C28" t="str">
            <v>Camión doble troque</v>
          </cell>
          <cell r="D28" t="str">
            <v>Hora</v>
          </cell>
          <cell r="E28">
            <v>40000</v>
          </cell>
        </row>
        <row r="29">
          <cell r="C29" t="str">
            <v>Equipo de sand blasting (chorro de arena)</v>
          </cell>
          <cell r="D29" t="str">
            <v>Día</v>
          </cell>
          <cell r="E29">
            <v>50000</v>
          </cell>
        </row>
        <row r="30">
          <cell r="C30" t="str">
            <v>Equipo de oxycorte (acetileno)</v>
          </cell>
          <cell r="D30" t="str">
            <v>Día</v>
          </cell>
          <cell r="E30">
            <v>30000</v>
          </cell>
        </row>
        <row r="31">
          <cell r="C31" t="str">
            <v>Equipo de perforación</v>
          </cell>
          <cell r="D31" t="str">
            <v>Hora</v>
          </cell>
          <cell r="E31">
            <v>45000</v>
          </cell>
        </row>
        <row r="32">
          <cell r="C32" t="str">
            <v>Equipo de topografía (tránsito y nivel)</v>
          </cell>
          <cell r="D32" t="str">
            <v>Día</v>
          </cell>
          <cell r="E32">
            <v>23000</v>
          </cell>
        </row>
        <row r="33">
          <cell r="C33" t="str">
            <v>Equipo para pintura</v>
          </cell>
          <cell r="D33" t="str">
            <v>Hora</v>
          </cell>
          <cell r="E33">
            <v>57180</v>
          </cell>
        </row>
        <row r="34">
          <cell r="C34" t="str">
            <v>Escoba mecánica (Barredora)</v>
          </cell>
          <cell r="D34" t="str">
            <v>Hora</v>
          </cell>
          <cell r="E34">
            <v>17600</v>
          </cell>
        </row>
        <row r="35">
          <cell r="C35" t="str">
            <v>Esparcidor de gravilla</v>
          </cell>
          <cell r="D35" t="str">
            <v>Hora</v>
          </cell>
          <cell r="E35">
            <v>12450</v>
          </cell>
        </row>
        <row r="36">
          <cell r="C36" t="str">
            <v>Fresadora para pavimento</v>
          </cell>
          <cell r="D36" t="str">
            <v>Hora</v>
          </cell>
          <cell r="E36">
            <v>400000</v>
          </cell>
        </row>
        <row r="37">
          <cell r="C37" t="str">
            <v>Guadaña mecánica</v>
          </cell>
          <cell r="D37" t="str">
            <v>Día</v>
          </cell>
          <cell r="E37">
            <v>60000</v>
          </cell>
        </row>
        <row r="38">
          <cell r="C38" t="str">
            <v>Irrigador de asfalto (1000 galones)</v>
          </cell>
          <cell r="D38" t="str">
            <v>Hora</v>
          </cell>
          <cell r="E38">
            <v>30000</v>
          </cell>
        </row>
        <row r="39">
          <cell r="C39" t="str">
            <v>Mezcladora de concreto (1 bulto)</v>
          </cell>
          <cell r="D39" t="str">
            <v>Día</v>
          </cell>
          <cell r="E39">
            <v>13200</v>
          </cell>
        </row>
        <row r="40">
          <cell r="C40" t="str">
            <v>Motobomba de 3"</v>
          </cell>
          <cell r="D40" t="str">
            <v>Día</v>
          </cell>
          <cell r="E40">
            <v>13200</v>
          </cell>
        </row>
        <row r="41">
          <cell r="C41" t="str">
            <v>Motobomba de 4"</v>
          </cell>
          <cell r="D41" t="str">
            <v>Día</v>
          </cell>
          <cell r="E41">
            <v>45000</v>
          </cell>
        </row>
        <row r="42">
          <cell r="C42" t="str">
            <v>Motoniveladora Tipo CAT 120 o equivalente</v>
          </cell>
          <cell r="D42" t="str">
            <v>Hora</v>
          </cell>
          <cell r="E42">
            <v>70000</v>
          </cell>
        </row>
        <row r="43">
          <cell r="C43" t="str">
            <v>Retroexcavadora sobre llanta Tipo JD 410 o equivalente</v>
          </cell>
          <cell r="D43" t="str">
            <v>Hora</v>
          </cell>
          <cell r="E43">
            <v>55000</v>
          </cell>
        </row>
        <row r="44">
          <cell r="C44" t="str">
            <v>Retroexcavadora sobre oruga Tipo JD 690 o equivalente</v>
          </cell>
          <cell r="D44" t="str">
            <v>Hora</v>
          </cell>
          <cell r="E44">
            <v>60000</v>
          </cell>
        </row>
        <row r="45">
          <cell r="C45" t="str">
            <v>Terminadora de asfalto (Finisher)</v>
          </cell>
          <cell r="D45" t="str">
            <v>Hora</v>
          </cell>
          <cell r="E45">
            <v>40000</v>
          </cell>
        </row>
        <row r="46">
          <cell r="C46" t="str">
            <v>Trituradora</v>
          </cell>
          <cell r="D46" t="str">
            <v>Hora</v>
          </cell>
          <cell r="E46">
            <v>300000</v>
          </cell>
        </row>
        <row r="47">
          <cell r="C47" t="str">
            <v>Vehículo delineador</v>
          </cell>
          <cell r="D47" t="str">
            <v>Hora</v>
          </cell>
          <cell r="E47">
            <v>100000</v>
          </cell>
        </row>
        <row r="48">
          <cell r="C48" t="str">
            <v>Vibrador de concreto</v>
          </cell>
          <cell r="D48" t="str">
            <v>Día</v>
          </cell>
          <cell r="E48">
            <v>19000</v>
          </cell>
        </row>
        <row r="49">
          <cell r="C49" t="str">
            <v>Volqueta de 6 m3</v>
          </cell>
          <cell r="D49" t="str">
            <v>Hora</v>
          </cell>
          <cell r="E49">
            <v>30000</v>
          </cell>
        </row>
        <row r="50">
          <cell r="C50" t="str">
            <v>Motosierra</v>
          </cell>
          <cell r="D50" t="str">
            <v>Hora</v>
          </cell>
          <cell r="E50">
            <v>6800</v>
          </cell>
        </row>
        <row r="51">
          <cell r="C51" t="str">
            <v>Compactador neumático</v>
          </cell>
          <cell r="D51" t="str">
            <v>Hora</v>
          </cell>
          <cell r="E51">
            <v>30000</v>
          </cell>
        </row>
        <row r="52">
          <cell r="C52" t="str">
            <v>Pavimentadora deslizante (para conctreto hidraúlico))</v>
          </cell>
          <cell r="D52" t="str">
            <v>Hora</v>
          </cell>
          <cell r="E52">
            <v>18000</v>
          </cell>
        </row>
        <row r="53">
          <cell r="C53" t="str">
            <v>Cortadora (para pavimento)</v>
          </cell>
          <cell r="D53" t="str">
            <v>Hora</v>
          </cell>
          <cell r="E53">
            <v>20000</v>
          </cell>
        </row>
        <row r="54">
          <cell r="C54" t="str">
            <v>Herramienta menor ( 5% de mano de obra )</v>
          </cell>
          <cell r="D54" t="str">
            <v>gl</v>
          </cell>
          <cell r="E54">
            <v>0.05</v>
          </cell>
        </row>
        <row r="55">
          <cell r="C55" t="str">
            <v>Herramienta menor ( 10% de mano de obra )</v>
          </cell>
          <cell r="D55" t="str">
            <v>gl</v>
          </cell>
          <cell r="E55">
            <v>0.1</v>
          </cell>
        </row>
        <row r="56">
          <cell r="C56" t="str">
            <v>Herramienta menor ( 15% de mano de obra )</v>
          </cell>
          <cell r="D56" t="str">
            <v>gl</v>
          </cell>
          <cell r="E56">
            <v>0.15</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E3">
            <v>1</v>
          </cell>
          <cell r="F3" t="str">
            <v>Choque</v>
          </cell>
          <cell r="H3" t="str">
            <v>Briceño - Chocontá</v>
          </cell>
        </row>
        <row r="4">
          <cell r="B4">
            <v>2</v>
          </cell>
          <cell r="D4" t="str">
            <v>Fallas Mecánicas</v>
          </cell>
          <cell r="E4">
            <v>2</v>
          </cell>
          <cell r="F4" t="str">
            <v>Atropello</v>
          </cell>
          <cell r="H4" t="str">
            <v>Chocontá - Guateque</v>
          </cell>
        </row>
        <row r="5">
          <cell r="B5">
            <v>3</v>
          </cell>
          <cell r="D5" t="str">
            <v>Embriaguez del conductor</v>
          </cell>
          <cell r="E5">
            <v>3</v>
          </cell>
          <cell r="F5" t="str">
            <v>Volcamiento</v>
          </cell>
          <cell r="H5" t="str">
            <v>Sisga - Brisas</v>
          </cell>
        </row>
        <row r="6">
          <cell r="B6">
            <v>4</v>
          </cell>
          <cell r="D6" t="str">
            <v>Daños de la Calzada</v>
          </cell>
          <cell r="E6">
            <v>4</v>
          </cell>
          <cell r="F6" t="str">
            <v>Caída Ocupante</v>
          </cell>
          <cell r="H6" t="str">
            <v>Zipaquirá - Ubaté</v>
          </cell>
        </row>
        <row r="7">
          <cell r="B7">
            <v>5</v>
          </cell>
          <cell r="D7" t="str">
            <v>Vehic., objeto,persona</v>
          </cell>
          <cell r="E7">
            <v>5</v>
          </cell>
          <cell r="F7" t="str">
            <v>Incendio</v>
          </cell>
        </row>
        <row r="8">
          <cell r="B8">
            <v>6</v>
          </cell>
          <cell r="D8" t="str">
            <v>Imprudencia del Peatón</v>
          </cell>
          <cell r="E8">
            <v>6</v>
          </cell>
          <cell r="F8" t="str">
            <v xml:space="preserve">Salida de via sin volcarse  </v>
          </cell>
        </row>
        <row r="9">
          <cell r="B9">
            <v>7</v>
          </cell>
          <cell r="D9" t="str">
            <v>Imprudencia del Conductor</v>
          </cell>
          <cell r="E9">
            <v>8</v>
          </cell>
          <cell r="F9" t="str">
            <v>Caida de carga</v>
          </cell>
        </row>
        <row r="10">
          <cell r="B10">
            <v>99</v>
          </cell>
          <cell r="D10" t="str">
            <v>Otras</v>
          </cell>
          <cell r="E10">
            <v>99</v>
          </cell>
          <cell r="F10" t="str">
            <v>Otros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E3">
            <v>1</v>
          </cell>
          <cell r="F3" t="str">
            <v>Choque</v>
          </cell>
          <cell r="H3" t="str">
            <v>Briceño - Chocontá</v>
          </cell>
        </row>
        <row r="4">
          <cell r="B4">
            <v>2</v>
          </cell>
          <cell r="D4" t="str">
            <v>Fallas Mecánicas</v>
          </cell>
          <cell r="E4">
            <v>2</v>
          </cell>
          <cell r="F4" t="str">
            <v>Atropello</v>
          </cell>
          <cell r="H4" t="str">
            <v>Chocontá - Guateque</v>
          </cell>
        </row>
        <row r="5">
          <cell r="B5">
            <v>3</v>
          </cell>
          <cell r="D5" t="str">
            <v>Embriaguez del conductor</v>
          </cell>
          <cell r="E5">
            <v>3</v>
          </cell>
          <cell r="F5" t="str">
            <v>Volcamiento</v>
          </cell>
          <cell r="H5" t="str">
            <v>Sisga - Brisas</v>
          </cell>
        </row>
        <row r="6">
          <cell r="B6">
            <v>4</v>
          </cell>
          <cell r="D6" t="str">
            <v>Daños de la Calzada</v>
          </cell>
          <cell r="E6">
            <v>4</v>
          </cell>
          <cell r="F6" t="str">
            <v>Caída Ocupante</v>
          </cell>
          <cell r="H6" t="str">
            <v>Zipaquirá - Ubaté</v>
          </cell>
        </row>
        <row r="7">
          <cell r="B7">
            <v>5</v>
          </cell>
          <cell r="D7" t="str">
            <v>Vehic., objeto,persona</v>
          </cell>
          <cell r="E7">
            <v>5</v>
          </cell>
          <cell r="F7" t="str">
            <v>Incendio</v>
          </cell>
        </row>
        <row r="8">
          <cell r="B8">
            <v>6</v>
          </cell>
          <cell r="D8" t="str">
            <v>Imprudencia del Peatón</v>
          </cell>
          <cell r="E8">
            <v>6</v>
          </cell>
          <cell r="F8" t="str">
            <v xml:space="preserve">Salida de via sin volcarse  </v>
          </cell>
        </row>
        <row r="9">
          <cell r="B9">
            <v>7</v>
          </cell>
          <cell r="D9" t="str">
            <v>Imprudencia del Conductor</v>
          </cell>
          <cell r="E9">
            <v>8</v>
          </cell>
          <cell r="F9" t="str">
            <v>Caida de carga</v>
          </cell>
        </row>
        <row r="10">
          <cell r="B10">
            <v>99</v>
          </cell>
          <cell r="D10" t="str">
            <v>Otras</v>
          </cell>
          <cell r="E10">
            <v>99</v>
          </cell>
          <cell r="F10" t="str">
            <v>Otros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TRAYECTO 1"/>
      <sheetName val="PR_1"/>
      <sheetName val="Itemes Renovación"/>
      <sheetName val="FECHAS DE CORTE"/>
      <sheetName val="Informacion General"/>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46"/>
  <sheetViews>
    <sheetView view="pageBreakPreview" topLeftCell="A10" zoomScale="115" zoomScaleNormal="100" zoomScaleSheetLayoutView="115" workbookViewId="0">
      <selection activeCell="B9" sqref="B9:J9"/>
    </sheetView>
  </sheetViews>
  <sheetFormatPr baseColWidth="10" defaultRowHeight="12.75"/>
  <cols>
    <col min="1" max="1" width="1.42578125" style="1" customWidth="1"/>
    <col min="2" max="2" width="4.28515625" style="1" customWidth="1"/>
    <col min="3" max="3" width="8.7109375" style="1" customWidth="1"/>
    <col min="4" max="4" width="8.28515625" style="1" customWidth="1"/>
    <col min="5" max="5" width="11.42578125" style="1"/>
    <col min="6" max="6" width="43.85546875" style="1" customWidth="1"/>
    <col min="7" max="7" width="7.85546875" style="1" customWidth="1"/>
    <col min="8" max="8" width="10.28515625" style="1" customWidth="1"/>
    <col min="9" max="9" width="10.42578125" style="1" customWidth="1"/>
    <col min="10" max="10" width="17" style="1" customWidth="1"/>
    <col min="11" max="11" width="13.5703125" style="1" customWidth="1"/>
    <col min="12" max="12" width="36.7109375" style="1" customWidth="1"/>
    <col min="13" max="256" width="11.42578125" style="1"/>
    <col min="257" max="257" width="1.42578125" style="1" customWidth="1"/>
    <col min="258" max="258" width="4.28515625" style="1" customWidth="1"/>
    <col min="259" max="259" width="8.7109375" style="1" customWidth="1"/>
    <col min="260" max="260" width="8.28515625" style="1" customWidth="1"/>
    <col min="261" max="261" width="11.42578125" style="1"/>
    <col min="262" max="262" width="43.85546875" style="1" customWidth="1"/>
    <col min="263" max="263" width="7.85546875" style="1" customWidth="1"/>
    <col min="264" max="264" width="10.28515625" style="1" customWidth="1"/>
    <col min="265" max="265" width="10.42578125" style="1" customWidth="1"/>
    <col min="266" max="266" width="17" style="1" customWidth="1"/>
    <col min="267" max="267" width="12.7109375" style="1" customWidth="1"/>
    <col min="268" max="268" width="36.7109375" style="1" customWidth="1"/>
    <col min="269" max="512" width="11.42578125" style="1"/>
    <col min="513" max="513" width="1.42578125" style="1" customWidth="1"/>
    <col min="514" max="514" width="4.28515625" style="1" customWidth="1"/>
    <col min="515" max="515" width="8.7109375" style="1" customWidth="1"/>
    <col min="516" max="516" width="8.28515625" style="1" customWidth="1"/>
    <col min="517" max="517" width="11.42578125" style="1"/>
    <col min="518" max="518" width="43.85546875" style="1" customWidth="1"/>
    <col min="519" max="519" width="7.85546875" style="1" customWidth="1"/>
    <col min="520" max="520" width="10.28515625" style="1" customWidth="1"/>
    <col min="521" max="521" width="10.42578125" style="1" customWidth="1"/>
    <col min="522" max="522" width="17" style="1" customWidth="1"/>
    <col min="523" max="523" width="12.7109375" style="1" customWidth="1"/>
    <col min="524" max="524" width="36.7109375" style="1" customWidth="1"/>
    <col min="525" max="768" width="11.42578125" style="1"/>
    <col min="769" max="769" width="1.42578125" style="1" customWidth="1"/>
    <col min="770" max="770" width="4.28515625" style="1" customWidth="1"/>
    <col min="771" max="771" width="8.7109375" style="1" customWidth="1"/>
    <col min="772" max="772" width="8.28515625" style="1" customWidth="1"/>
    <col min="773" max="773" width="11.42578125" style="1"/>
    <col min="774" max="774" width="43.85546875" style="1" customWidth="1"/>
    <col min="775" max="775" width="7.85546875" style="1" customWidth="1"/>
    <col min="776" max="776" width="10.28515625" style="1" customWidth="1"/>
    <col min="777" max="777" width="10.42578125" style="1" customWidth="1"/>
    <col min="778" max="778" width="17" style="1" customWidth="1"/>
    <col min="779" max="779" width="12.7109375" style="1" customWidth="1"/>
    <col min="780" max="780" width="36.7109375" style="1" customWidth="1"/>
    <col min="781" max="1024" width="11.42578125" style="1"/>
    <col min="1025" max="1025" width="1.42578125" style="1" customWidth="1"/>
    <col min="1026" max="1026" width="4.28515625" style="1" customWidth="1"/>
    <col min="1027" max="1027" width="8.7109375" style="1" customWidth="1"/>
    <col min="1028" max="1028" width="8.28515625" style="1" customWidth="1"/>
    <col min="1029" max="1029" width="11.42578125" style="1"/>
    <col min="1030" max="1030" width="43.85546875" style="1" customWidth="1"/>
    <col min="1031" max="1031" width="7.85546875" style="1" customWidth="1"/>
    <col min="1032" max="1032" width="10.28515625" style="1" customWidth="1"/>
    <col min="1033" max="1033" width="10.42578125" style="1" customWidth="1"/>
    <col min="1034" max="1034" width="17" style="1" customWidth="1"/>
    <col min="1035" max="1035" width="12.7109375" style="1" customWidth="1"/>
    <col min="1036" max="1036" width="36.7109375" style="1" customWidth="1"/>
    <col min="1037" max="1280" width="11.42578125" style="1"/>
    <col min="1281" max="1281" width="1.42578125" style="1" customWidth="1"/>
    <col min="1282" max="1282" width="4.28515625" style="1" customWidth="1"/>
    <col min="1283" max="1283" width="8.7109375" style="1" customWidth="1"/>
    <col min="1284" max="1284" width="8.28515625" style="1" customWidth="1"/>
    <col min="1285" max="1285" width="11.42578125" style="1"/>
    <col min="1286" max="1286" width="43.85546875" style="1" customWidth="1"/>
    <col min="1287" max="1287" width="7.85546875" style="1" customWidth="1"/>
    <col min="1288" max="1288" width="10.28515625" style="1" customWidth="1"/>
    <col min="1289" max="1289" width="10.42578125" style="1" customWidth="1"/>
    <col min="1290" max="1290" width="17" style="1" customWidth="1"/>
    <col min="1291" max="1291" width="12.7109375" style="1" customWidth="1"/>
    <col min="1292" max="1292" width="36.7109375" style="1" customWidth="1"/>
    <col min="1293" max="1536" width="11.42578125" style="1"/>
    <col min="1537" max="1537" width="1.42578125" style="1" customWidth="1"/>
    <col min="1538" max="1538" width="4.28515625" style="1" customWidth="1"/>
    <col min="1539" max="1539" width="8.7109375" style="1" customWidth="1"/>
    <col min="1540" max="1540" width="8.28515625" style="1" customWidth="1"/>
    <col min="1541" max="1541" width="11.42578125" style="1"/>
    <col min="1542" max="1542" width="43.85546875" style="1" customWidth="1"/>
    <col min="1543" max="1543" width="7.85546875" style="1" customWidth="1"/>
    <col min="1544" max="1544" width="10.28515625" style="1" customWidth="1"/>
    <col min="1545" max="1545" width="10.42578125" style="1" customWidth="1"/>
    <col min="1546" max="1546" width="17" style="1" customWidth="1"/>
    <col min="1547" max="1547" width="12.7109375" style="1" customWidth="1"/>
    <col min="1548" max="1548" width="36.7109375" style="1" customWidth="1"/>
    <col min="1549" max="1792" width="11.42578125" style="1"/>
    <col min="1793" max="1793" width="1.42578125" style="1" customWidth="1"/>
    <col min="1794" max="1794" width="4.28515625" style="1" customWidth="1"/>
    <col min="1795" max="1795" width="8.7109375" style="1" customWidth="1"/>
    <col min="1796" max="1796" width="8.28515625" style="1" customWidth="1"/>
    <col min="1797" max="1797" width="11.42578125" style="1"/>
    <col min="1798" max="1798" width="43.85546875" style="1" customWidth="1"/>
    <col min="1799" max="1799" width="7.85546875" style="1" customWidth="1"/>
    <col min="1800" max="1800" width="10.28515625" style="1" customWidth="1"/>
    <col min="1801" max="1801" width="10.42578125" style="1" customWidth="1"/>
    <col min="1802" max="1802" width="17" style="1" customWidth="1"/>
    <col min="1803" max="1803" width="12.7109375" style="1" customWidth="1"/>
    <col min="1804" max="1804" width="36.7109375" style="1" customWidth="1"/>
    <col min="1805" max="2048" width="11.42578125" style="1"/>
    <col min="2049" max="2049" width="1.42578125" style="1" customWidth="1"/>
    <col min="2050" max="2050" width="4.28515625" style="1" customWidth="1"/>
    <col min="2051" max="2051" width="8.7109375" style="1" customWidth="1"/>
    <col min="2052" max="2052" width="8.28515625" style="1" customWidth="1"/>
    <col min="2053" max="2053" width="11.42578125" style="1"/>
    <col min="2054" max="2054" width="43.85546875" style="1" customWidth="1"/>
    <col min="2055" max="2055" width="7.85546875" style="1" customWidth="1"/>
    <col min="2056" max="2056" width="10.28515625" style="1" customWidth="1"/>
    <col min="2057" max="2057" width="10.42578125" style="1" customWidth="1"/>
    <col min="2058" max="2058" width="17" style="1" customWidth="1"/>
    <col min="2059" max="2059" width="12.7109375" style="1" customWidth="1"/>
    <col min="2060" max="2060" width="36.7109375" style="1" customWidth="1"/>
    <col min="2061" max="2304" width="11.42578125" style="1"/>
    <col min="2305" max="2305" width="1.42578125" style="1" customWidth="1"/>
    <col min="2306" max="2306" width="4.28515625" style="1" customWidth="1"/>
    <col min="2307" max="2307" width="8.7109375" style="1" customWidth="1"/>
    <col min="2308" max="2308" width="8.28515625" style="1" customWidth="1"/>
    <col min="2309" max="2309" width="11.42578125" style="1"/>
    <col min="2310" max="2310" width="43.85546875" style="1" customWidth="1"/>
    <col min="2311" max="2311" width="7.85546875" style="1" customWidth="1"/>
    <col min="2312" max="2312" width="10.28515625" style="1" customWidth="1"/>
    <col min="2313" max="2313" width="10.42578125" style="1" customWidth="1"/>
    <col min="2314" max="2314" width="17" style="1" customWidth="1"/>
    <col min="2315" max="2315" width="12.7109375" style="1" customWidth="1"/>
    <col min="2316" max="2316" width="36.7109375" style="1" customWidth="1"/>
    <col min="2317" max="2560" width="11.42578125" style="1"/>
    <col min="2561" max="2561" width="1.42578125" style="1" customWidth="1"/>
    <col min="2562" max="2562" width="4.28515625" style="1" customWidth="1"/>
    <col min="2563" max="2563" width="8.7109375" style="1" customWidth="1"/>
    <col min="2564" max="2564" width="8.28515625" style="1" customWidth="1"/>
    <col min="2565" max="2565" width="11.42578125" style="1"/>
    <col min="2566" max="2566" width="43.85546875" style="1" customWidth="1"/>
    <col min="2567" max="2567" width="7.85546875" style="1" customWidth="1"/>
    <col min="2568" max="2568" width="10.28515625" style="1" customWidth="1"/>
    <col min="2569" max="2569" width="10.42578125" style="1" customWidth="1"/>
    <col min="2570" max="2570" width="17" style="1" customWidth="1"/>
    <col min="2571" max="2571" width="12.7109375" style="1" customWidth="1"/>
    <col min="2572" max="2572" width="36.7109375" style="1" customWidth="1"/>
    <col min="2573" max="2816" width="11.42578125" style="1"/>
    <col min="2817" max="2817" width="1.42578125" style="1" customWidth="1"/>
    <col min="2818" max="2818" width="4.28515625" style="1" customWidth="1"/>
    <col min="2819" max="2819" width="8.7109375" style="1" customWidth="1"/>
    <col min="2820" max="2820" width="8.28515625" style="1" customWidth="1"/>
    <col min="2821" max="2821" width="11.42578125" style="1"/>
    <col min="2822" max="2822" width="43.85546875" style="1" customWidth="1"/>
    <col min="2823" max="2823" width="7.85546875" style="1" customWidth="1"/>
    <col min="2824" max="2824" width="10.28515625" style="1" customWidth="1"/>
    <col min="2825" max="2825" width="10.42578125" style="1" customWidth="1"/>
    <col min="2826" max="2826" width="17" style="1" customWidth="1"/>
    <col min="2827" max="2827" width="12.7109375" style="1" customWidth="1"/>
    <col min="2828" max="2828" width="36.7109375" style="1" customWidth="1"/>
    <col min="2829" max="3072" width="11.42578125" style="1"/>
    <col min="3073" max="3073" width="1.42578125" style="1" customWidth="1"/>
    <col min="3074" max="3074" width="4.28515625" style="1" customWidth="1"/>
    <col min="3075" max="3075" width="8.7109375" style="1" customWidth="1"/>
    <col min="3076" max="3076" width="8.28515625" style="1" customWidth="1"/>
    <col min="3077" max="3077" width="11.42578125" style="1"/>
    <col min="3078" max="3078" width="43.85546875" style="1" customWidth="1"/>
    <col min="3079" max="3079" width="7.85546875" style="1" customWidth="1"/>
    <col min="3080" max="3080" width="10.28515625" style="1" customWidth="1"/>
    <col min="3081" max="3081" width="10.42578125" style="1" customWidth="1"/>
    <col min="3082" max="3082" width="17" style="1" customWidth="1"/>
    <col min="3083" max="3083" width="12.7109375" style="1" customWidth="1"/>
    <col min="3084" max="3084" width="36.7109375" style="1" customWidth="1"/>
    <col min="3085" max="3328" width="11.42578125" style="1"/>
    <col min="3329" max="3329" width="1.42578125" style="1" customWidth="1"/>
    <col min="3330" max="3330" width="4.28515625" style="1" customWidth="1"/>
    <col min="3331" max="3331" width="8.7109375" style="1" customWidth="1"/>
    <col min="3332" max="3332" width="8.28515625" style="1" customWidth="1"/>
    <col min="3333" max="3333" width="11.42578125" style="1"/>
    <col min="3334" max="3334" width="43.85546875" style="1" customWidth="1"/>
    <col min="3335" max="3335" width="7.85546875" style="1" customWidth="1"/>
    <col min="3336" max="3336" width="10.28515625" style="1" customWidth="1"/>
    <col min="3337" max="3337" width="10.42578125" style="1" customWidth="1"/>
    <col min="3338" max="3338" width="17" style="1" customWidth="1"/>
    <col min="3339" max="3339" width="12.7109375" style="1" customWidth="1"/>
    <col min="3340" max="3340" width="36.7109375" style="1" customWidth="1"/>
    <col min="3341" max="3584" width="11.42578125" style="1"/>
    <col min="3585" max="3585" width="1.42578125" style="1" customWidth="1"/>
    <col min="3586" max="3586" width="4.28515625" style="1" customWidth="1"/>
    <col min="3587" max="3587" width="8.7109375" style="1" customWidth="1"/>
    <col min="3588" max="3588" width="8.28515625" style="1" customWidth="1"/>
    <col min="3589" max="3589" width="11.42578125" style="1"/>
    <col min="3590" max="3590" width="43.85546875" style="1" customWidth="1"/>
    <col min="3591" max="3591" width="7.85546875" style="1" customWidth="1"/>
    <col min="3592" max="3592" width="10.28515625" style="1" customWidth="1"/>
    <col min="3593" max="3593" width="10.42578125" style="1" customWidth="1"/>
    <col min="3594" max="3594" width="17" style="1" customWidth="1"/>
    <col min="3595" max="3595" width="12.7109375" style="1" customWidth="1"/>
    <col min="3596" max="3596" width="36.7109375" style="1" customWidth="1"/>
    <col min="3597" max="3840" width="11.42578125" style="1"/>
    <col min="3841" max="3841" width="1.42578125" style="1" customWidth="1"/>
    <col min="3842" max="3842" width="4.28515625" style="1" customWidth="1"/>
    <col min="3843" max="3843" width="8.7109375" style="1" customWidth="1"/>
    <col min="3844" max="3844" width="8.28515625" style="1" customWidth="1"/>
    <col min="3845" max="3845" width="11.42578125" style="1"/>
    <col min="3846" max="3846" width="43.85546875" style="1" customWidth="1"/>
    <col min="3847" max="3847" width="7.85546875" style="1" customWidth="1"/>
    <col min="3848" max="3848" width="10.28515625" style="1" customWidth="1"/>
    <col min="3849" max="3849" width="10.42578125" style="1" customWidth="1"/>
    <col min="3850" max="3850" width="17" style="1" customWidth="1"/>
    <col min="3851" max="3851" width="12.7109375" style="1" customWidth="1"/>
    <col min="3852" max="3852" width="36.7109375" style="1" customWidth="1"/>
    <col min="3853" max="4096" width="11.42578125" style="1"/>
    <col min="4097" max="4097" width="1.42578125" style="1" customWidth="1"/>
    <col min="4098" max="4098" width="4.28515625" style="1" customWidth="1"/>
    <col min="4099" max="4099" width="8.7109375" style="1" customWidth="1"/>
    <col min="4100" max="4100" width="8.28515625" style="1" customWidth="1"/>
    <col min="4101" max="4101" width="11.42578125" style="1"/>
    <col min="4102" max="4102" width="43.85546875" style="1" customWidth="1"/>
    <col min="4103" max="4103" width="7.85546875" style="1" customWidth="1"/>
    <col min="4104" max="4104" width="10.28515625" style="1" customWidth="1"/>
    <col min="4105" max="4105" width="10.42578125" style="1" customWidth="1"/>
    <col min="4106" max="4106" width="17" style="1" customWidth="1"/>
    <col min="4107" max="4107" width="12.7109375" style="1" customWidth="1"/>
    <col min="4108" max="4108" width="36.7109375" style="1" customWidth="1"/>
    <col min="4109" max="4352" width="11.42578125" style="1"/>
    <col min="4353" max="4353" width="1.42578125" style="1" customWidth="1"/>
    <col min="4354" max="4354" width="4.28515625" style="1" customWidth="1"/>
    <col min="4355" max="4355" width="8.7109375" style="1" customWidth="1"/>
    <col min="4356" max="4356" width="8.28515625" style="1" customWidth="1"/>
    <col min="4357" max="4357" width="11.42578125" style="1"/>
    <col min="4358" max="4358" width="43.85546875" style="1" customWidth="1"/>
    <col min="4359" max="4359" width="7.85546875" style="1" customWidth="1"/>
    <col min="4360" max="4360" width="10.28515625" style="1" customWidth="1"/>
    <col min="4361" max="4361" width="10.42578125" style="1" customWidth="1"/>
    <col min="4362" max="4362" width="17" style="1" customWidth="1"/>
    <col min="4363" max="4363" width="12.7109375" style="1" customWidth="1"/>
    <col min="4364" max="4364" width="36.7109375" style="1" customWidth="1"/>
    <col min="4365" max="4608" width="11.42578125" style="1"/>
    <col min="4609" max="4609" width="1.42578125" style="1" customWidth="1"/>
    <col min="4610" max="4610" width="4.28515625" style="1" customWidth="1"/>
    <col min="4611" max="4611" width="8.7109375" style="1" customWidth="1"/>
    <col min="4612" max="4612" width="8.28515625" style="1" customWidth="1"/>
    <col min="4613" max="4613" width="11.42578125" style="1"/>
    <col min="4614" max="4614" width="43.85546875" style="1" customWidth="1"/>
    <col min="4615" max="4615" width="7.85546875" style="1" customWidth="1"/>
    <col min="4616" max="4616" width="10.28515625" style="1" customWidth="1"/>
    <col min="4617" max="4617" width="10.42578125" style="1" customWidth="1"/>
    <col min="4618" max="4618" width="17" style="1" customWidth="1"/>
    <col min="4619" max="4619" width="12.7109375" style="1" customWidth="1"/>
    <col min="4620" max="4620" width="36.7109375" style="1" customWidth="1"/>
    <col min="4621" max="4864" width="11.42578125" style="1"/>
    <col min="4865" max="4865" width="1.42578125" style="1" customWidth="1"/>
    <col min="4866" max="4866" width="4.28515625" style="1" customWidth="1"/>
    <col min="4867" max="4867" width="8.7109375" style="1" customWidth="1"/>
    <col min="4868" max="4868" width="8.28515625" style="1" customWidth="1"/>
    <col min="4869" max="4869" width="11.42578125" style="1"/>
    <col min="4870" max="4870" width="43.85546875" style="1" customWidth="1"/>
    <col min="4871" max="4871" width="7.85546875" style="1" customWidth="1"/>
    <col min="4872" max="4872" width="10.28515625" style="1" customWidth="1"/>
    <col min="4873" max="4873" width="10.42578125" style="1" customWidth="1"/>
    <col min="4874" max="4874" width="17" style="1" customWidth="1"/>
    <col min="4875" max="4875" width="12.7109375" style="1" customWidth="1"/>
    <col min="4876" max="4876" width="36.7109375" style="1" customWidth="1"/>
    <col min="4877" max="5120" width="11.42578125" style="1"/>
    <col min="5121" max="5121" width="1.42578125" style="1" customWidth="1"/>
    <col min="5122" max="5122" width="4.28515625" style="1" customWidth="1"/>
    <col min="5123" max="5123" width="8.7109375" style="1" customWidth="1"/>
    <col min="5124" max="5124" width="8.28515625" style="1" customWidth="1"/>
    <col min="5125" max="5125" width="11.42578125" style="1"/>
    <col min="5126" max="5126" width="43.85546875" style="1" customWidth="1"/>
    <col min="5127" max="5127" width="7.85546875" style="1" customWidth="1"/>
    <col min="5128" max="5128" width="10.28515625" style="1" customWidth="1"/>
    <col min="5129" max="5129" width="10.42578125" style="1" customWidth="1"/>
    <col min="5130" max="5130" width="17" style="1" customWidth="1"/>
    <col min="5131" max="5131" width="12.7109375" style="1" customWidth="1"/>
    <col min="5132" max="5132" width="36.7109375" style="1" customWidth="1"/>
    <col min="5133" max="5376" width="11.42578125" style="1"/>
    <col min="5377" max="5377" width="1.42578125" style="1" customWidth="1"/>
    <col min="5378" max="5378" width="4.28515625" style="1" customWidth="1"/>
    <col min="5379" max="5379" width="8.7109375" style="1" customWidth="1"/>
    <col min="5380" max="5380" width="8.28515625" style="1" customWidth="1"/>
    <col min="5381" max="5381" width="11.42578125" style="1"/>
    <col min="5382" max="5382" width="43.85546875" style="1" customWidth="1"/>
    <col min="5383" max="5383" width="7.85546875" style="1" customWidth="1"/>
    <col min="5384" max="5384" width="10.28515625" style="1" customWidth="1"/>
    <col min="5385" max="5385" width="10.42578125" style="1" customWidth="1"/>
    <col min="5386" max="5386" width="17" style="1" customWidth="1"/>
    <col min="5387" max="5387" width="12.7109375" style="1" customWidth="1"/>
    <col min="5388" max="5388" width="36.7109375" style="1" customWidth="1"/>
    <col min="5389" max="5632" width="11.42578125" style="1"/>
    <col min="5633" max="5633" width="1.42578125" style="1" customWidth="1"/>
    <col min="5634" max="5634" width="4.28515625" style="1" customWidth="1"/>
    <col min="5635" max="5635" width="8.7109375" style="1" customWidth="1"/>
    <col min="5636" max="5636" width="8.28515625" style="1" customWidth="1"/>
    <col min="5637" max="5637" width="11.42578125" style="1"/>
    <col min="5638" max="5638" width="43.85546875" style="1" customWidth="1"/>
    <col min="5639" max="5639" width="7.85546875" style="1" customWidth="1"/>
    <col min="5640" max="5640" width="10.28515625" style="1" customWidth="1"/>
    <col min="5641" max="5641" width="10.42578125" style="1" customWidth="1"/>
    <col min="5642" max="5642" width="17" style="1" customWidth="1"/>
    <col min="5643" max="5643" width="12.7109375" style="1" customWidth="1"/>
    <col min="5644" max="5644" width="36.7109375" style="1" customWidth="1"/>
    <col min="5645" max="5888" width="11.42578125" style="1"/>
    <col min="5889" max="5889" width="1.42578125" style="1" customWidth="1"/>
    <col min="5890" max="5890" width="4.28515625" style="1" customWidth="1"/>
    <col min="5891" max="5891" width="8.7109375" style="1" customWidth="1"/>
    <col min="5892" max="5892" width="8.28515625" style="1" customWidth="1"/>
    <col min="5893" max="5893" width="11.42578125" style="1"/>
    <col min="5894" max="5894" width="43.85546875" style="1" customWidth="1"/>
    <col min="5895" max="5895" width="7.85546875" style="1" customWidth="1"/>
    <col min="5896" max="5896" width="10.28515625" style="1" customWidth="1"/>
    <col min="5897" max="5897" width="10.42578125" style="1" customWidth="1"/>
    <col min="5898" max="5898" width="17" style="1" customWidth="1"/>
    <col min="5899" max="5899" width="12.7109375" style="1" customWidth="1"/>
    <col min="5900" max="5900" width="36.7109375" style="1" customWidth="1"/>
    <col min="5901" max="6144" width="11.42578125" style="1"/>
    <col min="6145" max="6145" width="1.42578125" style="1" customWidth="1"/>
    <col min="6146" max="6146" width="4.28515625" style="1" customWidth="1"/>
    <col min="6147" max="6147" width="8.7109375" style="1" customWidth="1"/>
    <col min="6148" max="6148" width="8.28515625" style="1" customWidth="1"/>
    <col min="6149" max="6149" width="11.42578125" style="1"/>
    <col min="6150" max="6150" width="43.85546875" style="1" customWidth="1"/>
    <col min="6151" max="6151" width="7.85546875" style="1" customWidth="1"/>
    <col min="6152" max="6152" width="10.28515625" style="1" customWidth="1"/>
    <col min="6153" max="6153" width="10.42578125" style="1" customWidth="1"/>
    <col min="6154" max="6154" width="17" style="1" customWidth="1"/>
    <col min="6155" max="6155" width="12.7109375" style="1" customWidth="1"/>
    <col min="6156" max="6156" width="36.7109375" style="1" customWidth="1"/>
    <col min="6157" max="6400" width="11.42578125" style="1"/>
    <col min="6401" max="6401" width="1.42578125" style="1" customWidth="1"/>
    <col min="6402" max="6402" width="4.28515625" style="1" customWidth="1"/>
    <col min="6403" max="6403" width="8.7109375" style="1" customWidth="1"/>
    <col min="6404" max="6404" width="8.28515625" style="1" customWidth="1"/>
    <col min="6405" max="6405" width="11.42578125" style="1"/>
    <col min="6406" max="6406" width="43.85546875" style="1" customWidth="1"/>
    <col min="6407" max="6407" width="7.85546875" style="1" customWidth="1"/>
    <col min="6408" max="6408" width="10.28515625" style="1" customWidth="1"/>
    <col min="6409" max="6409" width="10.42578125" style="1" customWidth="1"/>
    <col min="6410" max="6410" width="17" style="1" customWidth="1"/>
    <col min="6411" max="6411" width="12.7109375" style="1" customWidth="1"/>
    <col min="6412" max="6412" width="36.7109375" style="1" customWidth="1"/>
    <col min="6413" max="6656" width="11.42578125" style="1"/>
    <col min="6657" max="6657" width="1.42578125" style="1" customWidth="1"/>
    <col min="6658" max="6658" width="4.28515625" style="1" customWidth="1"/>
    <col min="6659" max="6659" width="8.7109375" style="1" customWidth="1"/>
    <col min="6660" max="6660" width="8.28515625" style="1" customWidth="1"/>
    <col min="6661" max="6661" width="11.42578125" style="1"/>
    <col min="6662" max="6662" width="43.85546875" style="1" customWidth="1"/>
    <col min="6663" max="6663" width="7.85546875" style="1" customWidth="1"/>
    <col min="6664" max="6664" width="10.28515625" style="1" customWidth="1"/>
    <col min="6665" max="6665" width="10.42578125" style="1" customWidth="1"/>
    <col min="6666" max="6666" width="17" style="1" customWidth="1"/>
    <col min="6667" max="6667" width="12.7109375" style="1" customWidth="1"/>
    <col min="6668" max="6668" width="36.7109375" style="1" customWidth="1"/>
    <col min="6669" max="6912" width="11.42578125" style="1"/>
    <col min="6913" max="6913" width="1.42578125" style="1" customWidth="1"/>
    <col min="6914" max="6914" width="4.28515625" style="1" customWidth="1"/>
    <col min="6915" max="6915" width="8.7109375" style="1" customWidth="1"/>
    <col min="6916" max="6916" width="8.28515625" style="1" customWidth="1"/>
    <col min="6917" max="6917" width="11.42578125" style="1"/>
    <col min="6918" max="6918" width="43.85546875" style="1" customWidth="1"/>
    <col min="6919" max="6919" width="7.85546875" style="1" customWidth="1"/>
    <col min="6920" max="6920" width="10.28515625" style="1" customWidth="1"/>
    <col min="6921" max="6921" width="10.42578125" style="1" customWidth="1"/>
    <col min="6922" max="6922" width="17" style="1" customWidth="1"/>
    <col min="6923" max="6923" width="12.7109375" style="1" customWidth="1"/>
    <col min="6924" max="6924" width="36.7109375" style="1" customWidth="1"/>
    <col min="6925" max="7168" width="11.42578125" style="1"/>
    <col min="7169" max="7169" width="1.42578125" style="1" customWidth="1"/>
    <col min="7170" max="7170" width="4.28515625" style="1" customWidth="1"/>
    <col min="7171" max="7171" width="8.7109375" style="1" customWidth="1"/>
    <col min="7172" max="7172" width="8.28515625" style="1" customWidth="1"/>
    <col min="7173" max="7173" width="11.42578125" style="1"/>
    <col min="7174" max="7174" width="43.85546875" style="1" customWidth="1"/>
    <col min="7175" max="7175" width="7.85546875" style="1" customWidth="1"/>
    <col min="7176" max="7176" width="10.28515625" style="1" customWidth="1"/>
    <col min="7177" max="7177" width="10.42578125" style="1" customWidth="1"/>
    <col min="7178" max="7178" width="17" style="1" customWidth="1"/>
    <col min="7179" max="7179" width="12.7109375" style="1" customWidth="1"/>
    <col min="7180" max="7180" width="36.7109375" style="1" customWidth="1"/>
    <col min="7181" max="7424" width="11.42578125" style="1"/>
    <col min="7425" max="7425" width="1.42578125" style="1" customWidth="1"/>
    <col min="7426" max="7426" width="4.28515625" style="1" customWidth="1"/>
    <col min="7427" max="7427" width="8.7109375" style="1" customWidth="1"/>
    <col min="7428" max="7428" width="8.28515625" style="1" customWidth="1"/>
    <col min="7429" max="7429" width="11.42578125" style="1"/>
    <col min="7430" max="7430" width="43.85546875" style="1" customWidth="1"/>
    <col min="7431" max="7431" width="7.85546875" style="1" customWidth="1"/>
    <col min="7432" max="7432" width="10.28515625" style="1" customWidth="1"/>
    <col min="7433" max="7433" width="10.42578125" style="1" customWidth="1"/>
    <col min="7434" max="7434" width="17" style="1" customWidth="1"/>
    <col min="7435" max="7435" width="12.7109375" style="1" customWidth="1"/>
    <col min="7436" max="7436" width="36.7109375" style="1" customWidth="1"/>
    <col min="7437" max="7680" width="11.42578125" style="1"/>
    <col min="7681" max="7681" width="1.42578125" style="1" customWidth="1"/>
    <col min="7682" max="7682" width="4.28515625" style="1" customWidth="1"/>
    <col min="7683" max="7683" width="8.7109375" style="1" customWidth="1"/>
    <col min="7684" max="7684" width="8.28515625" style="1" customWidth="1"/>
    <col min="7685" max="7685" width="11.42578125" style="1"/>
    <col min="7686" max="7686" width="43.85546875" style="1" customWidth="1"/>
    <col min="7687" max="7687" width="7.85546875" style="1" customWidth="1"/>
    <col min="7688" max="7688" width="10.28515625" style="1" customWidth="1"/>
    <col min="7689" max="7689" width="10.42578125" style="1" customWidth="1"/>
    <col min="7690" max="7690" width="17" style="1" customWidth="1"/>
    <col min="7691" max="7691" width="12.7109375" style="1" customWidth="1"/>
    <col min="7692" max="7692" width="36.7109375" style="1" customWidth="1"/>
    <col min="7693" max="7936" width="11.42578125" style="1"/>
    <col min="7937" max="7937" width="1.42578125" style="1" customWidth="1"/>
    <col min="7938" max="7938" width="4.28515625" style="1" customWidth="1"/>
    <col min="7939" max="7939" width="8.7109375" style="1" customWidth="1"/>
    <col min="7940" max="7940" width="8.28515625" style="1" customWidth="1"/>
    <col min="7941" max="7941" width="11.42578125" style="1"/>
    <col min="7942" max="7942" width="43.85546875" style="1" customWidth="1"/>
    <col min="7943" max="7943" width="7.85546875" style="1" customWidth="1"/>
    <col min="7944" max="7944" width="10.28515625" style="1" customWidth="1"/>
    <col min="7945" max="7945" width="10.42578125" style="1" customWidth="1"/>
    <col min="7946" max="7946" width="17" style="1" customWidth="1"/>
    <col min="7947" max="7947" width="12.7109375" style="1" customWidth="1"/>
    <col min="7948" max="7948" width="36.7109375" style="1" customWidth="1"/>
    <col min="7949" max="8192" width="11.42578125" style="1"/>
    <col min="8193" max="8193" width="1.42578125" style="1" customWidth="1"/>
    <col min="8194" max="8194" width="4.28515625" style="1" customWidth="1"/>
    <col min="8195" max="8195" width="8.7109375" style="1" customWidth="1"/>
    <col min="8196" max="8196" width="8.28515625" style="1" customWidth="1"/>
    <col min="8197" max="8197" width="11.42578125" style="1"/>
    <col min="8198" max="8198" width="43.85546875" style="1" customWidth="1"/>
    <col min="8199" max="8199" width="7.85546875" style="1" customWidth="1"/>
    <col min="8200" max="8200" width="10.28515625" style="1" customWidth="1"/>
    <col min="8201" max="8201" width="10.42578125" style="1" customWidth="1"/>
    <col min="8202" max="8202" width="17" style="1" customWidth="1"/>
    <col min="8203" max="8203" width="12.7109375" style="1" customWidth="1"/>
    <col min="8204" max="8204" width="36.7109375" style="1" customWidth="1"/>
    <col min="8205" max="8448" width="11.42578125" style="1"/>
    <col min="8449" max="8449" width="1.42578125" style="1" customWidth="1"/>
    <col min="8450" max="8450" width="4.28515625" style="1" customWidth="1"/>
    <col min="8451" max="8451" width="8.7109375" style="1" customWidth="1"/>
    <col min="8452" max="8452" width="8.28515625" style="1" customWidth="1"/>
    <col min="8453" max="8453" width="11.42578125" style="1"/>
    <col min="8454" max="8454" width="43.85546875" style="1" customWidth="1"/>
    <col min="8455" max="8455" width="7.85546875" style="1" customWidth="1"/>
    <col min="8456" max="8456" width="10.28515625" style="1" customWidth="1"/>
    <col min="8457" max="8457" width="10.42578125" style="1" customWidth="1"/>
    <col min="8458" max="8458" width="17" style="1" customWidth="1"/>
    <col min="8459" max="8459" width="12.7109375" style="1" customWidth="1"/>
    <col min="8460" max="8460" width="36.7109375" style="1" customWidth="1"/>
    <col min="8461" max="8704" width="11.42578125" style="1"/>
    <col min="8705" max="8705" width="1.42578125" style="1" customWidth="1"/>
    <col min="8706" max="8706" width="4.28515625" style="1" customWidth="1"/>
    <col min="8707" max="8707" width="8.7109375" style="1" customWidth="1"/>
    <col min="8708" max="8708" width="8.28515625" style="1" customWidth="1"/>
    <col min="8709" max="8709" width="11.42578125" style="1"/>
    <col min="8710" max="8710" width="43.85546875" style="1" customWidth="1"/>
    <col min="8711" max="8711" width="7.85546875" style="1" customWidth="1"/>
    <col min="8712" max="8712" width="10.28515625" style="1" customWidth="1"/>
    <col min="8713" max="8713" width="10.42578125" style="1" customWidth="1"/>
    <col min="8714" max="8714" width="17" style="1" customWidth="1"/>
    <col min="8715" max="8715" width="12.7109375" style="1" customWidth="1"/>
    <col min="8716" max="8716" width="36.7109375" style="1" customWidth="1"/>
    <col min="8717" max="8960" width="11.42578125" style="1"/>
    <col min="8961" max="8961" width="1.42578125" style="1" customWidth="1"/>
    <col min="8962" max="8962" width="4.28515625" style="1" customWidth="1"/>
    <col min="8963" max="8963" width="8.7109375" style="1" customWidth="1"/>
    <col min="8964" max="8964" width="8.28515625" style="1" customWidth="1"/>
    <col min="8965" max="8965" width="11.42578125" style="1"/>
    <col min="8966" max="8966" width="43.85546875" style="1" customWidth="1"/>
    <col min="8967" max="8967" width="7.85546875" style="1" customWidth="1"/>
    <col min="8968" max="8968" width="10.28515625" style="1" customWidth="1"/>
    <col min="8969" max="8969" width="10.42578125" style="1" customWidth="1"/>
    <col min="8970" max="8970" width="17" style="1" customWidth="1"/>
    <col min="8971" max="8971" width="12.7109375" style="1" customWidth="1"/>
    <col min="8972" max="8972" width="36.7109375" style="1" customWidth="1"/>
    <col min="8973" max="9216" width="11.42578125" style="1"/>
    <col min="9217" max="9217" width="1.42578125" style="1" customWidth="1"/>
    <col min="9218" max="9218" width="4.28515625" style="1" customWidth="1"/>
    <col min="9219" max="9219" width="8.7109375" style="1" customWidth="1"/>
    <col min="9220" max="9220" width="8.28515625" style="1" customWidth="1"/>
    <col min="9221" max="9221" width="11.42578125" style="1"/>
    <col min="9222" max="9222" width="43.85546875" style="1" customWidth="1"/>
    <col min="9223" max="9223" width="7.85546875" style="1" customWidth="1"/>
    <col min="9224" max="9224" width="10.28515625" style="1" customWidth="1"/>
    <col min="9225" max="9225" width="10.42578125" style="1" customWidth="1"/>
    <col min="9226" max="9226" width="17" style="1" customWidth="1"/>
    <col min="9227" max="9227" width="12.7109375" style="1" customWidth="1"/>
    <col min="9228" max="9228" width="36.7109375" style="1" customWidth="1"/>
    <col min="9229" max="9472" width="11.42578125" style="1"/>
    <col min="9473" max="9473" width="1.42578125" style="1" customWidth="1"/>
    <col min="9474" max="9474" width="4.28515625" style="1" customWidth="1"/>
    <col min="9475" max="9475" width="8.7109375" style="1" customWidth="1"/>
    <col min="9476" max="9476" width="8.28515625" style="1" customWidth="1"/>
    <col min="9477" max="9477" width="11.42578125" style="1"/>
    <col min="9478" max="9478" width="43.85546875" style="1" customWidth="1"/>
    <col min="9479" max="9479" width="7.85546875" style="1" customWidth="1"/>
    <col min="9480" max="9480" width="10.28515625" style="1" customWidth="1"/>
    <col min="9481" max="9481" width="10.42578125" style="1" customWidth="1"/>
    <col min="9482" max="9482" width="17" style="1" customWidth="1"/>
    <col min="9483" max="9483" width="12.7109375" style="1" customWidth="1"/>
    <col min="9484" max="9484" width="36.7109375" style="1" customWidth="1"/>
    <col min="9485" max="9728" width="11.42578125" style="1"/>
    <col min="9729" max="9729" width="1.42578125" style="1" customWidth="1"/>
    <col min="9730" max="9730" width="4.28515625" style="1" customWidth="1"/>
    <col min="9731" max="9731" width="8.7109375" style="1" customWidth="1"/>
    <col min="9732" max="9732" width="8.28515625" style="1" customWidth="1"/>
    <col min="9733" max="9733" width="11.42578125" style="1"/>
    <col min="9734" max="9734" width="43.85546875" style="1" customWidth="1"/>
    <col min="9735" max="9735" width="7.85546875" style="1" customWidth="1"/>
    <col min="9736" max="9736" width="10.28515625" style="1" customWidth="1"/>
    <col min="9737" max="9737" width="10.42578125" style="1" customWidth="1"/>
    <col min="9738" max="9738" width="17" style="1" customWidth="1"/>
    <col min="9739" max="9739" width="12.7109375" style="1" customWidth="1"/>
    <col min="9740" max="9740" width="36.7109375" style="1" customWidth="1"/>
    <col min="9741" max="9984" width="11.42578125" style="1"/>
    <col min="9985" max="9985" width="1.42578125" style="1" customWidth="1"/>
    <col min="9986" max="9986" width="4.28515625" style="1" customWidth="1"/>
    <col min="9987" max="9987" width="8.7109375" style="1" customWidth="1"/>
    <col min="9988" max="9988" width="8.28515625" style="1" customWidth="1"/>
    <col min="9989" max="9989" width="11.42578125" style="1"/>
    <col min="9990" max="9990" width="43.85546875" style="1" customWidth="1"/>
    <col min="9991" max="9991" width="7.85546875" style="1" customWidth="1"/>
    <col min="9992" max="9992" width="10.28515625" style="1" customWidth="1"/>
    <col min="9993" max="9993" width="10.42578125" style="1" customWidth="1"/>
    <col min="9994" max="9994" width="17" style="1" customWidth="1"/>
    <col min="9995" max="9995" width="12.7109375" style="1" customWidth="1"/>
    <col min="9996" max="9996" width="36.7109375" style="1" customWidth="1"/>
    <col min="9997" max="10240" width="11.42578125" style="1"/>
    <col min="10241" max="10241" width="1.42578125" style="1" customWidth="1"/>
    <col min="10242" max="10242" width="4.28515625" style="1" customWidth="1"/>
    <col min="10243" max="10243" width="8.7109375" style="1" customWidth="1"/>
    <col min="10244" max="10244" width="8.28515625" style="1" customWidth="1"/>
    <col min="10245" max="10245" width="11.42578125" style="1"/>
    <col min="10246" max="10246" width="43.85546875" style="1" customWidth="1"/>
    <col min="10247" max="10247" width="7.85546875" style="1" customWidth="1"/>
    <col min="10248" max="10248" width="10.28515625" style="1" customWidth="1"/>
    <col min="10249" max="10249" width="10.42578125" style="1" customWidth="1"/>
    <col min="10250" max="10250" width="17" style="1" customWidth="1"/>
    <col min="10251" max="10251" width="12.7109375" style="1" customWidth="1"/>
    <col min="10252" max="10252" width="36.7109375" style="1" customWidth="1"/>
    <col min="10253" max="10496" width="11.42578125" style="1"/>
    <col min="10497" max="10497" width="1.42578125" style="1" customWidth="1"/>
    <col min="10498" max="10498" width="4.28515625" style="1" customWidth="1"/>
    <col min="10499" max="10499" width="8.7109375" style="1" customWidth="1"/>
    <col min="10500" max="10500" width="8.28515625" style="1" customWidth="1"/>
    <col min="10501" max="10501" width="11.42578125" style="1"/>
    <col min="10502" max="10502" width="43.85546875" style="1" customWidth="1"/>
    <col min="10503" max="10503" width="7.85546875" style="1" customWidth="1"/>
    <col min="10504" max="10504" width="10.28515625" style="1" customWidth="1"/>
    <col min="10505" max="10505" width="10.42578125" style="1" customWidth="1"/>
    <col min="10506" max="10506" width="17" style="1" customWidth="1"/>
    <col min="10507" max="10507" width="12.7109375" style="1" customWidth="1"/>
    <col min="10508" max="10508" width="36.7109375" style="1" customWidth="1"/>
    <col min="10509" max="10752" width="11.42578125" style="1"/>
    <col min="10753" max="10753" width="1.42578125" style="1" customWidth="1"/>
    <col min="10754" max="10754" width="4.28515625" style="1" customWidth="1"/>
    <col min="10755" max="10755" width="8.7109375" style="1" customWidth="1"/>
    <col min="10756" max="10756" width="8.28515625" style="1" customWidth="1"/>
    <col min="10757" max="10757" width="11.42578125" style="1"/>
    <col min="10758" max="10758" width="43.85546875" style="1" customWidth="1"/>
    <col min="10759" max="10759" width="7.85546875" style="1" customWidth="1"/>
    <col min="10760" max="10760" width="10.28515625" style="1" customWidth="1"/>
    <col min="10761" max="10761" width="10.42578125" style="1" customWidth="1"/>
    <col min="10762" max="10762" width="17" style="1" customWidth="1"/>
    <col min="10763" max="10763" width="12.7109375" style="1" customWidth="1"/>
    <col min="10764" max="10764" width="36.7109375" style="1" customWidth="1"/>
    <col min="10765" max="11008" width="11.42578125" style="1"/>
    <col min="11009" max="11009" width="1.42578125" style="1" customWidth="1"/>
    <col min="11010" max="11010" width="4.28515625" style="1" customWidth="1"/>
    <col min="11011" max="11011" width="8.7109375" style="1" customWidth="1"/>
    <col min="11012" max="11012" width="8.28515625" style="1" customWidth="1"/>
    <col min="11013" max="11013" width="11.42578125" style="1"/>
    <col min="11014" max="11014" width="43.85546875" style="1" customWidth="1"/>
    <col min="11015" max="11015" width="7.85546875" style="1" customWidth="1"/>
    <col min="11016" max="11016" width="10.28515625" style="1" customWidth="1"/>
    <col min="11017" max="11017" width="10.42578125" style="1" customWidth="1"/>
    <col min="11018" max="11018" width="17" style="1" customWidth="1"/>
    <col min="11019" max="11019" width="12.7109375" style="1" customWidth="1"/>
    <col min="11020" max="11020" width="36.7109375" style="1" customWidth="1"/>
    <col min="11021" max="11264" width="11.42578125" style="1"/>
    <col min="11265" max="11265" width="1.42578125" style="1" customWidth="1"/>
    <col min="11266" max="11266" width="4.28515625" style="1" customWidth="1"/>
    <col min="11267" max="11267" width="8.7109375" style="1" customWidth="1"/>
    <col min="11268" max="11268" width="8.28515625" style="1" customWidth="1"/>
    <col min="11269" max="11269" width="11.42578125" style="1"/>
    <col min="11270" max="11270" width="43.85546875" style="1" customWidth="1"/>
    <col min="11271" max="11271" width="7.85546875" style="1" customWidth="1"/>
    <col min="11272" max="11272" width="10.28515625" style="1" customWidth="1"/>
    <col min="11273" max="11273" width="10.42578125" style="1" customWidth="1"/>
    <col min="11274" max="11274" width="17" style="1" customWidth="1"/>
    <col min="11275" max="11275" width="12.7109375" style="1" customWidth="1"/>
    <col min="11276" max="11276" width="36.7109375" style="1" customWidth="1"/>
    <col min="11277" max="11520" width="11.42578125" style="1"/>
    <col min="11521" max="11521" width="1.42578125" style="1" customWidth="1"/>
    <col min="11522" max="11522" width="4.28515625" style="1" customWidth="1"/>
    <col min="11523" max="11523" width="8.7109375" style="1" customWidth="1"/>
    <col min="11524" max="11524" width="8.28515625" style="1" customWidth="1"/>
    <col min="11525" max="11525" width="11.42578125" style="1"/>
    <col min="11526" max="11526" width="43.85546875" style="1" customWidth="1"/>
    <col min="11527" max="11527" width="7.85546875" style="1" customWidth="1"/>
    <col min="11528" max="11528" width="10.28515625" style="1" customWidth="1"/>
    <col min="11529" max="11529" width="10.42578125" style="1" customWidth="1"/>
    <col min="11530" max="11530" width="17" style="1" customWidth="1"/>
    <col min="11531" max="11531" width="12.7109375" style="1" customWidth="1"/>
    <col min="11532" max="11532" width="36.7109375" style="1" customWidth="1"/>
    <col min="11533" max="11776" width="11.42578125" style="1"/>
    <col min="11777" max="11777" width="1.42578125" style="1" customWidth="1"/>
    <col min="11778" max="11778" width="4.28515625" style="1" customWidth="1"/>
    <col min="11779" max="11779" width="8.7109375" style="1" customWidth="1"/>
    <col min="11780" max="11780" width="8.28515625" style="1" customWidth="1"/>
    <col min="11781" max="11781" width="11.42578125" style="1"/>
    <col min="11782" max="11782" width="43.85546875" style="1" customWidth="1"/>
    <col min="11783" max="11783" width="7.85546875" style="1" customWidth="1"/>
    <col min="11784" max="11784" width="10.28515625" style="1" customWidth="1"/>
    <col min="11785" max="11785" width="10.42578125" style="1" customWidth="1"/>
    <col min="11786" max="11786" width="17" style="1" customWidth="1"/>
    <col min="11787" max="11787" width="12.7109375" style="1" customWidth="1"/>
    <col min="11788" max="11788" width="36.7109375" style="1" customWidth="1"/>
    <col min="11789" max="12032" width="11.42578125" style="1"/>
    <col min="12033" max="12033" width="1.42578125" style="1" customWidth="1"/>
    <col min="12034" max="12034" width="4.28515625" style="1" customWidth="1"/>
    <col min="12035" max="12035" width="8.7109375" style="1" customWidth="1"/>
    <col min="12036" max="12036" width="8.28515625" style="1" customWidth="1"/>
    <col min="12037" max="12037" width="11.42578125" style="1"/>
    <col min="12038" max="12038" width="43.85546875" style="1" customWidth="1"/>
    <col min="12039" max="12039" width="7.85546875" style="1" customWidth="1"/>
    <col min="12040" max="12040" width="10.28515625" style="1" customWidth="1"/>
    <col min="12041" max="12041" width="10.42578125" style="1" customWidth="1"/>
    <col min="12042" max="12042" width="17" style="1" customWidth="1"/>
    <col min="12043" max="12043" width="12.7109375" style="1" customWidth="1"/>
    <col min="12044" max="12044" width="36.7109375" style="1" customWidth="1"/>
    <col min="12045" max="12288" width="11.42578125" style="1"/>
    <col min="12289" max="12289" width="1.42578125" style="1" customWidth="1"/>
    <col min="12290" max="12290" width="4.28515625" style="1" customWidth="1"/>
    <col min="12291" max="12291" width="8.7109375" style="1" customWidth="1"/>
    <col min="12292" max="12292" width="8.28515625" style="1" customWidth="1"/>
    <col min="12293" max="12293" width="11.42578125" style="1"/>
    <col min="12294" max="12294" width="43.85546875" style="1" customWidth="1"/>
    <col min="12295" max="12295" width="7.85546875" style="1" customWidth="1"/>
    <col min="12296" max="12296" width="10.28515625" style="1" customWidth="1"/>
    <col min="12297" max="12297" width="10.42578125" style="1" customWidth="1"/>
    <col min="12298" max="12298" width="17" style="1" customWidth="1"/>
    <col min="12299" max="12299" width="12.7109375" style="1" customWidth="1"/>
    <col min="12300" max="12300" width="36.7109375" style="1" customWidth="1"/>
    <col min="12301" max="12544" width="11.42578125" style="1"/>
    <col min="12545" max="12545" width="1.42578125" style="1" customWidth="1"/>
    <col min="12546" max="12546" width="4.28515625" style="1" customWidth="1"/>
    <col min="12547" max="12547" width="8.7109375" style="1" customWidth="1"/>
    <col min="12548" max="12548" width="8.28515625" style="1" customWidth="1"/>
    <col min="12549" max="12549" width="11.42578125" style="1"/>
    <col min="12550" max="12550" width="43.85546875" style="1" customWidth="1"/>
    <col min="12551" max="12551" width="7.85546875" style="1" customWidth="1"/>
    <col min="12552" max="12552" width="10.28515625" style="1" customWidth="1"/>
    <col min="12553" max="12553" width="10.42578125" style="1" customWidth="1"/>
    <col min="12554" max="12554" width="17" style="1" customWidth="1"/>
    <col min="12555" max="12555" width="12.7109375" style="1" customWidth="1"/>
    <col min="12556" max="12556" width="36.7109375" style="1" customWidth="1"/>
    <col min="12557" max="12800" width="11.42578125" style="1"/>
    <col min="12801" max="12801" width="1.42578125" style="1" customWidth="1"/>
    <col min="12802" max="12802" width="4.28515625" style="1" customWidth="1"/>
    <col min="12803" max="12803" width="8.7109375" style="1" customWidth="1"/>
    <col min="12804" max="12804" width="8.28515625" style="1" customWidth="1"/>
    <col min="12805" max="12805" width="11.42578125" style="1"/>
    <col min="12806" max="12806" width="43.85546875" style="1" customWidth="1"/>
    <col min="12807" max="12807" width="7.85546875" style="1" customWidth="1"/>
    <col min="12808" max="12808" width="10.28515625" style="1" customWidth="1"/>
    <col min="12809" max="12809" width="10.42578125" style="1" customWidth="1"/>
    <col min="12810" max="12810" width="17" style="1" customWidth="1"/>
    <col min="12811" max="12811" width="12.7109375" style="1" customWidth="1"/>
    <col min="12812" max="12812" width="36.7109375" style="1" customWidth="1"/>
    <col min="12813" max="13056" width="11.42578125" style="1"/>
    <col min="13057" max="13057" width="1.42578125" style="1" customWidth="1"/>
    <col min="13058" max="13058" width="4.28515625" style="1" customWidth="1"/>
    <col min="13059" max="13059" width="8.7109375" style="1" customWidth="1"/>
    <col min="13060" max="13060" width="8.28515625" style="1" customWidth="1"/>
    <col min="13061" max="13061" width="11.42578125" style="1"/>
    <col min="13062" max="13062" width="43.85546875" style="1" customWidth="1"/>
    <col min="13063" max="13063" width="7.85546875" style="1" customWidth="1"/>
    <col min="13064" max="13064" width="10.28515625" style="1" customWidth="1"/>
    <col min="13065" max="13065" width="10.42578125" style="1" customWidth="1"/>
    <col min="13066" max="13066" width="17" style="1" customWidth="1"/>
    <col min="13067" max="13067" width="12.7109375" style="1" customWidth="1"/>
    <col min="13068" max="13068" width="36.7109375" style="1" customWidth="1"/>
    <col min="13069" max="13312" width="11.42578125" style="1"/>
    <col min="13313" max="13313" width="1.42578125" style="1" customWidth="1"/>
    <col min="13314" max="13314" width="4.28515625" style="1" customWidth="1"/>
    <col min="13315" max="13315" width="8.7109375" style="1" customWidth="1"/>
    <col min="13316" max="13316" width="8.28515625" style="1" customWidth="1"/>
    <col min="13317" max="13317" width="11.42578125" style="1"/>
    <col min="13318" max="13318" width="43.85546875" style="1" customWidth="1"/>
    <col min="13319" max="13319" width="7.85546875" style="1" customWidth="1"/>
    <col min="13320" max="13320" width="10.28515625" style="1" customWidth="1"/>
    <col min="13321" max="13321" width="10.42578125" style="1" customWidth="1"/>
    <col min="13322" max="13322" width="17" style="1" customWidth="1"/>
    <col min="13323" max="13323" width="12.7109375" style="1" customWidth="1"/>
    <col min="13324" max="13324" width="36.7109375" style="1" customWidth="1"/>
    <col min="13325" max="13568" width="11.42578125" style="1"/>
    <col min="13569" max="13569" width="1.42578125" style="1" customWidth="1"/>
    <col min="13570" max="13570" width="4.28515625" style="1" customWidth="1"/>
    <col min="13571" max="13571" width="8.7109375" style="1" customWidth="1"/>
    <col min="13572" max="13572" width="8.28515625" style="1" customWidth="1"/>
    <col min="13573" max="13573" width="11.42578125" style="1"/>
    <col min="13574" max="13574" width="43.85546875" style="1" customWidth="1"/>
    <col min="13575" max="13575" width="7.85546875" style="1" customWidth="1"/>
    <col min="13576" max="13576" width="10.28515625" style="1" customWidth="1"/>
    <col min="13577" max="13577" width="10.42578125" style="1" customWidth="1"/>
    <col min="13578" max="13578" width="17" style="1" customWidth="1"/>
    <col min="13579" max="13579" width="12.7109375" style="1" customWidth="1"/>
    <col min="13580" max="13580" width="36.7109375" style="1" customWidth="1"/>
    <col min="13581" max="13824" width="11.42578125" style="1"/>
    <col min="13825" max="13825" width="1.42578125" style="1" customWidth="1"/>
    <col min="13826" max="13826" width="4.28515625" style="1" customWidth="1"/>
    <col min="13827" max="13827" width="8.7109375" style="1" customWidth="1"/>
    <col min="13828" max="13828" width="8.28515625" style="1" customWidth="1"/>
    <col min="13829" max="13829" width="11.42578125" style="1"/>
    <col min="13830" max="13830" width="43.85546875" style="1" customWidth="1"/>
    <col min="13831" max="13831" width="7.85546875" style="1" customWidth="1"/>
    <col min="13832" max="13832" width="10.28515625" style="1" customWidth="1"/>
    <col min="13833" max="13833" width="10.42578125" style="1" customWidth="1"/>
    <col min="13834" max="13834" width="17" style="1" customWidth="1"/>
    <col min="13835" max="13835" width="12.7109375" style="1" customWidth="1"/>
    <col min="13836" max="13836" width="36.7109375" style="1" customWidth="1"/>
    <col min="13837" max="14080" width="11.42578125" style="1"/>
    <col min="14081" max="14081" width="1.42578125" style="1" customWidth="1"/>
    <col min="14082" max="14082" width="4.28515625" style="1" customWidth="1"/>
    <col min="14083" max="14083" width="8.7109375" style="1" customWidth="1"/>
    <col min="14084" max="14084" width="8.28515625" style="1" customWidth="1"/>
    <col min="14085" max="14085" width="11.42578125" style="1"/>
    <col min="14086" max="14086" width="43.85546875" style="1" customWidth="1"/>
    <col min="14087" max="14087" width="7.85546875" style="1" customWidth="1"/>
    <col min="14088" max="14088" width="10.28515625" style="1" customWidth="1"/>
    <col min="14089" max="14089" width="10.42578125" style="1" customWidth="1"/>
    <col min="14090" max="14090" width="17" style="1" customWidth="1"/>
    <col min="14091" max="14091" width="12.7109375" style="1" customWidth="1"/>
    <col min="14092" max="14092" width="36.7109375" style="1" customWidth="1"/>
    <col min="14093" max="14336" width="11.42578125" style="1"/>
    <col min="14337" max="14337" width="1.42578125" style="1" customWidth="1"/>
    <col min="14338" max="14338" width="4.28515625" style="1" customWidth="1"/>
    <col min="14339" max="14339" width="8.7109375" style="1" customWidth="1"/>
    <col min="14340" max="14340" width="8.28515625" style="1" customWidth="1"/>
    <col min="14341" max="14341" width="11.42578125" style="1"/>
    <col min="14342" max="14342" width="43.85546875" style="1" customWidth="1"/>
    <col min="14343" max="14343" width="7.85546875" style="1" customWidth="1"/>
    <col min="14344" max="14344" width="10.28515625" style="1" customWidth="1"/>
    <col min="14345" max="14345" width="10.42578125" style="1" customWidth="1"/>
    <col min="14346" max="14346" width="17" style="1" customWidth="1"/>
    <col min="14347" max="14347" width="12.7109375" style="1" customWidth="1"/>
    <col min="14348" max="14348" width="36.7109375" style="1" customWidth="1"/>
    <col min="14349" max="14592" width="11.42578125" style="1"/>
    <col min="14593" max="14593" width="1.42578125" style="1" customWidth="1"/>
    <col min="14594" max="14594" width="4.28515625" style="1" customWidth="1"/>
    <col min="14595" max="14595" width="8.7109375" style="1" customWidth="1"/>
    <col min="14596" max="14596" width="8.28515625" style="1" customWidth="1"/>
    <col min="14597" max="14597" width="11.42578125" style="1"/>
    <col min="14598" max="14598" width="43.85546875" style="1" customWidth="1"/>
    <col min="14599" max="14599" width="7.85546875" style="1" customWidth="1"/>
    <col min="14600" max="14600" width="10.28515625" style="1" customWidth="1"/>
    <col min="14601" max="14601" width="10.42578125" style="1" customWidth="1"/>
    <col min="14602" max="14602" width="17" style="1" customWidth="1"/>
    <col min="14603" max="14603" width="12.7109375" style="1" customWidth="1"/>
    <col min="14604" max="14604" width="36.7109375" style="1" customWidth="1"/>
    <col min="14605" max="14848" width="11.42578125" style="1"/>
    <col min="14849" max="14849" width="1.42578125" style="1" customWidth="1"/>
    <col min="14850" max="14850" width="4.28515625" style="1" customWidth="1"/>
    <col min="14851" max="14851" width="8.7109375" style="1" customWidth="1"/>
    <col min="14852" max="14852" width="8.28515625" style="1" customWidth="1"/>
    <col min="14853" max="14853" width="11.42578125" style="1"/>
    <col min="14854" max="14854" width="43.85546875" style="1" customWidth="1"/>
    <col min="14855" max="14855" width="7.85546875" style="1" customWidth="1"/>
    <col min="14856" max="14856" width="10.28515625" style="1" customWidth="1"/>
    <col min="14857" max="14857" width="10.42578125" style="1" customWidth="1"/>
    <col min="14858" max="14858" width="17" style="1" customWidth="1"/>
    <col min="14859" max="14859" width="12.7109375" style="1" customWidth="1"/>
    <col min="14860" max="14860" width="36.7109375" style="1" customWidth="1"/>
    <col min="14861" max="15104" width="11.42578125" style="1"/>
    <col min="15105" max="15105" width="1.42578125" style="1" customWidth="1"/>
    <col min="15106" max="15106" width="4.28515625" style="1" customWidth="1"/>
    <col min="15107" max="15107" width="8.7109375" style="1" customWidth="1"/>
    <col min="15108" max="15108" width="8.28515625" style="1" customWidth="1"/>
    <col min="15109" max="15109" width="11.42578125" style="1"/>
    <col min="15110" max="15110" width="43.85546875" style="1" customWidth="1"/>
    <col min="15111" max="15111" width="7.85546875" style="1" customWidth="1"/>
    <col min="15112" max="15112" width="10.28515625" style="1" customWidth="1"/>
    <col min="15113" max="15113" width="10.42578125" style="1" customWidth="1"/>
    <col min="15114" max="15114" width="17" style="1" customWidth="1"/>
    <col min="15115" max="15115" width="12.7109375" style="1" customWidth="1"/>
    <col min="15116" max="15116" width="36.7109375" style="1" customWidth="1"/>
    <col min="15117" max="15360" width="11.42578125" style="1"/>
    <col min="15361" max="15361" width="1.42578125" style="1" customWidth="1"/>
    <col min="15362" max="15362" width="4.28515625" style="1" customWidth="1"/>
    <col min="15363" max="15363" width="8.7109375" style="1" customWidth="1"/>
    <col min="15364" max="15364" width="8.28515625" style="1" customWidth="1"/>
    <col min="15365" max="15365" width="11.42578125" style="1"/>
    <col min="15366" max="15366" width="43.85546875" style="1" customWidth="1"/>
    <col min="15367" max="15367" width="7.85546875" style="1" customWidth="1"/>
    <col min="15368" max="15368" width="10.28515625" style="1" customWidth="1"/>
    <col min="15369" max="15369" width="10.42578125" style="1" customWidth="1"/>
    <col min="15370" max="15370" width="17" style="1" customWidth="1"/>
    <col min="15371" max="15371" width="12.7109375" style="1" customWidth="1"/>
    <col min="15372" max="15372" width="36.7109375" style="1" customWidth="1"/>
    <col min="15373" max="15616" width="11.42578125" style="1"/>
    <col min="15617" max="15617" width="1.42578125" style="1" customWidth="1"/>
    <col min="15618" max="15618" width="4.28515625" style="1" customWidth="1"/>
    <col min="15619" max="15619" width="8.7109375" style="1" customWidth="1"/>
    <col min="15620" max="15620" width="8.28515625" style="1" customWidth="1"/>
    <col min="15621" max="15621" width="11.42578125" style="1"/>
    <col min="15622" max="15622" width="43.85546875" style="1" customWidth="1"/>
    <col min="15623" max="15623" width="7.85546875" style="1" customWidth="1"/>
    <col min="15624" max="15624" width="10.28515625" style="1" customWidth="1"/>
    <col min="15625" max="15625" width="10.42578125" style="1" customWidth="1"/>
    <col min="15626" max="15626" width="17" style="1" customWidth="1"/>
    <col min="15627" max="15627" width="12.7109375" style="1" customWidth="1"/>
    <col min="15628" max="15628" width="36.7109375" style="1" customWidth="1"/>
    <col min="15629" max="15872" width="11.42578125" style="1"/>
    <col min="15873" max="15873" width="1.42578125" style="1" customWidth="1"/>
    <col min="15874" max="15874" width="4.28515625" style="1" customWidth="1"/>
    <col min="15875" max="15875" width="8.7109375" style="1" customWidth="1"/>
    <col min="15876" max="15876" width="8.28515625" style="1" customWidth="1"/>
    <col min="15877" max="15877" width="11.42578125" style="1"/>
    <col min="15878" max="15878" width="43.85546875" style="1" customWidth="1"/>
    <col min="15879" max="15879" width="7.85546875" style="1" customWidth="1"/>
    <col min="15880" max="15880" width="10.28515625" style="1" customWidth="1"/>
    <col min="15881" max="15881" width="10.42578125" style="1" customWidth="1"/>
    <col min="15882" max="15882" width="17" style="1" customWidth="1"/>
    <col min="15883" max="15883" width="12.7109375" style="1" customWidth="1"/>
    <col min="15884" max="15884" width="36.7109375" style="1" customWidth="1"/>
    <col min="15885" max="16128" width="11.42578125" style="1"/>
    <col min="16129" max="16129" width="1.42578125" style="1" customWidth="1"/>
    <col min="16130" max="16130" width="4.28515625" style="1" customWidth="1"/>
    <col min="16131" max="16131" width="8.7109375" style="1" customWidth="1"/>
    <col min="16132" max="16132" width="8.28515625" style="1" customWidth="1"/>
    <col min="16133" max="16133" width="11.42578125" style="1"/>
    <col min="16134" max="16134" width="43.85546875" style="1" customWidth="1"/>
    <col min="16135" max="16135" width="7.85546875" style="1" customWidth="1"/>
    <col min="16136" max="16136" width="10.28515625" style="1" customWidth="1"/>
    <col min="16137" max="16137" width="10.42578125" style="1" customWidth="1"/>
    <col min="16138" max="16138" width="17" style="1" customWidth="1"/>
    <col min="16139" max="16139" width="12.7109375" style="1" customWidth="1"/>
    <col min="16140" max="16140" width="36.7109375" style="1" customWidth="1"/>
    <col min="16141" max="16384" width="11.42578125" style="1"/>
  </cols>
  <sheetData>
    <row r="1" spans="2:11">
      <c r="B1" s="464" t="s">
        <v>0</v>
      </c>
      <c r="C1" s="464"/>
      <c r="D1" s="464"/>
      <c r="E1" s="464"/>
      <c r="F1" s="464"/>
      <c r="G1" s="464"/>
      <c r="H1" s="464"/>
      <c r="I1" s="464"/>
      <c r="J1" s="464"/>
    </row>
    <row r="2" spans="2:11" ht="18" customHeight="1">
      <c r="B2" s="465" t="s">
        <v>1</v>
      </c>
      <c r="C2" s="465"/>
      <c r="D2" s="465"/>
      <c r="E2" s="465"/>
      <c r="F2" s="465"/>
      <c r="G2" s="465"/>
      <c r="H2" s="465"/>
      <c r="I2" s="465"/>
      <c r="J2" s="465"/>
    </row>
    <row r="3" spans="2:11" ht="15.75" customHeight="1">
      <c r="B3" s="466" t="s">
        <v>2</v>
      </c>
      <c r="C3" s="466"/>
      <c r="D3" s="466"/>
      <c r="E3" s="466"/>
      <c r="F3" s="466"/>
      <c r="G3" s="466"/>
      <c r="H3" s="466"/>
      <c r="I3" s="466"/>
      <c r="J3" s="466"/>
    </row>
    <row r="4" spans="2:11">
      <c r="B4" s="2"/>
      <c r="C4" s="3"/>
      <c r="D4" s="3"/>
      <c r="E4" s="3"/>
      <c r="F4" s="4"/>
      <c r="G4" s="3"/>
      <c r="H4" s="5"/>
    </row>
    <row r="5" spans="2:11" ht="15">
      <c r="B5" s="467" t="s">
        <v>133</v>
      </c>
      <c r="C5" s="467"/>
      <c r="D5" s="467"/>
      <c r="E5" s="467"/>
      <c r="F5" s="467"/>
      <c r="G5" s="467"/>
      <c r="H5" s="467"/>
      <c r="I5" s="467"/>
      <c r="J5" s="467"/>
    </row>
    <row r="6" spans="2:11">
      <c r="B6" s="2"/>
      <c r="C6" s="3"/>
      <c r="D6" s="3"/>
      <c r="E6" s="3"/>
      <c r="F6" s="4"/>
      <c r="G6" s="3"/>
      <c r="H6" s="5"/>
    </row>
    <row r="7" spans="2:11" ht="15.75">
      <c r="B7" s="466" t="s">
        <v>173</v>
      </c>
      <c r="C7" s="466"/>
      <c r="D7" s="466"/>
      <c r="E7" s="466"/>
      <c r="F7" s="466"/>
      <c r="G7" s="466"/>
      <c r="H7" s="466"/>
      <c r="I7" s="466"/>
      <c r="J7" s="466"/>
    </row>
    <row r="8" spans="2:11">
      <c r="B8" s="2"/>
      <c r="C8" s="3"/>
      <c r="D8" s="3"/>
      <c r="E8" s="3"/>
      <c r="F8" s="4"/>
      <c r="G8" s="3"/>
      <c r="H8" s="5"/>
    </row>
    <row r="9" spans="2:11" ht="44.25" customHeight="1">
      <c r="B9" s="468" t="str">
        <f>+'PRESUP 2402 AFIRMADO'!B9:J9</f>
        <v>“DT HUI SOL 1874 SUMINISTRO AFIRMADO - MÍNIMA CUANTÍA VÍA 2402”</v>
      </c>
      <c r="C9" s="468"/>
      <c r="D9" s="468"/>
      <c r="E9" s="468"/>
      <c r="F9" s="468"/>
      <c r="G9" s="468"/>
      <c r="H9" s="468"/>
      <c r="I9" s="468"/>
      <c r="J9" s="468"/>
    </row>
    <row r="10" spans="2:11" ht="15.75" customHeight="1">
      <c r="B10" s="479" t="s">
        <v>134</v>
      </c>
      <c r="C10" s="479"/>
      <c r="D10" s="479"/>
      <c r="E10" s="479"/>
      <c r="F10" s="479"/>
      <c r="G10" s="479"/>
      <c r="H10" s="479"/>
      <c r="I10" s="479"/>
      <c r="J10" s="479"/>
      <c r="K10" s="8"/>
    </row>
    <row r="11" spans="2:11" ht="15" customHeight="1">
      <c r="B11" s="479"/>
      <c r="C11" s="479"/>
      <c r="D11" s="479"/>
      <c r="E11" s="479"/>
      <c r="F11" s="479"/>
      <c r="G11" s="479"/>
      <c r="H11" s="479"/>
      <c r="I11" s="479"/>
      <c r="J11" s="479"/>
    </row>
    <row r="12" spans="2:11" ht="15" customHeight="1">
      <c r="B12" s="479"/>
      <c r="C12" s="479"/>
      <c r="D12" s="479"/>
      <c r="E12" s="479"/>
      <c r="F12" s="479"/>
      <c r="G12" s="479"/>
      <c r="H12" s="479"/>
      <c r="I12" s="479"/>
      <c r="J12" s="479"/>
    </row>
    <row r="13" spans="2:11" ht="15">
      <c r="D13" s="10"/>
      <c r="E13" s="10"/>
      <c r="F13" s="10"/>
      <c r="J13" s="9"/>
    </row>
    <row r="14" spans="2:11" ht="19.5" customHeight="1">
      <c r="B14" s="471" t="s">
        <v>5</v>
      </c>
      <c r="C14" s="462" t="s">
        <v>6</v>
      </c>
      <c r="D14" s="471" t="s">
        <v>7</v>
      </c>
      <c r="E14" s="472"/>
      <c r="F14" s="471" t="s">
        <v>8</v>
      </c>
      <c r="G14" s="471" t="s">
        <v>9</v>
      </c>
      <c r="H14" s="471" t="s">
        <v>10</v>
      </c>
      <c r="I14" s="462" t="s">
        <v>11</v>
      </c>
      <c r="J14" s="463" t="s">
        <v>12</v>
      </c>
    </row>
    <row r="15" spans="2:11" ht="19.5" customHeight="1">
      <c r="B15" s="471"/>
      <c r="C15" s="462"/>
      <c r="D15" s="243" t="s">
        <v>13</v>
      </c>
      <c r="E15" s="243" t="s">
        <v>14</v>
      </c>
      <c r="F15" s="471"/>
      <c r="G15" s="471"/>
      <c r="H15" s="471"/>
      <c r="I15" s="462"/>
      <c r="J15" s="463"/>
    </row>
    <row r="16" spans="2:11" ht="78" customHeight="1">
      <c r="B16" s="460">
        <v>1</v>
      </c>
      <c r="C16" s="244" t="s">
        <v>174</v>
      </c>
      <c r="D16" s="461">
        <v>311</v>
      </c>
      <c r="E16" s="244" t="str">
        <f>+C16</f>
        <v>311,1P</v>
      </c>
      <c r="F16" s="247" t="s">
        <v>177</v>
      </c>
      <c r="G16" s="461" t="s">
        <v>15</v>
      </c>
      <c r="H16" s="238">
        <v>456.83461617507646</v>
      </c>
      <c r="I16" s="239">
        <f>+'APU AFIRMADO 2402'!N87</f>
        <v>150837</v>
      </c>
      <c r="J16" s="240">
        <f>+H16*I16</f>
        <v>68907563.000000015</v>
      </c>
    </row>
    <row r="17" spans="2:12">
      <c r="B17" s="487" t="s">
        <v>16</v>
      </c>
      <c r="C17" s="488"/>
      <c r="D17" s="488"/>
      <c r="E17" s="488"/>
      <c r="F17" s="488"/>
      <c r="G17" s="488"/>
      <c r="H17" s="488"/>
      <c r="I17" s="489"/>
      <c r="J17" s="12">
        <f>SUM(J16:J16)</f>
        <v>68907563.000000015</v>
      </c>
    </row>
    <row r="18" spans="2:12">
      <c r="B18" s="487" t="s">
        <v>17</v>
      </c>
      <c r="C18" s="488"/>
      <c r="D18" s="488"/>
      <c r="E18" s="488"/>
      <c r="F18" s="488"/>
      <c r="G18" s="488"/>
      <c r="H18" s="488"/>
      <c r="I18" s="489"/>
      <c r="J18" s="12">
        <f>+ROUND(J17*0.19,0)</f>
        <v>13092437</v>
      </c>
      <c r="L18" s="13"/>
    </row>
    <row r="19" spans="2:12" ht="15">
      <c r="B19" s="490" t="s">
        <v>12</v>
      </c>
      <c r="C19" s="491"/>
      <c r="D19" s="491"/>
      <c r="E19" s="491"/>
      <c r="F19" s="491"/>
      <c r="G19" s="491"/>
      <c r="H19" s="491"/>
      <c r="I19" s="492"/>
      <c r="J19" s="14">
        <f>+J18+J17</f>
        <v>82000000.000000015</v>
      </c>
      <c r="K19" s="15"/>
      <c r="L19" s="16"/>
    </row>
    <row r="20" spans="2:12" ht="13.5" thickBot="1">
      <c r="J20" s="8"/>
      <c r="K20" s="8"/>
    </row>
    <row r="21" spans="2:12" ht="53.25" customHeight="1">
      <c r="B21" s="493" t="s">
        <v>18</v>
      </c>
      <c r="C21" s="494"/>
      <c r="D21" s="494"/>
      <c r="E21" s="494"/>
      <c r="F21" s="494"/>
      <c r="G21" s="495" t="s">
        <v>19</v>
      </c>
      <c r="H21" s="496"/>
      <c r="I21" s="497"/>
      <c r="J21" s="17" t="s">
        <v>20</v>
      </c>
      <c r="K21" s="8"/>
    </row>
    <row r="22" spans="2:12" ht="33.75" customHeight="1">
      <c r="B22" s="480" t="s">
        <v>21</v>
      </c>
      <c r="C22" s="481"/>
      <c r="D22" s="481"/>
      <c r="E22" s="481"/>
      <c r="F22" s="481"/>
      <c r="G22" s="469" t="s">
        <v>22</v>
      </c>
      <c r="H22" s="470"/>
      <c r="I22" s="18" t="s">
        <v>23</v>
      </c>
      <c r="J22" s="19"/>
    </row>
    <row r="23" spans="2:12" ht="33.75" customHeight="1">
      <c r="B23" s="480" t="s">
        <v>24</v>
      </c>
      <c r="C23" s="481"/>
      <c r="D23" s="481"/>
      <c r="E23" s="481"/>
      <c r="F23" s="481"/>
      <c r="G23" s="482" t="s">
        <v>25</v>
      </c>
      <c r="H23" s="483"/>
      <c r="I23" s="18" t="s">
        <v>26</v>
      </c>
      <c r="J23" s="19"/>
    </row>
    <row r="24" spans="2:12" ht="38.25" customHeight="1">
      <c r="B24" s="480" t="s">
        <v>27</v>
      </c>
      <c r="C24" s="481"/>
      <c r="D24" s="481"/>
      <c r="E24" s="481"/>
      <c r="F24" s="481"/>
      <c r="G24" s="469" t="s">
        <v>28</v>
      </c>
      <c r="H24" s="470"/>
      <c r="I24" s="18" t="s">
        <v>29</v>
      </c>
      <c r="J24" s="19"/>
    </row>
    <row r="25" spans="2:12" ht="44.25" customHeight="1" thickBot="1">
      <c r="B25" s="480" t="s">
        <v>30</v>
      </c>
      <c r="C25" s="481"/>
      <c r="D25" s="481"/>
      <c r="E25" s="481"/>
      <c r="F25" s="484"/>
      <c r="G25" s="485" t="s">
        <v>31</v>
      </c>
      <c r="H25" s="486"/>
      <c r="I25" s="20" t="s">
        <v>32</v>
      </c>
      <c r="J25" s="21"/>
    </row>
    <row r="26" spans="2:12" ht="37.5" customHeight="1" thickBot="1">
      <c r="B26" s="473" t="s">
        <v>33</v>
      </c>
      <c r="C26" s="474"/>
      <c r="D26" s="474"/>
      <c r="E26" s="474"/>
      <c r="F26" s="475"/>
      <c r="G26" s="22"/>
      <c r="H26" s="23"/>
      <c r="I26" s="24"/>
      <c r="J26" s="25"/>
    </row>
    <row r="27" spans="2:12" ht="15">
      <c r="C27" s="26"/>
    </row>
    <row r="28" spans="2:12">
      <c r="B28" s="27" t="s">
        <v>34</v>
      </c>
      <c r="D28" s="28"/>
      <c r="E28" s="28"/>
      <c r="F28" s="28"/>
      <c r="G28" s="28"/>
      <c r="H28" s="28"/>
      <c r="I28" s="28"/>
      <c r="J28" s="29"/>
    </row>
    <row r="29" spans="2:12">
      <c r="B29" s="476" t="s">
        <v>35</v>
      </c>
      <c r="C29" s="477"/>
      <c r="D29" s="477"/>
      <c r="E29" s="477"/>
      <c r="F29" s="30"/>
      <c r="G29" s="30"/>
      <c r="H29" s="31"/>
      <c r="I29" s="32"/>
      <c r="J29" s="32"/>
    </row>
    <row r="30" spans="2:12">
      <c r="B30" s="241"/>
      <c r="C30" s="242"/>
      <c r="D30" s="242"/>
      <c r="E30" s="242"/>
      <c r="F30" s="30"/>
      <c r="G30" s="30"/>
      <c r="H30" s="31"/>
      <c r="I30" s="32"/>
      <c r="J30" s="32"/>
    </row>
    <row r="31" spans="2:12">
      <c r="B31" s="35" t="s">
        <v>36</v>
      </c>
      <c r="C31" s="36"/>
      <c r="D31" s="35"/>
      <c r="E31" s="35"/>
      <c r="F31" s="35"/>
      <c r="G31" s="35"/>
      <c r="H31" s="37"/>
      <c r="I31" s="32"/>
      <c r="J31" s="32"/>
    </row>
    <row r="32" spans="2:12">
      <c r="B32" s="35" t="s">
        <v>37</v>
      </c>
      <c r="C32" s="38"/>
      <c r="D32" s="38"/>
      <c r="E32" s="38"/>
      <c r="F32" s="38"/>
      <c r="G32" s="38"/>
      <c r="H32" s="39"/>
      <c r="I32" s="32"/>
      <c r="J32" s="32"/>
    </row>
    <row r="33" spans="2:10">
      <c r="B33" s="35" t="s">
        <v>38</v>
      </c>
      <c r="C33" s="38"/>
      <c r="D33" s="38"/>
      <c r="E33" s="38"/>
      <c r="F33" s="38"/>
      <c r="G33" s="38"/>
      <c r="H33" s="39"/>
      <c r="I33" s="32"/>
      <c r="J33" s="32"/>
    </row>
    <row r="34" spans="2:10">
      <c r="B34" s="35" t="s">
        <v>39</v>
      </c>
      <c r="C34" s="36"/>
      <c r="D34" s="35"/>
      <c r="E34" s="35"/>
      <c r="F34" s="35"/>
      <c r="G34" s="35"/>
      <c r="H34" s="39"/>
      <c r="I34" s="32"/>
      <c r="J34" s="32"/>
    </row>
    <row r="35" spans="2:10" ht="25.5" customHeight="1">
      <c r="B35" s="35" t="s">
        <v>40</v>
      </c>
      <c r="C35" s="38"/>
      <c r="D35" s="38"/>
      <c r="E35" s="38"/>
      <c r="F35" s="38"/>
      <c r="G35" s="38"/>
      <c r="H35" s="39"/>
      <c r="I35" s="32"/>
      <c r="J35" s="32"/>
    </row>
    <row r="36" spans="2:10">
      <c r="B36" s="35" t="s">
        <v>41</v>
      </c>
      <c r="C36" s="38"/>
      <c r="D36" s="38"/>
      <c r="E36" s="38"/>
      <c r="F36" s="38"/>
      <c r="G36" s="38"/>
      <c r="H36" s="39"/>
      <c r="I36" s="32"/>
      <c r="J36" s="32"/>
    </row>
    <row r="37" spans="2:10">
      <c r="B37" s="35" t="s">
        <v>42</v>
      </c>
      <c r="C37" s="36"/>
      <c r="D37" s="35"/>
      <c r="E37" s="35"/>
      <c r="F37" s="35"/>
      <c r="G37" s="35"/>
      <c r="H37" s="39"/>
      <c r="I37" s="32"/>
      <c r="J37" s="32"/>
    </row>
    <row r="38" spans="2:10">
      <c r="B38" s="35" t="s">
        <v>43</v>
      </c>
      <c r="C38" s="38"/>
      <c r="D38" s="39"/>
      <c r="E38" s="39"/>
      <c r="F38" s="39"/>
      <c r="G38" s="39"/>
      <c r="H38" s="39"/>
      <c r="I38" s="32"/>
      <c r="J38" s="32"/>
    </row>
    <row r="39" spans="2:10" ht="13.5">
      <c r="B39" s="40"/>
      <c r="C39" s="40"/>
      <c r="D39" s="41"/>
      <c r="E39" s="41"/>
      <c r="F39" s="41"/>
      <c r="G39" s="41"/>
      <c r="H39" s="42"/>
      <c r="I39" s="42"/>
      <c r="J39" s="43"/>
    </row>
    <row r="40" spans="2:10" ht="13.5">
      <c r="B40" s="44" t="s">
        <v>44</v>
      </c>
      <c r="C40" s="40"/>
      <c r="D40" s="41"/>
      <c r="E40" s="41"/>
      <c r="F40" s="41"/>
      <c r="G40" s="41"/>
      <c r="H40" s="42"/>
      <c r="I40" s="42"/>
      <c r="J40" s="43"/>
    </row>
    <row r="41" spans="2:10" ht="13.5">
      <c r="B41" s="40"/>
      <c r="C41" s="40"/>
      <c r="D41" s="41"/>
      <c r="E41" s="41"/>
      <c r="F41" s="41"/>
      <c r="G41" s="41"/>
      <c r="H41" s="42"/>
      <c r="I41" s="42"/>
      <c r="J41" s="43"/>
    </row>
    <row r="42" spans="2:10" ht="13.5">
      <c r="B42" s="478" t="s">
        <v>45</v>
      </c>
      <c r="C42" s="478"/>
      <c r="D42" s="478"/>
      <c r="E42" s="478"/>
      <c r="F42" s="478"/>
      <c r="G42" s="478"/>
      <c r="H42" s="478"/>
      <c r="I42" s="478"/>
      <c r="J42" s="478"/>
    </row>
    <row r="43" spans="2:10" ht="13.5">
      <c r="B43" s="40"/>
      <c r="C43" s="40"/>
      <c r="D43" s="41"/>
      <c r="E43" s="41"/>
      <c r="F43" s="41"/>
      <c r="G43" s="41"/>
      <c r="H43" s="42"/>
      <c r="I43" s="42"/>
      <c r="J43" s="43"/>
    </row>
    <row r="44" spans="2:10" ht="13.5">
      <c r="B44" s="44" t="s">
        <v>46</v>
      </c>
      <c r="C44" s="40"/>
      <c r="D44" s="41"/>
      <c r="E44" s="41"/>
      <c r="F44" s="41"/>
      <c r="G44" s="41"/>
      <c r="H44" s="42"/>
      <c r="I44" s="42"/>
      <c r="J44" s="43"/>
    </row>
    <row r="45" spans="2:10" ht="13.5">
      <c r="B45" s="40"/>
      <c r="C45" s="40"/>
      <c r="D45" s="41"/>
      <c r="E45" s="41"/>
      <c r="F45" s="41"/>
      <c r="G45" s="41"/>
      <c r="H45" s="42"/>
      <c r="I45" s="42"/>
      <c r="J45" s="43"/>
    </row>
    <row r="46" spans="2:10" ht="13.5">
      <c r="B46" s="44" t="s">
        <v>47</v>
      </c>
      <c r="C46" s="40"/>
      <c r="D46" s="41"/>
      <c r="E46" s="41"/>
      <c r="F46" s="41"/>
      <c r="G46" s="41"/>
      <c r="H46" s="42"/>
      <c r="I46" s="42"/>
      <c r="J46" s="43"/>
    </row>
  </sheetData>
  <mergeCells count="31">
    <mergeCell ref="B26:F26"/>
    <mergeCell ref="B29:E29"/>
    <mergeCell ref="B42:J42"/>
    <mergeCell ref="B10:J12"/>
    <mergeCell ref="B23:F23"/>
    <mergeCell ref="G23:H23"/>
    <mergeCell ref="B24:F24"/>
    <mergeCell ref="G24:H24"/>
    <mergeCell ref="B25:F25"/>
    <mergeCell ref="G25:H25"/>
    <mergeCell ref="B17:I17"/>
    <mergeCell ref="B18:I18"/>
    <mergeCell ref="B19:I19"/>
    <mergeCell ref="B21:F21"/>
    <mergeCell ref="G21:I21"/>
    <mergeCell ref="B22:F22"/>
    <mergeCell ref="G22:H22"/>
    <mergeCell ref="B14:B15"/>
    <mergeCell ref="C14:C15"/>
    <mergeCell ref="D14:E14"/>
    <mergeCell ref="F14:F15"/>
    <mergeCell ref="G14:G15"/>
    <mergeCell ref="H14:H15"/>
    <mergeCell ref="I14:I15"/>
    <mergeCell ref="J14:J15"/>
    <mergeCell ref="B1:J1"/>
    <mergeCell ref="B2:J2"/>
    <mergeCell ref="B3:J3"/>
    <mergeCell ref="B5:J5"/>
    <mergeCell ref="B7:J7"/>
    <mergeCell ref="B9:J9"/>
  </mergeCells>
  <pageMargins left="0.7" right="0.7" top="0.75" bottom="0.75" header="0.3" footer="0.3"/>
  <pageSetup paperSize="9" scale="7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pageSetUpPr fitToPage="1"/>
  </sheetPr>
  <dimension ref="B1:L46"/>
  <sheetViews>
    <sheetView view="pageBreakPreview" topLeftCell="A13" zoomScale="110" zoomScaleNormal="100" zoomScaleSheetLayoutView="110" workbookViewId="0">
      <selection activeCell="J24" sqref="J24"/>
    </sheetView>
  </sheetViews>
  <sheetFormatPr baseColWidth="10" defaultRowHeight="12.75"/>
  <cols>
    <col min="1" max="1" width="1.42578125" style="1" customWidth="1"/>
    <col min="2" max="2" width="4.28515625" style="1" customWidth="1"/>
    <col min="3" max="3" width="8.7109375" style="1" customWidth="1"/>
    <col min="4" max="4" width="8.28515625" style="1" customWidth="1"/>
    <col min="5" max="5" width="11.42578125" style="1"/>
    <col min="6" max="6" width="43.85546875" style="1" customWidth="1"/>
    <col min="7" max="7" width="7.85546875" style="1" customWidth="1"/>
    <col min="8" max="8" width="10.28515625" style="1" customWidth="1"/>
    <col min="9" max="9" width="10.42578125" style="1" customWidth="1"/>
    <col min="10" max="10" width="17" style="1" customWidth="1"/>
    <col min="11" max="11" width="13.5703125" style="1" bestFit="1" customWidth="1"/>
    <col min="12" max="12" width="36.7109375" style="1" customWidth="1"/>
    <col min="13" max="256" width="11.42578125" style="1"/>
    <col min="257" max="257" width="1.42578125" style="1" customWidth="1"/>
    <col min="258" max="258" width="4.28515625" style="1" customWidth="1"/>
    <col min="259" max="259" width="8.7109375" style="1" customWidth="1"/>
    <col min="260" max="260" width="8.28515625" style="1" customWidth="1"/>
    <col min="261" max="261" width="11.42578125" style="1"/>
    <col min="262" max="262" width="43.85546875" style="1" customWidth="1"/>
    <col min="263" max="263" width="7.85546875" style="1" customWidth="1"/>
    <col min="264" max="264" width="10.28515625" style="1" customWidth="1"/>
    <col min="265" max="265" width="10.42578125" style="1" customWidth="1"/>
    <col min="266" max="266" width="17" style="1" customWidth="1"/>
    <col min="267" max="267" width="12.7109375" style="1" bestFit="1" customWidth="1"/>
    <col min="268" max="268" width="36.7109375" style="1" customWidth="1"/>
    <col min="269" max="512" width="11.42578125" style="1"/>
    <col min="513" max="513" width="1.42578125" style="1" customWidth="1"/>
    <col min="514" max="514" width="4.28515625" style="1" customWidth="1"/>
    <col min="515" max="515" width="8.7109375" style="1" customWidth="1"/>
    <col min="516" max="516" width="8.28515625" style="1" customWidth="1"/>
    <col min="517" max="517" width="11.42578125" style="1"/>
    <col min="518" max="518" width="43.85546875" style="1" customWidth="1"/>
    <col min="519" max="519" width="7.85546875" style="1" customWidth="1"/>
    <col min="520" max="520" width="10.28515625" style="1" customWidth="1"/>
    <col min="521" max="521" width="10.42578125" style="1" customWidth="1"/>
    <col min="522" max="522" width="17" style="1" customWidth="1"/>
    <col min="523" max="523" width="12.7109375" style="1" bestFit="1" customWidth="1"/>
    <col min="524" max="524" width="36.7109375" style="1" customWidth="1"/>
    <col min="525" max="768" width="11.42578125" style="1"/>
    <col min="769" max="769" width="1.42578125" style="1" customWidth="1"/>
    <col min="770" max="770" width="4.28515625" style="1" customWidth="1"/>
    <col min="771" max="771" width="8.7109375" style="1" customWidth="1"/>
    <col min="772" max="772" width="8.28515625" style="1" customWidth="1"/>
    <col min="773" max="773" width="11.42578125" style="1"/>
    <col min="774" max="774" width="43.85546875" style="1" customWidth="1"/>
    <col min="775" max="775" width="7.85546875" style="1" customWidth="1"/>
    <col min="776" max="776" width="10.28515625" style="1" customWidth="1"/>
    <col min="777" max="777" width="10.42578125" style="1" customWidth="1"/>
    <col min="778" max="778" width="17" style="1" customWidth="1"/>
    <col min="779" max="779" width="12.7109375" style="1" bestFit="1" customWidth="1"/>
    <col min="780" max="780" width="36.7109375" style="1" customWidth="1"/>
    <col min="781" max="1024" width="11.42578125" style="1"/>
    <col min="1025" max="1025" width="1.42578125" style="1" customWidth="1"/>
    <col min="1026" max="1026" width="4.28515625" style="1" customWidth="1"/>
    <col min="1027" max="1027" width="8.7109375" style="1" customWidth="1"/>
    <col min="1028" max="1028" width="8.28515625" style="1" customWidth="1"/>
    <col min="1029" max="1029" width="11.42578125" style="1"/>
    <col min="1030" max="1030" width="43.85546875" style="1" customWidth="1"/>
    <col min="1031" max="1031" width="7.85546875" style="1" customWidth="1"/>
    <col min="1032" max="1032" width="10.28515625" style="1" customWidth="1"/>
    <col min="1033" max="1033" width="10.42578125" style="1" customWidth="1"/>
    <col min="1034" max="1034" width="17" style="1" customWidth="1"/>
    <col min="1035" max="1035" width="12.7109375" style="1" bestFit="1" customWidth="1"/>
    <col min="1036" max="1036" width="36.7109375" style="1" customWidth="1"/>
    <col min="1037" max="1280" width="11.42578125" style="1"/>
    <col min="1281" max="1281" width="1.42578125" style="1" customWidth="1"/>
    <col min="1282" max="1282" width="4.28515625" style="1" customWidth="1"/>
    <col min="1283" max="1283" width="8.7109375" style="1" customWidth="1"/>
    <col min="1284" max="1284" width="8.28515625" style="1" customWidth="1"/>
    <col min="1285" max="1285" width="11.42578125" style="1"/>
    <col min="1286" max="1286" width="43.85546875" style="1" customWidth="1"/>
    <col min="1287" max="1287" width="7.85546875" style="1" customWidth="1"/>
    <col min="1288" max="1288" width="10.28515625" style="1" customWidth="1"/>
    <col min="1289" max="1289" width="10.42578125" style="1" customWidth="1"/>
    <col min="1290" max="1290" width="17" style="1" customWidth="1"/>
    <col min="1291" max="1291" width="12.7109375" style="1" bestFit="1" customWidth="1"/>
    <col min="1292" max="1292" width="36.7109375" style="1" customWidth="1"/>
    <col min="1293" max="1536" width="11.42578125" style="1"/>
    <col min="1537" max="1537" width="1.42578125" style="1" customWidth="1"/>
    <col min="1538" max="1538" width="4.28515625" style="1" customWidth="1"/>
    <col min="1539" max="1539" width="8.7109375" style="1" customWidth="1"/>
    <col min="1540" max="1540" width="8.28515625" style="1" customWidth="1"/>
    <col min="1541" max="1541" width="11.42578125" style="1"/>
    <col min="1542" max="1542" width="43.85546875" style="1" customWidth="1"/>
    <col min="1543" max="1543" width="7.85546875" style="1" customWidth="1"/>
    <col min="1544" max="1544" width="10.28515625" style="1" customWidth="1"/>
    <col min="1545" max="1545" width="10.42578125" style="1" customWidth="1"/>
    <col min="1546" max="1546" width="17" style="1" customWidth="1"/>
    <col min="1547" max="1547" width="12.7109375" style="1" bestFit="1" customWidth="1"/>
    <col min="1548" max="1548" width="36.7109375" style="1" customWidth="1"/>
    <col min="1549" max="1792" width="11.42578125" style="1"/>
    <col min="1793" max="1793" width="1.42578125" style="1" customWidth="1"/>
    <col min="1794" max="1794" width="4.28515625" style="1" customWidth="1"/>
    <col min="1795" max="1795" width="8.7109375" style="1" customWidth="1"/>
    <col min="1796" max="1796" width="8.28515625" style="1" customWidth="1"/>
    <col min="1797" max="1797" width="11.42578125" style="1"/>
    <col min="1798" max="1798" width="43.85546875" style="1" customWidth="1"/>
    <col min="1799" max="1799" width="7.85546875" style="1" customWidth="1"/>
    <col min="1800" max="1800" width="10.28515625" style="1" customWidth="1"/>
    <col min="1801" max="1801" width="10.42578125" style="1" customWidth="1"/>
    <col min="1802" max="1802" width="17" style="1" customWidth="1"/>
    <col min="1803" max="1803" width="12.7109375" style="1" bestFit="1" customWidth="1"/>
    <col min="1804" max="1804" width="36.7109375" style="1" customWidth="1"/>
    <col min="1805" max="2048" width="11.42578125" style="1"/>
    <col min="2049" max="2049" width="1.42578125" style="1" customWidth="1"/>
    <col min="2050" max="2050" width="4.28515625" style="1" customWidth="1"/>
    <col min="2051" max="2051" width="8.7109375" style="1" customWidth="1"/>
    <col min="2052" max="2052" width="8.28515625" style="1" customWidth="1"/>
    <col min="2053" max="2053" width="11.42578125" style="1"/>
    <col min="2054" max="2054" width="43.85546875" style="1" customWidth="1"/>
    <col min="2055" max="2055" width="7.85546875" style="1" customWidth="1"/>
    <col min="2056" max="2056" width="10.28515625" style="1" customWidth="1"/>
    <col min="2057" max="2057" width="10.42578125" style="1" customWidth="1"/>
    <col min="2058" max="2058" width="17" style="1" customWidth="1"/>
    <col min="2059" max="2059" width="12.7109375" style="1" bestFit="1" customWidth="1"/>
    <col min="2060" max="2060" width="36.7109375" style="1" customWidth="1"/>
    <col min="2061" max="2304" width="11.42578125" style="1"/>
    <col min="2305" max="2305" width="1.42578125" style="1" customWidth="1"/>
    <col min="2306" max="2306" width="4.28515625" style="1" customWidth="1"/>
    <col min="2307" max="2307" width="8.7109375" style="1" customWidth="1"/>
    <col min="2308" max="2308" width="8.28515625" style="1" customWidth="1"/>
    <col min="2309" max="2309" width="11.42578125" style="1"/>
    <col min="2310" max="2310" width="43.85546875" style="1" customWidth="1"/>
    <col min="2311" max="2311" width="7.85546875" style="1" customWidth="1"/>
    <col min="2312" max="2312" width="10.28515625" style="1" customWidth="1"/>
    <col min="2313" max="2313" width="10.42578125" style="1" customWidth="1"/>
    <col min="2314" max="2314" width="17" style="1" customWidth="1"/>
    <col min="2315" max="2315" width="12.7109375" style="1" bestFit="1" customWidth="1"/>
    <col min="2316" max="2316" width="36.7109375" style="1" customWidth="1"/>
    <col min="2317" max="2560" width="11.42578125" style="1"/>
    <col min="2561" max="2561" width="1.42578125" style="1" customWidth="1"/>
    <col min="2562" max="2562" width="4.28515625" style="1" customWidth="1"/>
    <col min="2563" max="2563" width="8.7109375" style="1" customWidth="1"/>
    <col min="2564" max="2564" width="8.28515625" style="1" customWidth="1"/>
    <col min="2565" max="2565" width="11.42578125" style="1"/>
    <col min="2566" max="2566" width="43.85546875" style="1" customWidth="1"/>
    <col min="2567" max="2567" width="7.85546875" style="1" customWidth="1"/>
    <col min="2568" max="2568" width="10.28515625" style="1" customWidth="1"/>
    <col min="2569" max="2569" width="10.42578125" style="1" customWidth="1"/>
    <col min="2570" max="2570" width="17" style="1" customWidth="1"/>
    <col min="2571" max="2571" width="12.7109375" style="1" bestFit="1" customWidth="1"/>
    <col min="2572" max="2572" width="36.7109375" style="1" customWidth="1"/>
    <col min="2573" max="2816" width="11.42578125" style="1"/>
    <col min="2817" max="2817" width="1.42578125" style="1" customWidth="1"/>
    <col min="2818" max="2818" width="4.28515625" style="1" customWidth="1"/>
    <col min="2819" max="2819" width="8.7109375" style="1" customWidth="1"/>
    <col min="2820" max="2820" width="8.28515625" style="1" customWidth="1"/>
    <col min="2821" max="2821" width="11.42578125" style="1"/>
    <col min="2822" max="2822" width="43.85546875" style="1" customWidth="1"/>
    <col min="2823" max="2823" width="7.85546875" style="1" customWidth="1"/>
    <col min="2824" max="2824" width="10.28515625" style="1" customWidth="1"/>
    <col min="2825" max="2825" width="10.42578125" style="1" customWidth="1"/>
    <col min="2826" max="2826" width="17" style="1" customWidth="1"/>
    <col min="2827" max="2827" width="12.7109375" style="1" bestFit="1" customWidth="1"/>
    <col min="2828" max="2828" width="36.7109375" style="1" customWidth="1"/>
    <col min="2829" max="3072" width="11.42578125" style="1"/>
    <col min="3073" max="3073" width="1.42578125" style="1" customWidth="1"/>
    <col min="3074" max="3074" width="4.28515625" style="1" customWidth="1"/>
    <col min="3075" max="3075" width="8.7109375" style="1" customWidth="1"/>
    <col min="3076" max="3076" width="8.28515625" style="1" customWidth="1"/>
    <col min="3077" max="3077" width="11.42578125" style="1"/>
    <col min="3078" max="3078" width="43.85546875" style="1" customWidth="1"/>
    <col min="3079" max="3079" width="7.85546875" style="1" customWidth="1"/>
    <col min="3080" max="3080" width="10.28515625" style="1" customWidth="1"/>
    <col min="3081" max="3081" width="10.42578125" style="1" customWidth="1"/>
    <col min="3082" max="3082" width="17" style="1" customWidth="1"/>
    <col min="3083" max="3083" width="12.7109375" style="1" bestFit="1" customWidth="1"/>
    <col min="3084" max="3084" width="36.7109375" style="1" customWidth="1"/>
    <col min="3085" max="3328" width="11.42578125" style="1"/>
    <col min="3329" max="3329" width="1.42578125" style="1" customWidth="1"/>
    <col min="3330" max="3330" width="4.28515625" style="1" customWidth="1"/>
    <col min="3331" max="3331" width="8.7109375" style="1" customWidth="1"/>
    <col min="3332" max="3332" width="8.28515625" style="1" customWidth="1"/>
    <col min="3333" max="3333" width="11.42578125" style="1"/>
    <col min="3334" max="3334" width="43.85546875" style="1" customWidth="1"/>
    <col min="3335" max="3335" width="7.85546875" style="1" customWidth="1"/>
    <col min="3336" max="3336" width="10.28515625" style="1" customWidth="1"/>
    <col min="3337" max="3337" width="10.42578125" style="1" customWidth="1"/>
    <col min="3338" max="3338" width="17" style="1" customWidth="1"/>
    <col min="3339" max="3339" width="12.7109375" style="1" bestFit="1" customWidth="1"/>
    <col min="3340" max="3340" width="36.7109375" style="1" customWidth="1"/>
    <col min="3341" max="3584" width="11.42578125" style="1"/>
    <col min="3585" max="3585" width="1.42578125" style="1" customWidth="1"/>
    <col min="3586" max="3586" width="4.28515625" style="1" customWidth="1"/>
    <col min="3587" max="3587" width="8.7109375" style="1" customWidth="1"/>
    <col min="3588" max="3588" width="8.28515625" style="1" customWidth="1"/>
    <col min="3589" max="3589" width="11.42578125" style="1"/>
    <col min="3590" max="3590" width="43.85546875" style="1" customWidth="1"/>
    <col min="3591" max="3591" width="7.85546875" style="1" customWidth="1"/>
    <col min="3592" max="3592" width="10.28515625" style="1" customWidth="1"/>
    <col min="3593" max="3593" width="10.42578125" style="1" customWidth="1"/>
    <col min="3594" max="3594" width="17" style="1" customWidth="1"/>
    <col min="3595" max="3595" width="12.7109375" style="1" bestFit="1" customWidth="1"/>
    <col min="3596" max="3596" width="36.7109375" style="1" customWidth="1"/>
    <col min="3597" max="3840" width="11.42578125" style="1"/>
    <col min="3841" max="3841" width="1.42578125" style="1" customWidth="1"/>
    <col min="3842" max="3842" width="4.28515625" style="1" customWidth="1"/>
    <col min="3843" max="3843" width="8.7109375" style="1" customWidth="1"/>
    <col min="3844" max="3844" width="8.28515625" style="1" customWidth="1"/>
    <col min="3845" max="3845" width="11.42578125" style="1"/>
    <col min="3846" max="3846" width="43.85546875" style="1" customWidth="1"/>
    <col min="3847" max="3847" width="7.85546875" style="1" customWidth="1"/>
    <col min="3848" max="3848" width="10.28515625" style="1" customWidth="1"/>
    <col min="3849" max="3849" width="10.42578125" style="1" customWidth="1"/>
    <col min="3850" max="3850" width="17" style="1" customWidth="1"/>
    <col min="3851" max="3851" width="12.7109375" style="1" bestFit="1" customWidth="1"/>
    <col min="3852" max="3852" width="36.7109375" style="1" customWidth="1"/>
    <col min="3853" max="4096" width="11.42578125" style="1"/>
    <col min="4097" max="4097" width="1.42578125" style="1" customWidth="1"/>
    <col min="4098" max="4098" width="4.28515625" style="1" customWidth="1"/>
    <col min="4099" max="4099" width="8.7109375" style="1" customWidth="1"/>
    <col min="4100" max="4100" width="8.28515625" style="1" customWidth="1"/>
    <col min="4101" max="4101" width="11.42578125" style="1"/>
    <col min="4102" max="4102" width="43.85546875" style="1" customWidth="1"/>
    <col min="4103" max="4103" width="7.85546875" style="1" customWidth="1"/>
    <col min="4104" max="4104" width="10.28515625" style="1" customWidth="1"/>
    <col min="4105" max="4105" width="10.42578125" style="1" customWidth="1"/>
    <col min="4106" max="4106" width="17" style="1" customWidth="1"/>
    <col min="4107" max="4107" width="12.7109375" style="1" bestFit="1" customWidth="1"/>
    <col min="4108" max="4108" width="36.7109375" style="1" customWidth="1"/>
    <col min="4109" max="4352" width="11.42578125" style="1"/>
    <col min="4353" max="4353" width="1.42578125" style="1" customWidth="1"/>
    <col min="4354" max="4354" width="4.28515625" style="1" customWidth="1"/>
    <col min="4355" max="4355" width="8.7109375" style="1" customWidth="1"/>
    <col min="4356" max="4356" width="8.28515625" style="1" customWidth="1"/>
    <col min="4357" max="4357" width="11.42578125" style="1"/>
    <col min="4358" max="4358" width="43.85546875" style="1" customWidth="1"/>
    <col min="4359" max="4359" width="7.85546875" style="1" customWidth="1"/>
    <col min="4360" max="4360" width="10.28515625" style="1" customWidth="1"/>
    <col min="4361" max="4361" width="10.42578125" style="1" customWidth="1"/>
    <col min="4362" max="4362" width="17" style="1" customWidth="1"/>
    <col min="4363" max="4363" width="12.7109375" style="1" bestFit="1" customWidth="1"/>
    <col min="4364" max="4364" width="36.7109375" style="1" customWidth="1"/>
    <col min="4365" max="4608" width="11.42578125" style="1"/>
    <col min="4609" max="4609" width="1.42578125" style="1" customWidth="1"/>
    <col min="4610" max="4610" width="4.28515625" style="1" customWidth="1"/>
    <col min="4611" max="4611" width="8.7109375" style="1" customWidth="1"/>
    <col min="4612" max="4612" width="8.28515625" style="1" customWidth="1"/>
    <col min="4613" max="4613" width="11.42578125" style="1"/>
    <col min="4614" max="4614" width="43.85546875" style="1" customWidth="1"/>
    <col min="4615" max="4615" width="7.85546875" style="1" customWidth="1"/>
    <col min="4616" max="4616" width="10.28515625" style="1" customWidth="1"/>
    <col min="4617" max="4617" width="10.42578125" style="1" customWidth="1"/>
    <col min="4618" max="4618" width="17" style="1" customWidth="1"/>
    <col min="4619" max="4619" width="12.7109375" style="1" bestFit="1" customWidth="1"/>
    <col min="4620" max="4620" width="36.7109375" style="1" customWidth="1"/>
    <col min="4621" max="4864" width="11.42578125" style="1"/>
    <col min="4865" max="4865" width="1.42578125" style="1" customWidth="1"/>
    <col min="4866" max="4866" width="4.28515625" style="1" customWidth="1"/>
    <col min="4867" max="4867" width="8.7109375" style="1" customWidth="1"/>
    <col min="4868" max="4868" width="8.28515625" style="1" customWidth="1"/>
    <col min="4869" max="4869" width="11.42578125" style="1"/>
    <col min="4870" max="4870" width="43.85546875" style="1" customWidth="1"/>
    <col min="4871" max="4871" width="7.85546875" style="1" customWidth="1"/>
    <col min="4872" max="4872" width="10.28515625" style="1" customWidth="1"/>
    <col min="4873" max="4873" width="10.42578125" style="1" customWidth="1"/>
    <col min="4874" max="4874" width="17" style="1" customWidth="1"/>
    <col min="4875" max="4875" width="12.7109375" style="1" bestFit="1" customWidth="1"/>
    <col min="4876" max="4876" width="36.7109375" style="1" customWidth="1"/>
    <col min="4877" max="5120" width="11.42578125" style="1"/>
    <col min="5121" max="5121" width="1.42578125" style="1" customWidth="1"/>
    <col min="5122" max="5122" width="4.28515625" style="1" customWidth="1"/>
    <col min="5123" max="5123" width="8.7109375" style="1" customWidth="1"/>
    <col min="5124" max="5124" width="8.28515625" style="1" customWidth="1"/>
    <col min="5125" max="5125" width="11.42578125" style="1"/>
    <col min="5126" max="5126" width="43.85546875" style="1" customWidth="1"/>
    <col min="5127" max="5127" width="7.85546875" style="1" customWidth="1"/>
    <col min="5128" max="5128" width="10.28515625" style="1" customWidth="1"/>
    <col min="5129" max="5129" width="10.42578125" style="1" customWidth="1"/>
    <col min="5130" max="5130" width="17" style="1" customWidth="1"/>
    <col min="5131" max="5131" width="12.7109375" style="1" bestFit="1" customWidth="1"/>
    <col min="5132" max="5132" width="36.7109375" style="1" customWidth="1"/>
    <col min="5133" max="5376" width="11.42578125" style="1"/>
    <col min="5377" max="5377" width="1.42578125" style="1" customWidth="1"/>
    <col min="5378" max="5378" width="4.28515625" style="1" customWidth="1"/>
    <col min="5379" max="5379" width="8.7109375" style="1" customWidth="1"/>
    <col min="5380" max="5380" width="8.28515625" style="1" customWidth="1"/>
    <col min="5381" max="5381" width="11.42578125" style="1"/>
    <col min="5382" max="5382" width="43.85546875" style="1" customWidth="1"/>
    <col min="5383" max="5383" width="7.85546875" style="1" customWidth="1"/>
    <col min="5384" max="5384" width="10.28515625" style="1" customWidth="1"/>
    <col min="5385" max="5385" width="10.42578125" style="1" customWidth="1"/>
    <col min="5386" max="5386" width="17" style="1" customWidth="1"/>
    <col min="5387" max="5387" width="12.7109375" style="1" bestFit="1" customWidth="1"/>
    <col min="5388" max="5388" width="36.7109375" style="1" customWidth="1"/>
    <col min="5389" max="5632" width="11.42578125" style="1"/>
    <col min="5633" max="5633" width="1.42578125" style="1" customWidth="1"/>
    <col min="5634" max="5634" width="4.28515625" style="1" customWidth="1"/>
    <col min="5635" max="5635" width="8.7109375" style="1" customWidth="1"/>
    <col min="5636" max="5636" width="8.28515625" style="1" customWidth="1"/>
    <col min="5637" max="5637" width="11.42578125" style="1"/>
    <col min="5638" max="5638" width="43.85546875" style="1" customWidth="1"/>
    <col min="5639" max="5639" width="7.85546875" style="1" customWidth="1"/>
    <col min="5640" max="5640" width="10.28515625" style="1" customWidth="1"/>
    <col min="5641" max="5641" width="10.42578125" style="1" customWidth="1"/>
    <col min="5642" max="5642" width="17" style="1" customWidth="1"/>
    <col min="5643" max="5643" width="12.7109375" style="1" bestFit="1" customWidth="1"/>
    <col min="5644" max="5644" width="36.7109375" style="1" customWidth="1"/>
    <col min="5645" max="5888" width="11.42578125" style="1"/>
    <col min="5889" max="5889" width="1.42578125" style="1" customWidth="1"/>
    <col min="5890" max="5890" width="4.28515625" style="1" customWidth="1"/>
    <col min="5891" max="5891" width="8.7109375" style="1" customWidth="1"/>
    <col min="5892" max="5892" width="8.28515625" style="1" customWidth="1"/>
    <col min="5893" max="5893" width="11.42578125" style="1"/>
    <col min="5894" max="5894" width="43.85546875" style="1" customWidth="1"/>
    <col min="5895" max="5895" width="7.85546875" style="1" customWidth="1"/>
    <col min="5896" max="5896" width="10.28515625" style="1" customWidth="1"/>
    <col min="5897" max="5897" width="10.42578125" style="1" customWidth="1"/>
    <col min="5898" max="5898" width="17" style="1" customWidth="1"/>
    <col min="5899" max="5899" width="12.7109375" style="1" bestFit="1" customWidth="1"/>
    <col min="5900" max="5900" width="36.7109375" style="1" customWidth="1"/>
    <col min="5901" max="6144" width="11.42578125" style="1"/>
    <col min="6145" max="6145" width="1.42578125" style="1" customWidth="1"/>
    <col min="6146" max="6146" width="4.28515625" style="1" customWidth="1"/>
    <col min="6147" max="6147" width="8.7109375" style="1" customWidth="1"/>
    <col min="6148" max="6148" width="8.28515625" style="1" customWidth="1"/>
    <col min="6149" max="6149" width="11.42578125" style="1"/>
    <col min="6150" max="6150" width="43.85546875" style="1" customWidth="1"/>
    <col min="6151" max="6151" width="7.85546875" style="1" customWidth="1"/>
    <col min="6152" max="6152" width="10.28515625" style="1" customWidth="1"/>
    <col min="6153" max="6153" width="10.42578125" style="1" customWidth="1"/>
    <col min="6154" max="6154" width="17" style="1" customWidth="1"/>
    <col min="6155" max="6155" width="12.7109375" style="1" bestFit="1" customWidth="1"/>
    <col min="6156" max="6156" width="36.7109375" style="1" customWidth="1"/>
    <col min="6157" max="6400" width="11.42578125" style="1"/>
    <col min="6401" max="6401" width="1.42578125" style="1" customWidth="1"/>
    <col min="6402" max="6402" width="4.28515625" style="1" customWidth="1"/>
    <col min="6403" max="6403" width="8.7109375" style="1" customWidth="1"/>
    <col min="6404" max="6404" width="8.28515625" style="1" customWidth="1"/>
    <col min="6405" max="6405" width="11.42578125" style="1"/>
    <col min="6406" max="6406" width="43.85546875" style="1" customWidth="1"/>
    <col min="6407" max="6407" width="7.85546875" style="1" customWidth="1"/>
    <col min="6408" max="6408" width="10.28515625" style="1" customWidth="1"/>
    <col min="6409" max="6409" width="10.42578125" style="1" customWidth="1"/>
    <col min="6410" max="6410" width="17" style="1" customWidth="1"/>
    <col min="6411" max="6411" width="12.7109375" style="1" bestFit="1" customWidth="1"/>
    <col min="6412" max="6412" width="36.7109375" style="1" customWidth="1"/>
    <col min="6413" max="6656" width="11.42578125" style="1"/>
    <col min="6657" max="6657" width="1.42578125" style="1" customWidth="1"/>
    <col min="6658" max="6658" width="4.28515625" style="1" customWidth="1"/>
    <col min="6659" max="6659" width="8.7109375" style="1" customWidth="1"/>
    <col min="6660" max="6660" width="8.28515625" style="1" customWidth="1"/>
    <col min="6661" max="6661" width="11.42578125" style="1"/>
    <col min="6662" max="6662" width="43.85546875" style="1" customWidth="1"/>
    <col min="6663" max="6663" width="7.85546875" style="1" customWidth="1"/>
    <col min="6664" max="6664" width="10.28515625" style="1" customWidth="1"/>
    <col min="6665" max="6665" width="10.42578125" style="1" customWidth="1"/>
    <col min="6666" max="6666" width="17" style="1" customWidth="1"/>
    <col min="6667" max="6667" width="12.7109375" style="1" bestFit="1" customWidth="1"/>
    <col min="6668" max="6668" width="36.7109375" style="1" customWidth="1"/>
    <col min="6669" max="6912" width="11.42578125" style="1"/>
    <col min="6913" max="6913" width="1.42578125" style="1" customWidth="1"/>
    <col min="6914" max="6914" width="4.28515625" style="1" customWidth="1"/>
    <col min="6915" max="6915" width="8.7109375" style="1" customWidth="1"/>
    <col min="6916" max="6916" width="8.28515625" style="1" customWidth="1"/>
    <col min="6917" max="6917" width="11.42578125" style="1"/>
    <col min="6918" max="6918" width="43.85546875" style="1" customWidth="1"/>
    <col min="6919" max="6919" width="7.85546875" style="1" customWidth="1"/>
    <col min="6920" max="6920" width="10.28515625" style="1" customWidth="1"/>
    <col min="6921" max="6921" width="10.42578125" style="1" customWidth="1"/>
    <col min="6922" max="6922" width="17" style="1" customWidth="1"/>
    <col min="6923" max="6923" width="12.7109375" style="1" bestFit="1" customWidth="1"/>
    <col min="6924" max="6924" width="36.7109375" style="1" customWidth="1"/>
    <col min="6925" max="7168" width="11.42578125" style="1"/>
    <col min="7169" max="7169" width="1.42578125" style="1" customWidth="1"/>
    <col min="7170" max="7170" width="4.28515625" style="1" customWidth="1"/>
    <col min="7171" max="7171" width="8.7109375" style="1" customWidth="1"/>
    <col min="7172" max="7172" width="8.28515625" style="1" customWidth="1"/>
    <col min="7173" max="7173" width="11.42578125" style="1"/>
    <col min="7174" max="7174" width="43.85546875" style="1" customWidth="1"/>
    <col min="7175" max="7175" width="7.85546875" style="1" customWidth="1"/>
    <col min="7176" max="7176" width="10.28515625" style="1" customWidth="1"/>
    <col min="7177" max="7177" width="10.42578125" style="1" customWidth="1"/>
    <col min="7178" max="7178" width="17" style="1" customWidth="1"/>
    <col min="7179" max="7179" width="12.7109375" style="1" bestFit="1" customWidth="1"/>
    <col min="7180" max="7180" width="36.7109375" style="1" customWidth="1"/>
    <col min="7181" max="7424" width="11.42578125" style="1"/>
    <col min="7425" max="7425" width="1.42578125" style="1" customWidth="1"/>
    <col min="7426" max="7426" width="4.28515625" style="1" customWidth="1"/>
    <col min="7427" max="7427" width="8.7109375" style="1" customWidth="1"/>
    <col min="7428" max="7428" width="8.28515625" style="1" customWidth="1"/>
    <col min="7429" max="7429" width="11.42578125" style="1"/>
    <col min="7430" max="7430" width="43.85546875" style="1" customWidth="1"/>
    <col min="7431" max="7431" width="7.85546875" style="1" customWidth="1"/>
    <col min="7432" max="7432" width="10.28515625" style="1" customWidth="1"/>
    <col min="7433" max="7433" width="10.42578125" style="1" customWidth="1"/>
    <col min="7434" max="7434" width="17" style="1" customWidth="1"/>
    <col min="7435" max="7435" width="12.7109375" style="1" bestFit="1" customWidth="1"/>
    <col min="7436" max="7436" width="36.7109375" style="1" customWidth="1"/>
    <col min="7437" max="7680" width="11.42578125" style="1"/>
    <col min="7681" max="7681" width="1.42578125" style="1" customWidth="1"/>
    <col min="7682" max="7682" width="4.28515625" style="1" customWidth="1"/>
    <col min="7683" max="7683" width="8.7109375" style="1" customWidth="1"/>
    <col min="7684" max="7684" width="8.28515625" style="1" customWidth="1"/>
    <col min="7685" max="7685" width="11.42578125" style="1"/>
    <col min="7686" max="7686" width="43.85546875" style="1" customWidth="1"/>
    <col min="7687" max="7687" width="7.85546875" style="1" customWidth="1"/>
    <col min="7688" max="7688" width="10.28515625" style="1" customWidth="1"/>
    <col min="7689" max="7689" width="10.42578125" style="1" customWidth="1"/>
    <col min="7690" max="7690" width="17" style="1" customWidth="1"/>
    <col min="7691" max="7691" width="12.7109375" style="1" bestFit="1" customWidth="1"/>
    <col min="7692" max="7692" width="36.7109375" style="1" customWidth="1"/>
    <col min="7693" max="7936" width="11.42578125" style="1"/>
    <col min="7937" max="7937" width="1.42578125" style="1" customWidth="1"/>
    <col min="7938" max="7938" width="4.28515625" style="1" customWidth="1"/>
    <col min="7939" max="7939" width="8.7109375" style="1" customWidth="1"/>
    <col min="7940" max="7940" width="8.28515625" style="1" customWidth="1"/>
    <col min="7941" max="7941" width="11.42578125" style="1"/>
    <col min="7942" max="7942" width="43.85546875" style="1" customWidth="1"/>
    <col min="7943" max="7943" width="7.85546875" style="1" customWidth="1"/>
    <col min="7944" max="7944" width="10.28515625" style="1" customWidth="1"/>
    <col min="7945" max="7945" width="10.42578125" style="1" customWidth="1"/>
    <col min="7946" max="7946" width="17" style="1" customWidth="1"/>
    <col min="7947" max="7947" width="12.7109375" style="1" bestFit="1" customWidth="1"/>
    <col min="7948" max="7948" width="36.7109375" style="1" customWidth="1"/>
    <col min="7949" max="8192" width="11.42578125" style="1"/>
    <col min="8193" max="8193" width="1.42578125" style="1" customWidth="1"/>
    <col min="8194" max="8194" width="4.28515625" style="1" customWidth="1"/>
    <col min="8195" max="8195" width="8.7109375" style="1" customWidth="1"/>
    <col min="8196" max="8196" width="8.28515625" style="1" customWidth="1"/>
    <col min="8197" max="8197" width="11.42578125" style="1"/>
    <col min="8198" max="8198" width="43.85546875" style="1" customWidth="1"/>
    <col min="8199" max="8199" width="7.85546875" style="1" customWidth="1"/>
    <col min="8200" max="8200" width="10.28515625" style="1" customWidth="1"/>
    <col min="8201" max="8201" width="10.42578125" style="1" customWidth="1"/>
    <col min="8202" max="8202" width="17" style="1" customWidth="1"/>
    <col min="8203" max="8203" width="12.7109375" style="1" bestFit="1" customWidth="1"/>
    <col min="8204" max="8204" width="36.7109375" style="1" customWidth="1"/>
    <col min="8205" max="8448" width="11.42578125" style="1"/>
    <col min="8449" max="8449" width="1.42578125" style="1" customWidth="1"/>
    <col min="8450" max="8450" width="4.28515625" style="1" customWidth="1"/>
    <col min="8451" max="8451" width="8.7109375" style="1" customWidth="1"/>
    <col min="8452" max="8452" width="8.28515625" style="1" customWidth="1"/>
    <col min="8453" max="8453" width="11.42578125" style="1"/>
    <col min="8454" max="8454" width="43.85546875" style="1" customWidth="1"/>
    <col min="8455" max="8455" width="7.85546875" style="1" customWidth="1"/>
    <col min="8456" max="8456" width="10.28515625" style="1" customWidth="1"/>
    <col min="8457" max="8457" width="10.42578125" style="1" customWidth="1"/>
    <col min="8458" max="8458" width="17" style="1" customWidth="1"/>
    <col min="8459" max="8459" width="12.7109375" style="1" bestFit="1" customWidth="1"/>
    <col min="8460" max="8460" width="36.7109375" style="1" customWidth="1"/>
    <col min="8461" max="8704" width="11.42578125" style="1"/>
    <col min="8705" max="8705" width="1.42578125" style="1" customWidth="1"/>
    <col min="8706" max="8706" width="4.28515625" style="1" customWidth="1"/>
    <col min="8707" max="8707" width="8.7109375" style="1" customWidth="1"/>
    <col min="8708" max="8708" width="8.28515625" style="1" customWidth="1"/>
    <col min="8709" max="8709" width="11.42578125" style="1"/>
    <col min="8710" max="8710" width="43.85546875" style="1" customWidth="1"/>
    <col min="8711" max="8711" width="7.85546875" style="1" customWidth="1"/>
    <col min="8712" max="8712" width="10.28515625" style="1" customWidth="1"/>
    <col min="8713" max="8713" width="10.42578125" style="1" customWidth="1"/>
    <col min="8714" max="8714" width="17" style="1" customWidth="1"/>
    <col min="8715" max="8715" width="12.7109375" style="1" bestFit="1" customWidth="1"/>
    <col min="8716" max="8716" width="36.7109375" style="1" customWidth="1"/>
    <col min="8717" max="8960" width="11.42578125" style="1"/>
    <col min="8961" max="8961" width="1.42578125" style="1" customWidth="1"/>
    <col min="8962" max="8962" width="4.28515625" style="1" customWidth="1"/>
    <col min="8963" max="8963" width="8.7109375" style="1" customWidth="1"/>
    <col min="8964" max="8964" width="8.28515625" style="1" customWidth="1"/>
    <col min="8965" max="8965" width="11.42578125" style="1"/>
    <col min="8966" max="8966" width="43.85546875" style="1" customWidth="1"/>
    <col min="8967" max="8967" width="7.85546875" style="1" customWidth="1"/>
    <col min="8968" max="8968" width="10.28515625" style="1" customWidth="1"/>
    <col min="8969" max="8969" width="10.42578125" style="1" customWidth="1"/>
    <col min="8970" max="8970" width="17" style="1" customWidth="1"/>
    <col min="8971" max="8971" width="12.7109375" style="1" bestFit="1" customWidth="1"/>
    <col min="8972" max="8972" width="36.7109375" style="1" customWidth="1"/>
    <col min="8973" max="9216" width="11.42578125" style="1"/>
    <col min="9217" max="9217" width="1.42578125" style="1" customWidth="1"/>
    <col min="9218" max="9218" width="4.28515625" style="1" customWidth="1"/>
    <col min="9219" max="9219" width="8.7109375" style="1" customWidth="1"/>
    <col min="9220" max="9220" width="8.28515625" style="1" customWidth="1"/>
    <col min="9221" max="9221" width="11.42578125" style="1"/>
    <col min="9222" max="9222" width="43.85546875" style="1" customWidth="1"/>
    <col min="9223" max="9223" width="7.85546875" style="1" customWidth="1"/>
    <col min="9224" max="9224" width="10.28515625" style="1" customWidth="1"/>
    <col min="9225" max="9225" width="10.42578125" style="1" customWidth="1"/>
    <col min="9226" max="9226" width="17" style="1" customWidth="1"/>
    <col min="9227" max="9227" width="12.7109375" style="1" bestFit="1" customWidth="1"/>
    <col min="9228" max="9228" width="36.7109375" style="1" customWidth="1"/>
    <col min="9229" max="9472" width="11.42578125" style="1"/>
    <col min="9473" max="9473" width="1.42578125" style="1" customWidth="1"/>
    <col min="9474" max="9474" width="4.28515625" style="1" customWidth="1"/>
    <col min="9475" max="9475" width="8.7109375" style="1" customWidth="1"/>
    <col min="9476" max="9476" width="8.28515625" style="1" customWidth="1"/>
    <col min="9477" max="9477" width="11.42578125" style="1"/>
    <col min="9478" max="9478" width="43.85546875" style="1" customWidth="1"/>
    <col min="9479" max="9479" width="7.85546875" style="1" customWidth="1"/>
    <col min="9480" max="9480" width="10.28515625" style="1" customWidth="1"/>
    <col min="9481" max="9481" width="10.42578125" style="1" customWidth="1"/>
    <col min="9482" max="9482" width="17" style="1" customWidth="1"/>
    <col min="9483" max="9483" width="12.7109375" style="1" bestFit="1" customWidth="1"/>
    <col min="9484" max="9484" width="36.7109375" style="1" customWidth="1"/>
    <col min="9485" max="9728" width="11.42578125" style="1"/>
    <col min="9729" max="9729" width="1.42578125" style="1" customWidth="1"/>
    <col min="9730" max="9730" width="4.28515625" style="1" customWidth="1"/>
    <col min="9731" max="9731" width="8.7109375" style="1" customWidth="1"/>
    <col min="9732" max="9732" width="8.28515625" style="1" customWidth="1"/>
    <col min="9733" max="9733" width="11.42578125" style="1"/>
    <col min="9734" max="9734" width="43.85546875" style="1" customWidth="1"/>
    <col min="9735" max="9735" width="7.85546875" style="1" customWidth="1"/>
    <col min="9736" max="9736" width="10.28515625" style="1" customWidth="1"/>
    <col min="9737" max="9737" width="10.42578125" style="1" customWidth="1"/>
    <col min="9738" max="9738" width="17" style="1" customWidth="1"/>
    <col min="9739" max="9739" width="12.7109375" style="1" bestFit="1" customWidth="1"/>
    <col min="9740" max="9740" width="36.7109375" style="1" customWidth="1"/>
    <col min="9741" max="9984" width="11.42578125" style="1"/>
    <col min="9985" max="9985" width="1.42578125" style="1" customWidth="1"/>
    <col min="9986" max="9986" width="4.28515625" style="1" customWidth="1"/>
    <col min="9987" max="9987" width="8.7109375" style="1" customWidth="1"/>
    <col min="9988" max="9988" width="8.28515625" style="1" customWidth="1"/>
    <col min="9989" max="9989" width="11.42578125" style="1"/>
    <col min="9990" max="9990" width="43.85546875" style="1" customWidth="1"/>
    <col min="9991" max="9991" width="7.85546875" style="1" customWidth="1"/>
    <col min="9992" max="9992" width="10.28515625" style="1" customWidth="1"/>
    <col min="9993" max="9993" width="10.42578125" style="1" customWidth="1"/>
    <col min="9994" max="9994" width="17" style="1" customWidth="1"/>
    <col min="9995" max="9995" width="12.7109375" style="1" bestFit="1" customWidth="1"/>
    <col min="9996" max="9996" width="36.7109375" style="1" customWidth="1"/>
    <col min="9997" max="10240" width="11.42578125" style="1"/>
    <col min="10241" max="10241" width="1.42578125" style="1" customWidth="1"/>
    <col min="10242" max="10242" width="4.28515625" style="1" customWidth="1"/>
    <col min="10243" max="10243" width="8.7109375" style="1" customWidth="1"/>
    <col min="10244" max="10244" width="8.28515625" style="1" customWidth="1"/>
    <col min="10245" max="10245" width="11.42578125" style="1"/>
    <col min="10246" max="10246" width="43.85546875" style="1" customWidth="1"/>
    <col min="10247" max="10247" width="7.85546875" style="1" customWidth="1"/>
    <col min="10248" max="10248" width="10.28515625" style="1" customWidth="1"/>
    <col min="10249" max="10249" width="10.42578125" style="1" customWidth="1"/>
    <col min="10250" max="10250" width="17" style="1" customWidth="1"/>
    <col min="10251" max="10251" width="12.7109375" style="1" bestFit="1" customWidth="1"/>
    <col min="10252" max="10252" width="36.7109375" style="1" customWidth="1"/>
    <col min="10253" max="10496" width="11.42578125" style="1"/>
    <col min="10497" max="10497" width="1.42578125" style="1" customWidth="1"/>
    <col min="10498" max="10498" width="4.28515625" style="1" customWidth="1"/>
    <col min="10499" max="10499" width="8.7109375" style="1" customWidth="1"/>
    <col min="10500" max="10500" width="8.28515625" style="1" customWidth="1"/>
    <col min="10501" max="10501" width="11.42578125" style="1"/>
    <col min="10502" max="10502" width="43.85546875" style="1" customWidth="1"/>
    <col min="10503" max="10503" width="7.85546875" style="1" customWidth="1"/>
    <col min="10504" max="10504" width="10.28515625" style="1" customWidth="1"/>
    <col min="10505" max="10505" width="10.42578125" style="1" customWidth="1"/>
    <col min="10506" max="10506" width="17" style="1" customWidth="1"/>
    <col min="10507" max="10507" width="12.7109375" style="1" bestFit="1" customWidth="1"/>
    <col min="10508" max="10508" width="36.7109375" style="1" customWidth="1"/>
    <col min="10509" max="10752" width="11.42578125" style="1"/>
    <col min="10753" max="10753" width="1.42578125" style="1" customWidth="1"/>
    <col min="10754" max="10754" width="4.28515625" style="1" customWidth="1"/>
    <col min="10755" max="10755" width="8.7109375" style="1" customWidth="1"/>
    <col min="10756" max="10756" width="8.28515625" style="1" customWidth="1"/>
    <col min="10757" max="10757" width="11.42578125" style="1"/>
    <col min="10758" max="10758" width="43.85546875" style="1" customWidth="1"/>
    <col min="10759" max="10759" width="7.85546875" style="1" customWidth="1"/>
    <col min="10760" max="10760" width="10.28515625" style="1" customWidth="1"/>
    <col min="10761" max="10761" width="10.42578125" style="1" customWidth="1"/>
    <col min="10762" max="10762" width="17" style="1" customWidth="1"/>
    <col min="10763" max="10763" width="12.7109375" style="1" bestFit="1" customWidth="1"/>
    <col min="10764" max="10764" width="36.7109375" style="1" customWidth="1"/>
    <col min="10765" max="11008" width="11.42578125" style="1"/>
    <col min="11009" max="11009" width="1.42578125" style="1" customWidth="1"/>
    <col min="11010" max="11010" width="4.28515625" style="1" customWidth="1"/>
    <col min="11011" max="11011" width="8.7109375" style="1" customWidth="1"/>
    <col min="11012" max="11012" width="8.28515625" style="1" customWidth="1"/>
    <col min="11013" max="11013" width="11.42578125" style="1"/>
    <col min="11014" max="11014" width="43.85546875" style="1" customWidth="1"/>
    <col min="11015" max="11015" width="7.85546875" style="1" customWidth="1"/>
    <col min="11016" max="11016" width="10.28515625" style="1" customWidth="1"/>
    <col min="11017" max="11017" width="10.42578125" style="1" customWidth="1"/>
    <col min="11018" max="11018" width="17" style="1" customWidth="1"/>
    <col min="11019" max="11019" width="12.7109375" style="1" bestFit="1" customWidth="1"/>
    <col min="11020" max="11020" width="36.7109375" style="1" customWidth="1"/>
    <col min="11021" max="11264" width="11.42578125" style="1"/>
    <col min="11265" max="11265" width="1.42578125" style="1" customWidth="1"/>
    <col min="11266" max="11266" width="4.28515625" style="1" customWidth="1"/>
    <col min="11267" max="11267" width="8.7109375" style="1" customWidth="1"/>
    <col min="11268" max="11268" width="8.28515625" style="1" customWidth="1"/>
    <col min="11269" max="11269" width="11.42578125" style="1"/>
    <col min="11270" max="11270" width="43.85546875" style="1" customWidth="1"/>
    <col min="11271" max="11271" width="7.85546875" style="1" customWidth="1"/>
    <col min="11272" max="11272" width="10.28515625" style="1" customWidth="1"/>
    <col min="11273" max="11273" width="10.42578125" style="1" customWidth="1"/>
    <col min="11274" max="11274" width="17" style="1" customWidth="1"/>
    <col min="11275" max="11275" width="12.7109375" style="1" bestFit="1" customWidth="1"/>
    <col min="11276" max="11276" width="36.7109375" style="1" customWidth="1"/>
    <col min="11277" max="11520" width="11.42578125" style="1"/>
    <col min="11521" max="11521" width="1.42578125" style="1" customWidth="1"/>
    <col min="11522" max="11522" width="4.28515625" style="1" customWidth="1"/>
    <col min="11523" max="11523" width="8.7109375" style="1" customWidth="1"/>
    <col min="11524" max="11524" width="8.28515625" style="1" customWidth="1"/>
    <col min="11525" max="11525" width="11.42578125" style="1"/>
    <col min="11526" max="11526" width="43.85546875" style="1" customWidth="1"/>
    <col min="11527" max="11527" width="7.85546875" style="1" customWidth="1"/>
    <col min="11528" max="11528" width="10.28515625" style="1" customWidth="1"/>
    <col min="11529" max="11529" width="10.42578125" style="1" customWidth="1"/>
    <col min="11530" max="11530" width="17" style="1" customWidth="1"/>
    <col min="11531" max="11531" width="12.7109375" style="1" bestFit="1" customWidth="1"/>
    <col min="11532" max="11532" width="36.7109375" style="1" customWidth="1"/>
    <col min="11533" max="11776" width="11.42578125" style="1"/>
    <col min="11777" max="11777" width="1.42578125" style="1" customWidth="1"/>
    <col min="11778" max="11778" width="4.28515625" style="1" customWidth="1"/>
    <col min="11779" max="11779" width="8.7109375" style="1" customWidth="1"/>
    <col min="11780" max="11780" width="8.28515625" style="1" customWidth="1"/>
    <col min="11781" max="11781" width="11.42578125" style="1"/>
    <col min="11782" max="11782" width="43.85546875" style="1" customWidth="1"/>
    <col min="11783" max="11783" width="7.85546875" style="1" customWidth="1"/>
    <col min="11784" max="11784" width="10.28515625" style="1" customWidth="1"/>
    <col min="11785" max="11785" width="10.42578125" style="1" customWidth="1"/>
    <col min="11786" max="11786" width="17" style="1" customWidth="1"/>
    <col min="11787" max="11787" width="12.7109375" style="1" bestFit="1" customWidth="1"/>
    <col min="11788" max="11788" width="36.7109375" style="1" customWidth="1"/>
    <col min="11789" max="12032" width="11.42578125" style="1"/>
    <col min="12033" max="12033" width="1.42578125" style="1" customWidth="1"/>
    <col min="12034" max="12034" width="4.28515625" style="1" customWidth="1"/>
    <col min="12035" max="12035" width="8.7109375" style="1" customWidth="1"/>
    <col min="12036" max="12036" width="8.28515625" style="1" customWidth="1"/>
    <col min="12037" max="12037" width="11.42578125" style="1"/>
    <col min="12038" max="12038" width="43.85546875" style="1" customWidth="1"/>
    <col min="12039" max="12039" width="7.85546875" style="1" customWidth="1"/>
    <col min="12040" max="12040" width="10.28515625" style="1" customWidth="1"/>
    <col min="12041" max="12041" width="10.42578125" style="1" customWidth="1"/>
    <col min="12042" max="12042" width="17" style="1" customWidth="1"/>
    <col min="12043" max="12043" width="12.7109375" style="1" bestFit="1" customWidth="1"/>
    <col min="12044" max="12044" width="36.7109375" style="1" customWidth="1"/>
    <col min="12045" max="12288" width="11.42578125" style="1"/>
    <col min="12289" max="12289" width="1.42578125" style="1" customWidth="1"/>
    <col min="12290" max="12290" width="4.28515625" style="1" customWidth="1"/>
    <col min="12291" max="12291" width="8.7109375" style="1" customWidth="1"/>
    <col min="12292" max="12292" width="8.28515625" style="1" customWidth="1"/>
    <col min="12293" max="12293" width="11.42578125" style="1"/>
    <col min="12294" max="12294" width="43.85546875" style="1" customWidth="1"/>
    <col min="12295" max="12295" width="7.85546875" style="1" customWidth="1"/>
    <col min="12296" max="12296" width="10.28515625" style="1" customWidth="1"/>
    <col min="12297" max="12297" width="10.42578125" style="1" customWidth="1"/>
    <col min="12298" max="12298" width="17" style="1" customWidth="1"/>
    <col min="12299" max="12299" width="12.7109375" style="1" bestFit="1" customWidth="1"/>
    <col min="12300" max="12300" width="36.7109375" style="1" customWidth="1"/>
    <col min="12301" max="12544" width="11.42578125" style="1"/>
    <col min="12545" max="12545" width="1.42578125" style="1" customWidth="1"/>
    <col min="12546" max="12546" width="4.28515625" style="1" customWidth="1"/>
    <col min="12547" max="12547" width="8.7109375" style="1" customWidth="1"/>
    <col min="12548" max="12548" width="8.28515625" style="1" customWidth="1"/>
    <col min="12549" max="12549" width="11.42578125" style="1"/>
    <col min="12550" max="12550" width="43.85546875" style="1" customWidth="1"/>
    <col min="12551" max="12551" width="7.85546875" style="1" customWidth="1"/>
    <col min="12552" max="12552" width="10.28515625" style="1" customWidth="1"/>
    <col min="12553" max="12553" width="10.42578125" style="1" customWidth="1"/>
    <col min="12554" max="12554" width="17" style="1" customWidth="1"/>
    <col min="12555" max="12555" width="12.7109375" style="1" bestFit="1" customWidth="1"/>
    <col min="12556" max="12556" width="36.7109375" style="1" customWidth="1"/>
    <col min="12557" max="12800" width="11.42578125" style="1"/>
    <col min="12801" max="12801" width="1.42578125" style="1" customWidth="1"/>
    <col min="12802" max="12802" width="4.28515625" style="1" customWidth="1"/>
    <col min="12803" max="12803" width="8.7109375" style="1" customWidth="1"/>
    <col min="12804" max="12804" width="8.28515625" style="1" customWidth="1"/>
    <col min="12805" max="12805" width="11.42578125" style="1"/>
    <col min="12806" max="12806" width="43.85546875" style="1" customWidth="1"/>
    <col min="12807" max="12807" width="7.85546875" style="1" customWidth="1"/>
    <col min="12808" max="12808" width="10.28515625" style="1" customWidth="1"/>
    <col min="12809" max="12809" width="10.42578125" style="1" customWidth="1"/>
    <col min="12810" max="12810" width="17" style="1" customWidth="1"/>
    <col min="12811" max="12811" width="12.7109375" style="1" bestFit="1" customWidth="1"/>
    <col min="12812" max="12812" width="36.7109375" style="1" customWidth="1"/>
    <col min="12813" max="13056" width="11.42578125" style="1"/>
    <col min="13057" max="13057" width="1.42578125" style="1" customWidth="1"/>
    <col min="13058" max="13058" width="4.28515625" style="1" customWidth="1"/>
    <col min="13059" max="13059" width="8.7109375" style="1" customWidth="1"/>
    <col min="13060" max="13060" width="8.28515625" style="1" customWidth="1"/>
    <col min="13061" max="13061" width="11.42578125" style="1"/>
    <col min="13062" max="13062" width="43.85546875" style="1" customWidth="1"/>
    <col min="13063" max="13063" width="7.85546875" style="1" customWidth="1"/>
    <col min="13064" max="13064" width="10.28515625" style="1" customWidth="1"/>
    <col min="13065" max="13065" width="10.42578125" style="1" customWidth="1"/>
    <col min="13066" max="13066" width="17" style="1" customWidth="1"/>
    <col min="13067" max="13067" width="12.7109375" style="1" bestFit="1" customWidth="1"/>
    <col min="13068" max="13068" width="36.7109375" style="1" customWidth="1"/>
    <col min="13069" max="13312" width="11.42578125" style="1"/>
    <col min="13313" max="13313" width="1.42578125" style="1" customWidth="1"/>
    <col min="13314" max="13314" width="4.28515625" style="1" customWidth="1"/>
    <col min="13315" max="13315" width="8.7109375" style="1" customWidth="1"/>
    <col min="13316" max="13316" width="8.28515625" style="1" customWidth="1"/>
    <col min="13317" max="13317" width="11.42578125" style="1"/>
    <col min="13318" max="13318" width="43.85546875" style="1" customWidth="1"/>
    <col min="13319" max="13319" width="7.85546875" style="1" customWidth="1"/>
    <col min="13320" max="13320" width="10.28515625" style="1" customWidth="1"/>
    <col min="13321" max="13321" width="10.42578125" style="1" customWidth="1"/>
    <col min="13322" max="13322" width="17" style="1" customWidth="1"/>
    <col min="13323" max="13323" width="12.7109375" style="1" bestFit="1" customWidth="1"/>
    <col min="13324" max="13324" width="36.7109375" style="1" customWidth="1"/>
    <col min="13325" max="13568" width="11.42578125" style="1"/>
    <col min="13569" max="13569" width="1.42578125" style="1" customWidth="1"/>
    <col min="13570" max="13570" width="4.28515625" style="1" customWidth="1"/>
    <col min="13571" max="13571" width="8.7109375" style="1" customWidth="1"/>
    <col min="13572" max="13572" width="8.28515625" style="1" customWidth="1"/>
    <col min="13573" max="13573" width="11.42578125" style="1"/>
    <col min="13574" max="13574" width="43.85546875" style="1" customWidth="1"/>
    <col min="13575" max="13575" width="7.85546875" style="1" customWidth="1"/>
    <col min="13576" max="13576" width="10.28515625" style="1" customWidth="1"/>
    <col min="13577" max="13577" width="10.42578125" style="1" customWidth="1"/>
    <col min="13578" max="13578" width="17" style="1" customWidth="1"/>
    <col min="13579" max="13579" width="12.7109375" style="1" bestFit="1" customWidth="1"/>
    <col min="13580" max="13580" width="36.7109375" style="1" customWidth="1"/>
    <col min="13581" max="13824" width="11.42578125" style="1"/>
    <col min="13825" max="13825" width="1.42578125" style="1" customWidth="1"/>
    <col min="13826" max="13826" width="4.28515625" style="1" customWidth="1"/>
    <col min="13827" max="13827" width="8.7109375" style="1" customWidth="1"/>
    <col min="13828" max="13828" width="8.28515625" style="1" customWidth="1"/>
    <col min="13829" max="13829" width="11.42578125" style="1"/>
    <col min="13830" max="13830" width="43.85546875" style="1" customWidth="1"/>
    <col min="13831" max="13831" width="7.85546875" style="1" customWidth="1"/>
    <col min="13832" max="13832" width="10.28515625" style="1" customWidth="1"/>
    <col min="13833" max="13833" width="10.42578125" style="1" customWidth="1"/>
    <col min="13834" max="13834" width="17" style="1" customWidth="1"/>
    <col min="13835" max="13835" width="12.7109375" style="1" bestFit="1" customWidth="1"/>
    <col min="13836" max="13836" width="36.7109375" style="1" customWidth="1"/>
    <col min="13837" max="14080" width="11.42578125" style="1"/>
    <col min="14081" max="14081" width="1.42578125" style="1" customWidth="1"/>
    <col min="14082" max="14082" width="4.28515625" style="1" customWidth="1"/>
    <col min="14083" max="14083" width="8.7109375" style="1" customWidth="1"/>
    <col min="14084" max="14084" width="8.28515625" style="1" customWidth="1"/>
    <col min="14085" max="14085" width="11.42578125" style="1"/>
    <col min="14086" max="14086" width="43.85546875" style="1" customWidth="1"/>
    <col min="14087" max="14087" width="7.85546875" style="1" customWidth="1"/>
    <col min="14088" max="14088" width="10.28515625" style="1" customWidth="1"/>
    <col min="14089" max="14089" width="10.42578125" style="1" customWidth="1"/>
    <col min="14090" max="14090" width="17" style="1" customWidth="1"/>
    <col min="14091" max="14091" width="12.7109375" style="1" bestFit="1" customWidth="1"/>
    <col min="14092" max="14092" width="36.7109375" style="1" customWidth="1"/>
    <col min="14093" max="14336" width="11.42578125" style="1"/>
    <col min="14337" max="14337" width="1.42578125" style="1" customWidth="1"/>
    <col min="14338" max="14338" width="4.28515625" style="1" customWidth="1"/>
    <col min="14339" max="14339" width="8.7109375" style="1" customWidth="1"/>
    <col min="14340" max="14340" width="8.28515625" style="1" customWidth="1"/>
    <col min="14341" max="14341" width="11.42578125" style="1"/>
    <col min="14342" max="14342" width="43.85546875" style="1" customWidth="1"/>
    <col min="14343" max="14343" width="7.85546875" style="1" customWidth="1"/>
    <col min="14344" max="14344" width="10.28515625" style="1" customWidth="1"/>
    <col min="14345" max="14345" width="10.42578125" style="1" customWidth="1"/>
    <col min="14346" max="14346" width="17" style="1" customWidth="1"/>
    <col min="14347" max="14347" width="12.7109375" style="1" bestFit="1" customWidth="1"/>
    <col min="14348" max="14348" width="36.7109375" style="1" customWidth="1"/>
    <col min="14349" max="14592" width="11.42578125" style="1"/>
    <col min="14593" max="14593" width="1.42578125" style="1" customWidth="1"/>
    <col min="14594" max="14594" width="4.28515625" style="1" customWidth="1"/>
    <col min="14595" max="14595" width="8.7109375" style="1" customWidth="1"/>
    <col min="14596" max="14596" width="8.28515625" style="1" customWidth="1"/>
    <col min="14597" max="14597" width="11.42578125" style="1"/>
    <col min="14598" max="14598" width="43.85546875" style="1" customWidth="1"/>
    <col min="14599" max="14599" width="7.85546875" style="1" customWidth="1"/>
    <col min="14600" max="14600" width="10.28515625" style="1" customWidth="1"/>
    <col min="14601" max="14601" width="10.42578125" style="1" customWidth="1"/>
    <col min="14602" max="14602" width="17" style="1" customWidth="1"/>
    <col min="14603" max="14603" width="12.7109375" style="1" bestFit="1" customWidth="1"/>
    <col min="14604" max="14604" width="36.7109375" style="1" customWidth="1"/>
    <col min="14605" max="14848" width="11.42578125" style="1"/>
    <col min="14849" max="14849" width="1.42578125" style="1" customWidth="1"/>
    <col min="14850" max="14850" width="4.28515625" style="1" customWidth="1"/>
    <col min="14851" max="14851" width="8.7109375" style="1" customWidth="1"/>
    <col min="14852" max="14852" width="8.28515625" style="1" customWidth="1"/>
    <col min="14853" max="14853" width="11.42578125" style="1"/>
    <col min="14854" max="14854" width="43.85546875" style="1" customWidth="1"/>
    <col min="14855" max="14855" width="7.85546875" style="1" customWidth="1"/>
    <col min="14856" max="14856" width="10.28515625" style="1" customWidth="1"/>
    <col min="14857" max="14857" width="10.42578125" style="1" customWidth="1"/>
    <col min="14858" max="14858" width="17" style="1" customWidth="1"/>
    <col min="14859" max="14859" width="12.7109375" style="1" bestFit="1" customWidth="1"/>
    <col min="14860" max="14860" width="36.7109375" style="1" customWidth="1"/>
    <col min="14861" max="15104" width="11.42578125" style="1"/>
    <col min="15105" max="15105" width="1.42578125" style="1" customWidth="1"/>
    <col min="15106" max="15106" width="4.28515625" style="1" customWidth="1"/>
    <col min="15107" max="15107" width="8.7109375" style="1" customWidth="1"/>
    <col min="15108" max="15108" width="8.28515625" style="1" customWidth="1"/>
    <col min="15109" max="15109" width="11.42578125" style="1"/>
    <col min="15110" max="15110" width="43.85546875" style="1" customWidth="1"/>
    <col min="15111" max="15111" width="7.85546875" style="1" customWidth="1"/>
    <col min="15112" max="15112" width="10.28515625" style="1" customWidth="1"/>
    <col min="15113" max="15113" width="10.42578125" style="1" customWidth="1"/>
    <col min="15114" max="15114" width="17" style="1" customWidth="1"/>
    <col min="15115" max="15115" width="12.7109375" style="1" bestFit="1" customWidth="1"/>
    <col min="15116" max="15116" width="36.7109375" style="1" customWidth="1"/>
    <col min="15117" max="15360" width="11.42578125" style="1"/>
    <col min="15361" max="15361" width="1.42578125" style="1" customWidth="1"/>
    <col min="15362" max="15362" width="4.28515625" style="1" customWidth="1"/>
    <col min="15363" max="15363" width="8.7109375" style="1" customWidth="1"/>
    <col min="15364" max="15364" width="8.28515625" style="1" customWidth="1"/>
    <col min="15365" max="15365" width="11.42578125" style="1"/>
    <col min="15366" max="15366" width="43.85546875" style="1" customWidth="1"/>
    <col min="15367" max="15367" width="7.85546875" style="1" customWidth="1"/>
    <col min="15368" max="15368" width="10.28515625" style="1" customWidth="1"/>
    <col min="15369" max="15369" width="10.42578125" style="1" customWidth="1"/>
    <col min="15370" max="15370" width="17" style="1" customWidth="1"/>
    <col min="15371" max="15371" width="12.7109375" style="1" bestFit="1" customWidth="1"/>
    <col min="15372" max="15372" width="36.7109375" style="1" customWidth="1"/>
    <col min="15373" max="15616" width="11.42578125" style="1"/>
    <col min="15617" max="15617" width="1.42578125" style="1" customWidth="1"/>
    <col min="15618" max="15618" width="4.28515625" style="1" customWidth="1"/>
    <col min="15619" max="15619" width="8.7109375" style="1" customWidth="1"/>
    <col min="15620" max="15620" width="8.28515625" style="1" customWidth="1"/>
    <col min="15621" max="15621" width="11.42578125" style="1"/>
    <col min="15622" max="15622" width="43.85546875" style="1" customWidth="1"/>
    <col min="15623" max="15623" width="7.85546875" style="1" customWidth="1"/>
    <col min="15624" max="15624" width="10.28515625" style="1" customWidth="1"/>
    <col min="15625" max="15625" width="10.42578125" style="1" customWidth="1"/>
    <col min="15626" max="15626" width="17" style="1" customWidth="1"/>
    <col min="15627" max="15627" width="12.7109375" style="1" bestFit="1" customWidth="1"/>
    <col min="15628" max="15628" width="36.7109375" style="1" customWidth="1"/>
    <col min="15629" max="15872" width="11.42578125" style="1"/>
    <col min="15873" max="15873" width="1.42578125" style="1" customWidth="1"/>
    <col min="15874" max="15874" width="4.28515625" style="1" customWidth="1"/>
    <col min="15875" max="15875" width="8.7109375" style="1" customWidth="1"/>
    <col min="15876" max="15876" width="8.28515625" style="1" customWidth="1"/>
    <col min="15877" max="15877" width="11.42578125" style="1"/>
    <col min="15878" max="15878" width="43.85546875" style="1" customWidth="1"/>
    <col min="15879" max="15879" width="7.85546875" style="1" customWidth="1"/>
    <col min="15880" max="15880" width="10.28515625" style="1" customWidth="1"/>
    <col min="15881" max="15881" width="10.42578125" style="1" customWidth="1"/>
    <col min="15882" max="15882" width="17" style="1" customWidth="1"/>
    <col min="15883" max="15883" width="12.7109375" style="1" bestFit="1" customWidth="1"/>
    <col min="15884" max="15884" width="36.7109375" style="1" customWidth="1"/>
    <col min="15885" max="16128" width="11.42578125" style="1"/>
    <col min="16129" max="16129" width="1.42578125" style="1" customWidth="1"/>
    <col min="16130" max="16130" width="4.28515625" style="1" customWidth="1"/>
    <col min="16131" max="16131" width="8.7109375" style="1" customWidth="1"/>
    <col min="16132" max="16132" width="8.28515625" style="1" customWidth="1"/>
    <col min="16133" max="16133" width="11.42578125" style="1"/>
    <col min="16134" max="16134" width="43.85546875" style="1" customWidth="1"/>
    <col min="16135" max="16135" width="7.85546875" style="1" customWidth="1"/>
    <col min="16136" max="16136" width="10.28515625" style="1" customWidth="1"/>
    <col min="16137" max="16137" width="10.42578125" style="1" customWidth="1"/>
    <col min="16138" max="16138" width="17" style="1" customWidth="1"/>
    <col min="16139" max="16139" width="12.7109375" style="1" bestFit="1" customWidth="1"/>
    <col min="16140" max="16140" width="36.7109375" style="1" customWidth="1"/>
    <col min="16141" max="16384" width="11.42578125" style="1"/>
  </cols>
  <sheetData>
    <row r="1" spans="2:11" ht="15" customHeight="1">
      <c r="B1" s="464" t="s">
        <v>0</v>
      </c>
      <c r="C1" s="464"/>
      <c r="D1" s="464"/>
      <c r="E1" s="464"/>
      <c r="F1" s="464"/>
      <c r="G1" s="464"/>
      <c r="H1" s="464"/>
      <c r="I1" s="464"/>
      <c r="J1" s="464"/>
    </row>
    <row r="2" spans="2:11" ht="18" customHeight="1">
      <c r="B2" s="465" t="s">
        <v>1</v>
      </c>
      <c r="C2" s="465"/>
      <c r="D2" s="465"/>
      <c r="E2" s="465"/>
      <c r="F2" s="465"/>
      <c r="G2" s="465"/>
      <c r="H2" s="465"/>
      <c r="I2" s="465"/>
      <c r="J2" s="465"/>
    </row>
    <row r="3" spans="2:11" ht="15.75" customHeight="1">
      <c r="B3" s="466" t="s">
        <v>2</v>
      </c>
      <c r="C3" s="466"/>
      <c r="D3" s="466"/>
      <c r="E3" s="466"/>
      <c r="F3" s="466"/>
      <c r="G3" s="466"/>
      <c r="H3" s="466"/>
      <c r="I3" s="466"/>
      <c r="J3" s="466"/>
    </row>
    <row r="4" spans="2:11">
      <c r="B4" s="2"/>
      <c r="C4" s="3"/>
      <c r="D4" s="3"/>
      <c r="E4" s="3"/>
      <c r="F4" s="4"/>
      <c r="G4" s="3"/>
      <c r="H4" s="5"/>
    </row>
    <row r="5" spans="2:11" ht="15">
      <c r="B5" s="467" t="s">
        <v>3</v>
      </c>
      <c r="C5" s="467"/>
      <c r="D5" s="467"/>
      <c r="E5" s="467"/>
      <c r="F5" s="467"/>
      <c r="G5" s="467"/>
      <c r="H5" s="467"/>
      <c r="I5" s="467"/>
      <c r="J5" s="467"/>
    </row>
    <row r="6" spans="2:11">
      <c r="B6" s="2"/>
      <c r="C6" s="3"/>
      <c r="D6" s="3"/>
      <c r="E6" s="3"/>
      <c r="F6" s="4"/>
      <c r="G6" s="3"/>
      <c r="H6" s="5"/>
    </row>
    <row r="7" spans="2:11" ht="15.75">
      <c r="B7" s="466" t="s">
        <v>176</v>
      </c>
      <c r="C7" s="466"/>
      <c r="D7" s="466"/>
      <c r="E7" s="466"/>
      <c r="F7" s="466"/>
      <c r="G7" s="466"/>
      <c r="H7" s="466"/>
      <c r="I7" s="466"/>
      <c r="J7" s="466"/>
    </row>
    <row r="8" spans="2:11">
      <c r="B8" s="2"/>
      <c r="C8" s="3"/>
      <c r="D8" s="3"/>
      <c r="E8" s="3"/>
      <c r="F8" s="4"/>
      <c r="G8" s="3"/>
      <c r="H8" s="5"/>
    </row>
    <row r="9" spans="2:11" ht="44.25" customHeight="1">
      <c r="B9" s="468" t="s">
        <v>175</v>
      </c>
      <c r="C9" s="468"/>
      <c r="D9" s="468"/>
      <c r="E9" s="468"/>
      <c r="F9" s="468"/>
      <c r="G9" s="468"/>
      <c r="H9" s="468"/>
      <c r="I9" s="468"/>
      <c r="J9" s="468"/>
    </row>
    <row r="10" spans="2:11" ht="15.75">
      <c r="B10" s="6"/>
      <c r="C10" s="7"/>
      <c r="D10" s="7"/>
      <c r="E10" s="7"/>
      <c r="F10" s="7"/>
      <c r="G10" s="7"/>
      <c r="H10" s="7"/>
      <c r="K10" s="8"/>
    </row>
    <row r="11" spans="2:11" ht="15" customHeight="1">
      <c r="B11" s="479" t="s">
        <v>4</v>
      </c>
      <c r="C11" s="479"/>
      <c r="D11" s="479"/>
      <c r="E11" s="479"/>
      <c r="F11" s="479"/>
      <c r="G11" s="479"/>
      <c r="H11" s="479"/>
      <c r="I11" s="479"/>
      <c r="J11" s="479"/>
    </row>
    <row r="12" spans="2:11" ht="15">
      <c r="J12" s="9"/>
    </row>
    <row r="13" spans="2:11" ht="15">
      <c r="D13" s="10"/>
      <c r="E13" s="10"/>
      <c r="F13" s="10"/>
      <c r="J13" s="9"/>
    </row>
    <row r="14" spans="2:11" ht="19.5" customHeight="1">
      <c r="B14" s="471" t="s">
        <v>5</v>
      </c>
      <c r="C14" s="462" t="s">
        <v>6</v>
      </c>
      <c r="D14" s="471" t="s">
        <v>7</v>
      </c>
      <c r="E14" s="472"/>
      <c r="F14" s="471" t="s">
        <v>8</v>
      </c>
      <c r="G14" s="471" t="s">
        <v>9</v>
      </c>
      <c r="H14" s="471" t="s">
        <v>10</v>
      </c>
      <c r="I14" s="462" t="s">
        <v>11</v>
      </c>
      <c r="J14" s="463" t="s">
        <v>12</v>
      </c>
    </row>
    <row r="15" spans="2:11" ht="19.5" customHeight="1">
      <c r="B15" s="471"/>
      <c r="C15" s="462"/>
      <c r="D15" s="11" t="s">
        <v>13</v>
      </c>
      <c r="E15" s="11" t="s">
        <v>14</v>
      </c>
      <c r="F15" s="471"/>
      <c r="G15" s="471"/>
      <c r="H15" s="471"/>
      <c r="I15" s="462"/>
      <c r="J15" s="463"/>
    </row>
    <row r="16" spans="2:11" ht="78" customHeight="1">
      <c r="B16" s="460">
        <v>1</v>
      </c>
      <c r="C16" s="244" t="s">
        <v>174</v>
      </c>
      <c r="D16" s="461">
        <v>311</v>
      </c>
      <c r="E16" s="244" t="str">
        <f>+C16</f>
        <v>311,1P</v>
      </c>
      <c r="F16" s="245" t="str">
        <f>+'PROPUESTA ECONOMICA '!F16</f>
        <v>SUMINISTRO DE MATERIAL DE AFIRMADO (SEGÚN ANEXO TÉCNICO) VIA 2402  PR0+0000 AL PR4+0000.</v>
      </c>
      <c r="G16" s="237" t="s">
        <v>15</v>
      </c>
      <c r="H16" s="238">
        <f>+'PROPUESTA ECONOMICA '!H16</f>
        <v>456.83461617507646</v>
      </c>
      <c r="I16" s="239"/>
      <c r="J16" s="240">
        <f>ROUND(+H16*I16,1)</f>
        <v>0</v>
      </c>
    </row>
    <row r="17" spans="2:12">
      <c r="B17" s="487" t="s">
        <v>16</v>
      </c>
      <c r="C17" s="488"/>
      <c r="D17" s="488"/>
      <c r="E17" s="488"/>
      <c r="F17" s="488"/>
      <c r="G17" s="488"/>
      <c r="H17" s="488"/>
      <c r="I17" s="489"/>
      <c r="J17" s="12">
        <f>SUM(J16:J16)</f>
        <v>0</v>
      </c>
    </row>
    <row r="18" spans="2:12">
      <c r="B18" s="487" t="s">
        <v>17</v>
      </c>
      <c r="C18" s="488"/>
      <c r="D18" s="488"/>
      <c r="E18" s="488"/>
      <c r="F18" s="488"/>
      <c r="G18" s="488"/>
      <c r="H18" s="488"/>
      <c r="I18" s="489"/>
      <c r="J18" s="12">
        <f>+ROUND(J17*0.19,0)</f>
        <v>0</v>
      </c>
      <c r="L18" s="13"/>
    </row>
    <row r="19" spans="2:12" ht="15">
      <c r="B19" s="490" t="s">
        <v>12</v>
      </c>
      <c r="C19" s="491"/>
      <c r="D19" s="491"/>
      <c r="E19" s="491"/>
      <c r="F19" s="491"/>
      <c r="G19" s="491"/>
      <c r="H19" s="491"/>
      <c r="I19" s="492"/>
      <c r="J19" s="14">
        <f>+J18+J17</f>
        <v>0</v>
      </c>
      <c r="K19" s="15"/>
      <c r="L19" s="16"/>
    </row>
    <row r="20" spans="2:12" ht="13.5" thickBot="1">
      <c r="J20" s="8"/>
      <c r="K20" s="8"/>
    </row>
    <row r="21" spans="2:12" ht="53.25" customHeight="1">
      <c r="B21" s="493" t="s">
        <v>18</v>
      </c>
      <c r="C21" s="494"/>
      <c r="D21" s="494"/>
      <c r="E21" s="494"/>
      <c r="F21" s="494"/>
      <c r="G21" s="495" t="s">
        <v>19</v>
      </c>
      <c r="H21" s="496"/>
      <c r="I21" s="497"/>
      <c r="J21" s="17" t="s">
        <v>20</v>
      </c>
      <c r="K21" s="8"/>
    </row>
    <row r="22" spans="2:12" ht="33.75" customHeight="1">
      <c r="B22" s="480" t="s">
        <v>21</v>
      </c>
      <c r="C22" s="481"/>
      <c r="D22" s="481"/>
      <c r="E22" s="481"/>
      <c r="F22" s="481"/>
      <c r="G22" s="469" t="s">
        <v>22</v>
      </c>
      <c r="H22" s="470"/>
      <c r="I22" s="18" t="s">
        <v>23</v>
      </c>
      <c r="J22" s="19"/>
    </row>
    <row r="23" spans="2:12" ht="33.75" customHeight="1">
      <c r="B23" s="480" t="s">
        <v>24</v>
      </c>
      <c r="C23" s="481"/>
      <c r="D23" s="481"/>
      <c r="E23" s="481"/>
      <c r="F23" s="481"/>
      <c r="G23" s="482" t="s">
        <v>25</v>
      </c>
      <c r="H23" s="483"/>
      <c r="I23" s="18" t="s">
        <v>26</v>
      </c>
      <c r="J23" s="19"/>
    </row>
    <row r="24" spans="2:12" ht="38.25" customHeight="1">
      <c r="B24" s="480" t="s">
        <v>27</v>
      </c>
      <c r="C24" s="481"/>
      <c r="D24" s="481"/>
      <c r="E24" s="481"/>
      <c r="F24" s="481"/>
      <c r="G24" s="469" t="s">
        <v>28</v>
      </c>
      <c r="H24" s="470"/>
      <c r="I24" s="18" t="s">
        <v>29</v>
      </c>
      <c r="J24" s="19"/>
    </row>
    <row r="25" spans="2:12" ht="44.25" customHeight="1" thickBot="1">
      <c r="B25" s="480" t="s">
        <v>30</v>
      </c>
      <c r="C25" s="481"/>
      <c r="D25" s="481"/>
      <c r="E25" s="481"/>
      <c r="F25" s="484"/>
      <c r="G25" s="485" t="s">
        <v>31</v>
      </c>
      <c r="H25" s="486"/>
      <c r="I25" s="20" t="s">
        <v>32</v>
      </c>
      <c r="J25" s="21">
        <f>SUM(J22:J24)</f>
        <v>0</v>
      </c>
    </row>
    <row r="26" spans="2:12" ht="37.5" customHeight="1" thickBot="1">
      <c r="B26" s="473" t="s">
        <v>33</v>
      </c>
      <c r="C26" s="474"/>
      <c r="D26" s="474"/>
      <c r="E26" s="474"/>
      <c r="F26" s="475"/>
      <c r="G26" s="22"/>
      <c r="H26" s="23"/>
      <c r="I26" s="24"/>
      <c r="J26" s="25"/>
    </row>
    <row r="27" spans="2:12" ht="15">
      <c r="C27" s="26"/>
    </row>
    <row r="28" spans="2:12">
      <c r="B28" s="27" t="s">
        <v>34</v>
      </c>
      <c r="D28" s="28"/>
      <c r="E28" s="28"/>
      <c r="F28" s="28"/>
      <c r="G28" s="28"/>
      <c r="H28" s="28"/>
      <c r="I28" s="28"/>
      <c r="J28" s="29"/>
    </row>
    <row r="29" spans="2:12">
      <c r="B29" s="476" t="s">
        <v>35</v>
      </c>
      <c r="C29" s="477"/>
      <c r="D29" s="477"/>
      <c r="E29" s="477"/>
      <c r="F29" s="30"/>
      <c r="G29" s="30"/>
      <c r="H29" s="31"/>
      <c r="I29" s="32"/>
      <c r="J29" s="32"/>
    </row>
    <row r="30" spans="2:12">
      <c r="B30" s="33"/>
      <c r="C30" s="34"/>
      <c r="D30" s="34"/>
      <c r="E30" s="34"/>
      <c r="F30" s="30"/>
      <c r="G30" s="30"/>
      <c r="H30" s="31"/>
      <c r="I30" s="32"/>
      <c r="J30" s="32"/>
    </row>
    <row r="31" spans="2:12">
      <c r="B31" s="35" t="s">
        <v>36</v>
      </c>
      <c r="C31" s="36"/>
      <c r="D31" s="35"/>
      <c r="E31" s="35"/>
      <c r="F31" s="35"/>
      <c r="G31" s="35"/>
      <c r="H31" s="37"/>
      <c r="I31" s="32"/>
      <c r="J31" s="32"/>
    </row>
    <row r="32" spans="2:12">
      <c r="B32" s="35" t="s">
        <v>37</v>
      </c>
      <c r="C32" s="38"/>
      <c r="D32" s="38"/>
      <c r="E32" s="38"/>
      <c r="F32" s="38"/>
      <c r="G32" s="38"/>
      <c r="H32" s="39"/>
      <c r="I32" s="32"/>
      <c r="J32" s="32"/>
    </row>
    <row r="33" spans="2:10">
      <c r="B33" s="35" t="s">
        <v>38</v>
      </c>
      <c r="C33" s="38"/>
      <c r="D33" s="38"/>
      <c r="E33" s="38"/>
      <c r="F33" s="38"/>
      <c r="G33" s="38"/>
      <c r="H33" s="39"/>
      <c r="I33" s="32"/>
      <c r="J33" s="32"/>
    </row>
    <row r="34" spans="2:10">
      <c r="B34" s="35" t="s">
        <v>39</v>
      </c>
      <c r="C34" s="36"/>
      <c r="D34" s="35"/>
      <c r="E34" s="35"/>
      <c r="F34" s="35"/>
      <c r="G34" s="35"/>
      <c r="H34" s="39"/>
      <c r="I34" s="32"/>
      <c r="J34" s="32"/>
    </row>
    <row r="35" spans="2:10" ht="25.5" customHeight="1">
      <c r="B35" s="35" t="s">
        <v>40</v>
      </c>
      <c r="C35" s="38"/>
      <c r="D35" s="38"/>
      <c r="E35" s="38"/>
      <c r="F35" s="38"/>
      <c r="G35" s="38"/>
      <c r="H35" s="39"/>
      <c r="I35" s="32"/>
      <c r="J35" s="32"/>
    </row>
    <row r="36" spans="2:10">
      <c r="B36" s="35" t="s">
        <v>41</v>
      </c>
      <c r="C36" s="38"/>
      <c r="D36" s="38"/>
      <c r="E36" s="38"/>
      <c r="F36" s="38"/>
      <c r="G36" s="38"/>
      <c r="H36" s="39"/>
      <c r="I36" s="32"/>
      <c r="J36" s="32"/>
    </row>
    <row r="37" spans="2:10">
      <c r="B37" s="35" t="s">
        <v>42</v>
      </c>
      <c r="C37" s="36"/>
      <c r="D37" s="35"/>
      <c r="E37" s="35"/>
      <c r="F37" s="35"/>
      <c r="G37" s="35"/>
      <c r="H37" s="39"/>
      <c r="I37" s="32"/>
      <c r="J37" s="32"/>
    </row>
    <row r="38" spans="2:10">
      <c r="B38" s="35" t="s">
        <v>43</v>
      </c>
      <c r="C38" s="38"/>
      <c r="D38" s="39"/>
      <c r="E38" s="39"/>
      <c r="F38" s="39"/>
      <c r="G38" s="39"/>
      <c r="H38" s="39"/>
      <c r="I38" s="32"/>
      <c r="J38" s="32"/>
    </row>
    <row r="39" spans="2:10" ht="13.5">
      <c r="B39" s="40"/>
      <c r="C39" s="40"/>
      <c r="D39" s="41"/>
      <c r="E39" s="41"/>
      <c r="F39" s="41"/>
      <c r="G39" s="41"/>
      <c r="H39" s="42"/>
      <c r="I39" s="42"/>
      <c r="J39" s="43"/>
    </row>
    <row r="40" spans="2:10" ht="13.5">
      <c r="B40" s="44" t="s">
        <v>44</v>
      </c>
      <c r="C40" s="40"/>
      <c r="D40" s="41"/>
      <c r="E40" s="41"/>
      <c r="F40" s="41"/>
      <c r="G40" s="41"/>
      <c r="H40" s="42"/>
      <c r="I40" s="42"/>
      <c r="J40" s="43"/>
    </row>
    <row r="41" spans="2:10" ht="13.5">
      <c r="B41" s="40"/>
      <c r="C41" s="40"/>
      <c r="D41" s="41"/>
      <c r="E41" s="41"/>
      <c r="F41" s="41"/>
      <c r="G41" s="41"/>
      <c r="H41" s="42"/>
      <c r="I41" s="42"/>
      <c r="J41" s="43"/>
    </row>
    <row r="42" spans="2:10" ht="13.5">
      <c r="B42" s="478" t="s">
        <v>45</v>
      </c>
      <c r="C42" s="478"/>
      <c r="D42" s="478"/>
      <c r="E42" s="478"/>
      <c r="F42" s="478"/>
      <c r="G42" s="478"/>
      <c r="H42" s="478"/>
      <c r="I42" s="478"/>
      <c r="J42" s="478"/>
    </row>
    <row r="43" spans="2:10" ht="13.5">
      <c r="B43" s="40"/>
      <c r="C43" s="40"/>
      <c r="D43" s="41"/>
      <c r="E43" s="41"/>
      <c r="F43" s="41"/>
      <c r="G43" s="41"/>
      <c r="H43" s="42"/>
      <c r="I43" s="42"/>
      <c r="J43" s="43"/>
    </row>
    <row r="44" spans="2:10" ht="13.5">
      <c r="B44" s="44" t="s">
        <v>46</v>
      </c>
      <c r="C44" s="40"/>
      <c r="D44" s="41"/>
      <c r="E44" s="41"/>
      <c r="F44" s="41"/>
      <c r="G44" s="41"/>
      <c r="H44" s="42"/>
      <c r="I44" s="42"/>
      <c r="J44" s="43"/>
    </row>
    <row r="45" spans="2:10" ht="13.5">
      <c r="B45" s="40"/>
      <c r="C45" s="40"/>
      <c r="D45" s="41"/>
      <c r="E45" s="41"/>
      <c r="F45" s="41"/>
      <c r="G45" s="41"/>
      <c r="H45" s="42"/>
      <c r="I45" s="42"/>
      <c r="J45" s="43"/>
    </row>
    <row r="46" spans="2:10" ht="13.5">
      <c r="B46" s="44" t="s">
        <v>47</v>
      </c>
      <c r="C46" s="40"/>
      <c r="D46" s="41"/>
      <c r="E46" s="41"/>
      <c r="F46" s="41"/>
      <c r="G46" s="41"/>
      <c r="H46" s="42"/>
      <c r="I46" s="42"/>
      <c r="J46" s="43"/>
    </row>
  </sheetData>
  <mergeCells count="31">
    <mergeCell ref="B26:F26"/>
    <mergeCell ref="B29:E29"/>
    <mergeCell ref="B42:J42"/>
    <mergeCell ref="B23:F23"/>
    <mergeCell ref="G23:H23"/>
    <mergeCell ref="B24:F24"/>
    <mergeCell ref="G24:H24"/>
    <mergeCell ref="B25:F25"/>
    <mergeCell ref="G25:H25"/>
    <mergeCell ref="B22:F22"/>
    <mergeCell ref="G22:H22"/>
    <mergeCell ref="B11:J11"/>
    <mergeCell ref="B14:B15"/>
    <mergeCell ref="C14:C15"/>
    <mergeCell ref="D14:E14"/>
    <mergeCell ref="F14:F15"/>
    <mergeCell ref="G14:G15"/>
    <mergeCell ref="H14:H15"/>
    <mergeCell ref="I14:I15"/>
    <mergeCell ref="J14:J15"/>
    <mergeCell ref="B17:I17"/>
    <mergeCell ref="B18:I18"/>
    <mergeCell ref="B19:I19"/>
    <mergeCell ref="B21:F21"/>
    <mergeCell ref="G21:I21"/>
    <mergeCell ref="B9:J9"/>
    <mergeCell ref="B1:J1"/>
    <mergeCell ref="B2:J2"/>
    <mergeCell ref="B3:J3"/>
    <mergeCell ref="B5:J5"/>
    <mergeCell ref="B7:J7"/>
  </mergeCells>
  <pageMargins left="0.70866141732283472" right="0.70866141732283472" top="0.74803149606299213" bottom="0.74803149606299213" header="0.31496062992125984" footer="0.31496062992125984"/>
  <pageSetup scale="7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18"/>
  <sheetViews>
    <sheetView tabSelected="1" topLeftCell="A61" zoomScale="70" zoomScaleNormal="70" workbookViewId="0">
      <selection activeCell="Q52" sqref="Q52"/>
    </sheetView>
  </sheetViews>
  <sheetFormatPr baseColWidth="10" defaultRowHeight="15"/>
  <cols>
    <col min="1" max="10" width="11.42578125" style="248"/>
    <col min="11" max="11" width="13.5703125" style="248" bestFit="1" customWidth="1"/>
    <col min="12" max="12" width="11.42578125" style="248"/>
    <col min="13" max="13" width="11.85546875" style="248" bestFit="1" customWidth="1"/>
    <col min="14" max="14" width="13" style="248" bestFit="1" customWidth="1"/>
    <col min="15" max="16" width="11.42578125" style="248"/>
    <col min="17" max="17" width="14.140625" style="248" bestFit="1" customWidth="1"/>
    <col min="18" max="16384" width="11.42578125" style="248"/>
  </cols>
  <sheetData>
    <row r="1" spans="2:14">
      <c r="B1" s="585"/>
      <c r="C1" s="588"/>
      <c r="D1" s="589"/>
      <c r="E1" s="589"/>
      <c r="F1" s="589"/>
      <c r="G1" s="589"/>
      <c r="H1" s="589"/>
      <c r="I1" s="589"/>
      <c r="J1" s="590"/>
      <c r="K1" s="591" t="s">
        <v>48</v>
      </c>
      <c r="L1" s="598" t="s">
        <v>135</v>
      </c>
      <c r="M1" s="599"/>
      <c r="N1" s="600"/>
    </row>
    <row r="2" spans="2:14">
      <c r="B2" s="586"/>
      <c r="C2" s="593" t="s">
        <v>50</v>
      </c>
      <c r="D2" s="594"/>
      <c r="E2" s="594"/>
      <c r="F2" s="594"/>
      <c r="G2" s="594"/>
      <c r="H2" s="594"/>
      <c r="I2" s="594"/>
      <c r="J2" s="595"/>
      <c r="K2" s="592"/>
      <c r="L2" s="601"/>
      <c r="M2" s="602"/>
      <c r="N2" s="603"/>
    </row>
    <row r="3" spans="2:14">
      <c r="B3" s="586"/>
      <c r="C3" s="593" t="s">
        <v>136</v>
      </c>
      <c r="D3" s="594"/>
      <c r="E3" s="594"/>
      <c r="F3" s="594"/>
      <c r="G3" s="594"/>
      <c r="H3" s="594"/>
      <c r="I3" s="594"/>
      <c r="J3" s="595"/>
      <c r="K3" s="596" t="s">
        <v>52</v>
      </c>
      <c r="L3" s="605">
        <v>1</v>
      </c>
      <c r="M3" s="606"/>
      <c r="N3" s="607"/>
    </row>
    <row r="4" spans="2:14">
      <c r="B4" s="586"/>
      <c r="C4" s="593" t="s">
        <v>137</v>
      </c>
      <c r="D4" s="594"/>
      <c r="E4" s="594"/>
      <c r="F4" s="594"/>
      <c r="G4" s="594"/>
      <c r="H4" s="594"/>
      <c r="I4" s="594"/>
      <c r="J4" s="595"/>
      <c r="K4" s="604"/>
      <c r="L4" s="608"/>
      <c r="M4" s="609"/>
      <c r="N4" s="610"/>
    </row>
    <row r="5" spans="2:14">
      <c r="B5" s="586"/>
      <c r="C5" s="593" t="s">
        <v>138</v>
      </c>
      <c r="D5" s="594"/>
      <c r="E5" s="594"/>
      <c r="F5" s="594"/>
      <c r="G5" s="594"/>
      <c r="H5" s="594"/>
      <c r="I5" s="594"/>
      <c r="J5" s="595"/>
      <c r="K5" s="596" t="s">
        <v>55</v>
      </c>
      <c r="L5" s="557"/>
      <c r="M5" s="557" t="s">
        <v>56</v>
      </c>
      <c r="N5" s="559"/>
    </row>
    <row r="6" spans="2:14" ht="15.75" thickBot="1">
      <c r="B6" s="587"/>
      <c r="C6" s="561"/>
      <c r="D6" s="562"/>
      <c r="E6" s="562"/>
      <c r="F6" s="562"/>
      <c r="G6" s="562"/>
      <c r="H6" s="562"/>
      <c r="I6" s="562"/>
      <c r="J6" s="563"/>
      <c r="K6" s="597"/>
      <c r="L6" s="558"/>
      <c r="M6" s="558"/>
      <c r="N6" s="560"/>
    </row>
    <row r="7" spans="2:14" ht="15.75" thickBot="1">
      <c r="B7" s="249"/>
      <c r="C7" s="250"/>
      <c r="D7" s="250"/>
      <c r="E7" s="250"/>
      <c r="F7" s="250"/>
      <c r="G7" s="250"/>
      <c r="H7" s="250"/>
      <c r="I7" s="250"/>
      <c r="J7" s="250"/>
      <c r="K7" s="250"/>
      <c r="L7" s="251"/>
      <c r="M7" s="251"/>
      <c r="N7" s="252"/>
    </row>
    <row r="8" spans="2:14">
      <c r="B8" s="253"/>
      <c r="C8" s="254"/>
      <c r="D8" s="254"/>
      <c r="E8" s="254"/>
      <c r="F8" s="254"/>
      <c r="G8" s="254"/>
      <c r="H8" s="255"/>
      <c r="I8" s="254"/>
      <c r="J8" s="254"/>
      <c r="K8" s="256" t="s">
        <v>57</v>
      </c>
      <c r="L8" s="257">
        <v>8</v>
      </c>
      <c r="M8" s="257" t="s">
        <v>139</v>
      </c>
      <c r="N8" s="258">
        <v>2019</v>
      </c>
    </row>
    <row r="9" spans="2:14">
      <c r="B9" s="259"/>
      <c r="C9" s="260"/>
      <c r="D9" s="260"/>
      <c r="E9" s="260"/>
      <c r="F9" s="260"/>
      <c r="G9" s="260"/>
      <c r="H9" s="261"/>
      <c r="I9" s="260"/>
      <c r="J9" s="260"/>
      <c r="K9" s="262"/>
      <c r="L9" s="263" t="s">
        <v>140</v>
      </c>
      <c r="M9" s="263" t="s">
        <v>141</v>
      </c>
      <c r="N9" s="264" t="s">
        <v>142</v>
      </c>
    </row>
    <row r="10" spans="2:14" ht="36">
      <c r="B10" s="582" t="s">
        <v>143</v>
      </c>
      <c r="C10" s="583"/>
      <c r="D10" s="583"/>
      <c r="E10" s="583"/>
      <c r="F10" s="265"/>
      <c r="G10" s="260"/>
      <c r="H10" s="266"/>
      <c r="I10" s="584" t="s">
        <v>144</v>
      </c>
      <c r="J10" s="584"/>
      <c r="K10" s="267" t="s">
        <v>145</v>
      </c>
      <c r="L10" s="263"/>
      <c r="M10" s="263"/>
      <c r="N10" s="264"/>
    </row>
    <row r="11" spans="2:14">
      <c r="B11" s="268" t="s">
        <v>61</v>
      </c>
      <c r="C11" s="269"/>
      <c r="D11" s="564" t="s">
        <v>146</v>
      </c>
      <c r="E11" s="564"/>
      <c r="F11" s="270"/>
      <c r="G11" s="271"/>
      <c r="H11" s="269"/>
      <c r="I11" s="272"/>
      <c r="J11" s="273" t="s">
        <v>62</v>
      </c>
      <c r="K11" s="274" t="s">
        <v>119</v>
      </c>
      <c r="L11" s="270"/>
      <c r="M11" s="270"/>
      <c r="N11" s="275"/>
    </row>
    <row r="12" spans="2:14" ht="15.75" thickBot="1">
      <c r="B12" s="276"/>
      <c r="C12" s="277"/>
      <c r="D12" s="278"/>
      <c r="E12" s="278"/>
      <c r="F12" s="278"/>
      <c r="G12" s="278"/>
      <c r="H12" s="277"/>
      <c r="I12" s="278"/>
      <c r="J12" s="277"/>
      <c r="K12" s="278"/>
      <c r="L12" s="565"/>
      <c r="M12" s="565"/>
      <c r="N12" s="566"/>
    </row>
    <row r="13" spans="2:14">
      <c r="B13" s="279"/>
      <c r="C13" s="280"/>
      <c r="D13" s="280"/>
      <c r="E13" s="280"/>
      <c r="F13" s="280"/>
      <c r="G13" s="280"/>
      <c r="H13" s="280"/>
      <c r="I13" s="280"/>
      <c r="J13" s="280"/>
      <c r="K13" s="280"/>
      <c r="L13" s="280"/>
      <c r="M13" s="280"/>
      <c r="N13" s="281"/>
    </row>
    <row r="14" spans="2:14">
      <c r="B14" s="282" t="s">
        <v>63</v>
      </c>
      <c r="C14" s="283"/>
      <c r="D14" s="284" t="s">
        <v>56</v>
      </c>
      <c r="E14" s="285"/>
      <c r="F14" s="286"/>
      <c r="G14" s="286"/>
      <c r="H14" s="287"/>
      <c r="I14" s="287"/>
      <c r="J14" s="287"/>
      <c r="K14" s="287"/>
      <c r="L14" s="287"/>
      <c r="M14" s="287"/>
      <c r="N14" s="288"/>
    </row>
    <row r="15" spans="2:14">
      <c r="B15" s="289" t="s">
        <v>147</v>
      </c>
      <c r="C15" s="290"/>
      <c r="D15" s="291"/>
      <c r="E15" s="291"/>
      <c r="F15" s="291"/>
      <c r="G15" s="291"/>
      <c r="H15" s="291"/>
      <c r="I15" s="291"/>
      <c r="J15" s="291"/>
      <c r="K15" s="291"/>
      <c r="L15" s="291"/>
      <c r="M15" s="291"/>
      <c r="N15" s="288"/>
    </row>
    <row r="16" spans="2:14">
      <c r="B16" s="289"/>
      <c r="C16" s="292"/>
      <c r="D16" s="293"/>
      <c r="E16" s="291"/>
      <c r="F16" s="291"/>
      <c r="G16" s="291"/>
      <c r="H16" s="291"/>
      <c r="I16" s="291"/>
      <c r="J16" s="291"/>
      <c r="K16" s="291"/>
      <c r="L16" s="291"/>
      <c r="M16" s="291"/>
      <c r="N16" s="288"/>
    </row>
    <row r="17" spans="1:14">
      <c r="A17" s="294"/>
      <c r="B17" s="289"/>
      <c r="C17" s="290"/>
      <c r="D17" s="295"/>
      <c r="E17" s="295"/>
      <c r="F17" s="295"/>
      <c r="G17" s="295"/>
      <c r="H17" s="295"/>
      <c r="I17" s="295"/>
      <c r="J17" s="295"/>
      <c r="K17" s="295"/>
      <c r="L17" s="295"/>
      <c r="M17" s="295"/>
      <c r="N17" s="296"/>
    </row>
    <row r="18" spans="1:14">
      <c r="A18" s="294"/>
      <c r="B18" s="289" t="s">
        <v>148</v>
      </c>
      <c r="C18" s="292"/>
      <c r="D18" s="291"/>
      <c r="E18" s="291"/>
      <c r="F18" s="291"/>
      <c r="G18" s="291"/>
      <c r="H18" s="291"/>
      <c r="I18" s="297"/>
      <c r="J18" s="284" t="s">
        <v>149</v>
      </c>
      <c r="K18" s="291"/>
      <c r="L18" s="291"/>
      <c r="M18" s="291"/>
      <c r="N18" s="298"/>
    </row>
    <row r="19" spans="1:14">
      <c r="A19" s="294"/>
      <c r="B19" s="289"/>
      <c r="C19" s="290"/>
      <c r="D19" s="295"/>
      <c r="E19" s="295"/>
      <c r="F19" s="295"/>
      <c r="G19" s="295"/>
      <c r="H19" s="295"/>
      <c r="I19" s="295"/>
      <c r="J19" s="295"/>
      <c r="K19" s="295"/>
      <c r="L19" s="295"/>
      <c r="M19" s="295"/>
      <c r="N19" s="296"/>
    </row>
    <row r="20" spans="1:14">
      <c r="A20" s="294"/>
      <c r="B20" s="289" t="s">
        <v>150</v>
      </c>
      <c r="C20" s="292"/>
      <c r="D20" s="299"/>
      <c r="E20" s="299"/>
      <c r="F20" s="299"/>
      <c r="G20" s="299"/>
      <c r="H20" s="299"/>
      <c r="I20" s="299"/>
      <c r="J20" s="299"/>
      <c r="K20" s="299"/>
      <c r="L20" s="299"/>
      <c r="M20" s="299"/>
      <c r="N20" s="300"/>
    </row>
    <row r="21" spans="1:14">
      <c r="A21" s="294"/>
      <c r="B21" s="289"/>
      <c r="C21" s="290"/>
      <c r="D21" s="301"/>
      <c r="E21" s="301"/>
      <c r="F21" s="301"/>
      <c r="G21" s="301"/>
      <c r="H21" s="301"/>
      <c r="I21" s="301"/>
      <c r="J21" s="301"/>
      <c r="K21" s="301"/>
      <c r="L21" s="301"/>
      <c r="M21" s="301"/>
      <c r="N21" s="302"/>
    </row>
    <row r="22" spans="1:14">
      <c r="A22" s="294"/>
      <c r="B22" s="289" t="s">
        <v>151</v>
      </c>
      <c r="C22" s="292"/>
      <c r="D22" s="299"/>
      <c r="E22" s="299"/>
      <c r="F22" s="299"/>
      <c r="G22" s="299"/>
      <c r="H22" s="299"/>
      <c r="I22" s="299"/>
      <c r="J22" s="299"/>
      <c r="K22" s="303" t="s">
        <v>152</v>
      </c>
      <c r="L22" s="304"/>
      <c r="M22" s="303" t="s">
        <v>56</v>
      </c>
      <c r="N22" s="305"/>
    </row>
    <row r="23" spans="1:14">
      <c r="A23" s="294"/>
      <c r="B23" s="289"/>
      <c r="C23" s="290"/>
      <c r="D23" s="301"/>
      <c r="E23" s="301"/>
      <c r="F23" s="301"/>
      <c r="G23" s="301"/>
      <c r="H23" s="301"/>
      <c r="I23" s="301"/>
      <c r="J23" s="301"/>
      <c r="K23" s="301"/>
      <c r="L23" s="301"/>
      <c r="M23" s="301"/>
      <c r="N23" s="302"/>
    </row>
    <row r="24" spans="1:14">
      <c r="A24" s="294"/>
      <c r="B24" s="289" t="s">
        <v>153</v>
      </c>
      <c r="C24" s="290"/>
      <c r="D24" s="301"/>
      <c r="E24" s="301"/>
      <c r="F24" s="306"/>
      <c r="G24" s="307"/>
      <c r="H24" s="297"/>
      <c r="I24" s="299"/>
      <c r="J24" s="299"/>
      <c r="K24" s="286"/>
      <c r="L24" s="301"/>
      <c r="M24" s="301"/>
      <c r="N24" s="302"/>
    </row>
    <row r="25" spans="1:14">
      <c r="A25" s="294"/>
      <c r="B25" s="308"/>
      <c r="C25" s="309"/>
      <c r="D25" s="310"/>
      <c r="E25" s="310"/>
      <c r="F25" s="567" t="s">
        <v>154</v>
      </c>
      <c r="G25" s="568"/>
      <c r="H25" s="568"/>
      <c r="I25" s="310" t="s">
        <v>141</v>
      </c>
      <c r="J25" s="310" t="s">
        <v>142</v>
      </c>
      <c r="K25" s="311"/>
      <c r="L25" s="310"/>
      <c r="M25" s="310"/>
      <c r="N25" s="312"/>
    </row>
    <row r="26" spans="1:14">
      <c r="A26" s="294"/>
      <c r="B26" s="313"/>
      <c r="C26" s="287"/>
      <c r="D26" s="287"/>
      <c r="E26" s="287"/>
      <c r="F26" s="287"/>
      <c r="G26" s="287"/>
      <c r="H26" s="287"/>
      <c r="I26" s="287"/>
      <c r="J26" s="287"/>
      <c r="K26" s="287"/>
      <c r="L26" s="287"/>
      <c r="M26" s="287"/>
      <c r="N26" s="288"/>
    </row>
    <row r="27" spans="1:14">
      <c r="A27" s="294"/>
      <c r="B27" s="569" t="s">
        <v>68</v>
      </c>
      <c r="C27" s="570"/>
      <c r="D27" s="570"/>
      <c r="E27" s="570"/>
      <c r="F27" s="570"/>
      <c r="G27" s="570"/>
      <c r="H27" s="570"/>
      <c r="I27" s="570"/>
      <c r="J27" s="570"/>
      <c r="K27" s="570"/>
      <c r="L27" s="570"/>
      <c r="M27" s="570"/>
      <c r="N27" s="571"/>
    </row>
    <row r="28" spans="1:14" ht="15.75" thickBot="1">
      <c r="A28" s="294"/>
      <c r="B28" s="314"/>
      <c r="C28" s="315"/>
      <c r="D28" s="315"/>
      <c r="E28" s="315"/>
      <c r="F28" s="315"/>
      <c r="G28" s="315"/>
      <c r="H28" s="315"/>
      <c r="I28" s="315"/>
      <c r="J28" s="315"/>
      <c r="K28" s="315"/>
      <c r="L28" s="315"/>
      <c r="M28" s="315"/>
      <c r="N28" s="316"/>
    </row>
    <row r="29" spans="1:14" ht="26.25" thickBot="1">
      <c r="A29" s="294"/>
      <c r="B29" s="317" t="s">
        <v>69</v>
      </c>
      <c r="C29" s="572" t="s">
        <v>8</v>
      </c>
      <c r="D29" s="573"/>
      <c r="E29" s="573"/>
      <c r="F29" s="573"/>
      <c r="G29" s="573"/>
      <c r="H29" s="573"/>
      <c r="I29" s="573"/>
      <c r="J29" s="318"/>
      <c r="K29" s="319" t="s">
        <v>155</v>
      </c>
      <c r="L29" s="574" t="s">
        <v>70</v>
      </c>
      <c r="M29" s="575"/>
      <c r="N29" s="317" t="s">
        <v>10</v>
      </c>
    </row>
    <row r="30" spans="1:14" ht="15.75" thickBot="1">
      <c r="A30" s="294"/>
      <c r="B30" s="317" t="s">
        <v>69</v>
      </c>
      <c r="C30" s="572" t="s">
        <v>8</v>
      </c>
      <c r="D30" s="573"/>
      <c r="E30" s="573"/>
      <c r="F30" s="573"/>
      <c r="G30" s="573"/>
      <c r="H30" s="573"/>
      <c r="I30" s="573"/>
      <c r="J30" s="318"/>
      <c r="K30" s="320"/>
      <c r="L30" s="574" t="s">
        <v>70</v>
      </c>
      <c r="M30" s="575"/>
      <c r="N30" s="317" t="s">
        <v>10</v>
      </c>
    </row>
    <row r="31" spans="1:14" ht="15.75" thickBot="1">
      <c r="A31" s="294"/>
      <c r="B31" s="321" t="s">
        <v>156</v>
      </c>
      <c r="C31" s="322" t="s">
        <v>157</v>
      </c>
      <c r="D31" s="323"/>
      <c r="E31" s="323"/>
      <c r="F31" s="323"/>
      <c r="G31" s="323"/>
      <c r="H31" s="323"/>
      <c r="I31" s="323"/>
      <c r="J31" s="324"/>
      <c r="K31" s="325"/>
      <c r="L31" s="326" t="s">
        <v>72</v>
      </c>
      <c r="M31" s="327"/>
      <c r="N31" s="328"/>
    </row>
    <row r="32" spans="1:14">
      <c r="A32" s="294"/>
      <c r="B32" s="329"/>
      <c r="C32" s="330"/>
      <c r="D32" s="330"/>
      <c r="E32" s="330"/>
      <c r="F32" s="330"/>
      <c r="G32" s="330"/>
      <c r="H32" s="330"/>
      <c r="I32" s="330"/>
      <c r="J32" s="330"/>
      <c r="K32" s="330"/>
      <c r="L32" s="330"/>
      <c r="M32" s="330"/>
      <c r="N32" s="331"/>
    </row>
    <row r="33" spans="1:14">
      <c r="A33" s="294"/>
      <c r="B33" s="332" t="s">
        <v>73</v>
      </c>
      <c r="C33" s="333"/>
      <c r="D33" s="333"/>
      <c r="E33" s="333"/>
      <c r="F33" s="333"/>
      <c r="G33" s="333"/>
      <c r="H33" s="333"/>
      <c r="I33" s="333"/>
      <c r="J33" s="333"/>
      <c r="K33" s="333"/>
      <c r="L33" s="333"/>
      <c r="M33" s="333"/>
      <c r="N33" s="334"/>
    </row>
    <row r="34" spans="1:14" ht="15.75" thickBot="1">
      <c r="A34" s="294"/>
      <c r="B34" s="335"/>
      <c r="C34" s="336"/>
      <c r="D34" s="336"/>
      <c r="E34" s="336"/>
      <c r="F34" s="336"/>
      <c r="G34" s="336"/>
      <c r="H34" s="336"/>
      <c r="I34" s="337"/>
      <c r="J34" s="337"/>
      <c r="K34" s="336"/>
      <c r="L34" s="336"/>
      <c r="M34" s="336"/>
      <c r="N34" s="338"/>
    </row>
    <row r="35" spans="1:14">
      <c r="A35" s="294"/>
      <c r="B35" s="576" t="s">
        <v>8</v>
      </c>
      <c r="C35" s="577"/>
      <c r="D35" s="577"/>
      <c r="E35" s="577"/>
      <c r="F35" s="577"/>
      <c r="G35" s="577"/>
      <c r="H35" s="578"/>
      <c r="I35" s="579" t="s">
        <v>74</v>
      </c>
      <c r="J35" s="580"/>
      <c r="K35" s="339" t="s">
        <v>75</v>
      </c>
      <c r="L35" s="581" t="s">
        <v>76</v>
      </c>
      <c r="M35" s="578"/>
      <c r="N35" s="340" t="s">
        <v>77</v>
      </c>
    </row>
    <row r="36" spans="1:14">
      <c r="A36" s="341"/>
      <c r="B36" s="544" t="s">
        <v>158</v>
      </c>
      <c r="C36" s="545"/>
      <c r="D36" s="545"/>
      <c r="E36" s="545"/>
      <c r="F36" s="545"/>
      <c r="G36" s="545"/>
      <c r="H36" s="546"/>
      <c r="I36" s="342"/>
      <c r="J36" s="343"/>
      <c r="K36" s="344">
        <v>117185.25</v>
      </c>
      <c r="L36" s="345"/>
      <c r="M36" s="346">
        <v>45</v>
      </c>
      <c r="N36" s="347">
        <f>+K36/M36</f>
        <v>2604.1166666666668</v>
      </c>
    </row>
    <row r="37" spans="1:14">
      <c r="A37" s="341"/>
      <c r="B37" s="544" t="s">
        <v>159</v>
      </c>
      <c r="C37" s="545"/>
      <c r="D37" s="545"/>
      <c r="E37" s="545"/>
      <c r="F37" s="545"/>
      <c r="G37" s="545"/>
      <c r="H37" s="546"/>
      <c r="I37" s="342"/>
      <c r="J37" s="343"/>
      <c r="K37" s="344">
        <v>167963</v>
      </c>
      <c r="L37" s="345"/>
      <c r="M37" s="346">
        <v>45</v>
      </c>
      <c r="N37" s="347">
        <f>+K37/M37</f>
        <v>3732.5111111111109</v>
      </c>
    </row>
    <row r="38" spans="1:14">
      <c r="A38" s="294"/>
      <c r="B38" s="544" t="s">
        <v>160</v>
      </c>
      <c r="C38" s="545"/>
      <c r="D38" s="545"/>
      <c r="E38" s="545"/>
      <c r="F38" s="545"/>
      <c r="G38" s="545"/>
      <c r="H38" s="546"/>
      <c r="I38" s="342"/>
      <c r="J38" s="343"/>
      <c r="K38" s="344">
        <v>123194.75</v>
      </c>
      <c r="L38" s="345"/>
      <c r="M38" s="346">
        <v>45</v>
      </c>
      <c r="N38" s="347">
        <f>+K38/M38</f>
        <v>2737.661111111111</v>
      </c>
    </row>
    <row r="39" spans="1:14">
      <c r="A39" s="294"/>
      <c r="B39" s="544"/>
      <c r="C39" s="545"/>
      <c r="D39" s="545"/>
      <c r="E39" s="545"/>
      <c r="F39" s="545"/>
      <c r="G39" s="545"/>
      <c r="H39" s="546"/>
      <c r="I39" s="547"/>
      <c r="J39" s="525"/>
      <c r="K39" s="344"/>
      <c r="L39" s="548"/>
      <c r="M39" s="549"/>
      <c r="N39" s="347"/>
    </row>
    <row r="40" spans="1:14">
      <c r="A40" s="294"/>
      <c r="B40" s="544"/>
      <c r="C40" s="545"/>
      <c r="D40" s="545"/>
      <c r="E40" s="550"/>
      <c r="F40" s="545"/>
      <c r="G40" s="545"/>
      <c r="H40" s="546"/>
      <c r="I40" s="348"/>
      <c r="J40" s="349"/>
      <c r="K40" s="350"/>
      <c r="L40" s="351"/>
      <c r="M40" s="352"/>
      <c r="N40" s="353"/>
    </row>
    <row r="41" spans="1:14">
      <c r="A41" s="294"/>
      <c r="B41" s="551"/>
      <c r="C41" s="552"/>
      <c r="D41" s="552"/>
      <c r="E41" s="354"/>
      <c r="F41" s="355"/>
      <c r="G41" s="355"/>
      <c r="H41" s="356"/>
      <c r="I41" s="348"/>
      <c r="J41" s="349"/>
      <c r="K41" s="357"/>
      <c r="L41" s="351"/>
      <c r="M41" s="358"/>
      <c r="N41" s="359"/>
    </row>
    <row r="42" spans="1:14" ht="15.75" thickBot="1">
      <c r="A42" s="294"/>
      <c r="B42" s="544"/>
      <c r="C42" s="545"/>
      <c r="D42" s="545"/>
      <c r="E42" s="545"/>
      <c r="F42" s="545"/>
      <c r="G42" s="545"/>
      <c r="H42" s="546"/>
      <c r="I42" s="553"/>
      <c r="J42" s="554"/>
      <c r="K42" s="360"/>
      <c r="L42" s="555"/>
      <c r="M42" s="556"/>
      <c r="N42" s="361"/>
    </row>
    <row r="43" spans="1:14" ht="15.75" thickBot="1">
      <c r="A43" s="294"/>
      <c r="B43" s="502" t="s">
        <v>83</v>
      </c>
      <c r="C43" s="503"/>
      <c r="D43" s="503"/>
      <c r="E43" s="503"/>
      <c r="F43" s="503"/>
      <c r="G43" s="503"/>
      <c r="H43" s="503"/>
      <c r="I43" s="503"/>
      <c r="J43" s="503"/>
      <c r="K43" s="503"/>
      <c r="L43" s="503"/>
      <c r="M43" s="504"/>
      <c r="N43" s="362">
        <f>+SUM(N36:N42)</f>
        <v>9074.2888888888883</v>
      </c>
    </row>
    <row r="44" spans="1:14">
      <c r="A44" s="294"/>
      <c r="B44" s="363"/>
      <c r="C44" s="315"/>
      <c r="D44" s="315"/>
      <c r="E44" s="315"/>
      <c r="F44" s="315"/>
      <c r="G44" s="315"/>
      <c r="H44" s="315"/>
      <c r="I44" s="315"/>
      <c r="J44" s="315"/>
      <c r="K44" s="315"/>
      <c r="L44" s="315"/>
      <c r="M44" s="315"/>
      <c r="N44" s="316"/>
    </row>
    <row r="45" spans="1:14">
      <c r="A45" s="294"/>
      <c r="B45" s="364" t="s">
        <v>84</v>
      </c>
      <c r="C45" s="365"/>
      <c r="D45" s="365"/>
      <c r="E45" s="365"/>
      <c r="F45" s="365"/>
      <c r="G45" s="365"/>
      <c r="H45" s="365"/>
      <c r="I45" s="365"/>
      <c r="J45" s="365"/>
      <c r="K45" s="365"/>
      <c r="L45" s="365"/>
      <c r="M45" s="365"/>
      <c r="N45" s="366"/>
    </row>
    <row r="46" spans="1:14" ht="15.75" thickBot="1">
      <c r="A46" s="294"/>
      <c r="B46" s="367"/>
      <c r="C46" s="337"/>
      <c r="D46" s="337"/>
      <c r="E46" s="337"/>
      <c r="F46" s="337"/>
      <c r="G46" s="337"/>
      <c r="H46" s="337"/>
      <c r="I46" s="337"/>
      <c r="J46" s="336"/>
      <c r="K46" s="336"/>
      <c r="L46" s="336"/>
      <c r="M46" s="336"/>
      <c r="N46" s="338"/>
    </row>
    <row r="47" spans="1:14">
      <c r="A47" s="294"/>
      <c r="B47" s="505" t="s">
        <v>8</v>
      </c>
      <c r="C47" s="506"/>
      <c r="D47" s="506"/>
      <c r="E47" s="506"/>
      <c r="F47" s="506"/>
      <c r="G47" s="506"/>
      <c r="H47" s="506"/>
      <c r="I47" s="542"/>
      <c r="J47" s="368" t="s">
        <v>70</v>
      </c>
      <c r="K47" s="369" t="s">
        <v>10</v>
      </c>
      <c r="L47" s="543" t="s">
        <v>85</v>
      </c>
      <c r="M47" s="542"/>
      <c r="N47" s="370" t="s">
        <v>77</v>
      </c>
    </row>
    <row r="48" spans="1:14">
      <c r="A48" s="294"/>
      <c r="B48" s="371" t="s">
        <v>161</v>
      </c>
      <c r="C48" s="372"/>
      <c r="D48" s="372"/>
      <c r="E48" s="372"/>
      <c r="F48" s="372"/>
      <c r="G48" s="372"/>
      <c r="H48" s="372"/>
      <c r="I48" s="343"/>
      <c r="J48" s="304" t="s">
        <v>129</v>
      </c>
      <c r="K48" s="373">
        <v>25</v>
      </c>
      <c r="L48" s="342"/>
      <c r="M48" s="374">
        <v>38.168724178170329</v>
      </c>
      <c r="N48" s="347">
        <f>+K48*M48</f>
        <v>954.2181044542582</v>
      </c>
    </row>
    <row r="49" spans="1:18">
      <c r="A49" s="375"/>
      <c r="B49" s="371" t="s">
        <v>162</v>
      </c>
      <c r="C49" s="372"/>
      <c r="D49" s="372"/>
      <c r="E49" s="372"/>
      <c r="F49" s="372"/>
      <c r="G49" s="372"/>
      <c r="H49" s="372"/>
      <c r="I49" s="343"/>
      <c r="J49" s="304" t="s">
        <v>72</v>
      </c>
      <c r="K49" s="373">
        <v>1.25</v>
      </c>
      <c r="L49" s="342"/>
      <c r="M49" s="374">
        <v>22759.260000000002</v>
      </c>
      <c r="N49" s="347">
        <f>+K49*M49</f>
        <v>28449.075000000004</v>
      </c>
      <c r="O49" s="294"/>
      <c r="P49" s="294"/>
      <c r="Q49" s="294"/>
      <c r="R49" s="294"/>
    </row>
    <row r="50" spans="1:18">
      <c r="A50" s="294"/>
      <c r="B50" s="371"/>
      <c r="C50" s="372"/>
      <c r="D50" s="372"/>
      <c r="E50" s="372"/>
      <c r="F50" s="372"/>
      <c r="G50" s="372"/>
      <c r="H50" s="372"/>
      <c r="I50" s="343"/>
      <c r="J50" s="304"/>
      <c r="K50" s="373"/>
      <c r="L50" s="342"/>
      <c r="M50" s="376"/>
      <c r="N50" s="377"/>
      <c r="O50" s="294"/>
      <c r="P50" s="294"/>
      <c r="Q50" s="294"/>
      <c r="R50" s="294"/>
    </row>
    <row r="51" spans="1:18">
      <c r="A51" s="294"/>
      <c r="B51" s="371"/>
      <c r="C51" s="372"/>
      <c r="D51" s="372"/>
      <c r="E51" s="372"/>
      <c r="F51" s="372"/>
      <c r="G51" s="372"/>
      <c r="H51" s="372"/>
      <c r="I51" s="343"/>
      <c r="J51" s="304"/>
      <c r="K51" s="373"/>
      <c r="L51" s="342"/>
      <c r="M51" s="376"/>
      <c r="N51" s="377"/>
      <c r="O51" s="294"/>
      <c r="P51" s="294"/>
      <c r="Q51" s="294"/>
      <c r="R51" s="294"/>
    </row>
    <row r="52" spans="1:18" ht="15.75" thickBot="1">
      <c r="A52" s="294"/>
      <c r="B52" s="523"/>
      <c r="C52" s="524"/>
      <c r="D52" s="524"/>
      <c r="E52" s="524"/>
      <c r="F52" s="524"/>
      <c r="G52" s="524"/>
      <c r="H52" s="524"/>
      <c r="I52" s="525"/>
      <c r="J52" s="378"/>
      <c r="K52" s="379"/>
      <c r="L52" s="526"/>
      <c r="M52" s="527"/>
      <c r="N52" s="380"/>
      <c r="O52" s="294"/>
      <c r="P52" s="294"/>
      <c r="Q52" s="294"/>
      <c r="R52" s="294"/>
    </row>
    <row r="53" spans="1:18" ht="15.75" thickBot="1">
      <c r="A53" s="294"/>
      <c r="B53" s="502" t="s">
        <v>83</v>
      </c>
      <c r="C53" s="503"/>
      <c r="D53" s="503"/>
      <c r="E53" s="503"/>
      <c r="F53" s="503"/>
      <c r="G53" s="503"/>
      <c r="H53" s="503"/>
      <c r="I53" s="503"/>
      <c r="J53" s="503"/>
      <c r="K53" s="503"/>
      <c r="L53" s="503"/>
      <c r="M53" s="504"/>
      <c r="N53" s="362">
        <f>+SUM(N48:N52)</f>
        <v>29403.293104454264</v>
      </c>
      <c r="O53" s="294"/>
      <c r="P53" s="294"/>
      <c r="Q53" s="294"/>
      <c r="R53" s="294"/>
    </row>
    <row r="54" spans="1:18">
      <c r="A54" s="294"/>
      <c r="B54" s="314"/>
      <c r="C54" s="315"/>
      <c r="D54" s="315"/>
      <c r="E54" s="315"/>
      <c r="F54" s="315"/>
      <c r="G54" s="315"/>
      <c r="H54" s="315"/>
      <c r="I54" s="315"/>
      <c r="J54" s="315"/>
      <c r="K54" s="315"/>
      <c r="L54" s="315"/>
      <c r="M54" s="315"/>
      <c r="N54" s="316"/>
      <c r="O54" s="294"/>
      <c r="P54" s="294"/>
      <c r="Q54" s="294"/>
      <c r="R54" s="294"/>
    </row>
    <row r="55" spans="1:18">
      <c r="A55" s="294"/>
      <c r="B55" s="364" t="s">
        <v>88</v>
      </c>
      <c r="C55" s="365"/>
      <c r="D55" s="365"/>
      <c r="E55" s="365"/>
      <c r="F55" s="365"/>
      <c r="G55" s="365"/>
      <c r="H55" s="365"/>
      <c r="I55" s="365"/>
      <c r="J55" s="365"/>
      <c r="K55" s="365"/>
      <c r="L55" s="365"/>
      <c r="M55" s="365"/>
      <c r="N55" s="366"/>
      <c r="O55" s="294"/>
      <c r="P55" s="294"/>
      <c r="Q55" s="294"/>
      <c r="R55" s="294"/>
    </row>
    <row r="56" spans="1:18" ht="15.75" thickBot="1">
      <c r="A56" s="294"/>
      <c r="B56" s="381"/>
      <c r="C56" s="336"/>
      <c r="D56" s="336"/>
      <c r="E56" s="336"/>
      <c r="F56" s="336"/>
      <c r="G56" s="336"/>
      <c r="H56" s="336"/>
      <c r="I56" s="336"/>
      <c r="J56" s="336"/>
      <c r="K56" s="336"/>
      <c r="L56" s="336"/>
      <c r="M56" s="336"/>
      <c r="N56" s="338"/>
      <c r="O56" s="294"/>
      <c r="P56" s="294"/>
      <c r="Q56" s="294"/>
      <c r="R56" s="294"/>
    </row>
    <row r="57" spans="1:18" ht="25.5">
      <c r="A57" s="294"/>
      <c r="B57" s="382" t="s">
        <v>89</v>
      </c>
      <c r="C57" s="383"/>
      <c r="D57" s="383"/>
      <c r="E57" s="383"/>
      <c r="F57" s="383"/>
      <c r="G57" s="383"/>
      <c r="H57" s="384" t="s">
        <v>70</v>
      </c>
      <c r="I57" s="385" t="s">
        <v>90</v>
      </c>
      <c r="J57" s="386" t="s">
        <v>91</v>
      </c>
      <c r="K57" s="384" t="s">
        <v>92</v>
      </c>
      <c r="L57" s="528" t="s">
        <v>93</v>
      </c>
      <c r="M57" s="529"/>
      <c r="N57" s="387" t="s">
        <v>77</v>
      </c>
      <c r="O57" s="294"/>
      <c r="P57" s="294"/>
      <c r="Q57" s="294"/>
      <c r="R57" s="294"/>
    </row>
    <row r="58" spans="1:18">
      <c r="A58" s="294" t="s">
        <v>163</v>
      </c>
      <c r="B58" s="246" t="s">
        <v>164</v>
      </c>
      <c r="C58" s="388"/>
      <c r="D58" s="388"/>
      <c r="E58" s="388"/>
      <c r="F58" s="388"/>
      <c r="G58" s="388"/>
      <c r="H58" s="389" t="s">
        <v>94</v>
      </c>
      <c r="I58" s="357">
        <v>1.25</v>
      </c>
      <c r="J58" s="390">
        <v>77</v>
      </c>
      <c r="K58" s="357">
        <f>+I58*J58</f>
        <v>96.25</v>
      </c>
      <c r="L58" s="530">
        <v>900</v>
      </c>
      <c r="M58" s="531"/>
      <c r="N58" s="391">
        <f>+K58*L58</f>
        <v>86625</v>
      </c>
      <c r="O58" s="294"/>
      <c r="P58" s="294"/>
      <c r="Q58" s="294"/>
      <c r="R58" s="294"/>
    </row>
    <row r="59" spans="1:18">
      <c r="A59" s="294"/>
      <c r="B59" s="246"/>
      <c r="C59" s="392"/>
      <c r="D59" s="392"/>
      <c r="E59" s="392"/>
      <c r="F59" s="392"/>
      <c r="G59" s="392"/>
      <c r="H59" s="393"/>
      <c r="I59" s="357"/>
      <c r="J59" s="357"/>
      <c r="K59" s="357"/>
      <c r="L59" s="394"/>
      <c r="M59" s="395"/>
      <c r="N59" s="396"/>
      <c r="O59" s="294"/>
      <c r="P59" s="294"/>
      <c r="Q59" s="294"/>
      <c r="R59" s="294"/>
    </row>
    <row r="60" spans="1:18">
      <c r="A60" s="294"/>
      <c r="B60" s="246"/>
      <c r="C60" s="392"/>
      <c r="D60" s="392"/>
      <c r="E60" s="392"/>
      <c r="F60" s="392"/>
      <c r="G60" s="392"/>
      <c r="H60" s="393"/>
      <c r="I60" s="357"/>
      <c r="J60" s="357"/>
      <c r="K60" s="357"/>
      <c r="L60" s="394"/>
      <c r="M60" s="395"/>
      <c r="N60" s="396"/>
      <c r="O60" s="294"/>
      <c r="P60" s="294"/>
      <c r="Q60" s="294"/>
      <c r="R60" s="294"/>
    </row>
    <row r="61" spans="1:18">
      <c r="A61" s="294"/>
      <c r="B61" s="246"/>
      <c r="C61" s="392"/>
      <c r="D61" s="392"/>
      <c r="E61" s="392"/>
      <c r="F61" s="392"/>
      <c r="G61" s="392"/>
      <c r="H61" s="393"/>
      <c r="I61" s="357"/>
      <c r="J61" s="357"/>
      <c r="K61" s="357"/>
      <c r="L61" s="394"/>
      <c r="M61" s="395"/>
      <c r="N61" s="396"/>
      <c r="O61" s="294"/>
      <c r="P61" s="294"/>
      <c r="Q61" s="294"/>
      <c r="R61" s="294"/>
    </row>
    <row r="62" spans="1:18">
      <c r="A62" s="294"/>
      <c r="B62" s="246"/>
      <c r="C62" s="392"/>
      <c r="D62" s="392"/>
      <c r="E62" s="392"/>
      <c r="F62" s="392"/>
      <c r="G62" s="392"/>
      <c r="H62" s="393"/>
      <c r="I62" s="357"/>
      <c r="J62" s="357"/>
      <c r="K62" s="357"/>
      <c r="L62" s="394"/>
      <c r="M62" s="395"/>
      <c r="N62" s="396"/>
      <c r="O62" s="294"/>
      <c r="P62" s="294"/>
      <c r="Q62" s="294"/>
      <c r="R62" s="294"/>
    </row>
    <row r="63" spans="1:18" ht="15.75" thickBot="1">
      <c r="A63" s="294"/>
      <c r="B63" s="397"/>
      <c r="C63" s="398"/>
      <c r="D63" s="398"/>
      <c r="E63" s="398"/>
      <c r="F63" s="398"/>
      <c r="G63" s="398"/>
      <c r="H63" s="399"/>
      <c r="I63" s="400"/>
      <c r="J63" s="400"/>
      <c r="K63" s="400"/>
      <c r="L63" s="532"/>
      <c r="M63" s="533"/>
      <c r="N63" s="401"/>
      <c r="O63" s="294"/>
      <c r="P63" s="294"/>
      <c r="Q63" s="294"/>
      <c r="R63" s="294"/>
    </row>
    <row r="64" spans="1:18" ht="15.75" thickBot="1">
      <c r="A64" s="294"/>
      <c r="B64" s="534" t="s">
        <v>83</v>
      </c>
      <c r="C64" s="521"/>
      <c r="D64" s="521"/>
      <c r="E64" s="521"/>
      <c r="F64" s="521"/>
      <c r="G64" s="521"/>
      <c r="H64" s="521"/>
      <c r="I64" s="521"/>
      <c r="J64" s="521"/>
      <c r="K64" s="521"/>
      <c r="L64" s="521"/>
      <c r="M64" s="522"/>
      <c r="N64" s="402">
        <f>+SUM(N58:N63)</f>
        <v>86625</v>
      </c>
      <c r="O64" s="294"/>
      <c r="P64" s="294"/>
      <c r="Q64" s="294"/>
      <c r="R64" s="294"/>
    </row>
    <row r="65" spans="1:15">
      <c r="A65" s="294"/>
      <c r="B65" s="314"/>
      <c r="C65" s="315"/>
      <c r="D65" s="315"/>
      <c r="E65" s="315"/>
      <c r="F65" s="315"/>
      <c r="G65" s="315"/>
      <c r="H65" s="315"/>
      <c r="I65" s="315"/>
      <c r="J65" s="315"/>
      <c r="K65" s="315"/>
      <c r="L65" s="315"/>
      <c r="M65" s="315"/>
      <c r="N65" s="316"/>
      <c r="O65" s="294"/>
    </row>
    <row r="66" spans="1:15">
      <c r="A66" s="294"/>
      <c r="B66" s="364" t="s">
        <v>95</v>
      </c>
      <c r="C66" s="365"/>
      <c r="D66" s="365"/>
      <c r="E66" s="365"/>
      <c r="F66" s="365"/>
      <c r="G66" s="365"/>
      <c r="H66" s="365"/>
      <c r="I66" s="365"/>
      <c r="J66" s="365"/>
      <c r="K66" s="365"/>
      <c r="L66" s="365"/>
      <c r="M66" s="365"/>
      <c r="N66" s="366"/>
      <c r="O66" s="294"/>
    </row>
    <row r="67" spans="1:15" ht="15.75" thickBot="1">
      <c r="A67" s="294"/>
      <c r="B67" s="381"/>
      <c r="C67" s="336"/>
      <c r="D67" s="336"/>
      <c r="E67" s="336"/>
      <c r="F67" s="336"/>
      <c r="G67" s="336"/>
      <c r="H67" s="336"/>
      <c r="I67" s="336"/>
      <c r="J67" s="336"/>
      <c r="K67" s="336"/>
      <c r="L67" s="336"/>
      <c r="M67" s="336"/>
      <c r="N67" s="338"/>
      <c r="O67" s="294"/>
    </row>
    <row r="68" spans="1:15" ht="25.5">
      <c r="A68" s="294"/>
      <c r="B68" s="535" t="s">
        <v>96</v>
      </c>
      <c r="C68" s="536"/>
      <c r="D68" s="536"/>
      <c r="E68" s="536"/>
      <c r="F68" s="536"/>
      <c r="G68" s="536"/>
      <c r="H68" s="536"/>
      <c r="I68" s="384" t="s">
        <v>97</v>
      </c>
      <c r="J68" s="386" t="s">
        <v>98</v>
      </c>
      <c r="K68" s="385" t="s">
        <v>99</v>
      </c>
      <c r="L68" s="537" t="s">
        <v>76</v>
      </c>
      <c r="M68" s="538"/>
      <c r="N68" s="403" t="s">
        <v>77</v>
      </c>
      <c r="O68" s="294"/>
    </row>
    <row r="69" spans="1:15">
      <c r="A69" s="294" t="s">
        <v>165</v>
      </c>
      <c r="B69" s="404"/>
      <c r="C69" s="392"/>
      <c r="D69" s="392"/>
      <c r="E69" s="392"/>
      <c r="F69" s="392"/>
      <c r="G69" s="392"/>
      <c r="H69" s="392"/>
      <c r="I69" s="405"/>
      <c r="J69" s="406"/>
      <c r="K69" s="407"/>
      <c r="L69" s="408"/>
      <c r="M69" s="409"/>
      <c r="N69" s="410"/>
      <c r="O69" s="411"/>
    </row>
    <row r="70" spans="1:15">
      <c r="A70" s="294" t="s">
        <v>166</v>
      </c>
      <c r="B70" s="404"/>
      <c r="C70" s="392"/>
      <c r="D70" s="392"/>
      <c r="E70" s="392"/>
      <c r="F70" s="392"/>
      <c r="G70" s="392"/>
      <c r="H70" s="392"/>
      <c r="I70" s="405"/>
      <c r="J70" s="406"/>
      <c r="K70" s="407"/>
      <c r="L70" s="408"/>
      <c r="M70" s="412"/>
      <c r="N70" s="410"/>
      <c r="O70" s="294"/>
    </row>
    <row r="71" spans="1:15">
      <c r="A71" s="294"/>
      <c r="B71" s="404"/>
      <c r="C71" s="392"/>
      <c r="D71" s="392"/>
      <c r="E71" s="392"/>
      <c r="F71" s="392"/>
      <c r="G71" s="392"/>
      <c r="H71" s="392"/>
      <c r="I71" s="357"/>
      <c r="J71" s="413"/>
      <c r="K71" s="414"/>
      <c r="L71" s="408"/>
      <c r="M71" s="415"/>
      <c r="N71" s="416"/>
      <c r="O71" s="294"/>
    </row>
    <row r="72" spans="1:15">
      <c r="A72" s="294"/>
      <c r="B72" s="404"/>
      <c r="C72" s="392"/>
      <c r="D72" s="392"/>
      <c r="E72" s="392"/>
      <c r="F72" s="392"/>
      <c r="G72" s="392"/>
      <c r="H72" s="392"/>
      <c r="I72" s="357"/>
      <c r="J72" s="413"/>
      <c r="K72" s="414"/>
      <c r="L72" s="417"/>
      <c r="M72" s="415"/>
      <c r="N72" s="416"/>
      <c r="O72" s="294"/>
    </row>
    <row r="73" spans="1:15">
      <c r="A73" s="294"/>
      <c r="B73" s="404"/>
      <c r="C73" s="392"/>
      <c r="D73" s="392"/>
      <c r="E73" s="392"/>
      <c r="F73" s="392"/>
      <c r="G73" s="392"/>
      <c r="H73" s="392"/>
      <c r="I73" s="357"/>
      <c r="J73" s="413"/>
      <c r="K73" s="414"/>
      <c r="L73" s="417"/>
      <c r="M73" s="415"/>
      <c r="N73" s="416"/>
      <c r="O73" s="294"/>
    </row>
    <row r="74" spans="1:15" ht="15.75" thickBot="1">
      <c r="A74" s="294"/>
      <c r="B74" s="539"/>
      <c r="C74" s="540"/>
      <c r="D74" s="540"/>
      <c r="E74" s="540"/>
      <c r="F74" s="540"/>
      <c r="G74" s="540"/>
      <c r="H74" s="540"/>
      <c r="I74" s="400"/>
      <c r="J74" s="400"/>
      <c r="K74" s="400"/>
      <c r="L74" s="541"/>
      <c r="M74" s="541"/>
      <c r="N74" s="380"/>
      <c r="O74" s="294"/>
    </row>
    <row r="75" spans="1:15" ht="15.75" thickBot="1">
      <c r="A75" s="294"/>
      <c r="B75" s="502" t="s">
        <v>83</v>
      </c>
      <c r="C75" s="503"/>
      <c r="D75" s="503"/>
      <c r="E75" s="503"/>
      <c r="F75" s="503"/>
      <c r="G75" s="503"/>
      <c r="H75" s="503"/>
      <c r="I75" s="521"/>
      <c r="J75" s="521"/>
      <c r="K75" s="521"/>
      <c r="L75" s="521"/>
      <c r="M75" s="522"/>
      <c r="N75" s="418">
        <v>0</v>
      </c>
      <c r="O75" s="294"/>
    </row>
    <row r="76" spans="1:15" ht="15.75" thickBot="1">
      <c r="A76" s="294"/>
      <c r="B76" s="314"/>
      <c r="C76" s="315"/>
      <c r="D76" s="315"/>
      <c r="E76" s="315"/>
      <c r="F76" s="315"/>
      <c r="G76" s="315"/>
      <c r="H76" s="315"/>
      <c r="I76" s="315"/>
      <c r="J76" s="315"/>
      <c r="K76" s="315"/>
      <c r="L76" s="315"/>
      <c r="M76" s="315"/>
      <c r="N76" s="316"/>
      <c r="O76" s="294"/>
    </row>
    <row r="77" spans="1:15" ht="15.75" thickBot="1">
      <c r="A77" s="294"/>
      <c r="B77" s="502" t="s">
        <v>100</v>
      </c>
      <c r="C77" s="503"/>
      <c r="D77" s="503"/>
      <c r="E77" s="503"/>
      <c r="F77" s="503"/>
      <c r="G77" s="503"/>
      <c r="H77" s="503"/>
      <c r="I77" s="503"/>
      <c r="J77" s="503"/>
      <c r="K77" s="503"/>
      <c r="L77" s="503"/>
      <c r="M77" s="504"/>
      <c r="N77" s="419">
        <f>+N53+N64+N75</f>
        <v>116028.29310445426</v>
      </c>
      <c r="O77" s="294"/>
    </row>
    <row r="78" spans="1:15">
      <c r="A78" s="294"/>
      <c r="B78" s="314"/>
      <c r="C78" s="315"/>
      <c r="D78" s="315"/>
      <c r="E78" s="315"/>
      <c r="F78" s="315"/>
      <c r="G78" s="315"/>
      <c r="H78" s="315"/>
      <c r="I78" s="315"/>
      <c r="J78" s="315"/>
      <c r="K78" s="315"/>
      <c r="L78" s="315"/>
      <c r="M78" s="315"/>
      <c r="N78" s="316"/>
      <c r="O78" s="294"/>
    </row>
    <row r="79" spans="1:15">
      <c r="A79" s="294"/>
      <c r="B79" s="364" t="s">
        <v>101</v>
      </c>
      <c r="C79" s="365"/>
      <c r="D79" s="365"/>
      <c r="E79" s="365"/>
      <c r="F79" s="365"/>
      <c r="G79" s="365"/>
      <c r="H79" s="365"/>
      <c r="I79" s="365"/>
      <c r="J79" s="365"/>
      <c r="K79" s="365"/>
      <c r="L79" s="365"/>
      <c r="M79" s="365"/>
      <c r="N79" s="366"/>
      <c r="O79" s="294"/>
    </row>
    <row r="80" spans="1:15" ht="15.75" thickBot="1">
      <c r="A80" s="294"/>
      <c r="B80" s="381"/>
      <c r="C80" s="336"/>
      <c r="D80" s="336"/>
      <c r="E80" s="336"/>
      <c r="F80" s="336"/>
      <c r="G80" s="336"/>
      <c r="H80" s="336"/>
      <c r="I80" s="336"/>
      <c r="J80" s="336"/>
      <c r="K80" s="336"/>
      <c r="L80" s="336"/>
      <c r="M80" s="336"/>
      <c r="N80" s="338"/>
      <c r="O80" s="294"/>
    </row>
    <row r="81" spans="1:21">
      <c r="A81" s="294"/>
      <c r="B81" s="505" t="s">
        <v>102</v>
      </c>
      <c r="C81" s="506"/>
      <c r="D81" s="506"/>
      <c r="E81" s="506"/>
      <c r="F81" s="506"/>
      <c r="G81" s="506"/>
      <c r="H81" s="506"/>
      <c r="I81" s="383"/>
      <c r="J81" s="420"/>
      <c r="K81" s="421" t="s">
        <v>103</v>
      </c>
      <c r="L81" s="507" t="s">
        <v>104</v>
      </c>
      <c r="M81" s="508"/>
      <c r="N81" s="422"/>
      <c r="O81" s="294"/>
      <c r="P81" s="294"/>
      <c r="Q81" s="294"/>
    </row>
    <row r="82" spans="1:21">
      <c r="A82" s="294"/>
      <c r="B82" s="509" t="s">
        <v>22</v>
      </c>
      <c r="C82" s="510"/>
      <c r="D82" s="510"/>
      <c r="E82" s="510"/>
      <c r="F82" s="510"/>
      <c r="G82" s="510"/>
      <c r="H82" s="510"/>
      <c r="I82" s="423"/>
      <c r="J82" s="424"/>
      <c r="K82" s="425">
        <v>0.2</v>
      </c>
      <c r="L82" s="511">
        <f>+N77*K82</f>
        <v>23205.658620890856</v>
      </c>
      <c r="M82" s="512"/>
      <c r="N82" s="426"/>
      <c r="O82" s="294"/>
      <c r="P82" s="294"/>
      <c r="Q82" s="294"/>
    </row>
    <row r="83" spans="1:21">
      <c r="A83" s="294"/>
      <c r="B83" s="427" t="s">
        <v>105</v>
      </c>
      <c r="C83" s="428"/>
      <c r="D83" s="428"/>
      <c r="E83" s="428"/>
      <c r="F83" s="428"/>
      <c r="G83" s="428"/>
      <c r="H83" s="428"/>
      <c r="I83" s="423"/>
      <c r="J83" s="424"/>
      <c r="K83" s="425">
        <v>0.05</v>
      </c>
      <c r="L83" s="511">
        <f>+N77*K83</f>
        <v>5801.4146552227139</v>
      </c>
      <c r="M83" s="512"/>
      <c r="N83" s="426"/>
      <c r="O83" s="294"/>
      <c r="P83" s="294"/>
      <c r="Q83" s="294"/>
    </row>
    <row r="84" spans="1:21" ht="15.75" thickBot="1">
      <c r="A84" s="294"/>
      <c r="B84" s="429" t="s">
        <v>28</v>
      </c>
      <c r="C84" s="430"/>
      <c r="D84" s="430"/>
      <c r="E84" s="430"/>
      <c r="F84" s="430"/>
      <c r="G84" s="430"/>
      <c r="H84" s="430"/>
      <c r="I84" s="431"/>
      <c r="J84" s="432"/>
      <c r="K84" s="433">
        <v>0.05</v>
      </c>
      <c r="L84" s="513">
        <f>+N77*K84</f>
        <v>5801.4146552227139</v>
      </c>
      <c r="M84" s="514"/>
      <c r="N84" s="426"/>
      <c r="O84" s="294"/>
      <c r="P84" s="294"/>
      <c r="Q84" s="294"/>
    </row>
    <row r="85" spans="1:21" ht="15.75" thickBot="1">
      <c r="A85" s="294"/>
      <c r="B85" s="502" t="s">
        <v>83</v>
      </c>
      <c r="C85" s="503"/>
      <c r="D85" s="503"/>
      <c r="E85" s="503"/>
      <c r="F85" s="503"/>
      <c r="G85" s="503"/>
      <c r="H85" s="503"/>
      <c r="I85" s="503"/>
      <c r="J85" s="503"/>
      <c r="K85" s="503"/>
      <c r="L85" s="503"/>
      <c r="M85" s="504"/>
      <c r="N85" s="434">
        <f>+L82+L83+L84</f>
        <v>34808.487931336284</v>
      </c>
      <c r="O85" s="294"/>
      <c r="P85" s="294"/>
      <c r="Q85" s="294"/>
    </row>
    <row r="86" spans="1:21" ht="15.75" thickBot="1">
      <c r="A86" s="294"/>
      <c r="B86" s="314"/>
      <c r="C86" s="315"/>
      <c r="D86" s="315"/>
      <c r="E86" s="315"/>
      <c r="F86" s="315"/>
      <c r="G86" s="315"/>
      <c r="H86" s="315"/>
      <c r="I86" s="315"/>
      <c r="J86" s="315"/>
      <c r="K86" s="315"/>
      <c r="L86" s="315"/>
      <c r="M86" s="315"/>
      <c r="N86" s="316"/>
      <c r="O86" s="294"/>
      <c r="P86" s="294"/>
      <c r="Q86" s="294"/>
    </row>
    <row r="87" spans="1:21" ht="15.75" thickBot="1">
      <c r="A87" s="294" t="s">
        <v>106</v>
      </c>
      <c r="B87" s="502" t="s">
        <v>107</v>
      </c>
      <c r="C87" s="503"/>
      <c r="D87" s="503"/>
      <c r="E87" s="503"/>
      <c r="F87" s="503"/>
      <c r="G87" s="503"/>
      <c r="H87" s="503"/>
      <c r="I87" s="503"/>
      <c r="J87" s="503"/>
      <c r="K87" s="503"/>
      <c r="L87" s="503"/>
      <c r="M87" s="504"/>
      <c r="N87" s="435">
        <f>ROUND(N77+N85,0)</f>
        <v>150837</v>
      </c>
      <c r="O87" s="294"/>
      <c r="P87" s="294"/>
      <c r="Q87" s="436"/>
      <c r="U87" s="437"/>
    </row>
    <row r="88" spans="1:21">
      <c r="A88" s="294"/>
      <c r="B88" s="279"/>
      <c r="C88" s="280"/>
      <c r="D88" s="280"/>
      <c r="E88" s="280"/>
      <c r="F88" s="280"/>
      <c r="G88" s="280"/>
      <c r="H88" s="280"/>
      <c r="I88" s="280"/>
      <c r="J88" s="280"/>
      <c r="K88" s="280"/>
      <c r="L88" s="280"/>
      <c r="M88" s="280"/>
      <c r="N88" s="281"/>
      <c r="O88" s="294"/>
      <c r="P88" s="294"/>
      <c r="Q88" s="294"/>
    </row>
    <row r="89" spans="1:21">
      <c r="A89" s="294"/>
      <c r="B89" s="313"/>
      <c r="C89" s="286"/>
      <c r="D89" s="286"/>
      <c r="E89" s="286"/>
      <c r="F89" s="286"/>
      <c r="G89" s="286"/>
      <c r="H89" s="286"/>
      <c r="I89" s="286"/>
      <c r="J89" s="286"/>
      <c r="K89" s="286"/>
      <c r="L89" s="286"/>
      <c r="M89" s="286"/>
      <c r="N89" s="288"/>
      <c r="O89" s="294"/>
      <c r="P89" s="294"/>
      <c r="Q89" s="294"/>
    </row>
    <row r="90" spans="1:21">
      <c r="A90" s="294"/>
      <c r="B90" s="313"/>
      <c r="C90" s="286"/>
      <c r="D90" s="286"/>
      <c r="E90" s="286"/>
      <c r="F90" s="286"/>
      <c r="G90" s="286"/>
      <c r="H90" s="286"/>
      <c r="I90" s="286"/>
      <c r="J90" s="286"/>
      <c r="K90" s="286"/>
      <c r="L90" s="286"/>
      <c r="M90" s="286"/>
      <c r="N90" s="288"/>
      <c r="O90" s="294"/>
      <c r="P90" s="294"/>
      <c r="Q90" s="294"/>
    </row>
    <row r="91" spans="1:21">
      <c r="A91" s="294"/>
      <c r="B91" s="313"/>
      <c r="C91" s="286"/>
      <c r="D91" s="286"/>
      <c r="E91" s="286"/>
      <c r="F91" s="286"/>
      <c r="G91" s="286"/>
      <c r="H91" s="286"/>
      <c r="I91" s="286"/>
      <c r="J91" s="286"/>
      <c r="K91" s="286"/>
      <c r="L91" s="286"/>
      <c r="M91" s="286"/>
      <c r="N91" s="288"/>
      <c r="O91" s="294"/>
      <c r="P91" s="294"/>
      <c r="Q91" s="294"/>
    </row>
    <row r="92" spans="1:21">
      <c r="A92" s="294"/>
      <c r="B92" s="313"/>
      <c r="C92" s="286"/>
      <c r="D92" s="286"/>
      <c r="E92" s="297" t="s">
        <v>108</v>
      </c>
      <c r="F92" s="297"/>
      <c r="G92" s="297"/>
      <c r="H92" s="297"/>
      <c r="I92" s="297"/>
      <c r="J92" s="297"/>
      <c r="K92" s="286"/>
      <c r="L92" s="286"/>
      <c r="M92" s="286"/>
      <c r="N92" s="288"/>
      <c r="O92" s="294"/>
      <c r="P92" s="294"/>
      <c r="Q92" s="294"/>
    </row>
    <row r="93" spans="1:21">
      <c r="A93" s="294"/>
      <c r="B93" s="313"/>
      <c r="C93" s="286"/>
      <c r="D93" s="286"/>
      <c r="E93" s="286" t="s">
        <v>109</v>
      </c>
      <c r="F93" s="286"/>
      <c r="G93" s="286"/>
      <c r="H93" s="286"/>
      <c r="I93" s="286"/>
      <c r="J93" s="286"/>
      <c r="K93" s="286"/>
      <c r="L93" s="286"/>
      <c r="M93" s="286"/>
      <c r="N93" s="288"/>
      <c r="O93" s="294"/>
      <c r="P93" s="294"/>
      <c r="Q93" s="294"/>
    </row>
    <row r="94" spans="1:21">
      <c r="A94" s="294"/>
      <c r="B94" s="313"/>
      <c r="C94" s="286"/>
      <c r="D94" s="286"/>
      <c r="E94" s="286" t="s">
        <v>110</v>
      </c>
      <c r="F94" s="286"/>
      <c r="G94" s="286"/>
      <c r="H94" s="286"/>
      <c r="I94" s="286"/>
      <c r="J94" s="286"/>
      <c r="K94" s="286"/>
      <c r="L94" s="286"/>
      <c r="M94" s="286"/>
      <c r="N94" s="288"/>
      <c r="O94" s="294"/>
      <c r="P94" s="294"/>
      <c r="Q94" s="294"/>
    </row>
    <row r="95" spans="1:21">
      <c r="A95" s="294"/>
      <c r="B95" s="313"/>
      <c r="C95" s="286"/>
      <c r="D95" s="286"/>
      <c r="E95" s="286" t="s">
        <v>111</v>
      </c>
      <c r="F95" s="286"/>
      <c r="G95" s="286"/>
      <c r="H95" s="286"/>
      <c r="I95" s="286"/>
      <c r="J95" s="286"/>
      <c r="K95" s="286"/>
      <c r="L95" s="286"/>
      <c r="M95" s="286"/>
      <c r="N95" s="288"/>
      <c r="O95" s="294"/>
      <c r="P95" s="294"/>
      <c r="Q95" s="294"/>
    </row>
    <row r="96" spans="1:21" ht="15.75" thickBot="1">
      <c r="A96" s="294"/>
      <c r="B96" s="313"/>
      <c r="C96" s="286"/>
      <c r="D96" s="286"/>
      <c r="E96" s="286"/>
      <c r="F96" s="286" t="s">
        <v>112</v>
      </c>
      <c r="G96" s="286"/>
      <c r="H96" s="286"/>
      <c r="I96" s="286"/>
      <c r="J96" s="286"/>
      <c r="K96" s="286"/>
      <c r="L96" s="286"/>
      <c r="M96" s="286"/>
      <c r="N96" s="288"/>
      <c r="O96" s="294"/>
      <c r="P96" s="294"/>
      <c r="Q96" s="294"/>
    </row>
    <row r="97" spans="2:14">
      <c r="B97" s="438" t="s">
        <v>167</v>
      </c>
      <c r="C97" s="439"/>
      <c r="D97" s="439"/>
      <c r="E97" s="439"/>
      <c r="F97" s="439"/>
      <c r="G97" s="439"/>
      <c r="H97" s="439"/>
      <c r="I97" s="439"/>
      <c r="J97" s="439"/>
      <c r="K97" s="439"/>
      <c r="L97" s="439"/>
      <c r="M97" s="439"/>
      <c r="N97" s="440"/>
    </row>
    <row r="98" spans="2:14">
      <c r="B98" s="441"/>
      <c r="C98" s="442"/>
      <c r="D98" s="442"/>
      <c r="E98" s="442"/>
      <c r="F98" s="442"/>
      <c r="G98" s="442"/>
      <c r="H98" s="442"/>
      <c r="I98" s="442"/>
      <c r="J98" s="442"/>
      <c r="K98" s="442"/>
      <c r="L98" s="442"/>
      <c r="M98" s="442"/>
      <c r="N98" s="443"/>
    </row>
    <row r="99" spans="2:14">
      <c r="B99" s="441"/>
      <c r="C99" s="442"/>
      <c r="D99" s="442"/>
      <c r="E99" s="442"/>
      <c r="F99" s="442"/>
      <c r="G99" s="442"/>
      <c r="H99" s="442"/>
      <c r="I99" s="442"/>
      <c r="J99" s="442"/>
      <c r="K99" s="442"/>
      <c r="L99" s="442"/>
      <c r="M99" s="442"/>
      <c r="N99" s="443"/>
    </row>
    <row r="100" spans="2:14">
      <c r="B100" s="441"/>
      <c r="C100" s="442"/>
      <c r="D100" s="442"/>
      <c r="E100" s="442"/>
      <c r="F100" s="442"/>
      <c r="G100" s="442"/>
      <c r="H100" s="442"/>
      <c r="I100" s="442"/>
      <c r="J100" s="442"/>
      <c r="K100" s="442"/>
      <c r="L100" s="442"/>
      <c r="M100" s="442"/>
      <c r="N100" s="443"/>
    </row>
    <row r="101" spans="2:14" ht="15.75" thickBot="1">
      <c r="B101" s="444"/>
      <c r="C101" s="445"/>
      <c r="D101" s="445"/>
      <c r="E101" s="445"/>
      <c r="F101" s="445"/>
      <c r="G101" s="445"/>
      <c r="H101" s="445"/>
      <c r="I101" s="445"/>
      <c r="J101" s="445"/>
      <c r="K101" s="445"/>
      <c r="L101" s="445"/>
      <c r="M101" s="445"/>
      <c r="N101" s="446"/>
    </row>
    <row r="102" spans="2:14">
      <c r="B102" s="447"/>
      <c r="C102" s="448"/>
      <c r="D102" s="448"/>
      <c r="E102" s="448"/>
      <c r="F102" s="448"/>
      <c r="G102" s="448"/>
      <c r="H102" s="448"/>
      <c r="I102" s="448"/>
      <c r="J102" s="448"/>
      <c r="K102" s="448"/>
      <c r="L102" s="448"/>
      <c r="M102" s="448"/>
      <c r="N102" s="449"/>
    </row>
    <row r="103" spans="2:14">
      <c r="B103" s="450" t="s">
        <v>168</v>
      </c>
      <c r="C103" s="301"/>
      <c r="D103" s="301"/>
      <c r="E103" s="301"/>
      <c r="F103" s="301"/>
      <c r="G103" s="301"/>
      <c r="H103" s="301"/>
      <c r="I103" s="301"/>
      <c r="J103" s="301"/>
      <c r="K103" s="301"/>
      <c r="L103" s="301"/>
      <c r="M103" s="301"/>
      <c r="N103" s="302"/>
    </row>
    <row r="104" spans="2:14">
      <c r="B104" s="515" t="s">
        <v>169</v>
      </c>
      <c r="C104" s="516"/>
      <c r="D104" s="516"/>
      <c r="E104" s="516"/>
      <c r="F104" s="516"/>
      <c r="G104" s="516"/>
      <c r="H104" s="516"/>
      <c r="I104" s="516"/>
      <c r="J104" s="516"/>
      <c r="K104" s="516"/>
      <c r="L104" s="516"/>
      <c r="M104" s="516"/>
      <c r="N104" s="517"/>
    </row>
    <row r="105" spans="2:14">
      <c r="B105" s="515"/>
      <c r="C105" s="516"/>
      <c r="D105" s="516"/>
      <c r="E105" s="516"/>
      <c r="F105" s="516"/>
      <c r="G105" s="516"/>
      <c r="H105" s="516"/>
      <c r="I105" s="516"/>
      <c r="J105" s="516"/>
      <c r="K105" s="516"/>
      <c r="L105" s="516"/>
      <c r="M105" s="516"/>
      <c r="N105" s="517"/>
    </row>
    <row r="106" spans="2:14">
      <c r="B106" s="518" t="s">
        <v>170</v>
      </c>
      <c r="C106" s="519"/>
      <c r="D106" s="519"/>
      <c r="E106" s="519"/>
      <c r="F106" s="519"/>
      <c r="G106" s="519"/>
      <c r="H106" s="519"/>
      <c r="I106" s="519"/>
      <c r="J106" s="519"/>
      <c r="K106" s="519"/>
      <c r="L106" s="519"/>
      <c r="M106" s="519"/>
      <c r="N106" s="520"/>
    </row>
    <row r="107" spans="2:14">
      <c r="B107" s="518"/>
      <c r="C107" s="519"/>
      <c r="D107" s="519"/>
      <c r="E107" s="519"/>
      <c r="F107" s="519"/>
      <c r="G107" s="519"/>
      <c r="H107" s="519"/>
      <c r="I107" s="519"/>
      <c r="J107" s="519"/>
      <c r="K107" s="519"/>
      <c r="L107" s="519"/>
      <c r="M107" s="519"/>
      <c r="N107" s="520"/>
    </row>
    <row r="108" spans="2:14">
      <c r="B108" s="451"/>
      <c r="C108" s="452"/>
      <c r="D108" s="452"/>
      <c r="E108" s="452"/>
      <c r="F108" s="452"/>
      <c r="G108" s="452"/>
      <c r="H108" s="452"/>
      <c r="I108" s="452"/>
      <c r="J108" s="452"/>
      <c r="K108" s="452"/>
      <c r="L108" s="452"/>
      <c r="M108" s="452"/>
      <c r="N108" s="453"/>
    </row>
    <row r="109" spans="2:14">
      <c r="B109" s="451"/>
      <c r="C109" s="452"/>
      <c r="D109" s="452"/>
      <c r="E109" s="452"/>
      <c r="F109" s="452"/>
      <c r="G109" s="452"/>
      <c r="H109" s="452"/>
      <c r="I109" s="452"/>
      <c r="J109" s="452"/>
      <c r="K109" s="452"/>
      <c r="L109" s="452"/>
      <c r="M109" s="452"/>
      <c r="N109" s="453"/>
    </row>
    <row r="110" spans="2:14">
      <c r="B110" s="451"/>
      <c r="C110" s="452"/>
      <c r="D110" s="452"/>
      <c r="E110" s="452"/>
      <c r="F110" s="452"/>
      <c r="G110" s="452"/>
      <c r="H110" s="452"/>
      <c r="I110" s="452"/>
      <c r="J110" s="452"/>
      <c r="K110" s="452"/>
      <c r="L110" s="452"/>
      <c r="M110" s="452"/>
      <c r="N110" s="453"/>
    </row>
    <row r="111" spans="2:14">
      <c r="B111" s="450"/>
      <c r="C111" s="301"/>
      <c r="D111" s="301"/>
      <c r="E111" s="301"/>
      <c r="F111" s="301"/>
      <c r="G111" s="301"/>
      <c r="H111" s="301"/>
      <c r="I111" s="301"/>
      <c r="J111" s="301"/>
      <c r="K111" s="301"/>
      <c r="L111" s="301"/>
      <c r="M111" s="301"/>
      <c r="N111" s="302"/>
    </row>
    <row r="112" spans="2:14">
      <c r="B112" s="313"/>
      <c r="C112" s="286"/>
      <c r="D112" s="286"/>
      <c r="E112" s="286" t="s">
        <v>108</v>
      </c>
      <c r="F112" s="297"/>
      <c r="G112" s="297"/>
      <c r="H112" s="286"/>
      <c r="I112" s="286"/>
      <c r="J112" s="286"/>
      <c r="K112" s="286"/>
      <c r="L112" s="286"/>
      <c r="M112" s="286"/>
      <c r="N112" s="288"/>
    </row>
    <row r="113" spans="2:14">
      <c r="B113" s="313"/>
      <c r="C113" s="286"/>
      <c r="D113" s="286"/>
      <c r="E113" s="454" t="s">
        <v>109</v>
      </c>
      <c r="F113" s="286"/>
      <c r="G113" s="286"/>
      <c r="H113" s="454"/>
      <c r="I113" s="454"/>
      <c r="J113" s="454"/>
      <c r="K113" s="286"/>
      <c r="L113" s="286"/>
      <c r="M113" s="286"/>
      <c r="N113" s="288"/>
    </row>
    <row r="114" spans="2:14">
      <c r="B114" s="313"/>
      <c r="C114" s="286"/>
      <c r="D114" s="286"/>
      <c r="E114" s="455" t="s">
        <v>114</v>
      </c>
      <c r="F114" s="286"/>
      <c r="G114" s="286"/>
      <c r="H114" s="455"/>
      <c r="I114" s="455"/>
      <c r="J114" s="455"/>
      <c r="K114" s="286"/>
      <c r="L114" s="286"/>
      <c r="M114" s="286"/>
      <c r="N114" s="288"/>
    </row>
    <row r="115" spans="2:14">
      <c r="B115" s="456"/>
      <c r="C115" s="301"/>
      <c r="D115" s="301"/>
      <c r="E115" s="286" t="s">
        <v>111</v>
      </c>
      <c r="F115" s="286"/>
      <c r="G115" s="286"/>
      <c r="H115" s="286"/>
      <c r="I115" s="286"/>
      <c r="J115" s="286"/>
      <c r="K115" s="301"/>
      <c r="L115" s="301"/>
      <c r="M115" s="301"/>
      <c r="N115" s="302"/>
    </row>
    <row r="116" spans="2:14">
      <c r="B116" s="456"/>
      <c r="C116" s="301"/>
      <c r="D116" s="301"/>
      <c r="E116" s="301"/>
      <c r="F116" s="286"/>
      <c r="G116" s="286"/>
      <c r="H116" s="286"/>
      <c r="I116" s="286"/>
      <c r="J116" s="286"/>
      <c r="K116" s="301"/>
      <c r="L116" s="301"/>
      <c r="M116" s="301"/>
      <c r="N116" s="302"/>
    </row>
    <row r="117" spans="2:14">
      <c r="B117" s="456" t="s">
        <v>171</v>
      </c>
      <c r="C117" s="455"/>
      <c r="D117" s="455"/>
      <c r="E117" s="286"/>
      <c r="F117" s="286"/>
      <c r="G117" s="286"/>
      <c r="H117" s="286"/>
      <c r="I117" s="286"/>
      <c r="J117" s="498"/>
      <c r="K117" s="498"/>
      <c r="L117" s="498"/>
      <c r="M117" s="498"/>
      <c r="N117" s="499"/>
    </row>
    <row r="118" spans="2:14" ht="15.75" thickBot="1">
      <c r="B118" s="457" t="s">
        <v>172</v>
      </c>
      <c r="C118" s="458"/>
      <c r="D118" s="458"/>
      <c r="E118" s="459"/>
      <c r="F118" s="459"/>
      <c r="G118" s="459"/>
      <c r="H118" s="459"/>
      <c r="I118" s="459"/>
      <c r="J118" s="500"/>
      <c r="K118" s="500"/>
      <c r="L118" s="500"/>
      <c r="M118" s="500"/>
      <c r="N118" s="501"/>
    </row>
  </sheetData>
  <sheetProtection algorithmName="SHA-512" hashValue="ANV1DZrnDcLVw6Et3iu0rhTPhVjZYS3uJfzZ7UGfB+FJvXInm3nvJbFzy99koBBlAy7rdnyXg0+gs78To90CjA==" saltValue="Nxbw4ToFyRZyPAPg72Hd2w==" spinCount="100000" sheet="1" objects="1" scenarios="1"/>
  <mergeCells count="66">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5:M75"/>
    <mergeCell ref="B52:I52"/>
    <mergeCell ref="L52:M52"/>
    <mergeCell ref="B53:M53"/>
    <mergeCell ref="L57:M57"/>
    <mergeCell ref="L58:M58"/>
    <mergeCell ref="L63:M63"/>
    <mergeCell ref="B64:M64"/>
    <mergeCell ref="B68:H68"/>
    <mergeCell ref="L68:M68"/>
    <mergeCell ref="B74:H74"/>
    <mergeCell ref="L74:M74"/>
    <mergeCell ref="J117:N118"/>
    <mergeCell ref="B77:M77"/>
    <mergeCell ref="B81:H81"/>
    <mergeCell ref="L81:M81"/>
    <mergeCell ref="B82:H82"/>
    <mergeCell ref="L82:M82"/>
    <mergeCell ref="L83:M83"/>
    <mergeCell ref="L84:M84"/>
    <mergeCell ref="B85:M85"/>
    <mergeCell ref="B87:M87"/>
    <mergeCell ref="B104:N105"/>
    <mergeCell ref="B106:N10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12"/>
  <sheetViews>
    <sheetView view="pageBreakPreview" topLeftCell="A22" zoomScale="87" zoomScaleNormal="69" zoomScaleSheetLayoutView="87" workbookViewId="0">
      <selection activeCell="K39" sqref="K39:N39"/>
    </sheetView>
  </sheetViews>
  <sheetFormatPr baseColWidth="10" defaultRowHeight="12.75"/>
  <cols>
    <col min="1" max="1" width="10" style="45" bestFit="1" customWidth="1"/>
    <col min="2" max="2" width="13.28515625" style="45" customWidth="1"/>
    <col min="3" max="8" width="11.42578125" style="45"/>
    <col min="9" max="9" width="11.7109375" style="45" bestFit="1" customWidth="1"/>
    <col min="10" max="10" width="15.5703125" style="45" customWidth="1"/>
    <col min="11" max="11" width="14.140625" style="45" customWidth="1"/>
    <col min="12" max="13" width="11.42578125" style="45"/>
    <col min="14" max="14" width="17.42578125" style="45" customWidth="1"/>
    <col min="15" max="15" width="12" style="45" bestFit="1" customWidth="1"/>
    <col min="16" max="256" width="11.42578125" style="45"/>
    <col min="257" max="257" width="10" style="45" bestFit="1" customWidth="1"/>
    <col min="258" max="258" width="13.28515625" style="45" customWidth="1"/>
    <col min="259" max="264" width="11.42578125" style="45"/>
    <col min="265" max="265" width="11.7109375" style="45" bestFit="1" customWidth="1"/>
    <col min="266" max="266" width="15.5703125" style="45" customWidth="1"/>
    <col min="267" max="267" width="14.140625" style="45" customWidth="1"/>
    <col min="268" max="269" width="11.42578125" style="45"/>
    <col min="270" max="270" width="17.42578125" style="45" customWidth="1"/>
    <col min="271" max="271" width="12" style="45" bestFit="1" customWidth="1"/>
    <col min="272" max="512" width="11.42578125" style="45"/>
    <col min="513" max="513" width="10" style="45" bestFit="1" customWidth="1"/>
    <col min="514" max="514" width="13.28515625" style="45" customWidth="1"/>
    <col min="515" max="520" width="11.42578125" style="45"/>
    <col min="521" max="521" width="11.7109375" style="45" bestFit="1" customWidth="1"/>
    <col min="522" max="522" width="15.5703125" style="45" customWidth="1"/>
    <col min="523" max="523" width="14.140625" style="45" customWidth="1"/>
    <col min="524" max="525" width="11.42578125" style="45"/>
    <col min="526" max="526" width="17.42578125" style="45" customWidth="1"/>
    <col min="527" max="527" width="12" style="45" bestFit="1" customWidth="1"/>
    <col min="528" max="768" width="11.42578125" style="45"/>
    <col min="769" max="769" width="10" style="45" bestFit="1" customWidth="1"/>
    <col min="770" max="770" width="13.28515625" style="45" customWidth="1"/>
    <col min="771" max="776" width="11.42578125" style="45"/>
    <col min="777" max="777" width="11.7109375" style="45" bestFit="1" customWidth="1"/>
    <col min="778" max="778" width="15.5703125" style="45" customWidth="1"/>
    <col min="779" max="779" width="14.140625" style="45" customWidth="1"/>
    <col min="780" max="781" width="11.42578125" style="45"/>
    <col min="782" max="782" width="17.42578125" style="45" customWidth="1"/>
    <col min="783" max="783" width="12" style="45" bestFit="1" customWidth="1"/>
    <col min="784" max="1024" width="11.42578125" style="45"/>
    <col min="1025" max="1025" width="10" style="45" bestFit="1" customWidth="1"/>
    <col min="1026" max="1026" width="13.28515625" style="45" customWidth="1"/>
    <col min="1027" max="1032" width="11.42578125" style="45"/>
    <col min="1033" max="1033" width="11.7109375" style="45" bestFit="1" customWidth="1"/>
    <col min="1034" max="1034" width="15.5703125" style="45" customWidth="1"/>
    <col min="1035" max="1035" width="14.140625" style="45" customWidth="1"/>
    <col min="1036" max="1037" width="11.42578125" style="45"/>
    <col min="1038" max="1038" width="17.42578125" style="45" customWidth="1"/>
    <col min="1039" max="1039" width="12" style="45" bestFit="1" customWidth="1"/>
    <col min="1040" max="1280" width="11.42578125" style="45"/>
    <col min="1281" max="1281" width="10" style="45" bestFit="1" customWidth="1"/>
    <col min="1282" max="1282" width="13.28515625" style="45" customWidth="1"/>
    <col min="1283" max="1288" width="11.42578125" style="45"/>
    <col min="1289" max="1289" width="11.7109375" style="45" bestFit="1" customWidth="1"/>
    <col min="1290" max="1290" width="15.5703125" style="45" customWidth="1"/>
    <col min="1291" max="1291" width="14.140625" style="45" customWidth="1"/>
    <col min="1292" max="1293" width="11.42578125" style="45"/>
    <col min="1294" max="1294" width="17.42578125" style="45" customWidth="1"/>
    <col min="1295" max="1295" width="12" style="45" bestFit="1" customWidth="1"/>
    <col min="1296" max="1536" width="11.42578125" style="45"/>
    <col min="1537" max="1537" width="10" style="45" bestFit="1" customWidth="1"/>
    <col min="1538" max="1538" width="13.28515625" style="45" customWidth="1"/>
    <col min="1539" max="1544" width="11.42578125" style="45"/>
    <col min="1545" max="1545" width="11.7109375" style="45" bestFit="1" customWidth="1"/>
    <col min="1546" max="1546" width="15.5703125" style="45" customWidth="1"/>
    <col min="1547" max="1547" width="14.140625" style="45" customWidth="1"/>
    <col min="1548" max="1549" width="11.42578125" style="45"/>
    <col min="1550" max="1550" width="17.42578125" style="45" customWidth="1"/>
    <col min="1551" max="1551" width="12" style="45" bestFit="1" customWidth="1"/>
    <col min="1552" max="1792" width="11.42578125" style="45"/>
    <col min="1793" max="1793" width="10" style="45" bestFit="1" customWidth="1"/>
    <col min="1794" max="1794" width="13.28515625" style="45" customWidth="1"/>
    <col min="1795" max="1800" width="11.42578125" style="45"/>
    <col min="1801" max="1801" width="11.7109375" style="45" bestFit="1" customWidth="1"/>
    <col min="1802" max="1802" width="15.5703125" style="45" customWidth="1"/>
    <col min="1803" max="1803" width="14.140625" style="45" customWidth="1"/>
    <col min="1804" max="1805" width="11.42578125" style="45"/>
    <col min="1806" max="1806" width="17.42578125" style="45" customWidth="1"/>
    <col min="1807" max="1807" width="12" style="45" bestFit="1" customWidth="1"/>
    <col min="1808" max="2048" width="11.42578125" style="45"/>
    <col min="2049" max="2049" width="10" style="45" bestFit="1" customWidth="1"/>
    <col min="2050" max="2050" width="13.28515625" style="45" customWidth="1"/>
    <col min="2051" max="2056" width="11.42578125" style="45"/>
    <col min="2057" max="2057" width="11.7109375" style="45" bestFit="1" customWidth="1"/>
    <col min="2058" max="2058" width="15.5703125" style="45" customWidth="1"/>
    <col min="2059" max="2059" width="14.140625" style="45" customWidth="1"/>
    <col min="2060" max="2061" width="11.42578125" style="45"/>
    <col min="2062" max="2062" width="17.42578125" style="45" customWidth="1"/>
    <col min="2063" max="2063" width="12" style="45" bestFit="1" customWidth="1"/>
    <col min="2064" max="2304" width="11.42578125" style="45"/>
    <col min="2305" max="2305" width="10" style="45" bestFit="1" customWidth="1"/>
    <col min="2306" max="2306" width="13.28515625" style="45" customWidth="1"/>
    <col min="2307" max="2312" width="11.42578125" style="45"/>
    <col min="2313" max="2313" width="11.7109375" style="45" bestFit="1" customWidth="1"/>
    <col min="2314" max="2314" width="15.5703125" style="45" customWidth="1"/>
    <col min="2315" max="2315" width="14.140625" style="45" customWidth="1"/>
    <col min="2316" max="2317" width="11.42578125" style="45"/>
    <col min="2318" max="2318" width="17.42578125" style="45" customWidth="1"/>
    <col min="2319" max="2319" width="12" style="45" bestFit="1" customWidth="1"/>
    <col min="2320" max="2560" width="11.42578125" style="45"/>
    <col min="2561" max="2561" width="10" style="45" bestFit="1" customWidth="1"/>
    <col min="2562" max="2562" width="13.28515625" style="45" customWidth="1"/>
    <col min="2563" max="2568" width="11.42578125" style="45"/>
    <col min="2569" max="2569" width="11.7109375" style="45" bestFit="1" customWidth="1"/>
    <col min="2570" max="2570" width="15.5703125" style="45" customWidth="1"/>
    <col min="2571" max="2571" width="14.140625" style="45" customWidth="1"/>
    <col min="2572" max="2573" width="11.42578125" style="45"/>
    <col min="2574" max="2574" width="17.42578125" style="45" customWidth="1"/>
    <col min="2575" max="2575" width="12" style="45" bestFit="1" customWidth="1"/>
    <col min="2576" max="2816" width="11.42578125" style="45"/>
    <col min="2817" max="2817" width="10" style="45" bestFit="1" customWidth="1"/>
    <col min="2818" max="2818" width="13.28515625" style="45" customWidth="1"/>
    <col min="2819" max="2824" width="11.42578125" style="45"/>
    <col min="2825" max="2825" width="11.7109375" style="45" bestFit="1" customWidth="1"/>
    <col min="2826" max="2826" width="15.5703125" style="45" customWidth="1"/>
    <col min="2827" max="2827" width="14.140625" style="45" customWidth="1"/>
    <col min="2828" max="2829" width="11.42578125" style="45"/>
    <col min="2830" max="2830" width="17.42578125" style="45" customWidth="1"/>
    <col min="2831" max="2831" width="12" style="45" bestFit="1" customWidth="1"/>
    <col min="2832" max="3072" width="11.42578125" style="45"/>
    <col min="3073" max="3073" width="10" style="45" bestFit="1" customWidth="1"/>
    <col min="3074" max="3074" width="13.28515625" style="45" customWidth="1"/>
    <col min="3075" max="3080" width="11.42578125" style="45"/>
    <col min="3081" max="3081" width="11.7109375" style="45" bestFit="1" customWidth="1"/>
    <col min="3082" max="3082" width="15.5703125" style="45" customWidth="1"/>
    <col min="3083" max="3083" width="14.140625" style="45" customWidth="1"/>
    <col min="3084" max="3085" width="11.42578125" style="45"/>
    <col min="3086" max="3086" width="17.42578125" style="45" customWidth="1"/>
    <col min="3087" max="3087" width="12" style="45" bestFit="1" customWidth="1"/>
    <col min="3088" max="3328" width="11.42578125" style="45"/>
    <col min="3329" max="3329" width="10" style="45" bestFit="1" customWidth="1"/>
    <col min="3330" max="3330" width="13.28515625" style="45" customWidth="1"/>
    <col min="3331" max="3336" width="11.42578125" style="45"/>
    <col min="3337" max="3337" width="11.7109375" style="45" bestFit="1" customWidth="1"/>
    <col min="3338" max="3338" width="15.5703125" style="45" customWidth="1"/>
    <col min="3339" max="3339" width="14.140625" style="45" customWidth="1"/>
    <col min="3340" max="3341" width="11.42578125" style="45"/>
    <col min="3342" max="3342" width="17.42578125" style="45" customWidth="1"/>
    <col min="3343" max="3343" width="12" style="45" bestFit="1" customWidth="1"/>
    <col min="3344" max="3584" width="11.42578125" style="45"/>
    <col min="3585" max="3585" width="10" style="45" bestFit="1" customWidth="1"/>
    <col min="3586" max="3586" width="13.28515625" style="45" customWidth="1"/>
    <col min="3587" max="3592" width="11.42578125" style="45"/>
    <col min="3593" max="3593" width="11.7109375" style="45" bestFit="1" customWidth="1"/>
    <col min="3594" max="3594" width="15.5703125" style="45" customWidth="1"/>
    <col min="3595" max="3595" width="14.140625" style="45" customWidth="1"/>
    <col min="3596" max="3597" width="11.42578125" style="45"/>
    <col min="3598" max="3598" width="17.42578125" style="45" customWidth="1"/>
    <col min="3599" max="3599" width="12" style="45" bestFit="1" customWidth="1"/>
    <col min="3600" max="3840" width="11.42578125" style="45"/>
    <col min="3841" max="3841" width="10" style="45" bestFit="1" customWidth="1"/>
    <col min="3842" max="3842" width="13.28515625" style="45" customWidth="1"/>
    <col min="3843" max="3848" width="11.42578125" style="45"/>
    <col min="3849" max="3849" width="11.7109375" style="45" bestFit="1" customWidth="1"/>
    <col min="3850" max="3850" width="15.5703125" style="45" customWidth="1"/>
    <col min="3851" max="3851" width="14.140625" style="45" customWidth="1"/>
    <col min="3852" max="3853" width="11.42578125" style="45"/>
    <col min="3854" max="3854" width="17.42578125" style="45" customWidth="1"/>
    <col min="3855" max="3855" width="12" style="45" bestFit="1" customWidth="1"/>
    <col min="3856" max="4096" width="11.42578125" style="45"/>
    <col min="4097" max="4097" width="10" style="45" bestFit="1" customWidth="1"/>
    <col min="4098" max="4098" width="13.28515625" style="45" customWidth="1"/>
    <col min="4099" max="4104" width="11.42578125" style="45"/>
    <col min="4105" max="4105" width="11.7109375" style="45" bestFit="1" customWidth="1"/>
    <col min="4106" max="4106" width="15.5703125" style="45" customWidth="1"/>
    <col min="4107" max="4107" width="14.140625" style="45" customWidth="1"/>
    <col min="4108" max="4109" width="11.42578125" style="45"/>
    <col min="4110" max="4110" width="17.42578125" style="45" customWidth="1"/>
    <col min="4111" max="4111" width="12" style="45" bestFit="1" customWidth="1"/>
    <col min="4112" max="4352" width="11.42578125" style="45"/>
    <col min="4353" max="4353" width="10" style="45" bestFit="1" customWidth="1"/>
    <col min="4354" max="4354" width="13.28515625" style="45" customWidth="1"/>
    <col min="4355" max="4360" width="11.42578125" style="45"/>
    <col min="4361" max="4361" width="11.7109375" style="45" bestFit="1" customWidth="1"/>
    <col min="4362" max="4362" width="15.5703125" style="45" customWidth="1"/>
    <col min="4363" max="4363" width="14.140625" style="45" customWidth="1"/>
    <col min="4364" max="4365" width="11.42578125" style="45"/>
    <col min="4366" max="4366" width="17.42578125" style="45" customWidth="1"/>
    <col min="4367" max="4367" width="12" style="45" bestFit="1" customWidth="1"/>
    <col min="4368" max="4608" width="11.42578125" style="45"/>
    <col min="4609" max="4609" width="10" style="45" bestFit="1" customWidth="1"/>
    <col min="4610" max="4610" width="13.28515625" style="45" customWidth="1"/>
    <col min="4611" max="4616" width="11.42578125" style="45"/>
    <col min="4617" max="4617" width="11.7109375" style="45" bestFit="1" customWidth="1"/>
    <col min="4618" max="4618" width="15.5703125" style="45" customWidth="1"/>
    <col min="4619" max="4619" width="14.140625" style="45" customWidth="1"/>
    <col min="4620" max="4621" width="11.42578125" style="45"/>
    <col min="4622" max="4622" width="17.42578125" style="45" customWidth="1"/>
    <col min="4623" max="4623" width="12" style="45" bestFit="1" customWidth="1"/>
    <col min="4624" max="4864" width="11.42578125" style="45"/>
    <col min="4865" max="4865" width="10" style="45" bestFit="1" customWidth="1"/>
    <col min="4866" max="4866" width="13.28515625" style="45" customWidth="1"/>
    <col min="4867" max="4872" width="11.42578125" style="45"/>
    <col min="4873" max="4873" width="11.7109375" style="45" bestFit="1" customWidth="1"/>
    <col min="4874" max="4874" width="15.5703125" style="45" customWidth="1"/>
    <col min="4875" max="4875" width="14.140625" style="45" customWidth="1"/>
    <col min="4876" max="4877" width="11.42578125" style="45"/>
    <col min="4878" max="4878" width="17.42578125" style="45" customWidth="1"/>
    <col min="4879" max="4879" width="12" style="45" bestFit="1" customWidth="1"/>
    <col min="4880" max="5120" width="11.42578125" style="45"/>
    <col min="5121" max="5121" width="10" style="45" bestFit="1" customWidth="1"/>
    <col min="5122" max="5122" width="13.28515625" style="45" customWidth="1"/>
    <col min="5123" max="5128" width="11.42578125" style="45"/>
    <col min="5129" max="5129" width="11.7109375" style="45" bestFit="1" customWidth="1"/>
    <col min="5130" max="5130" width="15.5703125" style="45" customWidth="1"/>
    <col min="5131" max="5131" width="14.140625" style="45" customWidth="1"/>
    <col min="5132" max="5133" width="11.42578125" style="45"/>
    <col min="5134" max="5134" width="17.42578125" style="45" customWidth="1"/>
    <col min="5135" max="5135" width="12" style="45" bestFit="1" customWidth="1"/>
    <col min="5136" max="5376" width="11.42578125" style="45"/>
    <col min="5377" max="5377" width="10" style="45" bestFit="1" customWidth="1"/>
    <col min="5378" max="5378" width="13.28515625" style="45" customWidth="1"/>
    <col min="5379" max="5384" width="11.42578125" style="45"/>
    <col min="5385" max="5385" width="11.7109375" style="45" bestFit="1" customWidth="1"/>
    <col min="5386" max="5386" width="15.5703125" style="45" customWidth="1"/>
    <col min="5387" max="5387" width="14.140625" style="45" customWidth="1"/>
    <col min="5388" max="5389" width="11.42578125" style="45"/>
    <col min="5390" max="5390" width="17.42578125" style="45" customWidth="1"/>
    <col min="5391" max="5391" width="12" style="45" bestFit="1" customWidth="1"/>
    <col min="5392" max="5632" width="11.42578125" style="45"/>
    <col min="5633" max="5633" width="10" style="45" bestFit="1" customWidth="1"/>
    <col min="5634" max="5634" width="13.28515625" style="45" customWidth="1"/>
    <col min="5635" max="5640" width="11.42578125" style="45"/>
    <col min="5641" max="5641" width="11.7109375" style="45" bestFit="1" customWidth="1"/>
    <col min="5642" max="5642" width="15.5703125" style="45" customWidth="1"/>
    <col min="5643" max="5643" width="14.140625" style="45" customWidth="1"/>
    <col min="5644" max="5645" width="11.42578125" style="45"/>
    <col min="5646" max="5646" width="17.42578125" style="45" customWidth="1"/>
    <col min="5647" max="5647" width="12" style="45" bestFit="1" customWidth="1"/>
    <col min="5648" max="5888" width="11.42578125" style="45"/>
    <col min="5889" max="5889" width="10" style="45" bestFit="1" customWidth="1"/>
    <col min="5890" max="5890" width="13.28515625" style="45" customWidth="1"/>
    <col min="5891" max="5896" width="11.42578125" style="45"/>
    <col min="5897" max="5897" width="11.7109375" style="45" bestFit="1" customWidth="1"/>
    <col min="5898" max="5898" width="15.5703125" style="45" customWidth="1"/>
    <col min="5899" max="5899" width="14.140625" style="45" customWidth="1"/>
    <col min="5900" max="5901" width="11.42578125" style="45"/>
    <col min="5902" max="5902" width="17.42578125" style="45" customWidth="1"/>
    <col min="5903" max="5903" width="12" style="45" bestFit="1" customWidth="1"/>
    <col min="5904" max="6144" width="11.42578125" style="45"/>
    <col min="6145" max="6145" width="10" style="45" bestFit="1" customWidth="1"/>
    <col min="6146" max="6146" width="13.28515625" style="45" customWidth="1"/>
    <col min="6147" max="6152" width="11.42578125" style="45"/>
    <col min="6153" max="6153" width="11.7109375" style="45" bestFit="1" customWidth="1"/>
    <col min="6154" max="6154" width="15.5703125" style="45" customWidth="1"/>
    <col min="6155" max="6155" width="14.140625" style="45" customWidth="1"/>
    <col min="6156" max="6157" width="11.42578125" style="45"/>
    <col min="6158" max="6158" width="17.42578125" style="45" customWidth="1"/>
    <col min="6159" max="6159" width="12" style="45" bestFit="1" customWidth="1"/>
    <col min="6160" max="6400" width="11.42578125" style="45"/>
    <col min="6401" max="6401" width="10" style="45" bestFit="1" customWidth="1"/>
    <col min="6402" max="6402" width="13.28515625" style="45" customWidth="1"/>
    <col min="6403" max="6408" width="11.42578125" style="45"/>
    <col min="6409" max="6409" width="11.7109375" style="45" bestFit="1" customWidth="1"/>
    <col min="6410" max="6410" width="15.5703125" style="45" customWidth="1"/>
    <col min="6411" max="6411" width="14.140625" style="45" customWidth="1"/>
    <col min="6412" max="6413" width="11.42578125" style="45"/>
    <col min="6414" max="6414" width="17.42578125" style="45" customWidth="1"/>
    <col min="6415" max="6415" width="12" style="45" bestFit="1" customWidth="1"/>
    <col min="6416" max="6656" width="11.42578125" style="45"/>
    <col min="6657" max="6657" width="10" style="45" bestFit="1" customWidth="1"/>
    <col min="6658" max="6658" width="13.28515625" style="45" customWidth="1"/>
    <col min="6659" max="6664" width="11.42578125" style="45"/>
    <col min="6665" max="6665" width="11.7109375" style="45" bestFit="1" customWidth="1"/>
    <col min="6666" max="6666" width="15.5703125" style="45" customWidth="1"/>
    <col min="6667" max="6667" width="14.140625" style="45" customWidth="1"/>
    <col min="6668" max="6669" width="11.42578125" style="45"/>
    <col min="6670" max="6670" width="17.42578125" style="45" customWidth="1"/>
    <col min="6671" max="6671" width="12" style="45" bestFit="1" customWidth="1"/>
    <col min="6672" max="6912" width="11.42578125" style="45"/>
    <col min="6913" max="6913" width="10" style="45" bestFit="1" customWidth="1"/>
    <col min="6914" max="6914" width="13.28515625" style="45" customWidth="1"/>
    <col min="6915" max="6920" width="11.42578125" style="45"/>
    <col min="6921" max="6921" width="11.7109375" style="45" bestFit="1" customWidth="1"/>
    <col min="6922" max="6922" width="15.5703125" style="45" customWidth="1"/>
    <col min="6923" max="6923" width="14.140625" style="45" customWidth="1"/>
    <col min="6924" max="6925" width="11.42578125" style="45"/>
    <col min="6926" max="6926" width="17.42578125" style="45" customWidth="1"/>
    <col min="6927" max="6927" width="12" style="45" bestFit="1" customWidth="1"/>
    <col min="6928" max="7168" width="11.42578125" style="45"/>
    <col min="7169" max="7169" width="10" style="45" bestFit="1" customWidth="1"/>
    <col min="7170" max="7170" width="13.28515625" style="45" customWidth="1"/>
    <col min="7171" max="7176" width="11.42578125" style="45"/>
    <col min="7177" max="7177" width="11.7109375" style="45" bestFit="1" customWidth="1"/>
    <col min="7178" max="7178" width="15.5703125" style="45" customWidth="1"/>
    <col min="7179" max="7179" width="14.140625" style="45" customWidth="1"/>
    <col min="7180" max="7181" width="11.42578125" style="45"/>
    <col min="7182" max="7182" width="17.42578125" style="45" customWidth="1"/>
    <col min="7183" max="7183" width="12" style="45" bestFit="1" customWidth="1"/>
    <col min="7184" max="7424" width="11.42578125" style="45"/>
    <col min="7425" max="7425" width="10" style="45" bestFit="1" customWidth="1"/>
    <col min="7426" max="7426" width="13.28515625" style="45" customWidth="1"/>
    <col min="7427" max="7432" width="11.42578125" style="45"/>
    <col min="7433" max="7433" width="11.7109375" style="45" bestFit="1" customWidth="1"/>
    <col min="7434" max="7434" width="15.5703125" style="45" customWidth="1"/>
    <col min="7435" max="7435" width="14.140625" style="45" customWidth="1"/>
    <col min="7436" max="7437" width="11.42578125" style="45"/>
    <col min="7438" max="7438" width="17.42578125" style="45" customWidth="1"/>
    <col min="7439" max="7439" width="12" style="45" bestFit="1" customWidth="1"/>
    <col min="7440" max="7680" width="11.42578125" style="45"/>
    <col min="7681" max="7681" width="10" style="45" bestFit="1" customWidth="1"/>
    <col min="7682" max="7682" width="13.28515625" style="45" customWidth="1"/>
    <col min="7683" max="7688" width="11.42578125" style="45"/>
    <col min="7689" max="7689" width="11.7109375" style="45" bestFit="1" customWidth="1"/>
    <col min="7690" max="7690" width="15.5703125" style="45" customWidth="1"/>
    <col min="7691" max="7691" width="14.140625" style="45" customWidth="1"/>
    <col min="7692" max="7693" width="11.42578125" style="45"/>
    <col min="7694" max="7694" width="17.42578125" style="45" customWidth="1"/>
    <col min="7695" max="7695" width="12" style="45" bestFit="1" customWidth="1"/>
    <col min="7696" max="7936" width="11.42578125" style="45"/>
    <col min="7937" max="7937" width="10" style="45" bestFit="1" customWidth="1"/>
    <col min="7938" max="7938" width="13.28515625" style="45" customWidth="1"/>
    <col min="7939" max="7944" width="11.42578125" style="45"/>
    <col min="7945" max="7945" width="11.7109375" style="45" bestFit="1" customWidth="1"/>
    <col min="7946" max="7946" width="15.5703125" style="45" customWidth="1"/>
    <col min="7947" max="7947" width="14.140625" style="45" customWidth="1"/>
    <col min="7948" max="7949" width="11.42578125" style="45"/>
    <col min="7950" max="7950" width="17.42578125" style="45" customWidth="1"/>
    <col min="7951" max="7951" width="12" style="45" bestFit="1" customWidth="1"/>
    <col min="7952" max="8192" width="11.42578125" style="45"/>
    <col min="8193" max="8193" width="10" style="45" bestFit="1" customWidth="1"/>
    <col min="8194" max="8194" width="13.28515625" style="45" customWidth="1"/>
    <col min="8195" max="8200" width="11.42578125" style="45"/>
    <col min="8201" max="8201" width="11.7109375" style="45" bestFit="1" customWidth="1"/>
    <col min="8202" max="8202" width="15.5703125" style="45" customWidth="1"/>
    <col min="8203" max="8203" width="14.140625" style="45" customWidth="1"/>
    <col min="8204" max="8205" width="11.42578125" style="45"/>
    <col min="8206" max="8206" width="17.42578125" style="45" customWidth="1"/>
    <col min="8207" max="8207" width="12" style="45" bestFit="1" customWidth="1"/>
    <col min="8208" max="8448" width="11.42578125" style="45"/>
    <col min="8449" max="8449" width="10" style="45" bestFit="1" customWidth="1"/>
    <col min="8450" max="8450" width="13.28515625" style="45" customWidth="1"/>
    <col min="8451" max="8456" width="11.42578125" style="45"/>
    <col min="8457" max="8457" width="11.7109375" style="45" bestFit="1" customWidth="1"/>
    <col min="8458" max="8458" width="15.5703125" style="45" customWidth="1"/>
    <col min="8459" max="8459" width="14.140625" style="45" customWidth="1"/>
    <col min="8460" max="8461" width="11.42578125" style="45"/>
    <col min="8462" max="8462" width="17.42578125" style="45" customWidth="1"/>
    <col min="8463" max="8463" width="12" style="45" bestFit="1" customWidth="1"/>
    <col min="8464" max="8704" width="11.42578125" style="45"/>
    <col min="8705" max="8705" width="10" style="45" bestFit="1" customWidth="1"/>
    <col min="8706" max="8706" width="13.28515625" style="45" customWidth="1"/>
    <col min="8707" max="8712" width="11.42578125" style="45"/>
    <col min="8713" max="8713" width="11.7109375" style="45" bestFit="1" customWidth="1"/>
    <col min="8714" max="8714" width="15.5703125" style="45" customWidth="1"/>
    <col min="8715" max="8715" width="14.140625" style="45" customWidth="1"/>
    <col min="8716" max="8717" width="11.42578125" style="45"/>
    <col min="8718" max="8718" width="17.42578125" style="45" customWidth="1"/>
    <col min="8719" max="8719" width="12" style="45" bestFit="1" customWidth="1"/>
    <col min="8720" max="8960" width="11.42578125" style="45"/>
    <col min="8961" max="8961" width="10" style="45" bestFit="1" customWidth="1"/>
    <col min="8962" max="8962" width="13.28515625" style="45" customWidth="1"/>
    <col min="8963" max="8968" width="11.42578125" style="45"/>
    <col min="8969" max="8969" width="11.7109375" style="45" bestFit="1" customWidth="1"/>
    <col min="8970" max="8970" width="15.5703125" style="45" customWidth="1"/>
    <col min="8971" max="8971" width="14.140625" style="45" customWidth="1"/>
    <col min="8972" max="8973" width="11.42578125" style="45"/>
    <col min="8974" max="8974" width="17.42578125" style="45" customWidth="1"/>
    <col min="8975" max="8975" width="12" style="45" bestFit="1" customWidth="1"/>
    <col min="8976" max="9216" width="11.42578125" style="45"/>
    <col min="9217" max="9217" width="10" style="45" bestFit="1" customWidth="1"/>
    <col min="9218" max="9218" width="13.28515625" style="45" customWidth="1"/>
    <col min="9219" max="9224" width="11.42578125" style="45"/>
    <col min="9225" max="9225" width="11.7109375" style="45" bestFit="1" customWidth="1"/>
    <col min="9226" max="9226" width="15.5703125" style="45" customWidth="1"/>
    <col min="9227" max="9227" width="14.140625" style="45" customWidth="1"/>
    <col min="9228" max="9229" width="11.42578125" style="45"/>
    <col min="9230" max="9230" width="17.42578125" style="45" customWidth="1"/>
    <col min="9231" max="9231" width="12" style="45" bestFit="1" customWidth="1"/>
    <col min="9232" max="9472" width="11.42578125" style="45"/>
    <col min="9473" max="9473" width="10" style="45" bestFit="1" customWidth="1"/>
    <col min="9474" max="9474" width="13.28515625" style="45" customWidth="1"/>
    <col min="9475" max="9480" width="11.42578125" style="45"/>
    <col min="9481" max="9481" width="11.7109375" style="45" bestFit="1" customWidth="1"/>
    <col min="9482" max="9482" width="15.5703125" style="45" customWidth="1"/>
    <col min="9483" max="9483" width="14.140625" style="45" customWidth="1"/>
    <col min="9484" max="9485" width="11.42578125" style="45"/>
    <col min="9486" max="9486" width="17.42578125" style="45" customWidth="1"/>
    <col min="9487" max="9487" width="12" style="45" bestFit="1" customWidth="1"/>
    <col min="9488" max="9728" width="11.42578125" style="45"/>
    <col min="9729" max="9729" width="10" style="45" bestFit="1" customWidth="1"/>
    <col min="9730" max="9730" width="13.28515625" style="45" customWidth="1"/>
    <col min="9731" max="9736" width="11.42578125" style="45"/>
    <col min="9737" max="9737" width="11.7109375" style="45" bestFit="1" customWidth="1"/>
    <col min="9738" max="9738" width="15.5703125" style="45" customWidth="1"/>
    <col min="9739" max="9739" width="14.140625" style="45" customWidth="1"/>
    <col min="9740" max="9741" width="11.42578125" style="45"/>
    <col min="9742" max="9742" width="17.42578125" style="45" customWidth="1"/>
    <col min="9743" max="9743" width="12" style="45" bestFit="1" customWidth="1"/>
    <col min="9744" max="9984" width="11.42578125" style="45"/>
    <col min="9985" max="9985" width="10" style="45" bestFit="1" customWidth="1"/>
    <col min="9986" max="9986" width="13.28515625" style="45" customWidth="1"/>
    <col min="9987" max="9992" width="11.42578125" style="45"/>
    <col min="9993" max="9993" width="11.7109375" style="45" bestFit="1" customWidth="1"/>
    <col min="9994" max="9994" width="15.5703125" style="45" customWidth="1"/>
    <col min="9995" max="9995" width="14.140625" style="45" customWidth="1"/>
    <col min="9996" max="9997" width="11.42578125" style="45"/>
    <col min="9998" max="9998" width="17.42578125" style="45" customWidth="1"/>
    <col min="9999" max="9999" width="12" style="45" bestFit="1" customWidth="1"/>
    <col min="10000" max="10240" width="11.42578125" style="45"/>
    <col min="10241" max="10241" width="10" style="45" bestFit="1" customWidth="1"/>
    <col min="10242" max="10242" width="13.28515625" style="45" customWidth="1"/>
    <col min="10243" max="10248" width="11.42578125" style="45"/>
    <col min="10249" max="10249" width="11.7109375" style="45" bestFit="1" customWidth="1"/>
    <col min="10250" max="10250" width="15.5703125" style="45" customWidth="1"/>
    <col min="10251" max="10251" width="14.140625" style="45" customWidth="1"/>
    <col min="10252" max="10253" width="11.42578125" style="45"/>
    <col min="10254" max="10254" width="17.42578125" style="45" customWidth="1"/>
    <col min="10255" max="10255" width="12" style="45" bestFit="1" customWidth="1"/>
    <col min="10256" max="10496" width="11.42578125" style="45"/>
    <col min="10497" max="10497" width="10" style="45" bestFit="1" customWidth="1"/>
    <col min="10498" max="10498" width="13.28515625" style="45" customWidth="1"/>
    <col min="10499" max="10504" width="11.42578125" style="45"/>
    <col min="10505" max="10505" width="11.7109375" style="45" bestFit="1" customWidth="1"/>
    <col min="10506" max="10506" width="15.5703125" style="45" customWidth="1"/>
    <col min="10507" max="10507" width="14.140625" style="45" customWidth="1"/>
    <col min="10508" max="10509" width="11.42578125" style="45"/>
    <col min="10510" max="10510" width="17.42578125" style="45" customWidth="1"/>
    <col min="10511" max="10511" width="12" style="45" bestFit="1" customWidth="1"/>
    <col min="10512" max="10752" width="11.42578125" style="45"/>
    <col min="10753" max="10753" width="10" style="45" bestFit="1" customWidth="1"/>
    <col min="10754" max="10754" width="13.28515625" style="45" customWidth="1"/>
    <col min="10755" max="10760" width="11.42578125" style="45"/>
    <col min="10761" max="10761" width="11.7109375" style="45" bestFit="1" customWidth="1"/>
    <col min="10762" max="10762" width="15.5703125" style="45" customWidth="1"/>
    <col min="10763" max="10763" width="14.140625" style="45" customWidth="1"/>
    <col min="10764" max="10765" width="11.42578125" style="45"/>
    <col min="10766" max="10766" width="17.42578125" style="45" customWidth="1"/>
    <col min="10767" max="10767" width="12" style="45" bestFit="1" customWidth="1"/>
    <col min="10768" max="11008" width="11.42578125" style="45"/>
    <col min="11009" max="11009" width="10" style="45" bestFit="1" customWidth="1"/>
    <col min="11010" max="11010" width="13.28515625" style="45" customWidth="1"/>
    <col min="11011" max="11016" width="11.42578125" style="45"/>
    <col min="11017" max="11017" width="11.7109375" style="45" bestFit="1" customWidth="1"/>
    <col min="11018" max="11018" width="15.5703125" style="45" customWidth="1"/>
    <col min="11019" max="11019" width="14.140625" style="45" customWidth="1"/>
    <col min="11020" max="11021" width="11.42578125" style="45"/>
    <col min="11022" max="11022" width="17.42578125" style="45" customWidth="1"/>
    <col min="11023" max="11023" width="12" style="45" bestFit="1" customWidth="1"/>
    <col min="11024" max="11264" width="11.42578125" style="45"/>
    <col min="11265" max="11265" width="10" style="45" bestFit="1" customWidth="1"/>
    <col min="11266" max="11266" width="13.28515625" style="45" customWidth="1"/>
    <col min="11267" max="11272" width="11.42578125" style="45"/>
    <col min="11273" max="11273" width="11.7109375" style="45" bestFit="1" customWidth="1"/>
    <col min="11274" max="11274" width="15.5703125" style="45" customWidth="1"/>
    <col min="11275" max="11275" width="14.140625" style="45" customWidth="1"/>
    <col min="11276" max="11277" width="11.42578125" style="45"/>
    <col min="11278" max="11278" width="17.42578125" style="45" customWidth="1"/>
    <col min="11279" max="11279" width="12" style="45" bestFit="1" customWidth="1"/>
    <col min="11280" max="11520" width="11.42578125" style="45"/>
    <col min="11521" max="11521" width="10" style="45" bestFit="1" customWidth="1"/>
    <col min="11522" max="11522" width="13.28515625" style="45" customWidth="1"/>
    <col min="11523" max="11528" width="11.42578125" style="45"/>
    <col min="11529" max="11529" width="11.7109375" style="45" bestFit="1" customWidth="1"/>
    <col min="11530" max="11530" width="15.5703125" style="45" customWidth="1"/>
    <col min="11531" max="11531" width="14.140625" style="45" customWidth="1"/>
    <col min="11532" max="11533" width="11.42578125" style="45"/>
    <col min="11534" max="11534" width="17.42578125" style="45" customWidth="1"/>
    <col min="11535" max="11535" width="12" style="45" bestFit="1" customWidth="1"/>
    <col min="11536" max="11776" width="11.42578125" style="45"/>
    <col min="11777" max="11777" width="10" style="45" bestFit="1" customWidth="1"/>
    <col min="11778" max="11778" width="13.28515625" style="45" customWidth="1"/>
    <col min="11779" max="11784" width="11.42578125" style="45"/>
    <col min="11785" max="11785" width="11.7109375" style="45" bestFit="1" customWidth="1"/>
    <col min="11786" max="11786" width="15.5703125" style="45" customWidth="1"/>
    <col min="11787" max="11787" width="14.140625" style="45" customWidth="1"/>
    <col min="11788" max="11789" width="11.42578125" style="45"/>
    <col min="11790" max="11790" width="17.42578125" style="45" customWidth="1"/>
    <col min="11791" max="11791" width="12" style="45" bestFit="1" customWidth="1"/>
    <col min="11792" max="12032" width="11.42578125" style="45"/>
    <col min="12033" max="12033" width="10" style="45" bestFit="1" customWidth="1"/>
    <col min="12034" max="12034" width="13.28515625" style="45" customWidth="1"/>
    <col min="12035" max="12040" width="11.42578125" style="45"/>
    <col min="12041" max="12041" width="11.7109375" style="45" bestFit="1" customWidth="1"/>
    <col min="12042" max="12042" width="15.5703125" style="45" customWidth="1"/>
    <col min="12043" max="12043" width="14.140625" style="45" customWidth="1"/>
    <col min="12044" max="12045" width="11.42578125" style="45"/>
    <col min="12046" max="12046" width="17.42578125" style="45" customWidth="1"/>
    <col min="12047" max="12047" width="12" style="45" bestFit="1" customWidth="1"/>
    <col min="12048" max="12288" width="11.42578125" style="45"/>
    <col min="12289" max="12289" width="10" style="45" bestFit="1" customWidth="1"/>
    <col min="12290" max="12290" width="13.28515625" style="45" customWidth="1"/>
    <col min="12291" max="12296" width="11.42578125" style="45"/>
    <col min="12297" max="12297" width="11.7109375" style="45" bestFit="1" customWidth="1"/>
    <col min="12298" max="12298" width="15.5703125" style="45" customWidth="1"/>
    <col min="12299" max="12299" width="14.140625" style="45" customWidth="1"/>
    <col min="12300" max="12301" width="11.42578125" style="45"/>
    <col min="12302" max="12302" width="17.42578125" style="45" customWidth="1"/>
    <col min="12303" max="12303" width="12" style="45" bestFit="1" customWidth="1"/>
    <col min="12304" max="12544" width="11.42578125" style="45"/>
    <col min="12545" max="12545" width="10" style="45" bestFit="1" customWidth="1"/>
    <col min="12546" max="12546" width="13.28515625" style="45" customWidth="1"/>
    <col min="12547" max="12552" width="11.42578125" style="45"/>
    <col min="12553" max="12553" width="11.7109375" style="45" bestFit="1" customWidth="1"/>
    <col min="12554" max="12554" width="15.5703125" style="45" customWidth="1"/>
    <col min="12555" max="12555" width="14.140625" style="45" customWidth="1"/>
    <col min="12556" max="12557" width="11.42578125" style="45"/>
    <col min="12558" max="12558" width="17.42578125" style="45" customWidth="1"/>
    <col min="12559" max="12559" width="12" style="45" bestFit="1" customWidth="1"/>
    <col min="12560" max="12800" width="11.42578125" style="45"/>
    <col min="12801" max="12801" width="10" style="45" bestFit="1" customWidth="1"/>
    <col min="12802" max="12802" width="13.28515625" style="45" customWidth="1"/>
    <col min="12803" max="12808" width="11.42578125" style="45"/>
    <col min="12809" max="12809" width="11.7109375" style="45" bestFit="1" customWidth="1"/>
    <col min="12810" max="12810" width="15.5703125" style="45" customWidth="1"/>
    <col min="12811" max="12811" width="14.140625" style="45" customWidth="1"/>
    <col min="12812" max="12813" width="11.42578125" style="45"/>
    <col min="12814" max="12814" width="17.42578125" style="45" customWidth="1"/>
    <col min="12815" max="12815" width="12" style="45" bestFit="1" customWidth="1"/>
    <col min="12816" max="13056" width="11.42578125" style="45"/>
    <col min="13057" max="13057" width="10" style="45" bestFit="1" customWidth="1"/>
    <col min="13058" max="13058" width="13.28515625" style="45" customWidth="1"/>
    <col min="13059" max="13064" width="11.42578125" style="45"/>
    <col min="13065" max="13065" width="11.7109375" style="45" bestFit="1" customWidth="1"/>
    <col min="13066" max="13066" width="15.5703125" style="45" customWidth="1"/>
    <col min="13067" max="13067" width="14.140625" style="45" customWidth="1"/>
    <col min="13068" max="13069" width="11.42578125" style="45"/>
    <col min="13070" max="13070" width="17.42578125" style="45" customWidth="1"/>
    <col min="13071" max="13071" width="12" style="45" bestFit="1" customWidth="1"/>
    <col min="13072" max="13312" width="11.42578125" style="45"/>
    <col min="13313" max="13313" width="10" style="45" bestFit="1" customWidth="1"/>
    <col min="13314" max="13314" width="13.28515625" style="45" customWidth="1"/>
    <col min="13315" max="13320" width="11.42578125" style="45"/>
    <col min="13321" max="13321" width="11.7109375" style="45" bestFit="1" customWidth="1"/>
    <col min="13322" max="13322" width="15.5703125" style="45" customWidth="1"/>
    <col min="13323" max="13323" width="14.140625" style="45" customWidth="1"/>
    <col min="13324" max="13325" width="11.42578125" style="45"/>
    <col min="13326" max="13326" width="17.42578125" style="45" customWidth="1"/>
    <col min="13327" max="13327" width="12" style="45" bestFit="1" customWidth="1"/>
    <col min="13328" max="13568" width="11.42578125" style="45"/>
    <col min="13569" max="13569" width="10" style="45" bestFit="1" customWidth="1"/>
    <col min="13570" max="13570" width="13.28515625" style="45" customWidth="1"/>
    <col min="13571" max="13576" width="11.42578125" style="45"/>
    <col min="13577" max="13577" width="11.7109375" style="45" bestFit="1" customWidth="1"/>
    <col min="13578" max="13578" width="15.5703125" style="45" customWidth="1"/>
    <col min="13579" max="13579" width="14.140625" style="45" customWidth="1"/>
    <col min="13580" max="13581" width="11.42578125" style="45"/>
    <col min="13582" max="13582" width="17.42578125" style="45" customWidth="1"/>
    <col min="13583" max="13583" width="12" style="45" bestFit="1" customWidth="1"/>
    <col min="13584" max="13824" width="11.42578125" style="45"/>
    <col min="13825" max="13825" width="10" style="45" bestFit="1" customWidth="1"/>
    <col min="13826" max="13826" width="13.28515625" style="45" customWidth="1"/>
    <col min="13827" max="13832" width="11.42578125" style="45"/>
    <col min="13833" max="13833" width="11.7109375" style="45" bestFit="1" customWidth="1"/>
    <col min="13834" max="13834" width="15.5703125" style="45" customWidth="1"/>
    <col min="13835" max="13835" width="14.140625" style="45" customWidth="1"/>
    <col min="13836" max="13837" width="11.42578125" style="45"/>
    <col min="13838" max="13838" width="17.42578125" style="45" customWidth="1"/>
    <col min="13839" max="13839" width="12" style="45" bestFit="1" customWidth="1"/>
    <col min="13840" max="14080" width="11.42578125" style="45"/>
    <col min="14081" max="14081" width="10" style="45" bestFit="1" customWidth="1"/>
    <col min="14082" max="14082" width="13.28515625" style="45" customWidth="1"/>
    <col min="14083" max="14088" width="11.42578125" style="45"/>
    <col min="14089" max="14089" width="11.7109375" style="45" bestFit="1" customWidth="1"/>
    <col min="14090" max="14090" width="15.5703125" style="45" customWidth="1"/>
    <col min="14091" max="14091" width="14.140625" style="45" customWidth="1"/>
    <col min="14092" max="14093" width="11.42578125" style="45"/>
    <col min="14094" max="14094" width="17.42578125" style="45" customWidth="1"/>
    <col min="14095" max="14095" width="12" style="45" bestFit="1" customWidth="1"/>
    <col min="14096" max="14336" width="11.42578125" style="45"/>
    <col min="14337" max="14337" width="10" style="45" bestFit="1" customWidth="1"/>
    <col min="14338" max="14338" width="13.28515625" style="45" customWidth="1"/>
    <col min="14339" max="14344" width="11.42578125" style="45"/>
    <col min="14345" max="14345" width="11.7109375" style="45" bestFit="1" customWidth="1"/>
    <col min="14346" max="14346" width="15.5703125" style="45" customWidth="1"/>
    <col min="14347" max="14347" width="14.140625" style="45" customWidth="1"/>
    <col min="14348" max="14349" width="11.42578125" style="45"/>
    <col min="14350" max="14350" width="17.42578125" style="45" customWidth="1"/>
    <col min="14351" max="14351" width="12" style="45" bestFit="1" customWidth="1"/>
    <col min="14352" max="14592" width="11.42578125" style="45"/>
    <col min="14593" max="14593" width="10" style="45" bestFit="1" customWidth="1"/>
    <col min="14594" max="14594" width="13.28515625" style="45" customWidth="1"/>
    <col min="14595" max="14600" width="11.42578125" style="45"/>
    <col min="14601" max="14601" width="11.7109375" style="45" bestFit="1" customWidth="1"/>
    <col min="14602" max="14602" width="15.5703125" style="45" customWidth="1"/>
    <col min="14603" max="14603" width="14.140625" style="45" customWidth="1"/>
    <col min="14604" max="14605" width="11.42578125" style="45"/>
    <col min="14606" max="14606" width="17.42578125" style="45" customWidth="1"/>
    <col min="14607" max="14607" width="12" style="45" bestFit="1" customWidth="1"/>
    <col min="14608" max="14848" width="11.42578125" style="45"/>
    <col min="14849" max="14849" width="10" style="45" bestFit="1" customWidth="1"/>
    <col min="14850" max="14850" width="13.28515625" style="45" customWidth="1"/>
    <col min="14851" max="14856" width="11.42578125" style="45"/>
    <col min="14857" max="14857" width="11.7109375" style="45" bestFit="1" customWidth="1"/>
    <col min="14858" max="14858" width="15.5703125" style="45" customWidth="1"/>
    <col min="14859" max="14859" width="14.140625" style="45" customWidth="1"/>
    <col min="14860" max="14861" width="11.42578125" style="45"/>
    <col min="14862" max="14862" width="17.42578125" style="45" customWidth="1"/>
    <col min="14863" max="14863" width="12" style="45" bestFit="1" customWidth="1"/>
    <col min="14864" max="15104" width="11.42578125" style="45"/>
    <col min="15105" max="15105" width="10" style="45" bestFit="1" customWidth="1"/>
    <col min="15106" max="15106" width="13.28515625" style="45" customWidth="1"/>
    <col min="15107" max="15112" width="11.42578125" style="45"/>
    <col min="15113" max="15113" width="11.7109375" style="45" bestFit="1" customWidth="1"/>
    <col min="15114" max="15114" width="15.5703125" style="45" customWidth="1"/>
    <col min="15115" max="15115" width="14.140625" style="45" customWidth="1"/>
    <col min="15116" max="15117" width="11.42578125" style="45"/>
    <col min="15118" max="15118" width="17.42578125" style="45" customWidth="1"/>
    <col min="15119" max="15119" width="12" style="45" bestFit="1" customWidth="1"/>
    <col min="15120" max="15360" width="11.42578125" style="45"/>
    <col min="15361" max="15361" width="10" style="45" bestFit="1" customWidth="1"/>
    <col min="15362" max="15362" width="13.28515625" style="45" customWidth="1"/>
    <col min="15363" max="15368" width="11.42578125" style="45"/>
    <col min="15369" max="15369" width="11.7109375" style="45" bestFit="1" customWidth="1"/>
    <col min="15370" max="15370" width="15.5703125" style="45" customWidth="1"/>
    <col min="15371" max="15371" width="14.140625" style="45" customWidth="1"/>
    <col min="15372" max="15373" width="11.42578125" style="45"/>
    <col min="15374" max="15374" width="17.42578125" style="45" customWidth="1"/>
    <col min="15375" max="15375" width="12" style="45" bestFit="1" customWidth="1"/>
    <col min="15376" max="15616" width="11.42578125" style="45"/>
    <col min="15617" max="15617" width="10" style="45" bestFit="1" customWidth="1"/>
    <col min="15618" max="15618" width="13.28515625" style="45" customWidth="1"/>
    <col min="15619" max="15624" width="11.42578125" style="45"/>
    <col min="15625" max="15625" width="11.7109375" style="45" bestFit="1" customWidth="1"/>
    <col min="15626" max="15626" width="15.5703125" style="45" customWidth="1"/>
    <col min="15627" max="15627" width="14.140625" style="45" customWidth="1"/>
    <col min="15628" max="15629" width="11.42578125" style="45"/>
    <col min="15630" max="15630" width="17.42578125" style="45" customWidth="1"/>
    <col min="15631" max="15631" width="12" style="45" bestFit="1" customWidth="1"/>
    <col min="15632" max="15872" width="11.42578125" style="45"/>
    <col min="15873" max="15873" width="10" style="45" bestFit="1" customWidth="1"/>
    <col min="15874" max="15874" width="13.28515625" style="45" customWidth="1"/>
    <col min="15875" max="15880" width="11.42578125" style="45"/>
    <col min="15881" max="15881" width="11.7109375" style="45" bestFit="1" customWidth="1"/>
    <col min="15882" max="15882" width="15.5703125" style="45" customWidth="1"/>
    <col min="15883" max="15883" width="14.140625" style="45" customWidth="1"/>
    <col min="15884" max="15885" width="11.42578125" style="45"/>
    <col min="15886" max="15886" width="17.42578125" style="45" customWidth="1"/>
    <col min="15887" max="15887" width="12" style="45" bestFit="1" customWidth="1"/>
    <col min="15888" max="16128" width="11.42578125" style="45"/>
    <col min="16129" max="16129" width="10" style="45" bestFit="1" customWidth="1"/>
    <col min="16130" max="16130" width="13.28515625" style="45" customWidth="1"/>
    <col min="16131" max="16136" width="11.42578125" style="45"/>
    <col min="16137" max="16137" width="11.7109375" style="45" bestFit="1" customWidth="1"/>
    <col min="16138" max="16138" width="15.5703125" style="45" customWidth="1"/>
    <col min="16139" max="16139" width="14.140625" style="45" customWidth="1"/>
    <col min="16140" max="16141" width="11.42578125" style="45"/>
    <col min="16142" max="16142" width="17.42578125" style="45" customWidth="1"/>
    <col min="16143" max="16143" width="12" style="45" bestFit="1" customWidth="1"/>
    <col min="16144" max="16384" width="11.42578125" style="45"/>
  </cols>
  <sheetData>
    <row r="1" spans="2:14" ht="13.5" thickTop="1">
      <c r="B1" s="628"/>
      <c r="C1" s="630"/>
      <c r="D1" s="631"/>
      <c r="E1" s="631"/>
      <c r="F1" s="631"/>
      <c r="G1" s="631"/>
      <c r="H1" s="631"/>
      <c r="I1" s="631"/>
      <c r="J1" s="632"/>
      <c r="K1" s="633" t="s">
        <v>48</v>
      </c>
      <c r="L1" s="611" t="s">
        <v>49</v>
      </c>
      <c r="M1" s="612"/>
      <c r="N1" s="613"/>
    </row>
    <row r="2" spans="2:14" ht="15.75">
      <c r="B2" s="629"/>
      <c r="C2" s="617" t="s">
        <v>50</v>
      </c>
      <c r="D2" s="618"/>
      <c r="E2" s="618"/>
      <c r="F2" s="618"/>
      <c r="G2" s="618"/>
      <c r="H2" s="618"/>
      <c r="I2" s="618"/>
      <c r="J2" s="619"/>
      <c r="K2" s="634"/>
      <c r="L2" s="614"/>
      <c r="M2" s="615"/>
      <c r="N2" s="616"/>
    </row>
    <row r="3" spans="2:14" ht="15.75">
      <c r="B3" s="629"/>
      <c r="C3" s="617" t="s">
        <v>51</v>
      </c>
      <c r="D3" s="618"/>
      <c r="E3" s="618"/>
      <c r="F3" s="618"/>
      <c r="G3" s="618"/>
      <c r="H3" s="618"/>
      <c r="I3" s="618"/>
      <c r="J3" s="619"/>
      <c r="K3" s="620" t="s">
        <v>52</v>
      </c>
      <c r="L3" s="622">
        <v>1</v>
      </c>
      <c r="M3" s="623"/>
      <c r="N3" s="624"/>
    </row>
    <row r="4" spans="2:14" ht="15.75">
      <c r="B4" s="629"/>
      <c r="C4" s="617" t="s">
        <v>53</v>
      </c>
      <c r="D4" s="618"/>
      <c r="E4" s="618"/>
      <c r="F4" s="618"/>
      <c r="G4" s="618"/>
      <c r="H4" s="618"/>
      <c r="I4" s="618"/>
      <c r="J4" s="619"/>
      <c r="K4" s="621"/>
      <c r="L4" s="625"/>
      <c r="M4" s="626"/>
      <c r="N4" s="627"/>
    </row>
    <row r="5" spans="2:14" ht="15.75">
      <c r="B5" s="629"/>
      <c r="C5" s="617" t="s">
        <v>54</v>
      </c>
      <c r="D5" s="618"/>
      <c r="E5" s="618"/>
      <c r="F5" s="618"/>
      <c r="G5" s="618"/>
      <c r="H5" s="618"/>
      <c r="I5" s="618"/>
      <c r="J5" s="619"/>
      <c r="K5" s="620" t="s">
        <v>55</v>
      </c>
      <c r="L5" s="620">
        <v>1</v>
      </c>
      <c r="M5" s="620" t="s">
        <v>56</v>
      </c>
      <c r="N5" s="636">
        <v>1</v>
      </c>
    </row>
    <row r="6" spans="2:14">
      <c r="B6" s="629"/>
      <c r="C6" s="46"/>
      <c r="D6" s="47"/>
      <c r="E6" s="47"/>
      <c r="F6" s="47"/>
      <c r="G6" s="47"/>
      <c r="H6" s="47"/>
      <c r="I6" s="47"/>
      <c r="J6" s="48"/>
      <c r="K6" s="635"/>
      <c r="L6" s="635"/>
      <c r="M6" s="635"/>
      <c r="N6" s="637"/>
    </row>
    <row r="7" spans="2:14">
      <c r="B7" s="629"/>
      <c r="C7" s="638"/>
      <c r="D7" s="639"/>
      <c r="E7" s="639"/>
      <c r="F7" s="639"/>
      <c r="G7" s="639"/>
      <c r="H7" s="639"/>
      <c r="I7" s="639"/>
      <c r="J7" s="640"/>
      <c r="K7" s="635"/>
      <c r="L7" s="635"/>
      <c r="M7" s="635"/>
      <c r="N7" s="637"/>
    </row>
    <row r="8" spans="2:14" ht="3" customHeight="1" thickBot="1">
      <c r="B8" s="49"/>
      <c r="C8" s="50"/>
      <c r="D8" s="50"/>
      <c r="E8" s="50"/>
      <c r="F8" s="50"/>
      <c r="G8" s="50"/>
      <c r="H8" s="50"/>
      <c r="I8" s="50"/>
      <c r="J8" s="50"/>
      <c r="K8" s="50"/>
      <c r="L8" s="51"/>
      <c r="M8" s="51"/>
      <c r="N8" s="52"/>
    </row>
    <row r="9" spans="2:14">
      <c r="B9" s="53"/>
      <c r="C9" s="54"/>
      <c r="D9" s="54"/>
      <c r="E9" s="54"/>
      <c r="F9" s="54"/>
      <c r="G9" s="54"/>
      <c r="H9" s="55"/>
      <c r="I9" s="54"/>
      <c r="J9" s="54"/>
      <c r="K9" s="56" t="s">
        <v>57</v>
      </c>
      <c r="L9" s="57" t="s">
        <v>58</v>
      </c>
      <c r="M9" s="57" t="s">
        <v>59</v>
      </c>
      <c r="N9" s="58" t="s">
        <v>60</v>
      </c>
    </row>
    <row r="10" spans="2:14">
      <c r="B10" s="59"/>
      <c r="C10" s="60"/>
      <c r="D10" s="60"/>
      <c r="E10" s="60"/>
      <c r="F10" s="60"/>
      <c r="G10" s="60"/>
      <c r="H10" s="60"/>
      <c r="I10" s="60"/>
      <c r="J10" s="60"/>
      <c r="K10" s="56"/>
      <c r="L10" s="61"/>
      <c r="M10" s="61"/>
      <c r="N10" s="62"/>
    </row>
    <row r="11" spans="2:14">
      <c r="B11" s="63" t="s">
        <v>61</v>
      </c>
      <c r="C11" s="64"/>
      <c r="D11" s="234" t="s">
        <v>118</v>
      </c>
      <c r="E11" s="234"/>
      <c r="F11" s="65"/>
      <c r="G11" s="65"/>
      <c r="H11" s="643"/>
      <c r="I11" s="643"/>
      <c r="J11" s="66"/>
      <c r="K11" s="66" t="s">
        <v>62</v>
      </c>
      <c r="L11" s="65"/>
      <c r="M11" s="65" t="s">
        <v>119</v>
      </c>
      <c r="N11" s="67"/>
    </row>
    <row r="12" spans="2:14">
      <c r="B12" s="68"/>
      <c r="C12" s="69"/>
      <c r="D12" s="70"/>
      <c r="E12" s="70"/>
      <c r="F12" s="70"/>
      <c r="G12" s="70"/>
      <c r="H12" s="69"/>
      <c r="I12" s="70"/>
      <c r="J12" s="69"/>
      <c r="K12" s="70"/>
      <c r="L12" s="641"/>
      <c r="M12" s="641"/>
      <c r="N12" s="642"/>
    </row>
    <row r="13" spans="2:14">
      <c r="B13" s="68"/>
      <c r="C13" s="69"/>
      <c r="D13" s="70"/>
      <c r="E13" s="70"/>
      <c r="F13" s="70"/>
      <c r="G13" s="70"/>
      <c r="H13" s="69"/>
      <c r="I13" s="70"/>
      <c r="J13" s="69"/>
      <c r="K13" s="70"/>
      <c r="L13" s="70"/>
      <c r="M13" s="70"/>
      <c r="N13" s="71"/>
    </row>
    <row r="14" spans="2:14" ht="13.5" thickBot="1">
      <c r="B14" s="72"/>
      <c r="C14" s="73"/>
      <c r="D14" s="73"/>
      <c r="E14" s="73"/>
      <c r="F14" s="73"/>
      <c r="G14" s="73"/>
      <c r="H14" s="73"/>
      <c r="I14" s="73"/>
      <c r="J14" s="73"/>
      <c r="K14" s="73"/>
      <c r="L14" s="73"/>
      <c r="M14" s="73"/>
      <c r="N14" s="74"/>
    </row>
    <row r="15" spans="2:14" ht="3.75" customHeight="1" thickTop="1" thickBot="1">
      <c r="B15" s="75"/>
      <c r="C15" s="76"/>
      <c r="D15" s="76"/>
      <c r="E15" s="76"/>
      <c r="F15" s="76"/>
      <c r="G15" s="76"/>
      <c r="H15" s="76"/>
      <c r="I15" s="76"/>
      <c r="J15" s="76"/>
      <c r="K15" s="76"/>
      <c r="L15" s="76"/>
      <c r="M15" s="76"/>
      <c r="N15" s="77"/>
    </row>
    <row r="16" spans="2:14">
      <c r="B16" s="78"/>
      <c r="C16" s="79"/>
      <c r="D16" s="80"/>
      <c r="E16" s="80"/>
      <c r="F16" s="80"/>
      <c r="G16" s="80"/>
      <c r="H16" s="80"/>
      <c r="I16" s="80"/>
      <c r="J16" s="80"/>
      <c r="K16" s="80"/>
      <c r="L16" s="80"/>
      <c r="M16" s="80"/>
      <c r="N16" s="81"/>
    </row>
    <row r="17" spans="1:14">
      <c r="B17" s="82"/>
      <c r="C17" s="80"/>
      <c r="D17" s="80"/>
      <c r="E17" s="80"/>
      <c r="F17" s="80"/>
      <c r="G17" s="80"/>
      <c r="H17" s="80"/>
      <c r="I17" s="80"/>
      <c r="J17" s="80"/>
      <c r="K17" s="80"/>
      <c r="L17" s="80"/>
      <c r="M17" s="80"/>
      <c r="N17" s="83"/>
    </row>
    <row r="18" spans="1:14">
      <c r="B18" s="84" t="s">
        <v>63</v>
      </c>
      <c r="C18" s="85"/>
      <c r="D18" s="86"/>
      <c r="E18" s="87" t="s">
        <v>56</v>
      </c>
      <c r="F18" s="88"/>
      <c r="G18" s="86"/>
      <c r="H18" s="86"/>
      <c r="I18" s="88"/>
      <c r="J18" s="88"/>
      <c r="K18" s="88"/>
      <c r="L18" s="88"/>
      <c r="M18" s="88"/>
      <c r="N18" s="83"/>
    </row>
    <row r="19" spans="1:14">
      <c r="B19" s="89" t="s">
        <v>64</v>
      </c>
      <c r="C19" s="90"/>
      <c r="D19" s="91"/>
      <c r="E19" s="92"/>
      <c r="F19" s="92"/>
      <c r="G19" s="92"/>
      <c r="H19" s="92"/>
      <c r="I19" s="92"/>
      <c r="J19" s="92"/>
      <c r="K19" s="92"/>
      <c r="L19" s="92"/>
      <c r="M19" s="92"/>
      <c r="N19" s="93"/>
    </row>
    <row r="20" spans="1:14">
      <c r="B20" s="89"/>
      <c r="C20" s="90"/>
      <c r="D20" s="91"/>
      <c r="E20" s="92"/>
      <c r="F20" s="92"/>
      <c r="G20" s="92"/>
      <c r="H20" s="92"/>
      <c r="I20" s="92"/>
      <c r="J20" s="92"/>
      <c r="K20" s="92"/>
      <c r="L20" s="92"/>
      <c r="M20" s="92"/>
      <c r="N20" s="93"/>
    </row>
    <row r="21" spans="1:14">
      <c r="B21" s="89"/>
      <c r="C21" s="90"/>
      <c r="D21" s="94"/>
      <c r="E21" s="94"/>
      <c r="F21" s="94"/>
      <c r="G21" s="94"/>
      <c r="H21" s="94"/>
      <c r="I21" s="94"/>
      <c r="J21" s="94"/>
      <c r="K21" s="94"/>
      <c r="L21" s="94"/>
      <c r="M21" s="94"/>
      <c r="N21" s="95"/>
    </row>
    <row r="22" spans="1:14">
      <c r="B22" s="89" t="s">
        <v>65</v>
      </c>
      <c r="C22" s="90"/>
      <c r="D22" s="96"/>
      <c r="E22" s="96"/>
      <c r="F22" s="96"/>
      <c r="G22" s="96"/>
      <c r="H22" s="96"/>
      <c r="I22" s="96"/>
      <c r="J22" s="96"/>
      <c r="K22" s="96"/>
      <c r="L22" s="96"/>
      <c r="M22" s="96"/>
      <c r="N22" s="97"/>
    </row>
    <row r="23" spans="1:14">
      <c r="B23" s="89"/>
      <c r="C23" s="90"/>
      <c r="D23" s="98"/>
      <c r="E23" s="98"/>
      <c r="F23" s="98"/>
      <c r="G23" s="98"/>
      <c r="H23" s="98"/>
      <c r="I23" s="98"/>
      <c r="J23" s="98"/>
      <c r="K23" s="98"/>
      <c r="L23" s="98"/>
      <c r="M23" s="98"/>
      <c r="N23" s="99"/>
    </row>
    <row r="24" spans="1:14">
      <c r="B24" s="89" t="s">
        <v>66</v>
      </c>
      <c r="C24" s="90"/>
      <c r="D24" s="96"/>
      <c r="E24" s="96"/>
      <c r="F24" s="96"/>
      <c r="G24" s="96"/>
      <c r="H24" s="96"/>
      <c r="I24" s="96"/>
      <c r="J24" s="96"/>
      <c r="K24" s="96"/>
      <c r="L24" s="96"/>
      <c r="M24" s="96"/>
      <c r="N24" s="97"/>
    </row>
    <row r="25" spans="1:14">
      <c r="B25" s="89"/>
      <c r="C25" s="90"/>
      <c r="D25" s="98"/>
      <c r="E25" s="98"/>
      <c r="F25" s="98"/>
      <c r="G25" s="98"/>
      <c r="H25" s="98"/>
      <c r="I25" s="98"/>
      <c r="J25" s="98"/>
      <c r="K25" s="98"/>
      <c r="L25" s="98"/>
      <c r="M25" s="98"/>
      <c r="N25" s="99"/>
    </row>
    <row r="26" spans="1:14">
      <c r="B26" s="84"/>
      <c r="C26" s="100"/>
      <c r="D26" s="98"/>
      <c r="E26" s="98"/>
      <c r="F26" s="98"/>
      <c r="G26" s="98"/>
      <c r="H26" s="98"/>
      <c r="I26" s="98"/>
      <c r="J26" s="98"/>
      <c r="K26" s="98"/>
      <c r="L26" s="98"/>
      <c r="M26" s="98"/>
      <c r="N26" s="99"/>
    </row>
    <row r="27" spans="1:14">
      <c r="B27" s="89" t="s">
        <v>67</v>
      </c>
      <c r="C27" s="90"/>
      <c r="D27" s="98"/>
      <c r="E27" s="98"/>
      <c r="F27" s="98"/>
      <c r="G27" s="98"/>
      <c r="H27" s="98"/>
      <c r="I27" s="96"/>
      <c r="J27" s="96"/>
      <c r="K27" s="96"/>
      <c r="L27" s="96"/>
      <c r="M27" s="96"/>
      <c r="N27" s="97"/>
    </row>
    <row r="28" spans="1:14" ht="13.5" thickBot="1">
      <c r="B28" s="82"/>
      <c r="C28" s="88"/>
      <c r="D28" s="88"/>
      <c r="E28" s="88"/>
      <c r="F28" s="88"/>
      <c r="G28" s="88"/>
      <c r="H28" s="88"/>
      <c r="I28" s="88"/>
      <c r="J28" s="88"/>
      <c r="K28" s="88"/>
      <c r="L28" s="101"/>
      <c r="M28" s="88"/>
      <c r="N28" s="83"/>
    </row>
    <row r="29" spans="1:14" ht="16.5" thickBot="1">
      <c r="B29" s="647" t="s">
        <v>68</v>
      </c>
      <c r="C29" s="648"/>
      <c r="D29" s="648"/>
      <c r="E29" s="648"/>
      <c r="F29" s="648"/>
      <c r="G29" s="648"/>
      <c r="H29" s="648"/>
      <c r="I29" s="648"/>
      <c r="J29" s="648"/>
      <c r="K29" s="648"/>
      <c r="L29" s="648"/>
      <c r="M29" s="648"/>
      <c r="N29" s="649"/>
    </row>
    <row r="30" spans="1:14">
      <c r="B30" s="102" t="s">
        <v>69</v>
      </c>
      <c r="C30" s="650" t="s">
        <v>8</v>
      </c>
      <c r="D30" s="651"/>
      <c r="E30" s="651"/>
      <c r="F30" s="651"/>
      <c r="G30" s="651"/>
      <c r="H30" s="651"/>
      <c r="I30" s="651"/>
      <c r="J30" s="103"/>
      <c r="K30" s="104"/>
      <c r="L30" s="652" t="s">
        <v>70</v>
      </c>
      <c r="M30" s="653"/>
      <c r="N30" s="102" t="s">
        <v>10</v>
      </c>
    </row>
    <row r="31" spans="1:14" ht="37.5" customHeight="1" thickBot="1">
      <c r="A31" s="45" t="s">
        <v>71</v>
      </c>
      <c r="B31" s="232" t="s">
        <v>123</v>
      </c>
      <c r="C31" s="703" t="s">
        <v>132</v>
      </c>
      <c r="D31" s="704"/>
      <c r="E31" s="704"/>
      <c r="F31" s="704"/>
      <c r="G31" s="704"/>
      <c r="H31" s="704"/>
      <c r="I31" s="704"/>
      <c r="J31" s="704"/>
      <c r="K31" s="705"/>
      <c r="L31" s="231" t="s">
        <v>72</v>
      </c>
      <c r="M31" s="105"/>
      <c r="N31" s="106"/>
    </row>
    <row r="32" spans="1:14" ht="5.25" customHeight="1">
      <c r="B32" s="107"/>
      <c r="C32" s="108"/>
      <c r="D32" s="108"/>
      <c r="E32" s="108"/>
      <c r="F32" s="108"/>
      <c r="G32" s="108"/>
      <c r="H32" s="108"/>
      <c r="I32" s="108"/>
      <c r="J32" s="108"/>
      <c r="K32" s="108"/>
      <c r="L32" s="108"/>
      <c r="M32" s="108"/>
      <c r="N32" s="109"/>
    </row>
    <row r="33" spans="1:15">
      <c r="B33" s="110" t="s">
        <v>73</v>
      </c>
      <c r="C33" s="111"/>
      <c r="D33" s="111"/>
      <c r="E33" s="111"/>
      <c r="F33" s="111"/>
      <c r="G33" s="111"/>
      <c r="H33" s="111"/>
      <c r="I33" s="111"/>
      <c r="J33" s="111"/>
      <c r="K33" s="111"/>
      <c r="L33" s="111"/>
      <c r="M33" s="111"/>
      <c r="N33" s="112"/>
    </row>
    <row r="34" spans="1:15" ht="13.5" thickBot="1">
      <c r="B34" s="113"/>
      <c r="C34" s="114"/>
      <c r="D34" s="114"/>
      <c r="E34" s="114"/>
      <c r="F34" s="114"/>
      <c r="G34" s="114"/>
      <c r="H34" s="114"/>
      <c r="I34" s="115"/>
      <c r="J34" s="115"/>
      <c r="K34" s="114"/>
      <c r="L34" s="114"/>
      <c r="M34" s="114"/>
      <c r="N34" s="116"/>
    </row>
    <row r="35" spans="1:15">
      <c r="B35" s="654" t="s">
        <v>8</v>
      </c>
      <c r="C35" s="655"/>
      <c r="D35" s="655"/>
      <c r="E35" s="655"/>
      <c r="F35" s="655"/>
      <c r="G35" s="655"/>
      <c r="H35" s="656"/>
      <c r="I35" s="657" t="s">
        <v>74</v>
      </c>
      <c r="J35" s="658"/>
      <c r="K35" s="117" t="s">
        <v>75</v>
      </c>
      <c r="L35" s="659" t="s">
        <v>76</v>
      </c>
      <c r="M35" s="656"/>
      <c r="N35" s="118" t="s">
        <v>77</v>
      </c>
    </row>
    <row r="36" spans="1:15" ht="15">
      <c r="A36" s="119"/>
      <c r="B36" s="644"/>
      <c r="C36" s="645"/>
      <c r="D36" s="645"/>
      <c r="E36" s="645"/>
      <c r="F36" s="645"/>
      <c r="G36" s="645"/>
      <c r="H36" s="646"/>
      <c r="I36" s="120"/>
      <c r="J36" s="121"/>
      <c r="K36" s="122"/>
      <c r="L36" s="123"/>
      <c r="M36" s="124"/>
      <c r="N36" s="125"/>
    </row>
    <row r="37" spans="1:15" ht="15">
      <c r="A37" s="119"/>
      <c r="B37" s="644"/>
      <c r="C37" s="645"/>
      <c r="D37" s="645"/>
      <c r="E37" s="645"/>
      <c r="F37" s="645"/>
      <c r="G37" s="645"/>
      <c r="H37" s="646"/>
      <c r="I37" s="120"/>
      <c r="J37" s="121"/>
      <c r="K37" s="122"/>
      <c r="L37" s="123"/>
      <c r="M37" s="124"/>
      <c r="N37" s="125"/>
    </row>
    <row r="38" spans="1:15">
      <c r="B38" s="644"/>
      <c r="C38" s="645"/>
      <c r="D38" s="645"/>
      <c r="E38" s="645"/>
      <c r="F38" s="645"/>
      <c r="G38" s="645"/>
      <c r="H38" s="646"/>
      <c r="I38" s="120"/>
      <c r="J38" s="121"/>
      <c r="K38" s="122"/>
      <c r="L38" s="123"/>
      <c r="M38" s="124"/>
      <c r="N38" s="125"/>
      <c r="O38" s="45" t="s">
        <v>122</v>
      </c>
    </row>
    <row r="39" spans="1:15">
      <c r="A39" s="45" t="s">
        <v>121</v>
      </c>
      <c r="B39" s="644" t="s">
        <v>124</v>
      </c>
      <c r="C39" s="645"/>
      <c r="D39" s="645"/>
      <c r="E39" s="645"/>
      <c r="F39" s="645"/>
      <c r="G39" s="645"/>
      <c r="H39" s="646"/>
      <c r="I39" s="120"/>
      <c r="J39" s="121"/>
      <c r="K39" s="122">
        <v>80000</v>
      </c>
      <c r="L39" s="123"/>
      <c r="M39" s="235">
        <f>+O39</f>
        <v>12.858514054521125</v>
      </c>
      <c r="N39" s="125">
        <f>K39/M39</f>
        <v>6221.5587011682392</v>
      </c>
      <c r="O39" s="45">
        <v>12.858514054521125</v>
      </c>
    </row>
    <row r="40" spans="1:15">
      <c r="A40" s="45" t="s">
        <v>78</v>
      </c>
      <c r="B40" s="644" t="s">
        <v>125</v>
      </c>
      <c r="C40" s="645"/>
      <c r="D40" s="645"/>
      <c r="E40" s="645"/>
      <c r="F40" s="645"/>
      <c r="G40" s="645"/>
      <c r="H40" s="646"/>
      <c r="I40" s="120"/>
      <c r="J40" s="121"/>
      <c r="K40" s="122">
        <v>125000</v>
      </c>
      <c r="L40" s="123"/>
      <c r="M40" s="235">
        <f>+M39</f>
        <v>12.858514054521125</v>
      </c>
      <c r="N40" s="125">
        <f>K40/M40</f>
        <v>9721.185470575374</v>
      </c>
    </row>
    <row r="41" spans="1:15">
      <c r="A41" s="45" t="s">
        <v>79</v>
      </c>
      <c r="B41" s="644" t="s">
        <v>126</v>
      </c>
      <c r="C41" s="645"/>
      <c r="D41" s="645"/>
      <c r="E41" s="645"/>
      <c r="F41" s="645"/>
      <c r="G41" s="645"/>
      <c r="H41" s="646"/>
      <c r="I41" s="120"/>
      <c r="J41" s="121"/>
      <c r="K41" s="122">
        <v>98333</v>
      </c>
      <c r="L41" s="123"/>
      <c r="M41" s="235">
        <f>+M40</f>
        <v>12.858514054521125</v>
      </c>
      <c r="N41" s="125">
        <f>K41/M41</f>
        <v>7647.3066470247059</v>
      </c>
    </row>
    <row r="42" spans="1:15">
      <c r="A42" s="45" t="s">
        <v>80</v>
      </c>
      <c r="B42" s="644" t="s">
        <v>127</v>
      </c>
      <c r="C42" s="645"/>
      <c r="D42" s="645"/>
      <c r="E42" s="645"/>
      <c r="F42" s="645"/>
      <c r="G42" s="645"/>
      <c r="H42" s="646"/>
      <c r="I42" s="120"/>
      <c r="J42" s="121"/>
      <c r="K42" s="122">
        <v>207309.77392689895</v>
      </c>
      <c r="L42" s="123"/>
      <c r="M42" s="235">
        <f>+M41</f>
        <v>12.858514054521125</v>
      </c>
      <c r="N42" s="125">
        <f>K42/M42</f>
        <v>16122.374097651484</v>
      </c>
    </row>
    <row r="43" spans="1:15">
      <c r="A43" s="45" t="s">
        <v>81</v>
      </c>
      <c r="B43" s="644" t="s">
        <v>128</v>
      </c>
      <c r="C43" s="645"/>
      <c r="D43" s="645"/>
      <c r="E43" s="645"/>
      <c r="F43" s="645"/>
      <c r="G43" s="645"/>
      <c r="H43" s="646"/>
      <c r="I43" s="120"/>
      <c r="J43" s="121"/>
      <c r="K43" s="122">
        <v>65880.10637355932</v>
      </c>
      <c r="L43" s="123"/>
      <c r="M43" s="235">
        <v>12.859</v>
      </c>
      <c r="N43" s="125">
        <f>K43/M43</f>
        <v>5123.2682458635445</v>
      </c>
      <c r="O43" s="236">
        <f>+'PRESUP 2402 AFIRMADO'!K20</f>
        <v>0</v>
      </c>
    </row>
    <row r="44" spans="1:15">
      <c r="B44" s="644"/>
      <c r="C44" s="645"/>
      <c r="D44" s="645"/>
      <c r="E44" s="645"/>
      <c r="F44" s="645"/>
      <c r="G44" s="645"/>
      <c r="H44" s="646"/>
      <c r="I44" s="660"/>
      <c r="J44" s="661"/>
      <c r="K44" s="122"/>
      <c r="L44" s="662"/>
      <c r="M44" s="663"/>
      <c r="N44" s="125"/>
    </row>
    <row r="45" spans="1:15">
      <c r="B45" s="644"/>
      <c r="C45" s="645"/>
      <c r="D45" s="645"/>
      <c r="E45" s="685"/>
      <c r="F45" s="645"/>
      <c r="G45" s="645"/>
      <c r="H45" s="646"/>
      <c r="I45" s="126"/>
      <c r="J45" s="127"/>
      <c r="K45" s="128"/>
      <c r="L45" s="129"/>
      <c r="M45" s="130"/>
      <c r="N45" s="131"/>
    </row>
    <row r="46" spans="1:15">
      <c r="B46" s="666" t="s">
        <v>82</v>
      </c>
      <c r="C46" s="667"/>
      <c r="D46" s="667"/>
      <c r="E46" s="132"/>
      <c r="F46" s="133"/>
      <c r="G46" s="133"/>
      <c r="H46" s="134"/>
      <c r="I46" s="126"/>
      <c r="J46" s="127"/>
      <c r="K46" s="135"/>
      <c r="L46" s="129"/>
      <c r="M46" s="136">
        <v>0.1</v>
      </c>
      <c r="N46" s="137">
        <f>N80*M46</f>
        <v>0</v>
      </c>
    </row>
    <row r="47" spans="1:15" ht="13.5" thickBot="1">
      <c r="B47" s="644"/>
      <c r="C47" s="645"/>
      <c r="D47" s="645"/>
      <c r="E47" s="645"/>
      <c r="F47" s="645"/>
      <c r="G47" s="645"/>
      <c r="H47" s="646"/>
      <c r="I47" s="668"/>
      <c r="J47" s="669"/>
      <c r="K47" s="138"/>
      <c r="L47" s="670"/>
      <c r="M47" s="671"/>
      <c r="N47" s="139"/>
    </row>
    <row r="48" spans="1:15" ht="13.5" thickBot="1">
      <c r="B48" s="672" t="s">
        <v>83</v>
      </c>
      <c r="C48" s="673"/>
      <c r="D48" s="673"/>
      <c r="E48" s="673"/>
      <c r="F48" s="673"/>
      <c r="G48" s="673"/>
      <c r="H48" s="673"/>
      <c r="I48" s="673"/>
      <c r="J48" s="673"/>
      <c r="K48" s="673"/>
      <c r="L48" s="673"/>
      <c r="M48" s="674"/>
      <c r="N48" s="140">
        <f>SUM(N36:N47)</f>
        <v>44835.693162283351</v>
      </c>
    </row>
    <row r="49" spans="1:14">
      <c r="B49" s="141"/>
      <c r="C49" s="142"/>
      <c r="D49" s="142"/>
      <c r="E49" s="142"/>
      <c r="F49" s="142"/>
      <c r="G49" s="142"/>
      <c r="H49" s="142"/>
      <c r="I49" s="142"/>
      <c r="J49" s="142"/>
      <c r="K49" s="142"/>
      <c r="L49" s="142"/>
      <c r="M49" s="142"/>
      <c r="N49" s="143"/>
    </row>
    <row r="50" spans="1:14">
      <c r="B50" s="144" t="s">
        <v>84</v>
      </c>
      <c r="C50" s="145"/>
      <c r="D50" s="145"/>
      <c r="E50" s="145"/>
      <c r="F50" s="145"/>
      <c r="G50" s="145"/>
      <c r="H50" s="145"/>
      <c r="I50" s="145"/>
      <c r="J50" s="145"/>
      <c r="K50" s="145"/>
      <c r="L50" s="145"/>
      <c r="M50" s="145"/>
      <c r="N50" s="146"/>
    </row>
    <row r="51" spans="1:14" ht="13.5" thickBot="1">
      <c r="B51" s="147"/>
      <c r="C51" s="115"/>
      <c r="D51" s="115"/>
      <c r="E51" s="115"/>
      <c r="F51" s="115"/>
      <c r="G51" s="115"/>
      <c r="H51" s="115"/>
      <c r="I51" s="115"/>
      <c r="J51" s="114"/>
      <c r="K51" s="114"/>
      <c r="L51" s="114"/>
      <c r="M51" s="114"/>
      <c r="N51" s="116"/>
    </row>
    <row r="52" spans="1:14">
      <c r="B52" s="675" t="s">
        <v>8</v>
      </c>
      <c r="C52" s="676"/>
      <c r="D52" s="676"/>
      <c r="E52" s="676"/>
      <c r="F52" s="676"/>
      <c r="G52" s="676"/>
      <c r="H52" s="676"/>
      <c r="I52" s="677"/>
      <c r="J52" s="148" t="s">
        <v>70</v>
      </c>
      <c r="K52" s="149" t="s">
        <v>10</v>
      </c>
      <c r="L52" s="678" t="s">
        <v>85</v>
      </c>
      <c r="M52" s="677"/>
      <c r="N52" s="150" t="s">
        <v>77</v>
      </c>
    </row>
    <row r="53" spans="1:14">
      <c r="A53" s="45" t="s">
        <v>86</v>
      </c>
      <c r="B53" s="151" t="s">
        <v>117</v>
      </c>
      <c r="C53" s="152"/>
      <c r="D53" s="152"/>
      <c r="E53" s="152"/>
      <c r="F53" s="152"/>
      <c r="G53" s="152"/>
      <c r="H53" s="152"/>
      <c r="I53" s="121"/>
      <c r="J53" s="153" t="s">
        <v>72</v>
      </c>
      <c r="K53" s="154">
        <v>1.25</v>
      </c>
      <c r="L53" s="120"/>
      <c r="M53" s="155">
        <v>410344.8275862069</v>
      </c>
      <c r="N53" s="125">
        <f>K53*M53</f>
        <v>512931.03448275861</v>
      </c>
    </row>
    <row r="54" spans="1:14">
      <c r="A54" s="156" t="s">
        <v>87</v>
      </c>
      <c r="B54" s="151" t="s">
        <v>130</v>
      </c>
      <c r="C54" s="152"/>
      <c r="D54" s="152"/>
      <c r="E54" s="152"/>
      <c r="F54" s="152"/>
      <c r="G54" s="152"/>
      <c r="H54" s="152"/>
      <c r="I54" s="121"/>
      <c r="J54" s="153" t="s">
        <v>129</v>
      </c>
      <c r="K54" s="154">
        <v>7</v>
      </c>
      <c r="L54" s="120"/>
      <c r="M54" s="155">
        <v>2051.7241379310344</v>
      </c>
      <c r="N54" s="125">
        <f>K54*M54</f>
        <v>14362.068965517241</v>
      </c>
    </row>
    <row r="55" spans="1:14">
      <c r="B55" s="151"/>
      <c r="C55" s="152"/>
      <c r="D55" s="152"/>
      <c r="E55" s="152"/>
      <c r="F55" s="152"/>
      <c r="G55" s="152"/>
      <c r="H55" s="152"/>
      <c r="I55" s="121"/>
      <c r="J55" s="153"/>
      <c r="K55" s="154"/>
      <c r="L55" s="120"/>
      <c r="M55" s="157"/>
      <c r="N55" s="158"/>
    </row>
    <row r="56" spans="1:14">
      <c r="B56" s="151"/>
      <c r="C56" s="152"/>
      <c r="D56" s="152"/>
      <c r="E56" s="152"/>
      <c r="F56" s="152"/>
      <c r="G56" s="152"/>
      <c r="H56" s="152"/>
      <c r="I56" s="121"/>
      <c r="J56" s="153"/>
      <c r="K56" s="154"/>
      <c r="L56" s="120"/>
      <c r="M56" s="157"/>
      <c r="N56" s="158"/>
    </row>
    <row r="57" spans="1:14" ht="13.5" thickBot="1">
      <c r="B57" s="679"/>
      <c r="C57" s="680"/>
      <c r="D57" s="680"/>
      <c r="E57" s="680"/>
      <c r="F57" s="680"/>
      <c r="G57" s="680"/>
      <c r="H57" s="680"/>
      <c r="I57" s="661"/>
      <c r="J57" s="159"/>
      <c r="K57" s="160"/>
      <c r="L57" s="681"/>
      <c r="M57" s="682"/>
      <c r="N57" s="161"/>
    </row>
    <row r="58" spans="1:14" ht="13.5" thickBot="1">
      <c r="B58" s="672" t="s">
        <v>83</v>
      </c>
      <c r="C58" s="673"/>
      <c r="D58" s="673"/>
      <c r="E58" s="673"/>
      <c r="F58" s="673"/>
      <c r="G58" s="673"/>
      <c r="H58" s="673"/>
      <c r="I58" s="673"/>
      <c r="J58" s="673"/>
      <c r="K58" s="673"/>
      <c r="L58" s="673"/>
      <c r="M58" s="674"/>
      <c r="N58" s="140">
        <f>SUM(N53:N57)</f>
        <v>527293.10344827583</v>
      </c>
    </row>
    <row r="59" spans="1:14">
      <c r="B59" s="162"/>
      <c r="C59" s="142"/>
      <c r="D59" s="142"/>
      <c r="E59" s="142"/>
      <c r="F59" s="142"/>
      <c r="G59" s="142"/>
      <c r="H59" s="142"/>
      <c r="I59" s="142"/>
      <c r="J59" s="142"/>
      <c r="K59" s="142"/>
      <c r="L59" s="142"/>
      <c r="M59" s="142"/>
      <c r="N59" s="143"/>
    </row>
    <row r="60" spans="1:14">
      <c r="B60" s="144" t="s">
        <v>88</v>
      </c>
      <c r="C60" s="145"/>
      <c r="D60" s="145"/>
      <c r="E60" s="145"/>
      <c r="F60" s="145"/>
      <c r="G60" s="145"/>
      <c r="H60" s="145"/>
      <c r="I60" s="145"/>
      <c r="J60" s="145"/>
      <c r="K60" s="145"/>
      <c r="L60" s="145"/>
      <c r="M60" s="145"/>
      <c r="N60" s="146"/>
    </row>
    <row r="61" spans="1:14" ht="13.5" thickBot="1">
      <c r="B61" s="163"/>
      <c r="C61" s="114"/>
      <c r="D61" s="114"/>
      <c r="E61" s="114"/>
      <c r="F61" s="114"/>
      <c r="G61" s="114"/>
      <c r="H61" s="114"/>
      <c r="I61" s="114"/>
      <c r="J61" s="114"/>
      <c r="K61" s="114"/>
      <c r="L61" s="114"/>
      <c r="M61" s="114"/>
      <c r="N61" s="116"/>
    </row>
    <row r="62" spans="1:14" ht="25.5">
      <c r="B62" s="164" t="s">
        <v>89</v>
      </c>
      <c r="C62" s="165"/>
      <c r="D62" s="165"/>
      <c r="E62" s="165"/>
      <c r="F62" s="165"/>
      <c r="G62" s="165"/>
      <c r="H62" s="166" t="s">
        <v>70</v>
      </c>
      <c r="I62" s="167" t="s">
        <v>90</v>
      </c>
      <c r="J62" s="168" t="s">
        <v>91</v>
      </c>
      <c r="K62" s="166" t="s">
        <v>92</v>
      </c>
      <c r="L62" s="683" t="s">
        <v>93</v>
      </c>
      <c r="M62" s="684"/>
      <c r="N62" s="169" t="s">
        <v>77</v>
      </c>
    </row>
    <row r="63" spans="1:14">
      <c r="B63" s="170"/>
      <c r="C63" s="171"/>
      <c r="D63" s="171"/>
      <c r="E63" s="171"/>
      <c r="F63" s="171"/>
      <c r="G63" s="171"/>
      <c r="H63" s="172"/>
      <c r="I63" s="135"/>
      <c r="J63" s="173"/>
      <c r="K63" s="135"/>
      <c r="L63" s="664"/>
      <c r="M63" s="665"/>
      <c r="N63" s="174"/>
    </row>
    <row r="64" spans="1:14">
      <c r="A64" s="233" t="s">
        <v>120</v>
      </c>
      <c r="B64" s="170" t="s">
        <v>131</v>
      </c>
      <c r="C64" s="175"/>
      <c r="D64" s="175"/>
      <c r="E64" s="175"/>
      <c r="F64" s="175"/>
      <c r="G64" s="175"/>
      <c r="H64" s="172" t="s">
        <v>94</v>
      </c>
      <c r="I64" s="135">
        <f>+K53</f>
        <v>1.25</v>
      </c>
      <c r="J64" s="173">
        <v>85</v>
      </c>
      <c r="K64" s="135">
        <f>I64*J64</f>
        <v>106.25</v>
      </c>
      <c r="L64" s="664">
        <v>905.99467251393298</v>
      </c>
      <c r="M64" s="665"/>
      <c r="N64" s="174">
        <f>K64*L64</f>
        <v>96261.933954605382</v>
      </c>
    </row>
    <row r="65" spans="2:15">
      <c r="B65" s="170"/>
      <c r="C65" s="175"/>
      <c r="D65" s="175"/>
      <c r="E65" s="175"/>
      <c r="F65" s="175"/>
      <c r="G65" s="175"/>
      <c r="H65" s="176"/>
      <c r="I65" s="135"/>
      <c r="J65" s="135"/>
      <c r="K65" s="135"/>
      <c r="L65" s="177"/>
      <c r="M65" s="178"/>
      <c r="N65" s="179"/>
    </row>
    <row r="66" spans="2:15">
      <c r="B66" s="170"/>
      <c r="C66" s="175"/>
      <c r="D66" s="175"/>
      <c r="E66" s="175"/>
      <c r="F66" s="175"/>
      <c r="G66" s="175"/>
      <c r="H66" s="176"/>
      <c r="I66" s="135"/>
      <c r="J66" s="135"/>
      <c r="K66" s="135"/>
      <c r="L66" s="177"/>
      <c r="M66" s="178"/>
      <c r="N66" s="179"/>
    </row>
    <row r="67" spans="2:15">
      <c r="B67" s="170"/>
      <c r="C67" s="175"/>
      <c r="D67" s="175"/>
      <c r="E67" s="175"/>
      <c r="F67" s="175"/>
      <c r="G67" s="175"/>
      <c r="H67" s="176"/>
      <c r="I67" s="135"/>
      <c r="J67" s="135"/>
      <c r="K67" s="135"/>
      <c r="L67" s="177"/>
      <c r="M67" s="178"/>
      <c r="N67" s="179"/>
    </row>
    <row r="68" spans="2:15" ht="13.5" thickBot="1">
      <c r="B68" s="180"/>
      <c r="C68" s="181"/>
      <c r="D68" s="181"/>
      <c r="E68" s="181"/>
      <c r="F68" s="181"/>
      <c r="G68" s="181"/>
      <c r="H68" s="182"/>
      <c r="I68" s="160"/>
      <c r="J68" s="160"/>
      <c r="K68" s="160"/>
      <c r="L68" s="725"/>
      <c r="M68" s="726"/>
      <c r="N68" s="160"/>
    </row>
    <row r="69" spans="2:15" ht="13.5" thickBot="1">
      <c r="B69" s="686" t="s">
        <v>83</v>
      </c>
      <c r="C69" s="687"/>
      <c r="D69" s="687"/>
      <c r="E69" s="687"/>
      <c r="F69" s="687"/>
      <c r="G69" s="687"/>
      <c r="H69" s="687"/>
      <c r="I69" s="687"/>
      <c r="J69" s="687"/>
      <c r="K69" s="687"/>
      <c r="L69" s="687"/>
      <c r="M69" s="688"/>
      <c r="N69" s="183">
        <f>N63+N64+N65+N66+N67</f>
        <v>96261.933954605382</v>
      </c>
    </row>
    <row r="70" spans="2:15">
      <c r="B70" s="162"/>
      <c r="C70" s="142"/>
      <c r="D70" s="142"/>
      <c r="E70" s="142"/>
      <c r="F70" s="142"/>
      <c r="G70" s="142"/>
      <c r="H70" s="142"/>
      <c r="I70" s="142"/>
      <c r="J70" s="142"/>
      <c r="K70" s="142"/>
      <c r="L70" s="142"/>
      <c r="M70" s="142"/>
      <c r="N70" s="143"/>
    </row>
    <row r="71" spans="2:15">
      <c r="B71" s="144" t="s">
        <v>95</v>
      </c>
      <c r="C71" s="145"/>
      <c r="D71" s="145"/>
      <c r="E71" s="145"/>
      <c r="F71" s="145"/>
      <c r="G71" s="145"/>
      <c r="H71" s="145"/>
      <c r="I71" s="145"/>
      <c r="J71" s="145"/>
      <c r="K71" s="145"/>
      <c r="L71" s="145"/>
      <c r="M71" s="145"/>
      <c r="N71" s="146"/>
    </row>
    <row r="72" spans="2:15" ht="13.5" thickBot="1">
      <c r="B72" s="163"/>
      <c r="C72" s="114"/>
      <c r="D72" s="114"/>
      <c r="E72" s="114"/>
      <c r="F72" s="114"/>
      <c r="G72" s="114"/>
      <c r="H72" s="114"/>
      <c r="I72" s="114"/>
      <c r="J72" s="114"/>
      <c r="K72" s="114"/>
      <c r="L72" s="114"/>
      <c r="M72" s="114"/>
      <c r="N72" s="116"/>
    </row>
    <row r="73" spans="2:15" ht="25.5">
      <c r="B73" s="689" t="s">
        <v>96</v>
      </c>
      <c r="C73" s="690"/>
      <c r="D73" s="690"/>
      <c r="E73" s="690"/>
      <c r="F73" s="690"/>
      <c r="G73" s="690"/>
      <c r="H73" s="690"/>
      <c r="I73" s="166" t="s">
        <v>97</v>
      </c>
      <c r="J73" s="168" t="s">
        <v>98</v>
      </c>
      <c r="K73" s="167" t="s">
        <v>99</v>
      </c>
      <c r="L73" s="691" t="s">
        <v>76</v>
      </c>
      <c r="M73" s="692"/>
      <c r="N73" s="184" t="s">
        <v>77</v>
      </c>
    </row>
    <row r="74" spans="2:15">
      <c r="B74" s="185"/>
      <c r="C74" s="175"/>
      <c r="D74" s="175"/>
      <c r="E74" s="175"/>
      <c r="F74" s="175"/>
      <c r="G74" s="175"/>
      <c r="H74" s="175"/>
      <c r="I74" s="186"/>
      <c r="J74" s="187"/>
      <c r="K74" s="188"/>
      <c r="L74" s="189"/>
      <c r="M74" s="190"/>
      <c r="N74" s="191"/>
      <c r="O74" s="192"/>
    </row>
    <row r="75" spans="2:15">
      <c r="B75" s="185"/>
      <c r="C75" s="175"/>
      <c r="D75" s="175"/>
      <c r="E75" s="175"/>
      <c r="F75" s="175"/>
      <c r="G75" s="175"/>
      <c r="H75" s="175"/>
      <c r="I75" s="186"/>
      <c r="J75" s="187"/>
      <c r="K75" s="188"/>
      <c r="L75" s="189"/>
      <c r="M75" s="193"/>
      <c r="N75" s="191"/>
    </row>
    <row r="76" spans="2:15">
      <c r="B76" s="185"/>
      <c r="C76" s="175"/>
      <c r="D76" s="175"/>
      <c r="E76" s="175"/>
      <c r="F76" s="175"/>
      <c r="G76" s="175"/>
      <c r="H76" s="175"/>
      <c r="I76" s="186"/>
      <c r="J76" s="187"/>
      <c r="K76" s="188"/>
      <c r="L76" s="189"/>
      <c r="M76" s="194"/>
      <c r="N76" s="191"/>
    </row>
    <row r="77" spans="2:15">
      <c r="B77" s="185"/>
      <c r="C77" s="175"/>
      <c r="D77" s="175"/>
      <c r="E77" s="175"/>
      <c r="F77" s="175"/>
      <c r="G77" s="175"/>
      <c r="H77" s="175"/>
      <c r="I77" s="135"/>
      <c r="J77" s="195"/>
      <c r="K77" s="196"/>
      <c r="L77" s="197"/>
      <c r="M77" s="194"/>
      <c r="N77" s="198"/>
    </row>
    <row r="78" spans="2:15">
      <c r="B78" s="185"/>
      <c r="C78" s="175"/>
      <c r="D78" s="175"/>
      <c r="E78" s="175"/>
      <c r="F78" s="175"/>
      <c r="G78" s="175"/>
      <c r="H78" s="175"/>
      <c r="I78" s="135"/>
      <c r="J78" s="195"/>
      <c r="K78" s="196"/>
      <c r="L78" s="197"/>
      <c r="M78" s="194"/>
      <c r="N78" s="198"/>
    </row>
    <row r="79" spans="2:15" ht="13.5" thickBot="1">
      <c r="B79" s="693"/>
      <c r="C79" s="694"/>
      <c r="D79" s="694"/>
      <c r="E79" s="694"/>
      <c r="F79" s="694"/>
      <c r="G79" s="694"/>
      <c r="H79" s="694"/>
      <c r="I79" s="160"/>
      <c r="J79" s="160"/>
      <c r="K79" s="160"/>
      <c r="L79" s="695"/>
      <c r="M79" s="696"/>
      <c r="N79" s="160"/>
    </row>
    <row r="80" spans="2:15" ht="13.5" thickBot="1">
      <c r="B80" s="672" t="s">
        <v>83</v>
      </c>
      <c r="C80" s="673"/>
      <c r="D80" s="673"/>
      <c r="E80" s="673"/>
      <c r="F80" s="673"/>
      <c r="G80" s="673"/>
      <c r="H80" s="673"/>
      <c r="I80" s="687"/>
      <c r="J80" s="687"/>
      <c r="K80" s="687"/>
      <c r="L80" s="687"/>
      <c r="M80" s="688"/>
      <c r="N80" s="199">
        <f>SUM(N74:N79)</f>
        <v>0</v>
      </c>
    </row>
    <row r="81" spans="1:14" ht="13.5" thickBot="1">
      <c r="B81" s="162"/>
      <c r="C81" s="142"/>
      <c r="D81" s="142"/>
      <c r="E81" s="142"/>
      <c r="F81" s="142"/>
      <c r="G81" s="142"/>
      <c r="H81" s="142"/>
      <c r="I81" s="142"/>
      <c r="J81" s="142"/>
      <c r="K81" s="142"/>
      <c r="L81" s="142"/>
      <c r="M81" s="142"/>
      <c r="N81" s="143"/>
    </row>
    <row r="82" spans="1:14" ht="13.5" thickBot="1">
      <c r="B82" s="710" t="s">
        <v>100</v>
      </c>
      <c r="C82" s="711"/>
      <c r="D82" s="711"/>
      <c r="E82" s="711"/>
      <c r="F82" s="711"/>
      <c r="G82" s="711"/>
      <c r="H82" s="711"/>
      <c r="I82" s="711"/>
      <c r="J82" s="711"/>
      <c r="K82" s="711"/>
      <c r="L82" s="711"/>
      <c r="M82" s="712"/>
      <c r="N82" s="200">
        <f>N48+N58+N69+N80</f>
        <v>668390.73056516459</v>
      </c>
    </row>
    <row r="83" spans="1:14">
      <c r="B83" s="162"/>
      <c r="C83" s="142"/>
      <c r="D83" s="142"/>
      <c r="E83" s="142"/>
      <c r="F83" s="142"/>
      <c r="G83" s="142"/>
      <c r="H83" s="142"/>
      <c r="I83" s="142"/>
      <c r="J83" s="142"/>
      <c r="K83" s="142"/>
      <c r="L83" s="142"/>
      <c r="M83" s="142"/>
      <c r="N83" s="143"/>
    </row>
    <row r="84" spans="1:14">
      <c r="B84" s="144" t="s">
        <v>101</v>
      </c>
      <c r="C84" s="145"/>
      <c r="D84" s="145"/>
      <c r="E84" s="145"/>
      <c r="F84" s="145"/>
      <c r="G84" s="145"/>
      <c r="H84" s="145"/>
      <c r="I84" s="145"/>
      <c r="J84" s="145"/>
      <c r="K84" s="145"/>
      <c r="L84" s="145"/>
      <c r="M84" s="145"/>
      <c r="N84" s="146"/>
    </row>
    <row r="85" spans="1:14" ht="13.5" thickBot="1">
      <c r="B85" s="163"/>
      <c r="C85" s="114"/>
      <c r="D85" s="114"/>
      <c r="E85" s="114"/>
      <c r="F85" s="114"/>
      <c r="G85" s="114"/>
      <c r="H85" s="114"/>
      <c r="I85" s="114"/>
      <c r="J85" s="114"/>
      <c r="K85" s="114"/>
      <c r="L85" s="114"/>
      <c r="M85" s="114"/>
      <c r="N85" s="116"/>
    </row>
    <row r="86" spans="1:14">
      <c r="B86" s="719" t="s">
        <v>102</v>
      </c>
      <c r="C86" s="720"/>
      <c r="D86" s="720"/>
      <c r="E86" s="720"/>
      <c r="F86" s="720"/>
      <c r="G86" s="720"/>
      <c r="H86" s="720"/>
      <c r="I86" s="201"/>
      <c r="J86" s="202"/>
      <c r="K86" s="203" t="s">
        <v>103</v>
      </c>
      <c r="L86" s="721" t="s">
        <v>104</v>
      </c>
      <c r="M86" s="722"/>
      <c r="N86" s="204"/>
    </row>
    <row r="87" spans="1:14">
      <c r="B87" s="723" t="s">
        <v>22</v>
      </c>
      <c r="C87" s="724"/>
      <c r="D87" s="724"/>
      <c r="E87" s="724"/>
      <c r="F87" s="724"/>
      <c r="G87" s="724"/>
      <c r="H87" s="724"/>
      <c r="I87" s="205"/>
      <c r="J87" s="206"/>
      <c r="K87" s="207">
        <v>0.2</v>
      </c>
      <c r="L87" s="706">
        <f>N82*K87</f>
        <v>133678.14611303291</v>
      </c>
      <c r="M87" s="707"/>
      <c r="N87" s="208"/>
    </row>
    <row r="88" spans="1:14">
      <c r="B88" s="209" t="s">
        <v>105</v>
      </c>
      <c r="C88" s="210"/>
      <c r="D88" s="210"/>
      <c r="E88" s="210"/>
      <c r="F88" s="210"/>
      <c r="G88" s="210"/>
      <c r="H88" s="210"/>
      <c r="I88" s="205"/>
      <c r="J88" s="206"/>
      <c r="K88" s="207">
        <v>0.05</v>
      </c>
      <c r="L88" s="706">
        <f>N82*K88</f>
        <v>33419.536528258228</v>
      </c>
      <c r="M88" s="707"/>
      <c r="N88" s="208"/>
    </row>
    <row r="89" spans="1:14" ht="13.5" thickBot="1">
      <c r="B89" s="211" t="s">
        <v>28</v>
      </c>
      <c r="C89" s="212"/>
      <c r="D89" s="212"/>
      <c r="E89" s="212"/>
      <c r="F89" s="212"/>
      <c r="G89" s="212"/>
      <c r="H89" s="212"/>
      <c r="I89" s="213"/>
      <c r="J89" s="214"/>
      <c r="K89" s="215">
        <v>0.05</v>
      </c>
      <c r="L89" s="708">
        <f>N82*K89</f>
        <v>33419.536528258228</v>
      </c>
      <c r="M89" s="709"/>
      <c r="N89" s="208"/>
    </row>
    <row r="90" spans="1:14" ht="13.5" thickBot="1">
      <c r="B90" s="672" t="s">
        <v>83</v>
      </c>
      <c r="C90" s="673"/>
      <c r="D90" s="673"/>
      <c r="E90" s="673"/>
      <c r="F90" s="673"/>
      <c r="G90" s="673"/>
      <c r="H90" s="673"/>
      <c r="I90" s="673"/>
      <c r="J90" s="673"/>
      <c r="K90" s="673"/>
      <c r="L90" s="673"/>
      <c r="M90" s="674"/>
      <c r="N90" s="216">
        <f>L87+L88+L89</f>
        <v>200517.21916954938</v>
      </c>
    </row>
    <row r="91" spans="1:14" ht="13.5" thickBot="1">
      <c r="B91" s="162"/>
      <c r="C91" s="142"/>
      <c r="D91" s="142"/>
      <c r="E91" s="142"/>
      <c r="F91" s="142"/>
      <c r="G91" s="142"/>
      <c r="H91" s="142"/>
      <c r="I91" s="142"/>
      <c r="J91" s="142"/>
      <c r="K91" s="142"/>
      <c r="L91" s="142"/>
      <c r="M91" s="142"/>
      <c r="N91" s="143"/>
    </row>
    <row r="92" spans="1:14" ht="13.5" thickBot="1">
      <c r="A92" s="45" t="s">
        <v>106</v>
      </c>
      <c r="B92" s="710" t="s">
        <v>107</v>
      </c>
      <c r="C92" s="711"/>
      <c r="D92" s="711"/>
      <c r="E92" s="711"/>
      <c r="F92" s="711"/>
      <c r="G92" s="711"/>
      <c r="H92" s="711"/>
      <c r="I92" s="711"/>
      <c r="J92" s="711"/>
      <c r="K92" s="711"/>
      <c r="L92" s="711"/>
      <c r="M92" s="712"/>
      <c r="N92" s="216">
        <f>ROUND(N82+N90,0)</f>
        <v>868908</v>
      </c>
    </row>
    <row r="93" spans="1:14">
      <c r="B93" s="78"/>
      <c r="C93" s="79"/>
      <c r="D93" s="79"/>
      <c r="E93" s="79"/>
      <c r="F93" s="79"/>
      <c r="G93" s="79"/>
      <c r="H93" s="79"/>
      <c r="I93" s="79"/>
      <c r="J93" s="79"/>
      <c r="K93" s="79"/>
      <c r="L93" s="79"/>
      <c r="M93" s="79"/>
      <c r="N93" s="81"/>
    </row>
    <row r="94" spans="1:14">
      <c r="B94" s="82"/>
      <c r="C94" s="80"/>
      <c r="D94" s="80"/>
      <c r="E94" s="80"/>
      <c r="F94" s="80"/>
      <c r="G94" s="80"/>
      <c r="H94" s="80"/>
      <c r="I94" s="80"/>
      <c r="J94" s="80"/>
      <c r="K94" s="80"/>
      <c r="L94" s="80"/>
      <c r="M94" s="80"/>
      <c r="N94" s="83"/>
    </row>
    <row r="95" spans="1:14">
      <c r="B95" s="82"/>
      <c r="C95" s="80"/>
      <c r="D95" s="80"/>
      <c r="E95" s="80"/>
      <c r="F95" s="80"/>
      <c r="G95" s="80"/>
      <c r="H95" s="80"/>
      <c r="I95" s="80"/>
      <c r="J95" s="80"/>
      <c r="K95" s="80"/>
      <c r="L95" s="80"/>
      <c r="M95" s="80"/>
      <c r="N95" s="83"/>
    </row>
    <row r="96" spans="1:14">
      <c r="B96" s="82"/>
      <c r="C96" s="80"/>
      <c r="D96" s="80"/>
      <c r="E96" s="80"/>
      <c r="F96" s="80"/>
      <c r="G96" s="217" t="s">
        <v>108</v>
      </c>
      <c r="H96" s="217"/>
      <c r="I96" s="217"/>
      <c r="J96" s="217"/>
      <c r="K96" s="80"/>
      <c r="L96" s="80"/>
      <c r="M96" s="80"/>
      <c r="N96" s="83"/>
    </row>
    <row r="97" spans="2:14">
      <c r="B97" s="218"/>
      <c r="C97" s="219"/>
      <c r="D97" s="219"/>
      <c r="E97" s="219"/>
      <c r="F97" s="219"/>
      <c r="G97" s="80" t="s">
        <v>109</v>
      </c>
      <c r="H97" s="219"/>
      <c r="I97" s="219"/>
      <c r="J97" s="219"/>
      <c r="K97" s="219"/>
      <c r="L97" s="219"/>
      <c r="M97" s="219"/>
      <c r="N97" s="220"/>
    </row>
    <row r="98" spans="2:14">
      <c r="B98" s="218"/>
      <c r="C98" s="219"/>
      <c r="D98" s="219"/>
      <c r="E98" s="219"/>
      <c r="F98" s="219"/>
      <c r="G98" s="80" t="s">
        <v>110</v>
      </c>
      <c r="H98" s="80"/>
      <c r="I98" s="80"/>
      <c r="J98" s="219"/>
      <c r="K98" s="219"/>
      <c r="L98" s="219"/>
      <c r="M98" s="219"/>
      <c r="N98" s="220"/>
    </row>
    <row r="99" spans="2:14">
      <c r="B99" s="221"/>
      <c r="C99" s="98"/>
      <c r="D99" s="98"/>
      <c r="E99" s="98"/>
      <c r="F99" s="98"/>
      <c r="G99" s="80" t="s">
        <v>111</v>
      </c>
      <c r="H99" s="98"/>
      <c r="I99" s="98"/>
      <c r="J99" s="98"/>
      <c r="K99" s="98"/>
      <c r="L99" s="98"/>
      <c r="M99" s="98"/>
      <c r="N99" s="99"/>
    </row>
    <row r="100" spans="2:14">
      <c r="B100" s="82"/>
      <c r="C100" s="80"/>
      <c r="D100" s="80"/>
      <c r="E100" s="80"/>
      <c r="F100" s="80"/>
      <c r="G100" s="80" t="s">
        <v>112</v>
      </c>
      <c r="H100" s="80"/>
      <c r="I100" s="80"/>
      <c r="J100" s="80"/>
      <c r="K100" s="80"/>
      <c r="L100" s="80"/>
      <c r="M100" s="80"/>
      <c r="N100" s="83"/>
    </row>
    <row r="101" spans="2:14">
      <c r="B101" s="222" t="s">
        <v>113</v>
      </c>
      <c r="C101" s="223"/>
      <c r="D101" s="223"/>
      <c r="E101" s="223"/>
      <c r="F101" s="223"/>
      <c r="G101" s="223"/>
      <c r="H101" s="223"/>
      <c r="I101" s="223"/>
      <c r="J101" s="223"/>
      <c r="K101" s="223"/>
      <c r="L101" s="223"/>
      <c r="M101" s="223"/>
      <c r="N101" s="224"/>
    </row>
    <row r="102" spans="2:14">
      <c r="B102" s="713"/>
      <c r="C102" s="714"/>
      <c r="D102" s="714"/>
      <c r="E102" s="714"/>
      <c r="F102" s="714"/>
      <c r="G102" s="714"/>
      <c r="H102" s="714"/>
      <c r="I102" s="714"/>
      <c r="J102" s="714"/>
      <c r="K102" s="714"/>
      <c r="L102" s="714"/>
      <c r="M102" s="714"/>
      <c r="N102" s="715"/>
    </row>
    <row r="103" spans="2:14">
      <c r="B103" s="716"/>
      <c r="C103" s="717"/>
      <c r="D103" s="717"/>
      <c r="E103" s="717"/>
      <c r="F103" s="717"/>
      <c r="G103" s="717"/>
      <c r="H103" s="717"/>
      <c r="I103" s="717"/>
      <c r="J103" s="717"/>
      <c r="K103" s="717"/>
      <c r="L103" s="717"/>
      <c r="M103" s="717"/>
      <c r="N103" s="718"/>
    </row>
    <row r="104" spans="2:14">
      <c r="B104" s="221"/>
      <c r="C104" s="98"/>
      <c r="D104" s="98"/>
      <c r="E104" s="98"/>
      <c r="F104" s="98"/>
      <c r="G104" s="98"/>
      <c r="H104" s="98"/>
      <c r="I104" s="98"/>
      <c r="J104" s="98"/>
      <c r="K104" s="98"/>
      <c r="L104" s="98"/>
      <c r="M104" s="98"/>
      <c r="N104" s="99"/>
    </row>
    <row r="105" spans="2:14">
      <c r="B105" s="82"/>
      <c r="C105" s="80"/>
      <c r="D105" s="80"/>
      <c r="E105" s="80"/>
      <c r="F105" s="80"/>
      <c r="G105" s="80" t="s">
        <v>108</v>
      </c>
      <c r="H105" s="80"/>
      <c r="I105" s="80"/>
      <c r="J105" s="80"/>
      <c r="K105" s="80"/>
      <c r="L105" s="80"/>
      <c r="M105" s="80"/>
      <c r="N105" s="83"/>
    </row>
    <row r="106" spans="2:14">
      <c r="B106" s="82"/>
      <c r="C106" s="80"/>
      <c r="D106" s="80"/>
      <c r="E106" s="80"/>
      <c r="F106" s="80"/>
      <c r="G106" s="225" t="s">
        <v>109</v>
      </c>
      <c r="H106" s="225"/>
      <c r="I106" s="225"/>
      <c r="J106" s="225"/>
      <c r="K106" s="80"/>
      <c r="L106" s="80"/>
      <c r="M106" s="80"/>
      <c r="N106" s="83"/>
    </row>
    <row r="107" spans="2:14">
      <c r="B107" s="82"/>
      <c r="C107" s="80"/>
      <c r="D107" s="80"/>
      <c r="E107" s="80"/>
      <c r="F107" s="80"/>
      <c r="G107" s="226" t="s">
        <v>114</v>
      </c>
      <c r="H107" s="226"/>
      <c r="I107" s="226"/>
      <c r="J107" s="226"/>
      <c r="K107" s="80"/>
      <c r="L107" s="80"/>
      <c r="M107" s="80"/>
      <c r="N107" s="83"/>
    </row>
    <row r="108" spans="2:14">
      <c r="B108" s="227"/>
      <c r="C108" s="98"/>
      <c r="D108" s="98"/>
      <c r="E108" s="98"/>
      <c r="F108" s="98"/>
      <c r="G108" s="219" t="s">
        <v>111</v>
      </c>
      <c r="H108" s="80"/>
      <c r="I108" s="80"/>
      <c r="J108" s="80"/>
      <c r="K108" s="98"/>
      <c r="L108" s="98"/>
      <c r="M108" s="98"/>
      <c r="N108" s="99"/>
    </row>
    <row r="109" spans="2:14">
      <c r="B109" s="228" t="s">
        <v>115</v>
      </c>
      <c r="C109" s="229"/>
      <c r="D109" s="229"/>
      <c r="E109" s="80"/>
      <c r="F109" s="80"/>
      <c r="G109" s="80"/>
      <c r="H109" s="80"/>
      <c r="I109" s="80"/>
      <c r="J109" s="697"/>
      <c r="K109" s="697"/>
      <c r="L109" s="697"/>
      <c r="M109" s="697"/>
      <c r="N109" s="698"/>
    </row>
    <row r="110" spans="2:14">
      <c r="B110" s="228" t="s">
        <v>116</v>
      </c>
      <c r="C110" s="229"/>
      <c r="D110" s="229"/>
      <c r="E110" s="80"/>
      <c r="F110" s="80"/>
      <c r="G110" s="80"/>
      <c r="H110" s="80"/>
      <c r="I110" s="80"/>
      <c r="J110" s="697"/>
      <c r="K110" s="697"/>
      <c r="L110" s="697"/>
      <c r="M110" s="697"/>
      <c r="N110" s="698"/>
    </row>
    <row r="111" spans="2:14" ht="13.5" thickBot="1">
      <c r="B111" s="701"/>
      <c r="C111" s="702"/>
      <c r="D111" s="702"/>
      <c r="E111" s="230"/>
      <c r="F111" s="230"/>
      <c r="G111" s="230"/>
      <c r="H111" s="230"/>
      <c r="I111" s="230"/>
      <c r="J111" s="699"/>
      <c r="K111" s="699"/>
      <c r="L111" s="699"/>
      <c r="M111" s="699"/>
      <c r="N111" s="700"/>
    </row>
    <row r="112" spans="2:14">
      <c r="B112" s="80"/>
      <c r="C112" s="80"/>
      <c r="D112" s="80"/>
      <c r="E112" s="80"/>
      <c r="F112" s="80"/>
      <c r="G112" s="80"/>
      <c r="H112" s="80"/>
      <c r="I112" s="80"/>
      <c r="J112" s="80"/>
      <c r="K112" s="80"/>
      <c r="L112" s="80"/>
      <c r="M112" s="80"/>
      <c r="N112" s="80"/>
    </row>
  </sheetData>
  <mergeCells count="69">
    <mergeCell ref="J109:N111"/>
    <mergeCell ref="B111:D111"/>
    <mergeCell ref="C31:K31"/>
    <mergeCell ref="L88:M88"/>
    <mergeCell ref="L89:M89"/>
    <mergeCell ref="B90:M90"/>
    <mergeCell ref="B92:M92"/>
    <mergeCell ref="B102:N102"/>
    <mergeCell ref="B103:N103"/>
    <mergeCell ref="B80:M80"/>
    <mergeCell ref="B82:M82"/>
    <mergeCell ref="B86:H86"/>
    <mergeCell ref="L86:M86"/>
    <mergeCell ref="B87:H87"/>
    <mergeCell ref="L87:M87"/>
    <mergeCell ref="L68:M68"/>
    <mergeCell ref="B69:M69"/>
    <mergeCell ref="B73:H73"/>
    <mergeCell ref="L73:M73"/>
    <mergeCell ref="B79:H79"/>
    <mergeCell ref="L79:M79"/>
    <mergeCell ref="L44:M44"/>
    <mergeCell ref="L64:M64"/>
    <mergeCell ref="B46:D46"/>
    <mergeCell ref="B47:H47"/>
    <mergeCell ref="I47:J47"/>
    <mergeCell ref="L47:M47"/>
    <mergeCell ref="B48:M48"/>
    <mergeCell ref="B52:I52"/>
    <mergeCell ref="L52:M52"/>
    <mergeCell ref="B57:I57"/>
    <mergeCell ref="L57:M57"/>
    <mergeCell ref="B58:M58"/>
    <mergeCell ref="L62:M62"/>
    <mergeCell ref="L63:M63"/>
    <mergeCell ref="B45:H45"/>
    <mergeCell ref="B41:H41"/>
    <mergeCell ref="B42:H42"/>
    <mergeCell ref="B43:H43"/>
    <mergeCell ref="B44:H44"/>
    <mergeCell ref="B29:N29"/>
    <mergeCell ref="C30:I30"/>
    <mergeCell ref="L30:M30"/>
    <mergeCell ref="B35:H35"/>
    <mergeCell ref="I35:J35"/>
    <mergeCell ref="L35:M35"/>
    <mergeCell ref="B36:H36"/>
    <mergeCell ref="B37:H37"/>
    <mergeCell ref="B38:H38"/>
    <mergeCell ref="B39:H39"/>
    <mergeCell ref="B40:H40"/>
    <mergeCell ref="I44:J44"/>
    <mergeCell ref="L5:L7"/>
    <mergeCell ref="M5:M7"/>
    <mergeCell ref="N5:N7"/>
    <mergeCell ref="C7:J7"/>
    <mergeCell ref="L12:N12"/>
    <mergeCell ref="H11:I11"/>
    <mergeCell ref="B1:B7"/>
    <mergeCell ref="C1:J1"/>
    <mergeCell ref="K1:K2"/>
    <mergeCell ref="C5:J5"/>
    <mergeCell ref="K5:K7"/>
    <mergeCell ref="L1:N2"/>
    <mergeCell ref="C2:J2"/>
    <mergeCell ref="C3:J3"/>
    <mergeCell ref="K3:K4"/>
    <mergeCell ref="L3:N4"/>
    <mergeCell ref="C4:J4"/>
  </mergeCells>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ECONOMICA </vt:lpstr>
      <vt:lpstr>PRESUP 2402 AFIRMADO</vt:lpstr>
      <vt:lpstr>APU AFIRMADO 2402</vt:lpstr>
      <vt:lpstr>APU mezcla NEIVA</vt:lpstr>
      <vt:lpstr>'APU mezcla NEIVA'!Área_de_impresión</vt:lpstr>
      <vt:lpstr>'PRESUP 2402 AFIRMADO'!Área_de_impresión</vt:lpstr>
      <vt:lpstr>'PROPUESTA ECONOMICA '!Área_de_impresión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falla</dc:creator>
  <cp:lastModifiedBy>Jose Miguel Ortega Ortiz</cp:lastModifiedBy>
  <cp:lastPrinted>2017-06-08T16:40:33Z</cp:lastPrinted>
  <dcterms:created xsi:type="dcterms:W3CDTF">2017-03-13T14:23:00Z</dcterms:created>
  <dcterms:modified xsi:type="dcterms:W3CDTF">2019-09-05T21:34:42Z</dcterms:modified>
</cp:coreProperties>
</file>