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C:\Users\lbello\Desktop\CONTRATO TICS\"/>
    </mc:Choice>
  </mc:AlternateContent>
  <xr:revisionPtr revIDLastSave="0" documentId="13_ncr:1_{C86D35FA-D870-44C0-8085-240F0ED514B2}" xr6:coauthVersionLast="47" xr6:coauthVersionMax="47" xr10:uidLastSave="{00000000-0000-0000-0000-000000000000}"/>
  <bookViews>
    <workbookView xWindow="-120" yWindow="-120" windowWidth="29040" windowHeight="15840" xr2:uid="{00000000-000D-0000-FFFF-FFFF00000000}"/>
  </bookViews>
  <sheets>
    <sheet name="LOTE 1" sheetId="1" r:id="rId1"/>
    <sheet name="LOTE 2" sheetId="4" r:id="rId2"/>
    <sheet name="LOTE 3" sheetId="5"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0" i="5" l="1"/>
  <c r="S19" i="5"/>
  <c r="O20" i="5"/>
  <c r="O19" i="5"/>
  <c r="K20" i="5"/>
  <c r="V20" i="5"/>
  <c r="K19" i="5"/>
  <c r="V19" i="5"/>
  <c r="O17" i="5"/>
  <c r="K17" i="5"/>
  <c r="S17" i="5"/>
  <c r="V17" i="5"/>
  <c r="V17" i="1"/>
  <c r="S17" i="1"/>
  <c r="O17" i="1"/>
  <c r="K17" i="1"/>
  <c r="I21" i="5"/>
  <c r="P20" i="5"/>
  <c r="L19" i="5"/>
  <c r="V18" i="5"/>
  <c r="S18" i="5"/>
  <c r="O18" i="5"/>
  <c r="K18" i="5"/>
  <c r="T18" i="5"/>
  <c r="P17" i="5"/>
  <c r="V16" i="5"/>
  <c r="S16" i="5"/>
  <c r="O16" i="5"/>
  <c r="K16" i="5"/>
  <c r="L16" i="5"/>
  <c r="V15" i="5"/>
  <c r="S15" i="5"/>
  <c r="O15" i="5"/>
  <c r="K15" i="5"/>
  <c r="T15" i="5"/>
  <c r="V14" i="5"/>
  <c r="S14" i="5"/>
  <c r="O14" i="5"/>
  <c r="K14" i="5"/>
  <c r="V13" i="5"/>
  <c r="S13" i="5"/>
  <c r="O13" i="5"/>
  <c r="K13" i="5"/>
  <c r="P13" i="5"/>
  <c r="V12" i="5"/>
  <c r="S12" i="5"/>
  <c r="O12" i="5"/>
  <c r="K12" i="5"/>
  <c r="L12" i="5"/>
  <c r="V11" i="5"/>
  <c r="S11" i="5"/>
  <c r="O11" i="5"/>
  <c r="K11" i="5"/>
  <c r="T11" i="5"/>
  <c r="V10" i="5"/>
  <c r="S10" i="5"/>
  <c r="O10" i="5"/>
  <c r="K10" i="5"/>
  <c r="I19" i="4"/>
  <c r="I18" i="4"/>
  <c r="I17" i="4"/>
  <c r="I16" i="4"/>
  <c r="I15" i="4"/>
  <c r="I14" i="4"/>
  <c r="I13" i="4"/>
  <c r="I12" i="4"/>
  <c r="I11" i="4"/>
  <c r="V10" i="4"/>
  <c r="S10" i="4"/>
  <c r="O10" i="4"/>
  <c r="K10" i="4"/>
  <c r="I28" i="1"/>
  <c r="I27" i="1"/>
  <c r="I26" i="1"/>
  <c r="I25" i="1"/>
  <c r="I24" i="1"/>
  <c r="I23" i="1"/>
  <c r="I22" i="1"/>
  <c r="I21" i="1"/>
  <c r="I20" i="1"/>
  <c r="I19" i="1"/>
  <c r="T17" i="1"/>
  <c r="L20" i="5" l="1"/>
  <c r="M20" i="5"/>
  <c r="U17" i="5"/>
  <c r="Y17" i="5" s="1"/>
  <c r="Q18" i="5"/>
  <c r="P18" i="5"/>
  <c r="U18" i="5"/>
  <c r="T17" i="5"/>
  <c r="P17" i="1"/>
  <c r="M17" i="1"/>
  <c r="L17" i="1"/>
  <c r="Q17" i="1"/>
  <c r="U17" i="1"/>
  <c r="L17" i="5"/>
  <c r="T19" i="5"/>
  <c r="U19" i="5"/>
  <c r="M19" i="5"/>
  <c r="U20" i="5"/>
  <c r="Q13" i="5"/>
  <c r="U13" i="5"/>
  <c r="P19" i="5"/>
  <c r="T20" i="5"/>
  <c r="W19" i="5"/>
  <c r="W20" i="5"/>
  <c r="U15" i="5"/>
  <c r="Q19" i="5"/>
  <c r="Q17" i="5"/>
  <c r="L18" i="5"/>
  <c r="Q20" i="5"/>
  <c r="Y20" i="5" s="1"/>
  <c r="U10" i="5"/>
  <c r="W15" i="5"/>
  <c r="X17" i="1"/>
  <c r="W17" i="1"/>
  <c r="W17" i="5"/>
  <c r="U14" i="5"/>
  <c r="W12" i="5"/>
  <c r="W11" i="5"/>
  <c r="W18" i="5"/>
  <c r="W16" i="5"/>
  <c r="W14" i="5"/>
  <c r="W13" i="5"/>
  <c r="M17" i="5"/>
  <c r="L11" i="5"/>
  <c r="Q12" i="5"/>
  <c r="Q11" i="5"/>
  <c r="L15" i="5"/>
  <c r="Q10" i="5"/>
  <c r="P11" i="5"/>
  <c r="U12" i="5"/>
  <c r="M15" i="5"/>
  <c r="Q16" i="5"/>
  <c r="P12" i="5"/>
  <c r="U11" i="5"/>
  <c r="Q15" i="5"/>
  <c r="P16" i="5"/>
  <c r="M11" i="5"/>
  <c r="M10" i="5"/>
  <c r="Q14" i="5"/>
  <c r="P15" i="5"/>
  <c r="U16" i="5"/>
  <c r="T13" i="5"/>
  <c r="L14" i="5"/>
  <c r="M18" i="5"/>
  <c r="Y18" i="5" s="1"/>
  <c r="T14" i="5"/>
  <c r="L10" i="5"/>
  <c r="T16" i="5"/>
  <c r="W10" i="5"/>
  <c r="M14" i="5"/>
  <c r="P10" i="5"/>
  <c r="M13" i="5"/>
  <c r="P14" i="5"/>
  <c r="T10" i="5"/>
  <c r="T12" i="5"/>
  <c r="L13" i="5"/>
  <c r="M12" i="5"/>
  <c r="M16" i="5"/>
  <c r="L10" i="4"/>
  <c r="M10" i="4"/>
  <c r="Q10" i="4"/>
  <c r="U10" i="4"/>
  <c r="P10" i="4"/>
  <c r="T10" i="4"/>
  <c r="W10" i="4"/>
  <c r="X20" i="5" l="1"/>
  <c r="X17" i="5"/>
  <c r="X18" i="5"/>
  <c r="X19" i="5"/>
  <c r="Y19" i="5"/>
  <c r="Y17" i="1"/>
  <c r="Y13" i="5"/>
  <c r="Y11" i="5"/>
  <c r="Y16" i="5"/>
  <c r="X15" i="5"/>
  <c r="X10" i="4"/>
  <c r="X11" i="5"/>
  <c r="X14" i="5"/>
  <c r="Y15" i="5"/>
  <c r="X12" i="5"/>
  <c r="Y10" i="5"/>
  <c r="Y14" i="5"/>
  <c r="Y12" i="5"/>
  <c r="X16" i="5"/>
  <c r="X13" i="5"/>
  <c r="X10" i="5"/>
  <c r="Y10" i="4"/>
  <c r="Y20" i="4" s="1"/>
  <c r="Y22" i="5" l="1"/>
  <c r="L11" i="1"/>
  <c r="L13" i="1"/>
  <c r="L14" i="1"/>
  <c r="L15" i="1"/>
  <c r="L16" i="1"/>
  <c r="L18" i="1"/>
  <c r="L12" i="1" l="1"/>
  <c r="L10" i="1"/>
  <c r="T14" i="1"/>
  <c r="T18" i="1"/>
  <c r="T12" i="1"/>
  <c r="T16" i="1"/>
  <c r="T15" i="1"/>
  <c r="T13" i="1"/>
  <c r="T11" i="1"/>
  <c r="P16" i="1"/>
  <c r="P14" i="1"/>
  <c r="P18" i="1"/>
  <c r="P12" i="1"/>
  <c r="P15" i="1"/>
  <c r="P13" i="1"/>
  <c r="P11" i="1"/>
  <c r="P10" i="1"/>
  <c r="V12" i="1"/>
  <c r="V13" i="1"/>
  <c r="V14" i="1"/>
  <c r="V15" i="1"/>
  <c r="V16" i="1"/>
  <c r="V18" i="1"/>
  <c r="V11" i="1"/>
  <c r="V10" i="1"/>
  <c r="S11" i="1"/>
  <c r="U11" i="1" s="1"/>
  <c r="S12" i="1"/>
  <c r="U12" i="1" s="1"/>
  <c r="S13" i="1"/>
  <c r="U13" i="1" s="1"/>
  <c r="S14" i="1"/>
  <c r="U14" i="1" s="1"/>
  <c r="S15" i="1"/>
  <c r="U15" i="1" s="1"/>
  <c r="S16" i="1"/>
  <c r="U16" i="1" s="1"/>
  <c r="S18" i="1"/>
  <c r="U18" i="1" s="1"/>
  <c r="S10" i="1"/>
  <c r="U10" i="1" s="1"/>
  <c r="O11" i="1"/>
  <c r="Q11" i="1" s="1"/>
  <c r="O12" i="1"/>
  <c r="Q12" i="1" s="1"/>
  <c r="O13" i="1"/>
  <c r="Q13" i="1" s="1"/>
  <c r="O14" i="1"/>
  <c r="Q14" i="1" s="1"/>
  <c r="O15" i="1"/>
  <c r="Q15" i="1" s="1"/>
  <c r="O16" i="1"/>
  <c r="Q16" i="1" s="1"/>
  <c r="O18" i="1"/>
  <c r="Q18" i="1" s="1"/>
  <c r="O10" i="1"/>
  <c r="Q10" i="1" s="1"/>
  <c r="K11" i="1"/>
  <c r="M11" i="1" s="1"/>
  <c r="K12" i="1"/>
  <c r="M12" i="1" s="1"/>
  <c r="K13" i="1"/>
  <c r="M13" i="1" s="1"/>
  <c r="K14" i="1"/>
  <c r="M14" i="1" s="1"/>
  <c r="K15" i="1"/>
  <c r="M15" i="1" s="1"/>
  <c r="K16" i="1"/>
  <c r="M16" i="1" s="1"/>
  <c r="K18" i="1"/>
  <c r="M18" i="1" s="1"/>
  <c r="K10" i="1"/>
  <c r="M10" i="1" s="1"/>
  <c r="T10" i="1" l="1"/>
  <c r="X10" i="1" s="1"/>
  <c r="Y15" i="1"/>
  <c r="Y11" i="1"/>
  <c r="Y12" i="1"/>
  <c r="X16" i="1"/>
  <c r="Y14" i="1"/>
  <c r="W16" i="1"/>
  <c r="X11" i="1"/>
  <c r="X15" i="1"/>
  <c r="X13" i="1"/>
  <c r="W18" i="1"/>
  <c r="W10" i="1"/>
  <c r="X14" i="1"/>
  <c r="X18" i="1"/>
  <c r="W13" i="1"/>
  <c r="X12" i="1"/>
  <c r="W11" i="1"/>
  <c r="W14" i="1"/>
  <c r="W12" i="1"/>
  <c r="W15" i="1"/>
  <c r="Y18" i="1"/>
  <c r="Y16" i="1"/>
  <c r="Y13" i="1"/>
  <c r="Y10" i="1"/>
  <c r="Y29" i="1" l="1"/>
</calcChain>
</file>

<file path=xl/sharedStrings.xml><?xml version="1.0" encoding="utf-8"?>
<sst xmlns="http://schemas.openxmlformats.org/spreadsheetml/2006/main" count="150" uniqueCount="53">
  <si>
    <t xml:space="preserve"> CUADRO COMPARATIVO DE VALORES UNITARIOS</t>
  </si>
  <si>
    <t>ÍTEM</t>
  </si>
  <si>
    <t>CODIGO ELEMENTO SEGÚN  UNSPSC</t>
  </si>
  <si>
    <t>Nombre Comercial del Producto</t>
  </si>
  <si>
    <t>Unidad de Medida</t>
  </si>
  <si>
    <t>Cantidad Total</t>
  </si>
  <si>
    <t>PROMEDIO</t>
  </si>
  <si>
    <t xml:space="preserve">VALOR UNITARIO
SIN IVA </t>
  </si>
  <si>
    <t>VALOR UNITARIO CON IVA</t>
  </si>
  <si>
    <t>VALOR TOTAL SIN IVA</t>
  </si>
  <si>
    <t xml:space="preserve">VALOR TOTAL CON IVA </t>
  </si>
  <si>
    <t>VALOR TOTAL CON IVA</t>
  </si>
  <si>
    <t>Valor Total</t>
  </si>
  <si>
    <t>________________________________</t>
  </si>
  <si>
    <t>Cantidad 
TECNOPARQUE</t>
  </si>
  <si>
    <t>Cantidad
TECNOACADEMIA</t>
  </si>
  <si>
    <r>
      <t>Una vez revisados y verificados los elementos y cantidades solicitadas por el SENA se realizó el cuadro comparativo con los valores presentados por cada proponente, para el presente proceso se tomó el valor promedio unitario de cada ítem de las precotizaciones presentadas; por lo cual se estima un valor hasta</t>
    </r>
    <r>
      <rPr>
        <b/>
        <sz val="10"/>
        <color indexed="8"/>
        <rFont val="Arial"/>
        <family val="2"/>
      </rPr>
      <t xml:space="preserve"> </t>
    </r>
    <r>
      <rPr>
        <sz val="10"/>
        <color indexed="8"/>
        <rFont val="Arial"/>
        <family val="2"/>
      </rPr>
      <t>$103.273.895</t>
    </r>
  </si>
  <si>
    <t>Elaboró: Daniel Cortés Cristancho
Cargo:  Facilitador Tecnoacademia
Centro de Industrial y de Desarrollo Empresarial de  SOACHA</t>
  </si>
  <si>
    <t>OBJETO: CONTRATAR LA COMPRA DE MATERIALES DE FORMACIÓN DEL ÁREA DE LAS TIC PARA EL CENTRO INDUSTRIAL Y DE DESARROLLO EMPRESARIAL DE SOACHA DE LA REGIONAL CUNDINAMARCA DEL SENA.</t>
  </si>
  <si>
    <t>Cantidad
TITULADA</t>
  </si>
  <si>
    <t>Cantidad
ARTICULACIÓN</t>
  </si>
  <si>
    <t>DISCO SOLIDO SSD INTERNO</t>
  </si>
  <si>
    <t>DISCO DURO EXTERNO</t>
  </si>
  <si>
    <t>TARJETA DE MEMORIA SD CON ADAPTADOR</t>
  </si>
  <si>
    <t>UNIDAD FLASH USB TIPO C</t>
  </si>
  <si>
    <t>TARJETA DE MEMORIA COMPACTFLASH</t>
  </si>
  <si>
    <t>LECTOR TARJETAS USB-C/USB3.0</t>
  </si>
  <si>
    <t>ADAPTADOR USB-C A HDMI</t>
  </si>
  <si>
    <t>CARGADOR DE BATERIAS BC-QM1</t>
  </si>
  <si>
    <t>DISPOSITIVO DE ALMACENAMIENTO DE DISCO DURO PORTÁTIL</t>
  </si>
  <si>
    <t>TABLETAS DE GRÁFICOS</t>
  </si>
  <si>
    <t>KIT DE LIMPIEZA PARA COMPUTADORES O EQUIPOS DE OFICINA</t>
  </si>
  <si>
    <t>PAÑO MICROFIBRA - TRAPO</t>
  </si>
  <si>
    <t>GUANTES DE EXAMEN O PARA PROCEDIMIENTOS NO QUIRÚRGICOS. GUANTES DE NITRILO PARA EXAMEN.</t>
  </si>
  <si>
    <t>MASCARAS O ACCESORIOS</t>
  </si>
  <si>
    <t>CAJA X 100 UNDS. TALLA S-M- COLOR AZUL.</t>
  </si>
  <si>
    <t>CAJA X 50 UNIDADES</t>
  </si>
  <si>
    <t>MUÑEQUERAS ANTIESTÁTICAS</t>
  </si>
  <si>
    <t>JUEGO DE DESTORNILLADORES</t>
  </si>
  <si>
    <t>JUEGO DE HERRAMIENTAS</t>
  </si>
  <si>
    <t>EQUIPO DE SERVICIO DE RED</t>
  </si>
  <si>
    <t>TAPETE DE SILICONA ANTIESTÁTICO MAGNÉTICO</t>
  </si>
  <si>
    <t>ALCOHOL ISOPROPÍLICO</t>
  </si>
  <si>
    <t>UNIDAD</t>
  </si>
  <si>
    <t>METROS</t>
  </si>
  <si>
    <t>KIT</t>
  </si>
  <si>
    <t>KIT DE HERRAMIENTAS PARA COMPUTADORES</t>
  </si>
  <si>
    <t>El Centro de Centro Industrial y de Desarrollo Empresarial de SOACHA, de conformidad con los principios de transparencia para la contratación, convoco públicamente el día  XXXX  de xxxx  del 2023, a través de la página SECOP II, a todos los interesados en participar como parte del estudio de mercado del proceso en mención, se allegan dos (03) cotizaciones, lo cual permite determinar las variables consideradas para calcular el presupuesto oficial para el presente proceso, para lo cual se tendra en cuenta el valor promedio unitario de las cotizaciones presentadas por las diferentes empresas, asi: .</t>
  </si>
  <si>
    <t>COTIZACIÓN 1
Empresa: IEC INGENIERÍA ELECTRÓNICA COLOMBIANA</t>
  </si>
  <si>
    <t>COTIZACIÓN 2
Empresa: NECONSER</t>
  </si>
  <si>
    <t>COTIZACIÓN 3
Empresa: GRUPO JENISA SAS</t>
  </si>
  <si>
    <t>COTIZACIÓN 2
Empresa: GRUPO JENISA SAS</t>
  </si>
  <si>
    <t>COTIZACIÓN 3
Empresa: RM TECHNOLOGY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</si>
</sst>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_-;\-&quot;$&quot;* #,##0_-;_-&quot;$&quot;* &quot;-&quot;_-;_-@_-"/>
    <numFmt numFmtId="165" formatCode="&quot;$&quot;#,##0"/>
    <numFmt numFmtId="166" formatCode="&quot; &quot;&quot;$&quot;&quot; &quot;* #,##0&quot; &quot;;&quot;-&quot;&quot;$&quot;&quot; &quot;* #,##0&quot; &quot;;&quot; &quot;&quot;$&quot;&quot; &quot;* &quot;- &quot;"/>
    <numFmt numFmtId="167" formatCode="&quot; &quot;&quot;$&quot;* #,##0&quot; &quot;;&quot;-&quot;&quot;$&quot;* #,##0&quot; &quot;;&quot; &quot;&quot;$&quot;* &quot;-&quot;??&quot; &quot;"/>
  </numFmts>
  <fonts count="17" x14ac:knownFonts="1">
    <font>
      <sz val="11"/>
      <color indexed="8"/>
      <name val="Calibri"/>
    </font>
    <font>
      <b/>
      <sz val="10"/>
      <color indexed="8"/>
      <name val="Arial"/>
      <family val="2"/>
    </font>
    <font>
      <b/>
      <sz val="10"/>
      <color indexed="8"/>
      <name val="Arial Narrow"/>
      <family val="2"/>
    </font>
    <font>
      <b/>
      <sz val="10"/>
      <color indexed="11"/>
      <name val="Arial"/>
      <family val="2"/>
    </font>
    <font>
      <sz val="10"/>
      <color indexed="8"/>
      <name val="Arial"/>
      <family val="2"/>
    </font>
    <font>
      <b/>
      <sz val="10"/>
      <color indexed="9"/>
      <name val="Arial"/>
      <family val="2"/>
    </font>
    <font>
      <b/>
      <sz val="8"/>
      <color indexed="9"/>
      <name val="Arial"/>
      <family val="2"/>
    </font>
    <font>
      <b/>
      <sz val="12"/>
      <color indexed="9"/>
      <name val="Calibri"/>
      <family val="2"/>
    </font>
    <font>
      <sz val="12"/>
      <color indexed="8"/>
      <name val="Arial"/>
      <family val="2"/>
    </font>
    <font>
      <u/>
      <sz val="11"/>
      <color theme="10"/>
      <name val="Calibri"/>
      <family val="2"/>
    </font>
    <font>
      <sz val="11"/>
      <color indexed="8"/>
      <name val="Calibri"/>
      <family val="2"/>
    </font>
    <font>
      <sz val="10"/>
      <color theme="1"/>
      <name val="Helvetica"/>
      <family val="2"/>
      <scheme val="minor"/>
    </font>
    <font>
      <sz val="8"/>
      <name val="Calibri"/>
      <family val="2"/>
    </font>
    <font>
      <sz val="12"/>
      <color theme="1"/>
      <name val="Arial"/>
      <family val="2"/>
    </font>
    <font>
      <sz val="12"/>
      <name val="Arial"/>
      <family val="2"/>
    </font>
    <font>
      <sz val="12"/>
      <color rgb="FF000000"/>
      <name val="Arial"/>
      <family val="2"/>
    </font>
    <font>
      <b/>
      <sz val="12"/>
      <color indexed="8"/>
      <name val="Arial"/>
      <family val="2"/>
    </font>
  </fonts>
  <fills count="6">
    <fill>
      <patternFill patternType="none"/>
    </fill>
    <fill>
      <patternFill patternType="gray125"/>
    </fill>
    <fill>
      <patternFill patternType="solid">
        <fgColor indexed="9"/>
        <bgColor auto="1"/>
      </patternFill>
    </fill>
    <fill>
      <patternFill patternType="solid">
        <fgColor indexed="11"/>
        <bgColor auto="1"/>
      </patternFill>
    </fill>
    <fill>
      <patternFill patternType="solid">
        <fgColor theme="6" tint="0.79998168889431442"/>
        <bgColor indexed="64"/>
      </patternFill>
    </fill>
    <fill>
      <patternFill patternType="solid">
        <fgColor theme="0"/>
        <bgColor indexed="64"/>
      </patternFill>
    </fill>
  </fills>
  <borders count="67">
    <border>
      <left/>
      <right/>
      <top/>
      <bottom/>
      <diagonal/>
    </border>
    <border>
      <left style="thin">
        <color indexed="10"/>
      </left>
      <right style="thin">
        <color indexed="10"/>
      </right>
      <top style="thin">
        <color indexed="10"/>
      </top>
      <bottom style="thin">
        <color indexed="10"/>
      </bottom>
      <diagonal/>
    </border>
    <border>
      <left style="thin">
        <color indexed="10"/>
      </left>
      <right style="thin">
        <color indexed="10"/>
      </right>
      <top style="thin">
        <color indexed="10"/>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10"/>
      </right>
      <top style="thin">
        <color indexed="10"/>
      </top>
      <bottom style="thin">
        <color indexed="10"/>
      </bottom>
      <diagonal/>
    </border>
    <border>
      <left style="thin">
        <color indexed="8"/>
      </left>
      <right style="thin">
        <color indexed="10"/>
      </right>
      <top style="thin">
        <color indexed="8"/>
      </top>
      <bottom style="thin">
        <color indexed="8"/>
      </bottom>
      <diagonal/>
    </border>
    <border>
      <left style="thin">
        <color indexed="10"/>
      </left>
      <right style="thin">
        <color indexed="10"/>
      </right>
      <top style="thin">
        <color indexed="8"/>
      </top>
      <bottom style="thin">
        <color indexed="8"/>
      </bottom>
      <diagonal/>
    </border>
    <border>
      <left style="thin">
        <color indexed="10"/>
      </left>
      <right style="thin">
        <color indexed="8"/>
      </right>
      <top style="thin">
        <color indexed="8"/>
      </top>
      <bottom style="thin">
        <color indexed="8"/>
      </bottom>
      <diagonal/>
    </border>
    <border>
      <left style="medium">
        <color indexed="8"/>
      </left>
      <right style="thin">
        <color indexed="10"/>
      </right>
      <top style="thin">
        <color indexed="10"/>
      </top>
      <bottom style="thin">
        <color indexed="10"/>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10"/>
      </left>
      <right style="thin">
        <color indexed="10"/>
      </right>
      <top style="medium">
        <color indexed="8"/>
      </top>
      <bottom style="thin">
        <color indexed="10"/>
      </bottom>
      <diagonal/>
    </border>
    <border>
      <left style="thin">
        <color indexed="10"/>
      </left>
      <right style="thin">
        <color indexed="10"/>
      </right>
      <top style="thin">
        <color indexed="8"/>
      </top>
      <bottom style="thin">
        <color indexed="10"/>
      </bottom>
      <diagonal/>
    </border>
    <border>
      <left style="thin">
        <color indexed="10"/>
      </left>
      <right/>
      <top style="thin">
        <color indexed="8"/>
      </top>
      <bottom style="thin">
        <color indexed="10"/>
      </bottom>
      <diagonal/>
    </border>
    <border>
      <left/>
      <right/>
      <top style="thin">
        <color indexed="8"/>
      </top>
      <bottom/>
      <diagonal/>
    </border>
    <border>
      <left/>
      <right style="thin">
        <color indexed="10"/>
      </right>
      <top style="thin">
        <color indexed="8"/>
      </top>
      <bottom style="thin">
        <color indexed="10"/>
      </bottom>
      <diagonal/>
    </border>
    <border>
      <left style="thin">
        <color indexed="10"/>
      </left>
      <right/>
      <top style="thin">
        <color indexed="10"/>
      </top>
      <bottom style="thin">
        <color indexed="10"/>
      </bottom>
      <diagonal/>
    </border>
    <border>
      <left/>
      <right/>
      <top/>
      <bottom/>
      <diagonal/>
    </border>
    <border>
      <left/>
      <right style="thin">
        <color indexed="10"/>
      </right>
      <top style="thin">
        <color indexed="10"/>
      </top>
      <bottom style="thin">
        <color indexed="10"/>
      </bottom>
      <diagonal/>
    </border>
    <border>
      <left style="thin">
        <color indexed="10"/>
      </left>
      <right style="thin">
        <color indexed="10"/>
      </right>
      <top/>
      <bottom style="thin">
        <color indexed="10"/>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medium">
        <color indexed="8"/>
      </bottom>
      <diagonal/>
    </border>
    <border>
      <left style="thin">
        <color indexed="64"/>
      </left>
      <right/>
      <top style="thin">
        <color indexed="64"/>
      </top>
      <bottom style="thin">
        <color indexed="64"/>
      </bottom>
      <diagonal/>
    </border>
    <border>
      <left style="thin">
        <color indexed="10"/>
      </left>
      <right style="thin">
        <color indexed="10"/>
      </right>
      <top style="thin">
        <color indexed="8"/>
      </top>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64"/>
      </right>
      <top style="thin">
        <color indexed="64"/>
      </top>
      <bottom style="thin">
        <color indexed="64"/>
      </bottom>
      <diagonal/>
    </border>
    <border>
      <left style="thin">
        <color indexed="8"/>
      </left>
      <right style="medium">
        <color indexed="8"/>
      </right>
      <top/>
      <bottom style="medium">
        <color indexed="8"/>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thin">
        <color indexed="8"/>
      </right>
      <top/>
      <bottom style="medium">
        <color indexed="64"/>
      </bottom>
      <diagonal/>
    </border>
    <border>
      <left style="thin">
        <color indexed="8"/>
      </left>
      <right style="medium">
        <color indexed="64"/>
      </right>
      <top style="thin">
        <color indexed="8"/>
      </top>
      <bottom style="medium">
        <color indexed="64"/>
      </bottom>
      <diagonal/>
    </border>
    <border>
      <left style="thin">
        <color rgb="FF000000"/>
      </left>
      <right style="thin">
        <color rgb="FF000000"/>
      </right>
      <top style="thin">
        <color rgb="FF000000"/>
      </top>
      <bottom style="thin">
        <color rgb="FF000000"/>
      </bottom>
      <diagonal/>
    </border>
    <border>
      <left/>
      <right style="thin">
        <color indexed="8"/>
      </right>
      <top style="medium">
        <color indexed="64"/>
      </top>
      <bottom/>
      <diagonal/>
    </border>
    <border>
      <left style="thin">
        <color indexed="8"/>
      </left>
      <right style="medium">
        <color indexed="64"/>
      </right>
      <top style="medium">
        <color indexed="64"/>
      </top>
      <bottom/>
      <diagonal/>
    </border>
    <border>
      <left/>
      <right style="thin">
        <color indexed="8"/>
      </right>
      <top style="thin">
        <color indexed="8"/>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64"/>
      </right>
      <top/>
      <bottom style="thin">
        <color indexed="8"/>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8"/>
      </right>
      <top style="thin">
        <color indexed="8"/>
      </top>
      <bottom style="thin">
        <color indexed="8"/>
      </bottom>
      <diagonal/>
    </border>
    <border>
      <left style="thin">
        <color indexed="64"/>
      </left>
      <right/>
      <top/>
      <bottom style="thin">
        <color indexed="64"/>
      </bottom>
      <diagonal/>
    </border>
    <border>
      <left style="medium">
        <color indexed="64"/>
      </left>
      <right style="thin">
        <color indexed="8"/>
      </right>
      <top/>
      <bottom style="thin">
        <color indexed="8"/>
      </bottom>
      <diagonal/>
    </border>
    <border>
      <left style="thin">
        <color indexed="64"/>
      </left>
      <right/>
      <top style="medium">
        <color indexed="64"/>
      </top>
      <bottom style="medium">
        <color indexed="64"/>
      </bottom>
      <diagonal/>
    </border>
    <border>
      <left style="thin">
        <color indexed="10"/>
      </left>
      <right style="thin">
        <color indexed="10"/>
      </right>
      <top style="thin">
        <color indexed="10"/>
      </top>
      <bottom style="thin">
        <color indexed="64"/>
      </bottom>
      <diagonal/>
    </border>
  </borders>
  <cellStyleXfs count="3">
    <xf numFmtId="0" fontId="0" fillId="0" borderId="0" applyNumberFormat="0" applyFill="0" applyBorder="0" applyProtection="0"/>
    <xf numFmtId="0" fontId="9" fillId="0" borderId="0" applyNumberFormat="0" applyFill="0" applyBorder="0" applyAlignment="0" applyProtection="0"/>
    <xf numFmtId="164" fontId="10" fillId="0" borderId="0" applyFont="0" applyFill="0" applyBorder="0" applyAlignment="0" applyProtection="0"/>
  </cellStyleXfs>
  <cellXfs count="134">
    <xf numFmtId="0" fontId="0" fillId="0" borderId="0" xfId="0"/>
    <xf numFmtId="0" fontId="0" fillId="0" borderId="0" xfId="0" applyNumberFormat="1"/>
    <xf numFmtId="0" fontId="1" fillId="2" borderId="1" xfId="0" applyNumberFormat="1" applyFont="1" applyFill="1" applyBorder="1" applyAlignment="1">
      <alignment horizontal="center" wrapText="1"/>
    </xf>
    <xf numFmtId="0" fontId="2" fillId="0" borderId="1" xfId="0" applyNumberFormat="1" applyFont="1" applyBorder="1" applyAlignment="1">
      <alignment horizontal="center"/>
    </xf>
    <xf numFmtId="0" fontId="0" fillId="0" borderId="1" xfId="0" applyBorder="1"/>
    <xf numFmtId="0" fontId="0" fillId="0" borderId="2" xfId="0" applyBorder="1"/>
    <xf numFmtId="3" fontId="0" fillId="0" borderId="2" xfId="0" applyNumberFormat="1" applyBorder="1" applyAlignment="1">
      <alignment horizontal="center"/>
    </xf>
    <xf numFmtId="3" fontId="0" fillId="0" borderId="2" xfId="0" applyNumberFormat="1" applyBorder="1"/>
    <xf numFmtId="0" fontId="0" fillId="0" borderId="6" xfId="0" applyBorder="1"/>
    <xf numFmtId="0" fontId="0" fillId="0" borderId="10" xfId="0" applyBorder="1"/>
    <xf numFmtId="165" fontId="0" fillId="0" borderId="1" xfId="0" applyNumberFormat="1" applyBorder="1"/>
    <xf numFmtId="0" fontId="0" fillId="0" borderId="15" xfId="0" applyBorder="1"/>
    <xf numFmtId="166" fontId="0" fillId="0" borderId="1" xfId="0" applyNumberFormat="1" applyBorder="1"/>
    <xf numFmtId="0" fontId="4" fillId="0" borderId="16" xfId="0" applyNumberFormat="1" applyFont="1" applyBorder="1" applyAlignment="1">
      <alignment horizontal="center"/>
    </xf>
    <xf numFmtId="0" fontId="4" fillId="2" borderId="16" xfId="0" applyNumberFormat="1" applyFont="1" applyFill="1" applyBorder="1" applyAlignment="1">
      <alignment horizontal="left" vertical="center"/>
    </xf>
    <xf numFmtId="3" fontId="4" fillId="0" borderId="17" xfId="0" applyNumberFormat="1" applyFont="1" applyBorder="1"/>
    <xf numFmtId="167" fontId="4" fillId="0" borderId="18" xfId="0" applyNumberFormat="1" applyFont="1" applyBorder="1"/>
    <xf numFmtId="3" fontId="4" fillId="0" borderId="19" xfId="0" applyNumberFormat="1" applyFont="1" applyBorder="1"/>
    <xf numFmtId="3" fontId="4" fillId="0" borderId="16" xfId="0" applyNumberFormat="1" applyFont="1" applyBorder="1"/>
    <xf numFmtId="0" fontId="0" fillId="0" borderId="16" xfId="0" applyBorder="1"/>
    <xf numFmtId="0" fontId="4" fillId="2" borderId="1" xfId="0" applyNumberFormat="1" applyFont="1" applyFill="1" applyBorder="1" applyAlignment="1">
      <alignment horizontal="left" vertical="center"/>
    </xf>
    <xf numFmtId="3" fontId="4" fillId="0" borderId="20" xfId="0" applyNumberFormat="1" applyFont="1" applyBorder="1"/>
    <xf numFmtId="167" fontId="4" fillId="0" borderId="21" xfId="0" applyNumberFormat="1" applyFont="1" applyBorder="1"/>
    <xf numFmtId="3" fontId="4" fillId="0" borderId="22" xfId="0" applyNumberFormat="1" applyFont="1" applyBorder="1"/>
    <xf numFmtId="3" fontId="4" fillId="0" borderId="1" xfId="0" applyNumberFormat="1" applyFont="1" applyBorder="1"/>
    <xf numFmtId="0" fontId="4" fillId="0" borderId="1" xfId="0" applyNumberFormat="1" applyFont="1" applyBorder="1" applyAlignment="1">
      <alignment horizontal="center"/>
    </xf>
    <xf numFmtId="3" fontId="4" fillId="0" borderId="1" xfId="0" applyNumberFormat="1" applyFont="1" applyBorder="1" applyAlignment="1">
      <alignment horizontal="center"/>
    </xf>
    <xf numFmtId="167" fontId="4" fillId="2" borderId="21" xfId="0" applyNumberFormat="1" applyFont="1" applyFill="1" applyBorder="1" applyAlignment="1">
      <alignment vertical="center"/>
    </xf>
    <xf numFmtId="3" fontId="4" fillId="2" borderId="22" xfId="0" applyNumberFormat="1" applyFont="1" applyFill="1" applyBorder="1" applyAlignment="1">
      <alignment vertical="center"/>
    </xf>
    <xf numFmtId="3" fontId="4" fillId="2" borderId="1" xfId="0" applyNumberFormat="1" applyFont="1" applyFill="1" applyBorder="1" applyAlignment="1">
      <alignment vertical="center"/>
    </xf>
    <xf numFmtId="0" fontId="1" fillId="0" borderId="1" xfId="0" applyNumberFormat="1" applyFont="1" applyBorder="1" applyAlignment="1">
      <alignment horizontal="left"/>
    </xf>
    <xf numFmtId="0" fontId="8" fillId="2" borderId="12" xfId="0" applyNumberFormat="1" applyFont="1" applyFill="1" applyBorder="1" applyAlignment="1">
      <alignment horizontal="center" vertical="center" wrapText="1"/>
    </xf>
    <xf numFmtId="0" fontId="8" fillId="2" borderId="11" xfId="0" applyNumberFormat="1" applyFont="1" applyFill="1" applyBorder="1" applyAlignment="1">
      <alignment horizontal="center" vertical="center" wrapText="1"/>
    </xf>
    <xf numFmtId="0" fontId="1" fillId="2" borderId="1" xfId="0" applyNumberFormat="1" applyFont="1" applyFill="1" applyBorder="1" applyAlignment="1">
      <alignment horizontal="left" vertical="top" wrapText="1"/>
    </xf>
    <xf numFmtId="165" fontId="4" fillId="2" borderId="12" xfId="0" applyNumberFormat="1" applyFont="1" applyFill="1" applyBorder="1" applyAlignment="1">
      <alignment horizontal="center" vertical="center"/>
    </xf>
    <xf numFmtId="165" fontId="4" fillId="2" borderId="5" xfId="0" applyNumberFormat="1" applyFont="1" applyFill="1" applyBorder="1" applyAlignment="1">
      <alignment horizontal="center" vertical="center"/>
    </xf>
    <xf numFmtId="49" fontId="4" fillId="2" borderId="3" xfId="0" applyNumberFormat="1" applyFont="1" applyFill="1" applyBorder="1" applyAlignment="1">
      <alignment horizontal="center" vertical="center" wrapText="1"/>
    </xf>
    <xf numFmtId="3" fontId="4" fillId="0" borderId="27" xfId="0" applyNumberFormat="1" applyFont="1" applyBorder="1"/>
    <xf numFmtId="165" fontId="4" fillId="2" borderId="30" xfId="0" applyNumberFormat="1" applyFont="1" applyFill="1" applyBorder="1" applyAlignment="1">
      <alignment horizontal="center" vertical="center"/>
    </xf>
    <xf numFmtId="0" fontId="0" fillId="0" borderId="27" xfId="0" applyBorder="1"/>
    <xf numFmtId="165" fontId="4" fillId="2" borderId="31" xfId="0" applyNumberFormat="1" applyFont="1" applyFill="1" applyBorder="1" applyAlignment="1">
      <alignment horizontal="center" vertical="center" wrapText="1"/>
    </xf>
    <xf numFmtId="0" fontId="0" fillId="0" borderId="22" xfId="0" applyBorder="1"/>
    <xf numFmtId="165" fontId="7" fillId="3" borderId="32" xfId="0" applyNumberFormat="1" applyFont="1" applyFill="1" applyBorder="1" applyAlignment="1">
      <alignment horizontal="center" vertical="center"/>
    </xf>
    <xf numFmtId="165" fontId="4" fillId="2" borderId="24" xfId="0" applyNumberFormat="1" applyFont="1" applyFill="1" applyBorder="1" applyAlignment="1">
      <alignment horizontal="center" vertical="center"/>
    </xf>
    <xf numFmtId="165" fontId="4" fillId="2" borderId="31" xfId="0" applyNumberFormat="1" applyFont="1" applyFill="1" applyBorder="1" applyAlignment="1">
      <alignment horizontal="center" vertical="center"/>
    </xf>
    <xf numFmtId="165" fontId="4" fillId="2" borderId="33" xfId="0" applyNumberFormat="1" applyFont="1" applyFill="1" applyBorder="1" applyAlignment="1">
      <alignment horizontal="center" vertical="center"/>
    </xf>
    <xf numFmtId="165" fontId="4" fillId="2" borderId="34" xfId="0" applyNumberFormat="1" applyFont="1" applyFill="1" applyBorder="1" applyAlignment="1">
      <alignment horizontal="center" vertical="center"/>
    </xf>
    <xf numFmtId="165" fontId="4" fillId="2" borderId="35" xfId="0" applyNumberFormat="1" applyFont="1" applyFill="1" applyBorder="1" applyAlignment="1">
      <alignment horizontal="center" vertical="center"/>
    </xf>
    <xf numFmtId="165" fontId="4" fillId="2" borderId="36" xfId="0" applyNumberFormat="1" applyFont="1" applyFill="1" applyBorder="1" applyAlignment="1">
      <alignment horizontal="center" vertical="center"/>
    </xf>
    <xf numFmtId="165" fontId="4" fillId="2" borderId="26" xfId="0" applyNumberFormat="1" applyFont="1" applyFill="1" applyBorder="1" applyAlignment="1">
      <alignment horizontal="center" vertical="center"/>
    </xf>
    <xf numFmtId="165" fontId="4" fillId="2" borderId="37" xfId="0" applyNumberFormat="1" applyFont="1" applyFill="1" applyBorder="1" applyAlignment="1">
      <alignment horizontal="center" vertical="center"/>
    </xf>
    <xf numFmtId="0" fontId="8" fillId="5" borderId="24" xfId="0" applyFont="1" applyFill="1" applyBorder="1" applyAlignment="1">
      <alignment horizontal="center" vertical="center" wrapText="1"/>
    </xf>
    <xf numFmtId="165" fontId="4" fillId="2" borderId="34" xfId="0" applyNumberFormat="1" applyFont="1" applyFill="1" applyBorder="1" applyAlignment="1">
      <alignment horizontal="center" vertical="center" wrapText="1"/>
    </xf>
    <xf numFmtId="0" fontId="13" fillId="0" borderId="24" xfId="0" applyFont="1" applyBorder="1" applyAlignment="1">
      <alignment horizontal="center" vertical="center" wrapText="1"/>
    </xf>
    <xf numFmtId="0" fontId="13" fillId="5" borderId="39" xfId="0" applyFont="1" applyFill="1" applyBorder="1" applyAlignment="1">
      <alignment horizontal="center" vertical="center" wrapText="1"/>
    </xf>
    <xf numFmtId="0" fontId="14" fillId="0" borderId="24" xfId="0" applyFont="1" applyBorder="1" applyAlignment="1">
      <alignment horizontal="center" vertical="center"/>
    </xf>
    <xf numFmtId="0" fontId="13" fillId="0" borderId="39" xfId="0" applyFont="1" applyFill="1" applyBorder="1" applyAlignment="1">
      <alignment horizontal="center" vertical="center" wrapText="1"/>
    </xf>
    <xf numFmtId="0" fontId="13" fillId="0" borderId="24" xfId="0" applyFont="1" applyFill="1" applyBorder="1" applyAlignment="1">
      <alignment horizontal="center" vertical="center" wrapText="1"/>
    </xf>
    <xf numFmtId="165" fontId="13" fillId="0" borderId="24" xfId="2" applyNumberFormat="1" applyFont="1" applyFill="1" applyBorder="1" applyAlignment="1">
      <alignment horizontal="center" vertical="center" wrapText="1"/>
    </xf>
    <xf numFmtId="165" fontId="11" fillId="0" borderId="24" xfId="2" applyNumberFormat="1" applyFont="1" applyFill="1" applyBorder="1" applyAlignment="1">
      <alignment horizontal="center" vertical="center" wrapText="1"/>
    </xf>
    <xf numFmtId="1" fontId="13" fillId="0" borderId="39" xfId="2" applyNumberFormat="1" applyFont="1" applyFill="1" applyBorder="1" applyAlignment="1">
      <alignment horizontal="center" vertical="center" wrapText="1"/>
    </xf>
    <xf numFmtId="0" fontId="8" fillId="0" borderId="39" xfId="0" applyFont="1" applyFill="1" applyBorder="1" applyAlignment="1">
      <alignment horizontal="center" vertical="center" wrapText="1"/>
    </xf>
    <xf numFmtId="1" fontId="13" fillId="0" borderId="24" xfId="2" applyNumberFormat="1" applyFont="1" applyFill="1" applyBorder="1" applyAlignment="1">
      <alignment horizontal="center" vertical="center" wrapText="1"/>
    </xf>
    <xf numFmtId="0" fontId="8" fillId="0" borderId="24" xfId="0" applyFont="1" applyFill="1" applyBorder="1" applyAlignment="1">
      <alignment horizontal="center" vertical="center" wrapText="1"/>
    </xf>
    <xf numFmtId="0" fontId="4" fillId="0" borderId="27" xfId="0" applyNumberFormat="1" applyFont="1" applyBorder="1" applyAlignment="1">
      <alignment horizontal="center"/>
    </xf>
    <xf numFmtId="0" fontId="4" fillId="0" borderId="27" xfId="0" applyNumberFormat="1" applyFont="1" applyBorder="1"/>
    <xf numFmtId="3" fontId="4" fillId="0" borderId="27" xfId="0" applyNumberFormat="1" applyFont="1" applyBorder="1" applyAlignment="1">
      <alignment horizontal="center"/>
    </xf>
    <xf numFmtId="165" fontId="13" fillId="0" borderId="39" xfId="2" applyNumberFormat="1" applyFont="1" applyFill="1" applyBorder="1" applyAlignment="1">
      <alignment horizontal="center" vertical="center" wrapText="1"/>
    </xf>
    <xf numFmtId="165" fontId="15" fillId="0" borderId="39" xfId="0" applyNumberFormat="1" applyFont="1" applyBorder="1" applyAlignment="1">
      <alignment horizontal="center" vertical="center" wrapText="1"/>
    </xf>
    <xf numFmtId="0" fontId="14" fillId="0" borderId="24" xfId="0" applyFont="1" applyFill="1" applyBorder="1" applyAlignment="1">
      <alignment horizontal="center" vertical="center" wrapText="1"/>
    </xf>
    <xf numFmtId="165" fontId="15" fillId="0" borderId="39" xfId="0" applyNumberFormat="1" applyFont="1" applyFill="1" applyBorder="1" applyAlignment="1">
      <alignment horizontal="center" vertical="center" wrapText="1"/>
    </xf>
    <xf numFmtId="0" fontId="14" fillId="0" borderId="24" xfId="0" applyFont="1" applyFill="1" applyBorder="1" applyAlignment="1">
      <alignment horizontal="center" vertical="center"/>
    </xf>
    <xf numFmtId="165" fontId="14" fillId="0" borderId="24" xfId="2" applyNumberFormat="1" applyFont="1" applyFill="1" applyBorder="1" applyAlignment="1">
      <alignment horizontal="center" vertical="center" wrapText="1"/>
    </xf>
    <xf numFmtId="0" fontId="15" fillId="0" borderId="47" xfId="0" applyFont="1" applyFill="1" applyBorder="1" applyAlignment="1">
      <alignment horizontal="center" vertical="center" wrapText="1"/>
    </xf>
    <xf numFmtId="0" fontId="15" fillId="0" borderId="24" xfId="0" applyFont="1" applyFill="1" applyBorder="1" applyAlignment="1">
      <alignment horizontal="center" vertical="center" wrapText="1"/>
    </xf>
    <xf numFmtId="0" fontId="14" fillId="0" borderId="47" xfId="0" applyNumberFormat="1" applyFont="1" applyFill="1" applyBorder="1" applyAlignment="1">
      <alignment horizontal="center" vertical="center" wrapText="1"/>
    </xf>
    <xf numFmtId="1" fontId="16" fillId="4" borderId="40" xfId="0" applyNumberFormat="1" applyFont="1" applyFill="1" applyBorder="1" applyAlignment="1">
      <alignment horizontal="center" vertical="center"/>
    </xf>
    <xf numFmtId="1" fontId="16" fillId="4" borderId="38" xfId="0" applyNumberFormat="1" applyFont="1" applyFill="1" applyBorder="1" applyAlignment="1">
      <alignment horizontal="center" vertical="center"/>
    </xf>
    <xf numFmtId="165" fontId="4" fillId="2" borderId="50" xfId="0" applyNumberFormat="1" applyFont="1" applyFill="1" applyBorder="1" applyAlignment="1">
      <alignment horizontal="center" vertical="center"/>
    </xf>
    <xf numFmtId="165" fontId="4" fillId="2" borderId="44" xfId="0" applyNumberFormat="1" applyFont="1" applyFill="1" applyBorder="1" applyAlignment="1">
      <alignment horizontal="center" vertical="center"/>
    </xf>
    <xf numFmtId="165" fontId="4" fillId="2" borderId="46" xfId="0" applyNumberFormat="1" applyFont="1" applyFill="1" applyBorder="1" applyAlignment="1">
      <alignment horizontal="center" vertical="center"/>
    </xf>
    <xf numFmtId="165" fontId="4" fillId="2" borderId="54" xfId="0" applyNumberFormat="1" applyFont="1" applyFill="1" applyBorder="1" applyAlignment="1">
      <alignment horizontal="center" vertical="center"/>
    </xf>
    <xf numFmtId="165" fontId="4" fillId="2" borderId="39" xfId="0" applyNumberFormat="1" applyFont="1" applyFill="1" applyBorder="1" applyAlignment="1">
      <alignment horizontal="center" vertical="center"/>
    </xf>
    <xf numFmtId="165" fontId="4" fillId="2" borderId="55" xfId="0" applyNumberFormat="1" applyFont="1" applyFill="1" applyBorder="1" applyAlignment="1">
      <alignment horizontal="center" vertical="center"/>
    </xf>
    <xf numFmtId="165" fontId="4" fillId="2" borderId="54" xfId="0" applyNumberFormat="1" applyFont="1" applyFill="1" applyBorder="1" applyAlignment="1">
      <alignment horizontal="center" vertical="center" wrapText="1"/>
    </xf>
    <xf numFmtId="165" fontId="4" fillId="2" borderId="56" xfId="0" applyNumberFormat="1" applyFont="1" applyFill="1" applyBorder="1" applyAlignment="1">
      <alignment horizontal="center" vertical="center"/>
    </xf>
    <xf numFmtId="165" fontId="4" fillId="2" borderId="57" xfId="0" applyNumberFormat="1" applyFont="1" applyFill="1" applyBorder="1" applyAlignment="1">
      <alignment horizontal="center" vertical="center"/>
    </xf>
    <xf numFmtId="165" fontId="4" fillId="2" borderId="58" xfId="0" applyNumberFormat="1" applyFont="1" applyFill="1" applyBorder="1" applyAlignment="1">
      <alignment horizontal="center" vertical="center"/>
    </xf>
    <xf numFmtId="49" fontId="6" fillId="3" borderId="59" xfId="0" applyNumberFormat="1" applyFont="1" applyFill="1" applyBorder="1" applyAlignment="1">
      <alignment horizontal="center" vertical="center" wrapText="1"/>
    </xf>
    <xf numFmtId="49" fontId="6" fillId="3" borderId="60" xfId="0" applyNumberFormat="1" applyFont="1" applyFill="1" applyBorder="1" applyAlignment="1">
      <alignment horizontal="center" vertical="center" wrapText="1"/>
    </xf>
    <xf numFmtId="49" fontId="6" fillId="3" borderId="61" xfId="0" applyNumberFormat="1" applyFont="1" applyFill="1" applyBorder="1" applyAlignment="1">
      <alignment horizontal="center" vertical="center" wrapText="1"/>
    </xf>
    <xf numFmtId="165" fontId="4" fillId="2" borderId="62" xfId="0" applyNumberFormat="1" applyFont="1" applyFill="1" applyBorder="1" applyAlignment="1">
      <alignment horizontal="center" vertical="center"/>
    </xf>
    <xf numFmtId="165" fontId="4" fillId="2" borderId="43" xfId="0" applyNumberFormat="1" applyFont="1" applyFill="1" applyBorder="1" applyAlignment="1">
      <alignment horizontal="center" vertical="center"/>
    </xf>
    <xf numFmtId="165" fontId="4" fillId="2" borderId="63" xfId="0" applyNumberFormat="1" applyFont="1" applyFill="1" applyBorder="1" applyAlignment="1">
      <alignment horizontal="center" vertical="center"/>
    </xf>
    <xf numFmtId="165" fontId="4" fillId="2" borderId="64" xfId="0" applyNumberFormat="1" applyFont="1" applyFill="1" applyBorder="1" applyAlignment="1">
      <alignment horizontal="center" vertical="center"/>
    </xf>
    <xf numFmtId="49" fontId="6" fillId="3" borderId="65" xfId="0" applyNumberFormat="1" applyFont="1" applyFill="1" applyBorder="1" applyAlignment="1">
      <alignment horizontal="center" vertical="center" wrapText="1"/>
    </xf>
    <xf numFmtId="49" fontId="4" fillId="0" borderId="66" xfId="0" applyNumberFormat="1" applyFont="1" applyBorder="1" applyAlignment="1">
      <alignment horizontal="left"/>
    </xf>
    <xf numFmtId="49" fontId="5" fillId="3" borderId="28" xfId="0" applyNumberFormat="1" applyFont="1" applyFill="1" applyBorder="1" applyAlignment="1">
      <alignment horizontal="center" vertical="center" wrapText="1"/>
    </xf>
    <xf numFmtId="0" fontId="5" fillId="3" borderId="44" xfId="0" applyNumberFormat="1" applyFont="1" applyFill="1" applyBorder="1" applyAlignment="1">
      <alignment horizontal="center" vertical="center" wrapText="1"/>
    </xf>
    <xf numFmtId="49" fontId="5" fillId="3" borderId="45" xfId="0" applyNumberFormat="1" applyFont="1" applyFill="1" applyBorder="1" applyAlignment="1">
      <alignment horizontal="center" vertical="center" wrapText="1"/>
    </xf>
    <xf numFmtId="49" fontId="5" fillId="3" borderId="42" xfId="0" applyNumberFormat="1" applyFont="1" applyFill="1" applyBorder="1" applyAlignment="1">
      <alignment horizontal="center" vertical="center" wrapText="1"/>
    </xf>
    <xf numFmtId="49" fontId="1" fillId="2" borderId="1" xfId="0" applyNumberFormat="1" applyFont="1" applyFill="1" applyBorder="1" applyAlignment="1">
      <alignment horizontal="center" wrapText="1"/>
    </xf>
    <xf numFmtId="0" fontId="1" fillId="2" borderId="1" xfId="0" applyNumberFormat="1" applyFont="1" applyFill="1" applyBorder="1" applyAlignment="1">
      <alignment horizontal="center" wrapText="1"/>
    </xf>
    <xf numFmtId="49" fontId="6" fillId="3" borderId="51" xfId="0" applyNumberFormat="1" applyFont="1" applyFill="1" applyBorder="1" applyAlignment="1">
      <alignment horizontal="center" vertical="center" wrapText="1"/>
    </xf>
    <xf numFmtId="3" fontId="6" fillId="3" borderId="52" xfId="0" applyNumberFormat="1" applyFont="1" applyFill="1" applyBorder="1" applyAlignment="1">
      <alignment horizontal="center" vertical="center" wrapText="1"/>
    </xf>
    <xf numFmtId="3" fontId="6" fillId="3" borderId="53" xfId="0" applyNumberFormat="1" applyFont="1" applyFill="1" applyBorder="1" applyAlignment="1">
      <alignment horizontal="center" vertical="center" wrapText="1"/>
    </xf>
    <xf numFmtId="49" fontId="3" fillId="2" borderId="3" xfId="0" applyNumberFormat="1" applyFont="1" applyFill="1" applyBorder="1" applyAlignment="1">
      <alignment horizontal="center" vertical="center"/>
    </xf>
    <xf numFmtId="0" fontId="3" fillId="2" borderId="4" xfId="0" applyNumberFormat="1" applyFont="1" applyFill="1" applyBorder="1" applyAlignment="1">
      <alignment horizontal="center" vertical="center"/>
    </xf>
    <xf numFmtId="0" fontId="3" fillId="2" borderId="5" xfId="0" applyNumberFormat="1" applyFont="1" applyFill="1" applyBorder="1" applyAlignment="1">
      <alignment horizontal="center" vertical="center"/>
    </xf>
    <xf numFmtId="49" fontId="4" fillId="2" borderId="7" xfId="0" applyNumberFormat="1" applyFont="1" applyFill="1" applyBorder="1" applyAlignment="1">
      <alignment horizontal="center" vertical="center" wrapText="1"/>
    </xf>
    <xf numFmtId="0" fontId="4" fillId="2" borderId="8" xfId="0" applyNumberFormat="1" applyFont="1" applyFill="1" applyBorder="1" applyAlignment="1">
      <alignment horizontal="center" vertical="center" wrapText="1"/>
    </xf>
    <xf numFmtId="0" fontId="4" fillId="2" borderId="9" xfId="0" applyNumberFormat="1" applyFont="1" applyFill="1" applyBorder="1" applyAlignment="1">
      <alignment horizontal="center" vertical="center" wrapText="1"/>
    </xf>
    <xf numFmtId="3" fontId="1" fillId="2" borderId="23" xfId="0" applyNumberFormat="1" applyFont="1" applyFill="1" applyBorder="1" applyAlignment="1">
      <alignment horizontal="left" vertical="center" wrapText="1"/>
    </xf>
    <xf numFmtId="3" fontId="1" fillId="2" borderId="1" xfId="0" applyNumberFormat="1" applyFont="1" applyFill="1" applyBorder="1" applyAlignment="1">
      <alignment horizontal="left" vertical="center" wrapText="1"/>
    </xf>
    <xf numFmtId="49" fontId="1" fillId="2" borderId="23" xfId="0" applyNumberFormat="1" applyFont="1" applyFill="1" applyBorder="1" applyAlignment="1">
      <alignment horizontal="left" vertical="top" wrapText="1"/>
    </xf>
    <xf numFmtId="0" fontId="1" fillId="2" borderId="1" xfId="0" applyNumberFormat="1" applyFont="1" applyFill="1" applyBorder="1" applyAlignment="1">
      <alignment horizontal="left" vertical="top" wrapText="1"/>
    </xf>
    <xf numFmtId="49" fontId="7" fillId="3" borderId="13" xfId="0" applyNumberFormat="1" applyFont="1" applyFill="1" applyBorder="1" applyAlignment="1">
      <alignment horizontal="right" vertical="center"/>
    </xf>
    <xf numFmtId="0" fontId="7" fillId="3" borderId="14" xfId="0" applyNumberFormat="1" applyFont="1" applyFill="1" applyBorder="1" applyAlignment="1">
      <alignment horizontal="right" vertical="center"/>
    </xf>
    <xf numFmtId="0" fontId="7" fillId="3" borderId="25" xfId="0" applyNumberFormat="1" applyFont="1" applyFill="1" applyBorder="1" applyAlignment="1">
      <alignment horizontal="right" vertical="center"/>
    </xf>
    <xf numFmtId="49" fontId="4" fillId="2" borderId="7" xfId="0" applyNumberFormat="1" applyFont="1" applyFill="1" applyBorder="1" applyAlignment="1">
      <alignment horizontal="left" vertical="center" wrapText="1"/>
    </xf>
    <xf numFmtId="3" fontId="4" fillId="2" borderId="8" xfId="0" applyNumberFormat="1" applyFont="1" applyFill="1" applyBorder="1" applyAlignment="1">
      <alignment horizontal="left" vertical="center" wrapText="1"/>
    </xf>
    <xf numFmtId="3" fontId="4" fillId="2" borderId="9" xfId="0" applyNumberFormat="1" applyFont="1" applyFill="1" applyBorder="1" applyAlignment="1">
      <alignment horizontal="left" vertical="center" wrapText="1"/>
    </xf>
    <xf numFmtId="49" fontId="5" fillId="3" borderId="41" xfId="0" applyNumberFormat="1" applyFont="1" applyFill="1" applyBorder="1" applyAlignment="1">
      <alignment horizontal="center" vertical="center" wrapText="1"/>
    </xf>
    <xf numFmtId="0" fontId="5" fillId="3" borderId="43" xfId="0" applyNumberFormat="1" applyFont="1" applyFill="1" applyBorder="1" applyAlignment="1">
      <alignment horizontal="center" vertical="center" wrapText="1"/>
    </xf>
    <xf numFmtId="49" fontId="5" fillId="3" borderId="29" xfId="0" applyNumberFormat="1" applyFont="1" applyFill="1" applyBorder="1" applyAlignment="1">
      <alignment horizontal="center" vertical="center" wrapText="1"/>
    </xf>
    <xf numFmtId="0" fontId="5" fillId="3" borderId="46" xfId="0" applyNumberFormat="1" applyFont="1" applyFill="1" applyBorder="1" applyAlignment="1">
      <alignment horizontal="center" vertical="center" wrapText="1"/>
    </xf>
    <xf numFmtId="49" fontId="6" fillId="3" borderId="48" xfId="0" applyNumberFormat="1" applyFont="1" applyFill="1" applyBorder="1" applyAlignment="1">
      <alignment horizontal="center" vertical="center"/>
    </xf>
    <xf numFmtId="3" fontId="6" fillId="3" borderId="42" xfId="0" applyNumberFormat="1" applyFont="1" applyFill="1" applyBorder="1" applyAlignment="1">
      <alignment horizontal="center" vertical="center"/>
    </xf>
    <xf numFmtId="3" fontId="6" fillId="3" borderId="49" xfId="0" applyNumberFormat="1" applyFont="1" applyFill="1" applyBorder="1" applyAlignment="1">
      <alignment horizontal="center" vertical="center"/>
    </xf>
    <xf numFmtId="49" fontId="1" fillId="2" borderId="23" xfId="0" applyNumberFormat="1" applyFont="1" applyFill="1" applyBorder="1" applyAlignment="1">
      <alignment horizontal="left" vertical="center" wrapText="1"/>
    </xf>
    <xf numFmtId="0" fontId="1" fillId="2" borderId="1" xfId="0" applyNumberFormat="1" applyFont="1" applyFill="1" applyBorder="1" applyAlignment="1">
      <alignment horizontal="left" vertical="center" wrapText="1"/>
    </xf>
    <xf numFmtId="49" fontId="6" fillId="3" borderId="59" xfId="0" applyNumberFormat="1" applyFont="1" applyFill="1" applyBorder="1" applyAlignment="1">
      <alignment horizontal="center" vertical="center" wrapText="1"/>
    </xf>
    <xf numFmtId="3" fontId="6" fillId="3" borderId="60" xfId="0" applyNumberFormat="1" applyFont="1" applyFill="1" applyBorder="1" applyAlignment="1">
      <alignment horizontal="center" vertical="center" wrapText="1"/>
    </xf>
    <xf numFmtId="3" fontId="6" fillId="3" borderId="61" xfId="0" applyNumberFormat="1" applyFont="1" applyFill="1" applyBorder="1" applyAlignment="1">
      <alignment horizontal="center" vertical="center" wrapText="1"/>
    </xf>
  </cellXfs>
  <cellStyles count="3">
    <cellStyle name="Hyperlink" xfId="1" xr:uid="{00000000-000B-0000-0000-000008000000}"/>
    <cellStyle name="Moneda [0]" xfId="2" builtinId="7"/>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AAAAAA"/>
      <rgbColor rgb="FF05AC00"/>
      <rgbColor rgb="FF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359833</xdr:colOff>
      <xdr:row>37</xdr:row>
      <xdr:rowOff>0</xdr:rowOff>
    </xdr:from>
    <xdr:to>
      <xdr:col>2</xdr:col>
      <xdr:colOff>3164416</xdr:colOff>
      <xdr:row>38</xdr:row>
      <xdr:rowOff>98398</xdr:rowOff>
    </xdr:to>
    <xdr:pic>
      <xdr:nvPicPr>
        <xdr:cNvPr id="2" name="Imagen 1">
          <a:extLst>
            <a:ext uri="{FF2B5EF4-FFF2-40B4-BE49-F238E27FC236}">
              <a16:creationId xmlns:a16="http://schemas.microsoft.com/office/drawing/2014/main" id="{9E6B822F-E75D-C44E-8DFD-82BC58FFD22F}"/>
            </a:ext>
          </a:extLst>
        </xdr:cNvPr>
        <xdr:cNvPicPr>
          <a:picLocks noChangeAspect="1"/>
        </xdr:cNvPicPr>
      </xdr:nvPicPr>
      <xdr:blipFill>
        <a:blip xmlns:r="http://schemas.openxmlformats.org/officeDocument/2006/relationships" r:embed="rId1"/>
        <a:stretch>
          <a:fillRect/>
        </a:stretch>
      </xdr:blipFill>
      <xdr:spPr>
        <a:xfrm>
          <a:off x="2836333" y="16658167"/>
          <a:ext cx="3090333" cy="147423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84667</xdr:colOff>
      <xdr:row>25</xdr:row>
      <xdr:rowOff>169333</xdr:rowOff>
    </xdr:from>
    <xdr:to>
      <xdr:col>3</xdr:col>
      <xdr:colOff>6350</xdr:colOff>
      <xdr:row>29</xdr:row>
      <xdr:rowOff>183064</xdr:rowOff>
    </xdr:to>
    <xdr:pic>
      <xdr:nvPicPr>
        <xdr:cNvPr id="2" name="Imagen 1">
          <a:extLst>
            <a:ext uri="{FF2B5EF4-FFF2-40B4-BE49-F238E27FC236}">
              <a16:creationId xmlns:a16="http://schemas.microsoft.com/office/drawing/2014/main" id="{CB81C1BE-B89D-AE4C-9769-F86A4619A0DB}"/>
            </a:ext>
          </a:extLst>
        </xdr:cNvPr>
        <xdr:cNvPicPr>
          <a:picLocks noChangeAspect="1"/>
        </xdr:cNvPicPr>
      </xdr:nvPicPr>
      <xdr:blipFill>
        <a:blip xmlns:r="http://schemas.openxmlformats.org/officeDocument/2006/relationships" r:embed="rId1"/>
        <a:stretch>
          <a:fillRect/>
        </a:stretch>
      </xdr:blipFill>
      <xdr:spPr>
        <a:xfrm>
          <a:off x="2561167" y="6646333"/>
          <a:ext cx="3090333" cy="147423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232833</xdr:colOff>
      <xdr:row>29</xdr:row>
      <xdr:rowOff>164072</xdr:rowOff>
    </xdr:from>
    <xdr:to>
      <xdr:col>3</xdr:col>
      <xdr:colOff>2116</xdr:colOff>
      <xdr:row>31</xdr:row>
      <xdr:rowOff>262470</xdr:rowOff>
    </xdr:to>
    <xdr:pic>
      <xdr:nvPicPr>
        <xdr:cNvPr id="2" name="Imagen 1">
          <a:extLst>
            <a:ext uri="{FF2B5EF4-FFF2-40B4-BE49-F238E27FC236}">
              <a16:creationId xmlns:a16="http://schemas.microsoft.com/office/drawing/2014/main" id="{0A572E5D-D3A6-2A02-6820-115A7BC9906C}"/>
            </a:ext>
          </a:extLst>
        </xdr:cNvPr>
        <xdr:cNvPicPr>
          <a:picLocks noChangeAspect="1"/>
        </xdr:cNvPicPr>
      </xdr:nvPicPr>
      <xdr:blipFill>
        <a:blip xmlns:r="http://schemas.openxmlformats.org/officeDocument/2006/relationships" r:embed="rId1"/>
        <a:stretch>
          <a:fillRect/>
        </a:stretch>
      </xdr:blipFill>
      <xdr:spPr>
        <a:xfrm>
          <a:off x="2709333" y="12800572"/>
          <a:ext cx="3090333" cy="1474231"/>
        </a:xfrm>
        <a:prstGeom prst="rect">
          <a:avLst/>
        </a:prstGeom>
      </xdr:spPr>
    </xdr:pic>
    <xdr:clientData/>
  </xdr:twoCellAnchor>
</xdr:wsDr>
</file>

<file path=xl/theme/theme1.xml><?xml version="1.0" encoding="utf-8"?>
<a:theme xmlns:a="http://schemas.openxmlformats.org/drawingml/2006/main" name="Tema de Office">
  <a:themeElements>
    <a:clrScheme name="Tema de Offic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Tema de Office">
      <a:majorFont>
        <a:latin typeface="Helvetica"/>
        <a:ea typeface="Helvetica"/>
        <a:cs typeface="Helvetica"/>
      </a:majorFont>
      <a:minorFont>
        <a:latin typeface="Helvetica"/>
        <a:ea typeface="Helvetica"/>
        <a:cs typeface="Helvetica"/>
      </a:minorFont>
    </a:fontScheme>
    <a:fmtScheme name="Tema de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38100" dist="23000" dir="5400000" rotWithShape="0">
              <a:srgbClr val="000000">
                <a:alpha val="35000"/>
              </a:srgbClr>
            </a:outerShdw>
          </a:effectLst>
        </a:effectStyle>
        <a:effectStyle>
          <a:effectLst>
            <a:outerShdw blurRad="38100" dist="23000" dir="5400000" rotWithShape="0">
              <a:srgbClr val="000000">
                <a:alpha val="35000"/>
              </a:srgbClr>
            </a:outerShdw>
          </a:effectLst>
        </a:effectStyle>
        <a:effectStyle>
          <a:effectLst>
            <a:outerShdw blurRad="38100" dist="20000" dir="5400000" rotWithShape="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blurRad="38100" dist="23000" dir="5400000" rotWithShape="0">
            <a:srgbClr val="000000">
              <a:alpha val="35000"/>
            </a:srgbClr>
          </a:outerShdw>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0000" dir="5400000" rotWithShape="0">
            <a:srgbClr val="000000">
              <a:alpha val="38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B39"/>
  <sheetViews>
    <sheetView showGridLines="0" tabSelected="1" topLeftCell="A9" zoomScale="90" zoomScaleNormal="90" workbookViewId="0">
      <selection activeCell="C10" sqref="C10:C18"/>
    </sheetView>
  </sheetViews>
  <sheetFormatPr baseColWidth="10" defaultColWidth="9.140625" defaultRowHeight="15" customHeight="1" x14ac:dyDescent="0.25"/>
  <cols>
    <col min="1" max="1" width="10.85546875" style="1" customWidth="1"/>
    <col min="2" max="2" width="21.7109375" style="1" customWidth="1"/>
    <col min="3" max="3" width="47.42578125" style="1" customWidth="1"/>
    <col min="4" max="4" width="10.28515625" style="1" customWidth="1"/>
    <col min="5" max="7" width="16.42578125" style="1" customWidth="1"/>
    <col min="8" max="8" width="18.42578125" style="1" customWidth="1"/>
    <col min="9" max="9" width="17" style="1" customWidth="1"/>
    <col min="10" max="21" width="12.42578125" style="1" customWidth="1"/>
    <col min="22" max="25" width="13" style="1" customWidth="1"/>
    <col min="26" max="26" width="9.140625" style="1" customWidth="1"/>
    <col min="27" max="27" width="16" style="1" customWidth="1"/>
    <col min="28" max="28" width="15.85546875" style="1" customWidth="1"/>
    <col min="29" max="262" width="9.140625" style="1" customWidth="1"/>
  </cols>
  <sheetData>
    <row r="1" spans="1:28" ht="15" customHeight="1" x14ac:dyDescent="0.25">
      <c r="A1" s="2"/>
      <c r="B1" s="2"/>
      <c r="C1" s="3"/>
      <c r="D1" s="3"/>
      <c r="E1" s="3"/>
      <c r="F1" s="3"/>
      <c r="G1" s="3"/>
      <c r="H1" s="3"/>
      <c r="I1" s="3"/>
      <c r="J1" s="3"/>
      <c r="K1" s="3"/>
      <c r="L1" s="3"/>
      <c r="M1" s="3"/>
      <c r="N1" s="4"/>
      <c r="O1" s="4"/>
      <c r="P1" s="4"/>
      <c r="Q1" s="4"/>
      <c r="R1" s="4"/>
      <c r="S1" s="4"/>
      <c r="T1" s="4"/>
      <c r="U1" s="4"/>
      <c r="V1" s="4"/>
      <c r="W1" s="4"/>
      <c r="X1" s="4"/>
      <c r="Y1" s="4"/>
      <c r="Z1" s="4"/>
      <c r="AA1" s="4"/>
      <c r="AB1" s="4"/>
    </row>
    <row r="2" spans="1:28" ht="15" customHeight="1" x14ac:dyDescent="0.25">
      <c r="A2" s="2"/>
      <c r="B2" s="2"/>
      <c r="C2" s="3"/>
      <c r="D2" s="3"/>
      <c r="E2" s="3"/>
      <c r="F2" s="3"/>
      <c r="G2" s="3"/>
      <c r="H2" s="3"/>
      <c r="I2" s="3"/>
      <c r="J2" s="3"/>
      <c r="K2" s="3"/>
      <c r="L2" s="3"/>
      <c r="M2" s="3"/>
      <c r="N2" s="4"/>
      <c r="O2" s="4"/>
      <c r="P2" s="4"/>
      <c r="Q2" s="4"/>
      <c r="R2" s="4"/>
      <c r="S2" s="4"/>
      <c r="T2" s="4"/>
      <c r="U2" s="4"/>
      <c r="V2" s="4"/>
      <c r="W2" s="4"/>
      <c r="X2" s="4"/>
      <c r="Y2" s="4"/>
      <c r="Z2" s="4"/>
      <c r="AA2" s="4"/>
      <c r="AB2" s="4"/>
    </row>
    <row r="3" spans="1:28" ht="15" customHeight="1" x14ac:dyDescent="0.25">
      <c r="A3" s="101" t="s">
        <v>0</v>
      </c>
      <c r="B3" s="102"/>
      <c r="C3" s="102"/>
      <c r="D3" s="102"/>
      <c r="E3" s="102"/>
      <c r="F3" s="102"/>
      <c r="G3" s="102"/>
      <c r="H3" s="102"/>
      <c r="I3" s="102"/>
      <c r="J3" s="102"/>
      <c r="K3" s="102"/>
      <c r="L3" s="102"/>
      <c r="M3" s="102"/>
      <c r="N3" s="102"/>
      <c r="O3" s="102"/>
      <c r="P3" s="102"/>
      <c r="Q3" s="102"/>
      <c r="R3" s="102"/>
      <c r="S3" s="102"/>
      <c r="T3" s="102"/>
      <c r="U3" s="102"/>
      <c r="V3" s="102"/>
      <c r="W3" s="102"/>
      <c r="X3" s="102"/>
      <c r="Y3" s="102"/>
      <c r="Z3" s="4"/>
      <c r="AA3" s="4"/>
      <c r="AB3" s="4"/>
    </row>
    <row r="4" spans="1:28" ht="8.1" customHeight="1" x14ac:dyDescent="0.25">
      <c r="A4" s="5"/>
      <c r="B4" s="5"/>
      <c r="C4" s="5"/>
      <c r="D4" s="6"/>
      <c r="E4" s="6"/>
      <c r="F4" s="6"/>
      <c r="G4" s="6"/>
      <c r="H4" s="6"/>
      <c r="I4" s="6"/>
      <c r="J4" s="7"/>
      <c r="K4" s="7"/>
      <c r="L4" s="7"/>
      <c r="M4" s="7"/>
      <c r="N4" s="5"/>
      <c r="O4" s="5"/>
      <c r="P4" s="5"/>
      <c r="Q4" s="5"/>
      <c r="R4" s="5"/>
      <c r="S4" s="5"/>
      <c r="T4" s="5"/>
      <c r="U4" s="5"/>
      <c r="V4" s="5"/>
      <c r="W4" s="5"/>
      <c r="X4" s="5"/>
      <c r="Y4" s="5"/>
      <c r="Z4" s="4"/>
      <c r="AA4" s="4"/>
      <c r="AB4" s="4"/>
    </row>
    <row r="5" spans="1:28" ht="41.1" customHeight="1" x14ac:dyDescent="0.25">
      <c r="A5" s="106" t="s">
        <v>18</v>
      </c>
      <c r="B5" s="107"/>
      <c r="C5" s="107"/>
      <c r="D5" s="107"/>
      <c r="E5" s="107"/>
      <c r="F5" s="107"/>
      <c r="G5" s="107"/>
      <c r="H5" s="107"/>
      <c r="I5" s="107"/>
      <c r="J5" s="107"/>
      <c r="K5" s="107"/>
      <c r="L5" s="107"/>
      <c r="M5" s="107"/>
      <c r="N5" s="107"/>
      <c r="O5" s="107"/>
      <c r="P5" s="107"/>
      <c r="Q5" s="107"/>
      <c r="R5" s="107"/>
      <c r="S5" s="107"/>
      <c r="T5" s="107"/>
      <c r="U5" s="107"/>
      <c r="V5" s="107"/>
      <c r="W5" s="107"/>
      <c r="X5" s="107"/>
      <c r="Y5" s="108"/>
      <c r="Z5" s="8"/>
      <c r="AA5" s="4"/>
      <c r="AB5" s="4"/>
    </row>
    <row r="6" spans="1:28" ht="36" customHeight="1" x14ac:dyDescent="0.25">
      <c r="A6" s="109" t="s">
        <v>47</v>
      </c>
      <c r="B6" s="110"/>
      <c r="C6" s="110"/>
      <c r="D6" s="110"/>
      <c r="E6" s="110"/>
      <c r="F6" s="110"/>
      <c r="G6" s="110"/>
      <c r="H6" s="110"/>
      <c r="I6" s="110"/>
      <c r="J6" s="110"/>
      <c r="K6" s="110"/>
      <c r="L6" s="110"/>
      <c r="M6" s="110"/>
      <c r="N6" s="110"/>
      <c r="O6" s="110"/>
      <c r="P6" s="110"/>
      <c r="Q6" s="110"/>
      <c r="R6" s="110"/>
      <c r="S6" s="110"/>
      <c r="T6" s="110"/>
      <c r="U6" s="110"/>
      <c r="V6" s="110"/>
      <c r="W6" s="110"/>
      <c r="X6" s="110"/>
      <c r="Y6" s="111"/>
      <c r="Z6" s="8"/>
      <c r="AA6" s="4"/>
      <c r="AB6" s="4"/>
    </row>
    <row r="7" spans="1:28" ht="18" customHeight="1" thickBot="1" x14ac:dyDescent="0.3">
      <c r="A7" s="64"/>
      <c r="B7" s="64"/>
      <c r="C7" s="65"/>
      <c r="D7" s="66"/>
      <c r="E7" s="66"/>
      <c r="F7" s="66"/>
      <c r="G7" s="66"/>
      <c r="H7" s="66"/>
      <c r="I7" s="66"/>
      <c r="J7" s="37"/>
      <c r="K7" s="37"/>
      <c r="L7" s="37"/>
      <c r="M7" s="37"/>
      <c r="N7" s="39"/>
      <c r="O7" s="39"/>
      <c r="P7" s="39"/>
      <c r="Q7" s="39"/>
      <c r="R7" s="39"/>
      <c r="S7" s="39"/>
      <c r="T7" s="39"/>
      <c r="U7" s="39"/>
      <c r="V7" s="39"/>
      <c r="W7" s="39"/>
      <c r="X7" s="39"/>
      <c r="Y7" s="39"/>
      <c r="Z7" s="4"/>
      <c r="AA7" s="4"/>
      <c r="AB7" s="4"/>
    </row>
    <row r="8" spans="1:28" ht="33" customHeight="1" thickBot="1" x14ac:dyDescent="0.3">
      <c r="A8" s="122" t="s">
        <v>1</v>
      </c>
      <c r="B8" s="97" t="s">
        <v>2</v>
      </c>
      <c r="C8" s="97" t="s">
        <v>3</v>
      </c>
      <c r="D8" s="97" t="s">
        <v>4</v>
      </c>
      <c r="E8" s="97" t="s">
        <v>14</v>
      </c>
      <c r="F8" s="97" t="s">
        <v>15</v>
      </c>
      <c r="G8" s="97" t="s">
        <v>19</v>
      </c>
      <c r="H8" s="100" t="s">
        <v>20</v>
      </c>
      <c r="I8" s="124" t="s">
        <v>5</v>
      </c>
      <c r="J8" s="103" t="s">
        <v>48</v>
      </c>
      <c r="K8" s="104"/>
      <c r="L8" s="104"/>
      <c r="M8" s="105"/>
      <c r="N8" s="103" t="s">
        <v>49</v>
      </c>
      <c r="O8" s="104"/>
      <c r="P8" s="104"/>
      <c r="Q8" s="105"/>
      <c r="R8" s="103" t="s">
        <v>50</v>
      </c>
      <c r="S8" s="104"/>
      <c r="T8" s="104"/>
      <c r="U8" s="105"/>
      <c r="V8" s="126" t="s">
        <v>6</v>
      </c>
      <c r="W8" s="127"/>
      <c r="X8" s="127"/>
      <c r="Y8" s="128"/>
      <c r="Z8" s="41"/>
      <c r="AA8" s="4"/>
      <c r="AB8" s="4"/>
    </row>
    <row r="9" spans="1:28" ht="33" customHeight="1" thickBot="1" x14ac:dyDescent="0.3">
      <c r="A9" s="123"/>
      <c r="B9" s="98"/>
      <c r="C9" s="98"/>
      <c r="D9" s="98"/>
      <c r="E9" s="98"/>
      <c r="F9" s="99"/>
      <c r="G9" s="99"/>
      <c r="H9" s="99"/>
      <c r="I9" s="125"/>
      <c r="J9" s="88" t="s">
        <v>7</v>
      </c>
      <c r="K9" s="89" t="s">
        <v>8</v>
      </c>
      <c r="L9" s="89" t="s">
        <v>9</v>
      </c>
      <c r="M9" s="95" t="s">
        <v>10</v>
      </c>
      <c r="N9" s="88" t="s">
        <v>7</v>
      </c>
      <c r="O9" s="89" t="s">
        <v>8</v>
      </c>
      <c r="P9" s="89" t="s">
        <v>9</v>
      </c>
      <c r="Q9" s="95" t="s">
        <v>11</v>
      </c>
      <c r="R9" s="88" t="s">
        <v>7</v>
      </c>
      <c r="S9" s="89" t="s">
        <v>8</v>
      </c>
      <c r="T9" s="89" t="s">
        <v>9</v>
      </c>
      <c r="U9" s="95" t="s">
        <v>11</v>
      </c>
      <c r="V9" s="88" t="s">
        <v>7</v>
      </c>
      <c r="W9" s="89" t="s">
        <v>8</v>
      </c>
      <c r="X9" s="89" t="s">
        <v>9</v>
      </c>
      <c r="Y9" s="90" t="s">
        <v>11</v>
      </c>
      <c r="Z9" s="41"/>
      <c r="AA9" s="4"/>
      <c r="AB9" s="4"/>
    </row>
    <row r="10" spans="1:28" ht="33" customHeight="1" x14ac:dyDescent="0.25">
      <c r="A10" s="56">
        <v>1</v>
      </c>
      <c r="B10" s="56">
        <v>43212200</v>
      </c>
      <c r="C10" s="56" t="s">
        <v>21</v>
      </c>
      <c r="D10" s="67" t="s">
        <v>43</v>
      </c>
      <c r="E10" s="60"/>
      <c r="F10" s="61"/>
      <c r="G10" s="61"/>
      <c r="H10" s="61"/>
      <c r="I10" s="76">
        <v>1</v>
      </c>
      <c r="J10" s="81">
        <v>158105</v>
      </c>
      <c r="K10" s="82">
        <f>J10*1.19</f>
        <v>188144.94999999998</v>
      </c>
      <c r="L10" s="82">
        <f>J10*I10</f>
        <v>158105</v>
      </c>
      <c r="M10" s="93">
        <f>K10*I10</f>
        <v>188144.94999999998</v>
      </c>
      <c r="N10" s="84">
        <v>210539</v>
      </c>
      <c r="O10" s="82">
        <f>N10*1.19</f>
        <v>250541.40999999997</v>
      </c>
      <c r="P10" s="82">
        <f>N10*I10</f>
        <v>210539</v>
      </c>
      <c r="Q10" s="93">
        <f>O10*I10</f>
        <v>250541.40999999997</v>
      </c>
      <c r="R10" s="81">
        <v>237048</v>
      </c>
      <c r="S10" s="82">
        <f>+R10*1.19</f>
        <v>282087.12</v>
      </c>
      <c r="T10" s="82">
        <f>R10*I10</f>
        <v>237048</v>
      </c>
      <c r="U10" s="93">
        <f>+S10*I10</f>
        <v>282087.12</v>
      </c>
      <c r="V10" s="94">
        <f t="shared" ref="V10:Y16" si="0">AVERAGE(J10,N10,R10)</f>
        <v>201897.33333333334</v>
      </c>
      <c r="W10" s="86">
        <f t="shared" si="0"/>
        <v>240257.82666666666</v>
      </c>
      <c r="X10" s="86">
        <f t="shared" si="0"/>
        <v>201897.33333333334</v>
      </c>
      <c r="Y10" s="87">
        <f t="shared" si="0"/>
        <v>240257.82666666666</v>
      </c>
      <c r="Z10" s="41"/>
      <c r="AA10" s="4"/>
      <c r="AB10" s="4"/>
    </row>
    <row r="11" spans="1:28" ht="33" customHeight="1" x14ac:dyDescent="0.25">
      <c r="A11" s="57">
        <v>2</v>
      </c>
      <c r="B11" s="57">
        <v>43212200</v>
      </c>
      <c r="C11" s="57" t="s">
        <v>22</v>
      </c>
      <c r="D11" s="67" t="s">
        <v>43</v>
      </c>
      <c r="E11" s="62"/>
      <c r="F11" s="63"/>
      <c r="G11" s="63"/>
      <c r="H11" s="63"/>
      <c r="I11" s="77">
        <v>1</v>
      </c>
      <c r="J11" s="44">
        <v>599000</v>
      </c>
      <c r="K11" s="43">
        <f t="shared" ref="K11:K18" si="1">J11*1.19</f>
        <v>712810</v>
      </c>
      <c r="L11" s="43">
        <f t="shared" ref="L11:L18" si="2">J11*I11</f>
        <v>599000</v>
      </c>
      <c r="M11" s="49">
        <f t="shared" ref="M11:M18" si="3">K11*I11</f>
        <v>712810</v>
      </c>
      <c r="N11" s="40">
        <v>814000</v>
      </c>
      <c r="O11" s="43">
        <f t="shared" ref="O11:O18" si="4">N11*1.19</f>
        <v>968660</v>
      </c>
      <c r="P11" s="43">
        <f t="shared" ref="P11:P18" si="5">N11*I11</f>
        <v>814000</v>
      </c>
      <c r="Q11" s="49">
        <f t="shared" ref="Q11:Q18" si="6">O11*I11</f>
        <v>968660</v>
      </c>
      <c r="R11" s="44">
        <v>855372</v>
      </c>
      <c r="S11" s="43">
        <f t="shared" ref="S11:S18" si="7">+R11*1.19</f>
        <v>1017892.6799999999</v>
      </c>
      <c r="T11" s="43">
        <f t="shared" ref="T11:T18" si="8">R11*I11</f>
        <v>855372</v>
      </c>
      <c r="U11" s="49">
        <f t="shared" ref="U11:U18" si="9">+S11*I11</f>
        <v>1017892.6799999999</v>
      </c>
      <c r="V11" s="91">
        <f t="shared" si="0"/>
        <v>756124</v>
      </c>
      <c r="W11" s="34">
        <f t="shared" si="0"/>
        <v>899787.55999999994</v>
      </c>
      <c r="X11" s="34">
        <f t="shared" si="0"/>
        <v>756124</v>
      </c>
      <c r="Y11" s="38">
        <f t="shared" si="0"/>
        <v>899787.55999999994</v>
      </c>
      <c r="Z11" s="41"/>
      <c r="AA11" s="4"/>
      <c r="AB11" s="4"/>
    </row>
    <row r="12" spans="1:28" ht="56.25" customHeight="1" x14ac:dyDescent="0.25">
      <c r="A12" s="57">
        <v>3</v>
      </c>
      <c r="B12" s="57">
        <v>43212200</v>
      </c>
      <c r="C12" s="57" t="s">
        <v>23</v>
      </c>
      <c r="D12" s="67" t="s">
        <v>43</v>
      </c>
      <c r="E12" s="62"/>
      <c r="F12" s="63"/>
      <c r="G12" s="63"/>
      <c r="H12" s="63"/>
      <c r="I12" s="77">
        <v>1</v>
      </c>
      <c r="J12" s="44">
        <v>168000</v>
      </c>
      <c r="K12" s="43">
        <f t="shared" si="1"/>
        <v>199920</v>
      </c>
      <c r="L12" s="43">
        <f t="shared" si="2"/>
        <v>168000</v>
      </c>
      <c r="M12" s="49">
        <f t="shared" si="3"/>
        <v>199920</v>
      </c>
      <c r="N12" s="40">
        <v>184800</v>
      </c>
      <c r="O12" s="43">
        <f t="shared" si="4"/>
        <v>219912</v>
      </c>
      <c r="P12" s="43">
        <f t="shared" si="5"/>
        <v>184800</v>
      </c>
      <c r="Q12" s="49">
        <f t="shared" si="6"/>
        <v>219912</v>
      </c>
      <c r="R12" s="44">
        <v>227766</v>
      </c>
      <c r="S12" s="43">
        <f t="shared" si="7"/>
        <v>271041.53999999998</v>
      </c>
      <c r="T12" s="43">
        <f t="shared" si="8"/>
        <v>227766</v>
      </c>
      <c r="U12" s="49">
        <f t="shared" si="9"/>
        <v>271041.53999999998</v>
      </c>
      <c r="V12" s="91">
        <f t="shared" si="0"/>
        <v>193522</v>
      </c>
      <c r="W12" s="34">
        <f t="shared" si="0"/>
        <v>230291.18000000002</v>
      </c>
      <c r="X12" s="34">
        <f t="shared" si="0"/>
        <v>193522</v>
      </c>
      <c r="Y12" s="38">
        <f t="shared" si="0"/>
        <v>230291.18000000002</v>
      </c>
      <c r="Z12" s="41"/>
      <c r="AA12" s="4"/>
      <c r="AB12" s="10"/>
    </row>
    <row r="13" spans="1:28" ht="33.950000000000003" customHeight="1" x14ac:dyDescent="0.25">
      <c r="A13" s="57">
        <v>4</v>
      </c>
      <c r="B13" s="57">
        <v>43212200</v>
      </c>
      <c r="C13" s="57" t="s">
        <v>24</v>
      </c>
      <c r="D13" s="67" t="s">
        <v>43</v>
      </c>
      <c r="E13" s="62"/>
      <c r="F13" s="63"/>
      <c r="G13" s="63"/>
      <c r="H13" s="63"/>
      <c r="I13" s="77">
        <v>1</v>
      </c>
      <c r="J13" s="44">
        <v>255216</v>
      </c>
      <c r="K13" s="43">
        <f t="shared" si="1"/>
        <v>303707.03999999998</v>
      </c>
      <c r="L13" s="43">
        <f t="shared" si="2"/>
        <v>255216</v>
      </c>
      <c r="M13" s="49">
        <f t="shared" si="3"/>
        <v>303707.03999999998</v>
      </c>
      <c r="N13" s="40">
        <v>295480</v>
      </c>
      <c r="O13" s="43">
        <f t="shared" si="4"/>
        <v>351621.2</v>
      </c>
      <c r="P13" s="43">
        <f t="shared" si="5"/>
        <v>295480</v>
      </c>
      <c r="Q13" s="49">
        <f t="shared" si="6"/>
        <v>351621.2</v>
      </c>
      <c r="R13" s="44">
        <v>242760</v>
      </c>
      <c r="S13" s="43">
        <f t="shared" si="7"/>
        <v>288884.39999999997</v>
      </c>
      <c r="T13" s="43">
        <f t="shared" si="8"/>
        <v>242760</v>
      </c>
      <c r="U13" s="49">
        <f t="shared" si="9"/>
        <v>288884.39999999997</v>
      </c>
      <c r="V13" s="91">
        <f t="shared" si="0"/>
        <v>264485.33333333331</v>
      </c>
      <c r="W13" s="34">
        <f t="shared" si="0"/>
        <v>314737.54666666663</v>
      </c>
      <c r="X13" s="34">
        <f t="shared" si="0"/>
        <v>264485.33333333331</v>
      </c>
      <c r="Y13" s="38">
        <f t="shared" si="0"/>
        <v>314737.54666666663</v>
      </c>
      <c r="Z13" s="41"/>
      <c r="AA13" s="4"/>
      <c r="AB13" s="10"/>
    </row>
    <row r="14" spans="1:28" ht="43.5" customHeight="1" x14ac:dyDescent="0.25">
      <c r="A14" s="57">
        <v>5</v>
      </c>
      <c r="B14" s="57">
        <v>43212200</v>
      </c>
      <c r="C14" s="57" t="s">
        <v>25</v>
      </c>
      <c r="D14" s="67" t="s">
        <v>43</v>
      </c>
      <c r="E14" s="62"/>
      <c r="F14" s="63"/>
      <c r="G14" s="63"/>
      <c r="H14" s="63"/>
      <c r="I14" s="77">
        <v>1</v>
      </c>
      <c r="J14" s="44">
        <v>730345</v>
      </c>
      <c r="K14" s="43">
        <f t="shared" si="1"/>
        <v>869110.54999999993</v>
      </c>
      <c r="L14" s="43">
        <f t="shared" si="2"/>
        <v>730345</v>
      </c>
      <c r="M14" s="49">
        <f t="shared" si="3"/>
        <v>869110.54999999993</v>
      </c>
      <c r="N14" s="40">
        <v>947130</v>
      </c>
      <c r="O14" s="43">
        <f t="shared" si="4"/>
        <v>1127084.7</v>
      </c>
      <c r="P14" s="43">
        <f t="shared" si="5"/>
        <v>947130</v>
      </c>
      <c r="Q14" s="49">
        <f t="shared" si="6"/>
        <v>1127084.7</v>
      </c>
      <c r="R14" s="44">
        <v>856800</v>
      </c>
      <c r="S14" s="43">
        <f t="shared" si="7"/>
        <v>1019592</v>
      </c>
      <c r="T14" s="43">
        <f t="shared" si="8"/>
        <v>856800</v>
      </c>
      <c r="U14" s="49">
        <f t="shared" si="9"/>
        <v>1019592</v>
      </c>
      <c r="V14" s="91">
        <f t="shared" si="0"/>
        <v>844758.33333333337</v>
      </c>
      <c r="W14" s="34">
        <f t="shared" si="0"/>
        <v>1005262.4166666666</v>
      </c>
      <c r="X14" s="34">
        <f t="shared" si="0"/>
        <v>844758.33333333337</v>
      </c>
      <c r="Y14" s="38">
        <f t="shared" si="0"/>
        <v>1005262.4166666666</v>
      </c>
      <c r="Z14" s="41"/>
      <c r="AA14" s="4"/>
      <c r="AB14" s="10"/>
    </row>
    <row r="15" spans="1:28" ht="77.25" customHeight="1" x14ac:dyDescent="0.25">
      <c r="A15" s="57">
        <v>6</v>
      </c>
      <c r="B15" s="57">
        <v>43211600</v>
      </c>
      <c r="C15" s="57" t="s">
        <v>26</v>
      </c>
      <c r="D15" s="67" t="s">
        <v>43</v>
      </c>
      <c r="E15" s="62"/>
      <c r="F15" s="63"/>
      <c r="G15" s="63"/>
      <c r="H15" s="63"/>
      <c r="I15" s="77">
        <v>1</v>
      </c>
      <c r="J15" s="44">
        <v>131741</v>
      </c>
      <c r="K15" s="43">
        <f t="shared" si="1"/>
        <v>156771.78999999998</v>
      </c>
      <c r="L15" s="43">
        <f t="shared" si="2"/>
        <v>131741</v>
      </c>
      <c r="M15" s="49">
        <f t="shared" si="3"/>
        <v>156771.78999999998</v>
      </c>
      <c r="N15" s="40">
        <v>159820</v>
      </c>
      <c r="O15" s="43">
        <f t="shared" si="4"/>
        <v>190185.8</v>
      </c>
      <c r="P15" s="43">
        <f t="shared" si="5"/>
        <v>159820</v>
      </c>
      <c r="Q15" s="49">
        <f t="shared" si="6"/>
        <v>190185.8</v>
      </c>
      <c r="R15" s="44">
        <v>228480</v>
      </c>
      <c r="S15" s="43">
        <f t="shared" si="7"/>
        <v>271891.20000000001</v>
      </c>
      <c r="T15" s="43">
        <f t="shared" si="8"/>
        <v>228480</v>
      </c>
      <c r="U15" s="49">
        <f t="shared" si="9"/>
        <v>271891.20000000001</v>
      </c>
      <c r="V15" s="91">
        <f t="shared" si="0"/>
        <v>173347</v>
      </c>
      <c r="W15" s="34">
        <f t="shared" si="0"/>
        <v>206282.93000000002</v>
      </c>
      <c r="X15" s="34">
        <f t="shared" si="0"/>
        <v>173347</v>
      </c>
      <c r="Y15" s="38">
        <f t="shared" si="0"/>
        <v>206282.93000000002</v>
      </c>
      <c r="Z15" s="41"/>
      <c r="AA15" s="4"/>
      <c r="AB15" s="10"/>
    </row>
    <row r="16" spans="1:28" ht="70.5" customHeight="1" x14ac:dyDescent="0.25">
      <c r="A16" s="57">
        <v>7</v>
      </c>
      <c r="B16" s="57">
        <v>43211600</v>
      </c>
      <c r="C16" s="57" t="s">
        <v>27</v>
      </c>
      <c r="D16" s="67" t="s">
        <v>43</v>
      </c>
      <c r="E16" s="62"/>
      <c r="F16" s="63"/>
      <c r="G16" s="63"/>
      <c r="H16" s="63"/>
      <c r="I16" s="77">
        <v>1</v>
      </c>
      <c r="J16" s="44">
        <v>214900</v>
      </c>
      <c r="K16" s="43">
        <f t="shared" si="1"/>
        <v>255731</v>
      </c>
      <c r="L16" s="43">
        <f t="shared" si="2"/>
        <v>214900</v>
      </c>
      <c r="M16" s="49">
        <f t="shared" si="3"/>
        <v>255731</v>
      </c>
      <c r="N16" s="40">
        <v>243880</v>
      </c>
      <c r="O16" s="43">
        <f t="shared" si="4"/>
        <v>290217.2</v>
      </c>
      <c r="P16" s="43">
        <f t="shared" si="5"/>
        <v>243880</v>
      </c>
      <c r="Q16" s="49">
        <f t="shared" si="6"/>
        <v>290217.2</v>
      </c>
      <c r="R16" s="44">
        <v>257040</v>
      </c>
      <c r="S16" s="43">
        <f t="shared" si="7"/>
        <v>305877.59999999998</v>
      </c>
      <c r="T16" s="43">
        <f t="shared" si="8"/>
        <v>257040</v>
      </c>
      <c r="U16" s="49">
        <f t="shared" si="9"/>
        <v>305877.59999999998</v>
      </c>
      <c r="V16" s="91">
        <f t="shared" si="0"/>
        <v>238606.66666666666</v>
      </c>
      <c r="W16" s="34">
        <f t="shared" si="0"/>
        <v>283941.93333333329</v>
      </c>
      <c r="X16" s="34">
        <f t="shared" si="0"/>
        <v>238606.66666666666</v>
      </c>
      <c r="Y16" s="38">
        <f t="shared" si="0"/>
        <v>283941.93333333329</v>
      </c>
      <c r="Z16" s="41"/>
      <c r="AA16" s="4"/>
      <c r="AB16" s="10"/>
    </row>
    <row r="17" spans="1:28" ht="83.1" customHeight="1" x14ac:dyDescent="0.25">
      <c r="A17" s="57">
        <v>8</v>
      </c>
      <c r="B17" s="57">
        <v>26111700</v>
      </c>
      <c r="C17" s="57" t="s">
        <v>28</v>
      </c>
      <c r="D17" s="67" t="s">
        <v>43</v>
      </c>
      <c r="E17" s="62"/>
      <c r="F17" s="63"/>
      <c r="G17" s="63"/>
      <c r="H17" s="63"/>
      <c r="I17" s="77">
        <v>1</v>
      </c>
      <c r="J17" s="44">
        <v>130250</v>
      </c>
      <c r="K17" s="43">
        <f t="shared" si="1"/>
        <v>154997.5</v>
      </c>
      <c r="L17" s="43">
        <f t="shared" si="2"/>
        <v>130250</v>
      </c>
      <c r="M17" s="49">
        <f t="shared" si="3"/>
        <v>154997.5</v>
      </c>
      <c r="N17" s="40">
        <v>307850</v>
      </c>
      <c r="O17" s="43">
        <f t="shared" ref="O17" si="10">N17*1.19</f>
        <v>366341.5</v>
      </c>
      <c r="P17" s="43">
        <f t="shared" ref="P17" si="11">N17*I17</f>
        <v>307850</v>
      </c>
      <c r="Q17" s="49">
        <f t="shared" ref="Q17" si="12">O17*I17</f>
        <v>366341.5</v>
      </c>
      <c r="R17" s="44">
        <v>285600</v>
      </c>
      <c r="S17" s="43">
        <f t="shared" ref="S17" si="13">+R17*1.19</f>
        <v>339864</v>
      </c>
      <c r="T17" s="43">
        <f t="shared" ref="T17" si="14">R17*I17</f>
        <v>285600</v>
      </c>
      <c r="U17" s="49">
        <f t="shared" ref="U17" si="15">+S17*I17</f>
        <v>339864</v>
      </c>
      <c r="V17" s="91">
        <f t="shared" ref="V17" si="16">AVERAGE(J17,N17,R17)</f>
        <v>241233.33333333334</v>
      </c>
      <c r="W17" s="34">
        <f t="shared" ref="W17" si="17">AVERAGE(K17,O17,S17)</f>
        <v>287067.66666666669</v>
      </c>
      <c r="X17" s="34">
        <f t="shared" ref="X17" si="18">AVERAGE(L17,P17,T17)</f>
        <v>241233.33333333334</v>
      </c>
      <c r="Y17" s="38">
        <f t="shared" ref="Y17" si="19">AVERAGE(M17,Q17,U17)</f>
        <v>287067.66666666669</v>
      </c>
      <c r="Z17" s="41"/>
      <c r="AA17" s="4"/>
      <c r="AB17" s="10"/>
    </row>
    <row r="18" spans="1:28" ht="54.75" customHeight="1" x14ac:dyDescent="0.25">
      <c r="A18" s="53">
        <v>9</v>
      </c>
      <c r="B18" s="55">
        <v>43201827</v>
      </c>
      <c r="C18" s="53" t="s">
        <v>29</v>
      </c>
      <c r="D18" s="67" t="s">
        <v>43</v>
      </c>
      <c r="E18" s="62"/>
      <c r="F18" s="63"/>
      <c r="G18" s="63"/>
      <c r="H18" s="63"/>
      <c r="I18" s="77">
        <v>1</v>
      </c>
      <c r="J18" s="44">
        <v>430500</v>
      </c>
      <c r="K18" s="43">
        <f t="shared" si="1"/>
        <v>512295</v>
      </c>
      <c r="L18" s="43">
        <f t="shared" si="2"/>
        <v>430500</v>
      </c>
      <c r="M18" s="49">
        <f t="shared" si="3"/>
        <v>512295</v>
      </c>
      <c r="N18" s="40">
        <v>486500</v>
      </c>
      <c r="O18" s="43">
        <f t="shared" si="4"/>
        <v>578935</v>
      </c>
      <c r="P18" s="43">
        <f t="shared" si="5"/>
        <v>486500</v>
      </c>
      <c r="Q18" s="49">
        <f t="shared" si="6"/>
        <v>578935</v>
      </c>
      <c r="R18" s="44">
        <v>571200</v>
      </c>
      <c r="S18" s="43">
        <f t="shared" si="7"/>
        <v>679728</v>
      </c>
      <c r="T18" s="43">
        <f t="shared" si="8"/>
        <v>571200</v>
      </c>
      <c r="U18" s="49">
        <f t="shared" si="9"/>
        <v>679728</v>
      </c>
      <c r="V18" s="91">
        <f t="shared" ref="V18:Y18" si="20">AVERAGE(J18,N18,R18)</f>
        <v>496066.66666666669</v>
      </c>
      <c r="W18" s="34">
        <f t="shared" si="20"/>
        <v>590319.33333333337</v>
      </c>
      <c r="X18" s="34">
        <f t="shared" si="20"/>
        <v>496066.66666666669</v>
      </c>
      <c r="Y18" s="38">
        <f t="shared" si="20"/>
        <v>590319.33333333337</v>
      </c>
      <c r="Z18" s="41"/>
      <c r="AA18" s="4"/>
      <c r="AB18" s="10"/>
    </row>
    <row r="19" spans="1:28" ht="51" customHeight="1" x14ac:dyDescent="0.25">
      <c r="A19" s="32"/>
      <c r="B19" s="31"/>
      <c r="C19" s="53"/>
      <c r="D19" s="36"/>
      <c r="E19" s="62"/>
      <c r="F19" s="63"/>
      <c r="G19" s="63"/>
      <c r="H19" s="63"/>
      <c r="I19" s="77">
        <f t="shared" ref="I19:I28" si="21">SUM(E19:H19)</f>
        <v>0</v>
      </c>
      <c r="J19" s="44"/>
      <c r="K19" s="43"/>
      <c r="L19" s="43"/>
      <c r="M19" s="49"/>
      <c r="N19" s="40"/>
      <c r="O19" s="43"/>
      <c r="P19" s="43"/>
      <c r="Q19" s="49"/>
      <c r="R19" s="44"/>
      <c r="S19" s="43"/>
      <c r="T19" s="43"/>
      <c r="U19" s="49"/>
      <c r="V19" s="91"/>
      <c r="W19" s="34"/>
      <c r="X19" s="34"/>
      <c r="Y19" s="38"/>
      <c r="Z19" s="41"/>
      <c r="AA19" s="4"/>
      <c r="AB19" s="10"/>
    </row>
    <row r="20" spans="1:28" ht="45" customHeight="1" x14ac:dyDescent="0.25">
      <c r="A20" s="32"/>
      <c r="B20" s="31"/>
      <c r="C20" s="53"/>
      <c r="D20" s="36"/>
      <c r="E20" s="62"/>
      <c r="F20" s="63"/>
      <c r="G20" s="63"/>
      <c r="H20" s="63"/>
      <c r="I20" s="77">
        <f t="shared" si="21"/>
        <v>0</v>
      </c>
      <c r="J20" s="44"/>
      <c r="K20" s="43"/>
      <c r="L20" s="43"/>
      <c r="M20" s="49"/>
      <c r="N20" s="40"/>
      <c r="O20" s="43"/>
      <c r="P20" s="43"/>
      <c r="Q20" s="49"/>
      <c r="R20" s="44"/>
      <c r="S20" s="43"/>
      <c r="T20" s="43"/>
      <c r="U20" s="49"/>
      <c r="V20" s="91"/>
      <c r="W20" s="34"/>
      <c r="X20" s="34"/>
      <c r="Y20" s="38"/>
      <c r="Z20" s="41"/>
      <c r="AA20" s="4"/>
      <c r="AB20" s="10"/>
    </row>
    <row r="21" spans="1:28" ht="45" customHeight="1" x14ac:dyDescent="0.25">
      <c r="A21" s="32"/>
      <c r="B21" s="31"/>
      <c r="C21" s="53"/>
      <c r="D21" s="36"/>
      <c r="E21" s="62"/>
      <c r="F21" s="63"/>
      <c r="G21" s="63"/>
      <c r="H21" s="63"/>
      <c r="I21" s="77">
        <f t="shared" si="21"/>
        <v>0</v>
      </c>
      <c r="J21" s="44"/>
      <c r="K21" s="43"/>
      <c r="L21" s="43"/>
      <c r="M21" s="49"/>
      <c r="N21" s="40"/>
      <c r="O21" s="43"/>
      <c r="P21" s="43"/>
      <c r="Q21" s="49"/>
      <c r="R21" s="44"/>
      <c r="S21" s="43"/>
      <c r="T21" s="43"/>
      <c r="U21" s="49"/>
      <c r="V21" s="91"/>
      <c r="W21" s="34"/>
      <c r="X21" s="34"/>
      <c r="Y21" s="38"/>
      <c r="Z21" s="41"/>
      <c r="AA21" s="4"/>
      <c r="AB21" s="10"/>
    </row>
    <row r="22" spans="1:28" ht="45" customHeight="1" x14ac:dyDescent="0.25">
      <c r="A22" s="32"/>
      <c r="B22" s="31"/>
      <c r="C22" s="53"/>
      <c r="D22" s="36"/>
      <c r="E22" s="62"/>
      <c r="F22" s="63"/>
      <c r="G22" s="63"/>
      <c r="H22" s="63"/>
      <c r="I22" s="77">
        <f t="shared" si="21"/>
        <v>0</v>
      </c>
      <c r="J22" s="44"/>
      <c r="K22" s="43"/>
      <c r="L22" s="43"/>
      <c r="M22" s="49"/>
      <c r="N22" s="40"/>
      <c r="O22" s="43"/>
      <c r="P22" s="43"/>
      <c r="Q22" s="49"/>
      <c r="R22" s="44"/>
      <c r="S22" s="43"/>
      <c r="T22" s="43"/>
      <c r="U22" s="49"/>
      <c r="V22" s="91"/>
      <c r="W22" s="34"/>
      <c r="X22" s="34"/>
      <c r="Y22" s="38"/>
      <c r="Z22" s="41"/>
      <c r="AA22" s="4"/>
      <c r="AB22" s="10"/>
    </row>
    <row r="23" spans="1:28" ht="45" customHeight="1" x14ac:dyDescent="0.25">
      <c r="A23" s="32"/>
      <c r="B23" s="31"/>
      <c r="C23" s="53"/>
      <c r="D23" s="36"/>
      <c r="E23" s="62"/>
      <c r="F23" s="63"/>
      <c r="G23" s="63"/>
      <c r="H23" s="63"/>
      <c r="I23" s="77">
        <f t="shared" si="21"/>
        <v>0</v>
      </c>
      <c r="J23" s="44"/>
      <c r="K23" s="43"/>
      <c r="L23" s="43"/>
      <c r="M23" s="49"/>
      <c r="N23" s="40"/>
      <c r="O23" s="43"/>
      <c r="P23" s="43"/>
      <c r="Q23" s="49"/>
      <c r="R23" s="44"/>
      <c r="S23" s="43"/>
      <c r="T23" s="43"/>
      <c r="U23" s="49"/>
      <c r="V23" s="91"/>
      <c r="W23" s="34"/>
      <c r="X23" s="34"/>
      <c r="Y23" s="38"/>
      <c r="Z23" s="41"/>
      <c r="AA23" s="4"/>
      <c r="AB23" s="10"/>
    </row>
    <row r="24" spans="1:28" ht="45" customHeight="1" x14ac:dyDescent="0.25">
      <c r="A24" s="32"/>
      <c r="B24" s="31"/>
      <c r="C24" s="53"/>
      <c r="D24" s="36"/>
      <c r="E24" s="62"/>
      <c r="F24" s="63"/>
      <c r="G24" s="63"/>
      <c r="H24" s="63"/>
      <c r="I24" s="77">
        <f t="shared" si="21"/>
        <v>0</v>
      </c>
      <c r="J24" s="44"/>
      <c r="K24" s="43"/>
      <c r="L24" s="43"/>
      <c r="M24" s="49"/>
      <c r="N24" s="40"/>
      <c r="O24" s="43"/>
      <c r="P24" s="43"/>
      <c r="Q24" s="49"/>
      <c r="R24" s="44"/>
      <c r="S24" s="43"/>
      <c r="T24" s="43"/>
      <c r="U24" s="49"/>
      <c r="V24" s="91"/>
      <c r="W24" s="34"/>
      <c r="X24" s="34"/>
      <c r="Y24" s="38"/>
      <c r="Z24" s="41"/>
      <c r="AA24" s="10"/>
      <c r="AB24" s="10"/>
    </row>
    <row r="25" spans="1:28" ht="45" customHeight="1" x14ac:dyDescent="0.25">
      <c r="A25" s="32"/>
      <c r="B25" s="51"/>
      <c r="C25" s="54"/>
      <c r="D25" s="36"/>
      <c r="E25" s="62"/>
      <c r="F25" s="63"/>
      <c r="G25" s="63"/>
      <c r="H25" s="63"/>
      <c r="I25" s="77">
        <f t="shared" si="21"/>
        <v>0</v>
      </c>
      <c r="J25" s="44"/>
      <c r="K25" s="43"/>
      <c r="L25" s="43"/>
      <c r="M25" s="49"/>
      <c r="N25" s="40"/>
      <c r="O25" s="43"/>
      <c r="P25" s="43"/>
      <c r="Q25" s="49"/>
      <c r="R25" s="44"/>
      <c r="S25" s="43"/>
      <c r="T25" s="43"/>
      <c r="U25" s="49"/>
      <c r="V25" s="91"/>
      <c r="W25" s="34"/>
      <c r="X25" s="34"/>
      <c r="Y25" s="38"/>
      <c r="Z25" s="41"/>
      <c r="AA25" s="10"/>
      <c r="AB25" s="10"/>
    </row>
    <row r="26" spans="1:28" ht="45" customHeight="1" x14ac:dyDescent="0.25">
      <c r="A26" s="32"/>
      <c r="B26" s="51"/>
      <c r="C26" s="54"/>
      <c r="D26" s="36"/>
      <c r="E26" s="62"/>
      <c r="F26" s="63"/>
      <c r="G26" s="63"/>
      <c r="H26" s="63"/>
      <c r="I26" s="77">
        <f t="shared" si="21"/>
        <v>0</v>
      </c>
      <c r="J26" s="44"/>
      <c r="K26" s="43"/>
      <c r="L26" s="43"/>
      <c r="M26" s="49"/>
      <c r="N26" s="40"/>
      <c r="O26" s="43"/>
      <c r="P26" s="43"/>
      <c r="Q26" s="49"/>
      <c r="R26" s="44"/>
      <c r="S26" s="43"/>
      <c r="T26" s="43"/>
      <c r="U26" s="49"/>
      <c r="V26" s="91"/>
      <c r="W26" s="34"/>
      <c r="X26" s="34"/>
      <c r="Y26" s="38"/>
      <c r="Z26" s="41"/>
      <c r="AA26" s="10"/>
      <c r="AB26" s="10"/>
    </row>
    <row r="27" spans="1:28" ht="45" customHeight="1" x14ac:dyDescent="0.25">
      <c r="A27" s="32"/>
      <c r="B27" s="51"/>
      <c r="C27" s="54"/>
      <c r="D27" s="36"/>
      <c r="E27" s="62"/>
      <c r="F27" s="63"/>
      <c r="G27" s="63"/>
      <c r="H27" s="63"/>
      <c r="I27" s="77">
        <f t="shared" si="21"/>
        <v>0</v>
      </c>
      <c r="J27" s="44"/>
      <c r="K27" s="43"/>
      <c r="L27" s="43"/>
      <c r="M27" s="49"/>
      <c r="N27" s="40"/>
      <c r="O27" s="43"/>
      <c r="P27" s="43"/>
      <c r="Q27" s="49"/>
      <c r="R27" s="44"/>
      <c r="S27" s="43"/>
      <c r="T27" s="43"/>
      <c r="U27" s="49"/>
      <c r="V27" s="91"/>
      <c r="W27" s="34"/>
      <c r="X27" s="34"/>
      <c r="Y27" s="38"/>
      <c r="Z27" s="41"/>
      <c r="AA27" s="10"/>
      <c r="AB27" s="10"/>
    </row>
    <row r="28" spans="1:28" ht="45" customHeight="1" thickBot="1" x14ac:dyDescent="0.3">
      <c r="A28" s="32"/>
      <c r="B28" s="51"/>
      <c r="C28" s="54"/>
      <c r="D28" s="36"/>
      <c r="E28" s="62"/>
      <c r="F28" s="63"/>
      <c r="G28" s="63"/>
      <c r="H28" s="63"/>
      <c r="I28" s="77">
        <f t="shared" si="21"/>
        <v>0</v>
      </c>
      <c r="J28" s="46"/>
      <c r="K28" s="47"/>
      <c r="L28" s="47"/>
      <c r="M28" s="50"/>
      <c r="N28" s="52"/>
      <c r="O28" s="47"/>
      <c r="P28" s="47"/>
      <c r="Q28" s="50"/>
      <c r="R28" s="46"/>
      <c r="S28" s="47"/>
      <c r="T28" s="47"/>
      <c r="U28" s="50"/>
      <c r="V28" s="92"/>
      <c r="W28" s="79"/>
      <c r="X28" s="79"/>
      <c r="Y28" s="80"/>
      <c r="Z28" s="41"/>
      <c r="AA28" s="10"/>
      <c r="AB28" s="10"/>
    </row>
    <row r="29" spans="1:28" ht="21.95" customHeight="1" thickBot="1" x14ac:dyDescent="0.3">
      <c r="A29" s="116" t="s">
        <v>12</v>
      </c>
      <c r="B29" s="117"/>
      <c r="C29" s="117"/>
      <c r="D29" s="117"/>
      <c r="E29" s="118"/>
      <c r="F29" s="118"/>
      <c r="G29" s="118"/>
      <c r="H29" s="118"/>
      <c r="I29" s="118"/>
      <c r="J29" s="118"/>
      <c r="K29" s="118"/>
      <c r="L29" s="118"/>
      <c r="M29" s="118"/>
      <c r="N29" s="118"/>
      <c r="O29" s="118"/>
      <c r="P29" s="118"/>
      <c r="Q29" s="118"/>
      <c r="R29" s="118"/>
      <c r="S29" s="118"/>
      <c r="T29" s="118"/>
      <c r="U29" s="118"/>
      <c r="V29" s="118"/>
      <c r="W29" s="118"/>
      <c r="X29" s="118"/>
      <c r="Y29" s="42">
        <f>SUM(Y10:Y28)</f>
        <v>4057948.3933333331</v>
      </c>
      <c r="Z29" s="9"/>
      <c r="AA29" s="4"/>
      <c r="AB29" s="4"/>
    </row>
    <row r="30" spans="1:28" ht="15" customHeight="1" x14ac:dyDescent="0.25">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4"/>
      <c r="AA30" s="4"/>
      <c r="AB30" s="4"/>
    </row>
    <row r="31" spans="1:28" ht="15" customHeight="1" x14ac:dyDescent="0.25">
      <c r="A31" s="4"/>
      <c r="B31" s="4"/>
      <c r="C31" s="4"/>
      <c r="D31" s="4"/>
      <c r="E31" s="4"/>
      <c r="F31" s="4"/>
      <c r="G31" s="4"/>
      <c r="H31" s="4"/>
      <c r="I31" s="4"/>
      <c r="J31" s="4"/>
      <c r="K31" s="4"/>
      <c r="L31" s="4"/>
      <c r="M31" s="4"/>
      <c r="N31" s="4"/>
      <c r="O31" s="4"/>
      <c r="P31" s="4"/>
      <c r="Q31" s="4"/>
      <c r="R31" s="4"/>
      <c r="S31" s="4"/>
      <c r="T31" s="4"/>
      <c r="U31" s="4"/>
      <c r="V31" s="4"/>
      <c r="W31" s="4"/>
      <c r="X31" s="4"/>
      <c r="Y31" s="12"/>
      <c r="Z31" s="4"/>
      <c r="AA31" s="4"/>
      <c r="AB31" s="4"/>
    </row>
    <row r="32" spans="1:28" ht="15" customHeight="1" x14ac:dyDescent="0.25">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row>
    <row r="33" spans="1:28" ht="15" customHeight="1" x14ac:dyDescent="0.25">
      <c r="A33" s="5"/>
      <c r="B33" s="5"/>
      <c r="C33" s="5"/>
      <c r="D33" s="5"/>
      <c r="E33" s="5"/>
      <c r="F33" s="5"/>
      <c r="G33" s="5"/>
      <c r="H33" s="5"/>
      <c r="I33" s="5"/>
      <c r="J33" s="5"/>
      <c r="K33" s="5"/>
      <c r="L33" s="5"/>
      <c r="M33" s="5"/>
      <c r="N33" s="5"/>
      <c r="O33" s="5"/>
      <c r="P33" s="5"/>
      <c r="Q33" s="5"/>
      <c r="R33" s="5"/>
      <c r="S33" s="5"/>
      <c r="T33" s="5"/>
      <c r="U33" s="5"/>
      <c r="V33" s="5"/>
      <c r="W33" s="5"/>
      <c r="X33" s="5"/>
      <c r="Y33" s="5"/>
      <c r="Z33" s="4"/>
      <c r="AA33" s="4"/>
      <c r="AB33" s="4"/>
    </row>
    <row r="34" spans="1:28" ht="29.1" customHeight="1" x14ac:dyDescent="0.25">
      <c r="A34" s="119" t="s">
        <v>16</v>
      </c>
      <c r="B34" s="120"/>
      <c r="C34" s="120"/>
      <c r="D34" s="120"/>
      <c r="E34" s="120"/>
      <c r="F34" s="120"/>
      <c r="G34" s="120"/>
      <c r="H34" s="120"/>
      <c r="I34" s="120"/>
      <c r="J34" s="120"/>
      <c r="K34" s="120"/>
      <c r="L34" s="120"/>
      <c r="M34" s="120"/>
      <c r="N34" s="120"/>
      <c r="O34" s="120"/>
      <c r="P34" s="120"/>
      <c r="Q34" s="120"/>
      <c r="R34" s="120"/>
      <c r="S34" s="120"/>
      <c r="T34" s="120"/>
      <c r="U34" s="120"/>
      <c r="V34" s="120"/>
      <c r="W34" s="120"/>
      <c r="X34" s="120"/>
      <c r="Y34" s="121"/>
      <c r="Z34" s="8"/>
      <c r="AA34" s="4"/>
      <c r="AB34" s="4"/>
    </row>
    <row r="35" spans="1:28" ht="15" customHeight="1" x14ac:dyDescent="0.25">
      <c r="A35" s="13"/>
      <c r="B35" s="13"/>
      <c r="C35" s="14"/>
      <c r="D35" s="14"/>
      <c r="E35" s="14"/>
      <c r="F35" s="14"/>
      <c r="G35" s="14"/>
      <c r="H35" s="14"/>
      <c r="I35" s="14"/>
      <c r="J35" s="15"/>
      <c r="K35" s="16"/>
      <c r="L35" s="17"/>
      <c r="M35" s="18"/>
      <c r="N35" s="19"/>
      <c r="O35" s="19"/>
      <c r="P35" s="19"/>
      <c r="Q35" s="19"/>
      <c r="R35" s="19"/>
      <c r="S35" s="19"/>
      <c r="T35" s="19"/>
      <c r="U35" s="19"/>
      <c r="V35" s="19"/>
      <c r="W35" s="19"/>
      <c r="X35" s="19"/>
      <c r="Y35" s="19"/>
      <c r="Z35" s="4"/>
      <c r="AA35" s="4"/>
      <c r="AB35" s="4"/>
    </row>
    <row r="36" spans="1:28" ht="15" customHeight="1" x14ac:dyDescent="0.25">
      <c r="A36" s="20"/>
      <c r="B36" s="20"/>
      <c r="C36" s="20"/>
      <c r="D36" s="20"/>
      <c r="E36" s="20"/>
      <c r="F36" s="20"/>
      <c r="G36" s="20"/>
      <c r="H36" s="20"/>
      <c r="I36" s="20"/>
      <c r="J36" s="21"/>
      <c r="K36" s="22"/>
      <c r="L36" s="23"/>
      <c r="M36" s="24"/>
      <c r="N36" s="4"/>
      <c r="O36" s="4"/>
      <c r="P36" s="4"/>
      <c r="Q36" s="4"/>
      <c r="R36" s="4"/>
      <c r="S36" s="4"/>
      <c r="T36" s="4"/>
      <c r="U36" s="4"/>
      <c r="V36" s="4"/>
      <c r="W36" s="4"/>
      <c r="X36" s="4"/>
      <c r="Y36" s="4"/>
      <c r="Z36" s="4"/>
      <c r="AA36" s="4"/>
      <c r="AB36" s="4"/>
    </row>
    <row r="37" spans="1:28" ht="15" customHeight="1" x14ac:dyDescent="0.25">
      <c r="A37" s="20"/>
      <c r="B37" s="20"/>
      <c r="C37" s="20"/>
      <c r="D37" s="20"/>
      <c r="E37" s="20"/>
      <c r="F37" s="20"/>
      <c r="G37" s="20"/>
      <c r="H37" s="20"/>
      <c r="I37" s="20"/>
      <c r="J37" s="21"/>
      <c r="K37" s="22"/>
      <c r="L37" s="23"/>
      <c r="M37" s="24"/>
      <c r="N37" s="4"/>
      <c r="O37" s="4"/>
      <c r="P37" s="4"/>
      <c r="Q37" s="4"/>
      <c r="R37" s="4"/>
      <c r="S37" s="4"/>
      <c r="T37" s="4"/>
      <c r="U37" s="4"/>
      <c r="V37" s="4"/>
      <c r="W37" s="4"/>
      <c r="X37" s="4"/>
      <c r="Y37" s="4"/>
      <c r="Z37" s="4"/>
      <c r="AA37" s="4"/>
      <c r="AB37" s="4"/>
    </row>
    <row r="38" spans="1:28" ht="108" customHeight="1" x14ac:dyDescent="0.25">
      <c r="A38" s="25"/>
      <c r="B38" s="25"/>
      <c r="C38" s="96" t="s">
        <v>13</v>
      </c>
      <c r="D38" s="26"/>
      <c r="E38" s="26"/>
      <c r="F38" s="26"/>
      <c r="G38" s="26"/>
      <c r="H38" s="26"/>
      <c r="I38" s="26"/>
      <c r="J38" s="21"/>
      <c r="K38" s="27"/>
      <c r="L38" s="28"/>
      <c r="M38" s="29"/>
      <c r="N38" s="4"/>
      <c r="O38" s="4"/>
      <c r="P38" s="12"/>
      <c r="Q38" s="4"/>
      <c r="R38" s="4"/>
      <c r="S38" s="4"/>
      <c r="T38" s="4"/>
      <c r="U38" s="4"/>
      <c r="V38" s="12"/>
      <c r="W38" s="4"/>
      <c r="X38" s="4"/>
      <c r="Y38" s="4"/>
      <c r="Z38" s="4"/>
      <c r="AA38" s="4"/>
      <c r="AB38" s="4"/>
    </row>
    <row r="39" spans="1:28" ht="57" customHeight="1" x14ac:dyDescent="0.25">
      <c r="A39" s="25"/>
      <c r="B39" s="25"/>
      <c r="C39" s="114" t="s">
        <v>17</v>
      </c>
      <c r="D39" s="115"/>
      <c r="E39" s="33"/>
      <c r="F39" s="33"/>
      <c r="G39" s="33"/>
      <c r="H39" s="33"/>
      <c r="I39" s="30"/>
      <c r="J39" s="24"/>
      <c r="K39" s="112"/>
      <c r="L39" s="113"/>
      <c r="M39" s="113"/>
      <c r="N39" s="4"/>
      <c r="O39" s="4"/>
      <c r="P39" s="4"/>
      <c r="Q39" s="4"/>
      <c r="R39" s="4"/>
      <c r="S39" s="4"/>
      <c r="T39" s="4"/>
      <c r="U39" s="4"/>
      <c r="V39" s="4"/>
      <c r="W39" s="10"/>
      <c r="X39" s="4"/>
      <c r="Y39" s="4"/>
      <c r="Z39" s="4"/>
      <c r="AA39" s="4"/>
      <c r="AB39" s="4"/>
    </row>
  </sheetData>
  <mergeCells count="20">
    <mergeCell ref="K39:M39"/>
    <mergeCell ref="D8:D9"/>
    <mergeCell ref="C39:D39"/>
    <mergeCell ref="B8:B9"/>
    <mergeCell ref="A29:X29"/>
    <mergeCell ref="A34:Y34"/>
    <mergeCell ref="C8:C9"/>
    <mergeCell ref="A8:A9"/>
    <mergeCell ref="J8:M8"/>
    <mergeCell ref="I8:I9"/>
    <mergeCell ref="V8:Y8"/>
    <mergeCell ref="R8:U8"/>
    <mergeCell ref="E8:E9"/>
    <mergeCell ref="G8:G9"/>
    <mergeCell ref="F8:F9"/>
    <mergeCell ref="H8:H9"/>
    <mergeCell ref="A3:Y3"/>
    <mergeCell ref="N8:Q8"/>
    <mergeCell ref="A5:Y5"/>
    <mergeCell ref="A6:Y6"/>
  </mergeCells>
  <phoneticPr fontId="12" type="noConversion"/>
  <pageMargins left="0.7" right="0.7" top="0.75" bottom="0.75" header="0.3" footer="0.3"/>
  <pageSetup orientation="landscape" r:id="rId1"/>
  <headerFooter>
    <oddFooter>&amp;C&amp;"Helvetica,Regular"&amp;12&amp;K000000&amp;P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50E79-C793-044C-8D24-BED313679EA3}">
  <sheetPr>
    <pageSetUpPr fitToPage="1"/>
  </sheetPr>
  <dimension ref="A1:JB30"/>
  <sheetViews>
    <sheetView showGridLines="0" topLeftCell="A2" zoomScale="80" zoomScaleNormal="80" workbookViewId="0">
      <selection activeCell="C10" sqref="C10"/>
    </sheetView>
  </sheetViews>
  <sheetFormatPr baseColWidth="10" defaultColWidth="9.140625" defaultRowHeight="15" customHeight="1" x14ac:dyDescent="0.25"/>
  <cols>
    <col min="1" max="1" width="10.85546875" style="1" customWidth="1"/>
    <col min="2" max="2" width="21.7109375" style="1" customWidth="1"/>
    <col min="3" max="3" width="47.42578125" style="1" customWidth="1"/>
    <col min="4" max="4" width="10.28515625" style="1" customWidth="1"/>
    <col min="5" max="8" width="16.42578125" style="1" customWidth="1"/>
    <col min="9" max="9" width="25.140625" style="1" customWidth="1"/>
    <col min="10" max="21" width="12.42578125" style="1" customWidth="1"/>
    <col min="22" max="25" width="13" style="1" customWidth="1"/>
    <col min="26" max="26" width="9.140625" style="1" customWidth="1"/>
    <col min="27" max="27" width="16" style="1" customWidth="1"/>
    <col min="28" max="28" width="15.85546875" style="1" customWidth="1"/>
    <col min="29" max="262" width="9.140625" style="1" customWidth="1"/>
  </cols>
  <sheetData>
    <row r="1" spans="1:28" ht="15" customHeight="1" x14ac:dyDescent="0.25">
      <c r="A1" s="2"/>
      <c r="B1" s="2"/>
      <c r="C1" s="3"/>
      <c r="D1" s="3"/>
      <c r="E1" s="3"/>
      <c r="F1" s="3"/>
      <c r="G1" s="3"/>
      <c r="H1" s="3"/>
      <c r="I1" s="3"/>
      <c r="J1" s="3"/>
      <c r="K1" s="3"/>
      <c r="L1" s="3"/>
      <c r="M1" s="3"/>
      <c r="N1" s="4"/>
      <c r="O1" s="4"/>
      <c r="P1" s="4"/>
      <c r="Q1" s="4"/>
      <c r="R1" s="4"/>
      <c r="S1" s="4"/>
      <c r="T1" s="4"/>
      <c r="U1" s="4"/>
      <c r="V1" s="4"/>
      <c r="W1" s="4"/>
      <c r="X1" s="4"/>
      <c r="Y1" s="4"/>
      <c r="Z1" s="4"/>
      <c r="AA1" s="4"/>
      <c r="AB1" s="4"/>
    </row>
    <row r="2" spans="1:28" ht="15" customHeight="1" x14ac:dyDescent="0.25">
      <c r="A2" s="2"/>
      <c r="B2" s="2"/>
      <c r="C2" s="3"/>
      <c r="D2" s="3"/>
      <c r="E2" s="3"/>
      <c r="F2" s="3"/>
      <c r="G2" s="3"/>
      <c r="H2" s="3"/>
      <c r="I2" s="3"/>
      <c r="J2" s="3"/>
      <c r="K2" s="3"/>
      <c r="L2" s="3"/>
      <c r="M2" s="3"/>
      <c r="N2" s="4"/>
      <c r="O2" s="4"/>
      <c r="P2" s="4"/>
      <c r="Q2" s="4"/>
      <c r="R2" s="4"/>
      <c r="S2" s="4"/>
      <c r="T2" s="4"/>
      <c r="U2" s="4"/>
      <c r="V2" s="4"/>
      <c r="W2" s="4"/>
      <c r="X2" s="4"/>
      <c r="Y2" s="4"/>
      <c r="Z2" s="4"/>
      <c r="AA2" s="4"/>
      <c r="AB2" s="4"/>
    </row>
    <row r="3" spans="1:28" ht="15" customHeight="1" x14ac:dyDescent="0.25">
      <c r="A3" s="101" t="s">
        <v>0</v>
      </c>
      <c r="B3" s="102"/>
      <c r="C3" s="102"/>
      <c r="D3" s="102"/>
      <c r="E3" s="102"/>
      <c r="F3" s="102"/>
      <c r="G3" s="102"/>
      <c r="H3" s="102"/>
      <c r="I3" s="102"/>
      <c r="J3" s="102"/>
      <c r="K3" s="102"/>
      <c r="L3" s="102"/>
      <c r="M3" s="102"/>
      <c r="N3" s="102"/>
      <c r="O3" s="102"/>
      <c r="P3" s="102"/>
      <c r="Q3" s="102"/>
      <c r="R3" s="102"/>
      <c r="S3" s="102"/>
      <c r="T3" s="102"/>
      <c r="U3" s="102"/>
      <c r="V3" s="102"/>
      <c r="W3" s="102"/>
      <c r="X3" s="102"/>
      <c r="Y3" s="102"/>
      <c r="Z3" s="4"/>
      <c r="AA3" s="4"/>
      <c r="AB3" s="4"/>
    </row>
    <row r="4" spans="1:28" ht="8.1" customHeight="1" x14ac:dyDescent="0.25">
      <c r="A4" s="5"/>
      <c r="B4" s="5"/>
      <c r="C4" s="5"/>
      <c r="D4" s="6"/>
      <c r="E4" s="6"/>
      <c r="F4" s="6"/>
      <c r="G4" s="6"/>
      <c r="H4" s="6"/>
      <c r="I4" s="6"/>
      <c r="J4" s="7"/>
      <c r="K4" s="7"/>
      <c r="L4" s="7"/>
      <c r="M4" s="7"/>
      <c r="N4" s="5"/>
      <c r="O4" s="5"/>
      <c r="P4" s="5"/>
      <c r="Q4" s="5"/>
      <c r="R4" s="5"/>
      <c r="S4" s="5"/>
      <c r="T4" s="5"/>
      <c r="U4" s="5"/>
      <c r="V4" s="5"/>
      <c r="W4" s="5"/>
      <c r="X4" s="5"/>
      <c r="Y4" s="5"/>
      <c r="Z4" s="4"/>
      <c r="AA4" s="4"/>
      <c r="AB4" s="4"/>
    </row>
    <row r="5" spans="1:28" ht="41.1" customHeight="1" x14ac:dyDescent="0.25">
      <c r="A5" s="106" t="s">
        <v>18</v>
      </c>
      <c r="B5" s="107"/>
      <c r="C5" s="107"/>
      <c r="D5" s="107"/>
      <c r="E5" s="107"/>
      <c r="F5" s="107"/>
      <c r="G5" s="107"/>
      <c r="H5" s="107"/>
      <c r="I5" s="107"/>
      <c r="J5" s="107"/>
      <c r="K5" s="107"/>
      <c r="L5" s="107"/>
      <c r="M5" s="107"/>
      <c r="N5" s="107"/>
      <c r="O5" s="107"/>
      <c r="P5" s="107"/>
      <c r="Q5" s="107"/>
      <c r="R5" s="107"/>
      <c r="S5" s="107"/>
      <c r="T5" s="107"/>
      <c r="U5" s="107"/>
      <c r="V5" s="107"/>
      <c r="W5" s="107"/>
      <c r="X5" s="107"/>
      <c r="Y5" s="108"/>
      <c r="Z5" s="8"/>
      <c r="AA5" s="4"/>
      <c r="AB5" s="4"/>
    </row>
    <row r="6" spans="1:28" ht="36" customHeight="1" x14ac:dyDescent="0.25">
      <c r="A6" s="109" t="s">
        <v>47</v>
      </c>
      <c r="B6" s="110"/>
      <c r="C6" s="110"/>
      <c r="D6" s="110"/>
      <c r="E6" s="110"/>
      <c r="F6" s="110"/>
      <c r="G6" s="110"/>
      <c r="H6" s="110"/>
      <c r="I6" s="110"/>
      <c r="J6" s="110"/>
      <c r="K6" s="110"/>
      <c r="L6" s="110"/>
      <c r="M6" s="110"/>
      <c r="N6" s="110"/>
      <c r="O6" s="110"/>
      <c r="P6" s="110"/>
      <c r="Q6" s="110"/>
      <c r="R6" s="110"/>
      <c r="S6" s="110"/>
      <c r="T6" s="110"/>
      <c r="U6" s="110"/>
      <c r="V6" s="110"/>
      <c r="W6" s="110"/>
      <c r="X6" s="110"/>
      <c r="Y6" s="111"/>
      <c r="Z6" s="8"/>
      <c r="AA6" s="4"/>
      <c r="AB6" s="4"/>
    </row>
    <row r="7" spans="1:28" ht="18" customHeight="1" thickBot="1" x14ac:dyDescent="0.3">
      <c r="A7" s="64"/>
      <c r="B7" s="64"/>
      <c r="C7" s="65"/>
      <c r="D7" s="66"/>
      <c r="E7" s="66"/>
      <c r="F7" s="66"/>
      <c r="G7" s="66"/>
      <c r="H7" s="66"/>
      <c r="I7" s="66"/>
      <c r="J7" s="37"/>
      <c r="K7" s="37"/>
      <c r="L7" s="37"/>
      <c r="M7" s="37"/>
      <c r="N7" s="39"/>
      <c r="O7" s="39"/>
      <c r="P7" s="39"/>
      <c r="Q7" s="39"/>
      <c r="R7" s="39"/>
      <c r="S7" s="39"/>
      <c r="T7" s="39"/>
      <c r="U7" s="39"/>
      <c r="V7" s="39"/>
      <c r="W7" s="39"/>
      <c r="X7" s="39"/>
      <c r="Y7" s="39"/>
      <c r="Z7" s="4"/>
      <c r="AA7" s="4"/>
      <c r="AB7" s="4"/>
    </row>
    <row r="8" spans="1:28" ht="33" customHeight="1" thickBot="1" x14ac:dyDescent="0.3">
      <c r="A8" s="122" t="s">
        <v>1</v>
      </c>
      <c r="B8" s="97" t="s">
        <v>2</v>
      </c>
      <c r="C8" s="97" t="s">
        <v>3</v>
      </c>
      <c r="D8" s="97" t="s">
        <v>4</v>
      </c>
      <c r="E8" s="97" t="s">
        <v>14</v>
      </c>
      <c r="F8" s="97" t="s">
        <v>15</v>
      </c>
      <c r="G8" s="97" t="s">
        <v>19</v>
      </c>
      <c r="H8" s="100" t="s">
        <v>20</v>
      </c>
      <c r="I8" s="124" t="s">
        <v>5</v>
      </c>
      <c r="J8" s="103" t="s">
        <v>48</v>
      </c>
      <c r="K8" s="104"/>
      <c r="L8" s="104"/>
      <c r="M8" s="105"/>
      <c r="N8" s="103" t="s">
        <v>49</v>
      </c>
      <c r="O8" s="104"/>
      <c r="P8" s="104"/>
      <c r="Q8" s="105"/>
      <c r="R8" s="103" t="s">
        <v>50</v>
      </c>
      <c r="S8" s="104"/>
      <c r="T8" s="104"/>
      <c r="U8" s="105"/>
      <c r="V8" s="126" t="s">
        <v>6</v>
      </c>
      <c r="W8" s="127"/>
      <c r="X8" s="127"/>
      <c r="Y8" s="128"/>
      <c r="Z8" s="41"/>
      <c r="AA8" s="4"/>
      <c r="AB8" s="4"/>
    </row>
    <row r="9" spans="1:28" ht="33" customHeight="1" thickBot="1" x14ac:dyDescent="0.3">
      <c r="A9" s="123"/>
      <c r="B9" s="98"/>
      <c r="C9" s="98"/>
      <c r="D9" s="98"/>
      <c r="E9" s="98"/>
      <c r="F9" s="99"/>
      <c r="G9" s="99"/>
      <c r="H9" s="99"/>
      <c r="I9" s="125"/>
      <c r="J9" s="88" t="s">
        <v>7</v>
      </c>
      <c r="K9" s="89" t="s">
        <v>8</v>
      </c>
      <c r="L9" s="89" t="s">
        <v>9</v>
      </c>
      <c r="M9" s="95" t="s">
        <v>10</v>
      </c>
      <c r="N9" s="88" t="s">
        <v>7</v>
      </c>
      <c r="O9" s="89" t="s">
        <v>8</v>
      </c>
      <c r="P9" s="89" t="s">
        <v>9</v>
      </c>
      <c r="Q9" s="95" t="s">
        <v>11</v>
      </c>
      <c r="R9" s="88" t="s">
        <v>7</v>
      </c>
      <c r="S9" s="89" t="s">
        <v>8</v>
      </c>
      <c r="T9" s="89" t="s">
        <v>9</v>
      </c>
      <c r="U9" s="90" t="s">
        <v>11</v>
      </c>
      <c r="V9" s="88" t="s">
        <v>7</v>
      </c>
      <c r="W9" s="89" t="s">
        <v>8</v>
      </c>
      <c r="X9" s="89" t="s">
        <v>9</v>
      </c>
      <c r="Y9" s="90" t="s">
        <v>11</v>
      </c>
      <c r="Z9" s="41"/>
      <c r="AA9" s="4"/>
      <c r="AB9" s="4"/>
    </row>
    <row r="10" spans="1:28" ht="33" customHeight="1" x14ac:dyDescent="0.25">
      <c r="A10" s="56">
        <v>1</v>
      </c>
      <c r="B10" s="56">
        <v>43211700</v>
      </c>
      <c r="C10" s="56" t="s">
        <v>30</v>
      </c>
      <c r="D10" s="68" t="s">
        <v>43</v>
      </c>
      <c r="E10" s="60"/>
      <c r="F10" s="61"/>
      <c r="G10" s="61"/>
      <c r="H10" s="61"/>
      <c r="I10" s="76">
        <v>1</v>
      </c>
      <c r="J10" s="81">
        <v>630000</v>
      </c>
      <c r="K10" s="82">
        <f>J10*1.19</f>
        <v>749700</v>
      </c>
      <c r="L10" s="82">
        <f>J10*I10</f>
        <v>630000</v>
      </c>
      <c r="M10" s="93">
        <f>K10*I10</f>
        <v>749700</v>
      </c>
      <c r="N10" s="84">
        <v>1191176</v>
      </c>
      <c r="O10" s="82">
        <f>N10*1.19</f>
        <v>1417499.44</v>
      </c>
      <c r="P10" s="82">
        <f>N10*I10</f>
        <v>1191176</v>
      </c>
      <c r="Q10" s="93">
        <f>O10*I10</f>
        <v>1417499.44</v>
      </c>
      <c r="R10" s="81">
        <v>785400</v>
      </c>
      <c r="S10" s="82">
        <f>+R10*1.19</f>
        <v>934626</v>
      </c>
      <c r="T10" s="82">
        <f>R10*I10</f>
        <v>785400</v>
      </c>
      <c r="U10" s="83">
        <f>+S10*I10</f>
        <v>934626</v>
      </c>
      <c r="V10" s="94">
        <f t="shared" ref="V10:Y10" si="0">AVERAGE(J10,N10,R10)</f>
        <v>868858.66666666663</v>
      </c>
      <c r="W10" s="86">
        <f t="shared" si="0"/>
        <v>1033941.8133333334</v>
      </c>
      <c r="X10" s="86">
        <f t="shared" si="0"/>
        <v>868858.66666666663</v>
      </c>
      <c r="Y10" s="87">
        <f t="shared" si="0"/>
        <v>1033941.8133333334</v>
      </c>
      <c r="Z10" s="41"/>
      <c r="AA10" s="4"/>
      <c r="AB10" s="4"/>
    </row>
    <row r="11" spans="1:28" ht="15.75" x14ac:dyDescent="0.25">
      <c r="A11" s="57"/>
      <c r="B11" s="57"/>
      <c r="C11" s="57"/>
      <c r="D11" s="59"/>
      <c r="E11" s="62"/>
      <c r="F11" s="63"/>
      <c r="G11" s="63"/>
      <c r="H11" s="63"/>
      <c r="I11" s="77">
        <f t="shared" ref="I11:I18" si="1">SUM(E11:H11)</f>
        <v>0</v>
      </c>
      <c r="J11" s="44"/>
      <c r="K11" s="43"/>
      <c r="L11" s="43"/>
      <c r="M11" s="49"/>
      <c r="N11" s="40"/>
      <c r="O11" s="43"/>
      <c r="P11" s="43"/>
      <c r="Q11" s="49"/>
      <c r="R11" s="44"/>
      <c r="S11" s="43"/>
      <c r="T11" s="43"/>
      <c r="U11" s="45"/>
      <c r="V11" s="91"/>
      <c r="W11" s="34"/>
      <c r="X11" s="34"/>
      <c r="Y11" s="38"/>
      <c r="Z11" s="41"/>
      <c r="AA11" s="4"/>
      <c r="AB11" s="4"/>
    </row>
    <row r="12" spans="1:28" ht="15.75" x14ac:dyDescent="0.25">
      <c r="A12" s="57"/>
      <c r="B12" s="57"/>
      <c r="C12" s="57"/>
      <c r="D12" s="59"/>
      <c r="E12" s="62"/>
      <c r="F12" s="63"/>
      <c r="G12" s="63"/>
      <c r="H12" s="63"/>
      <c r="I12" s="77">
        <f t="shared" si="1"/>
        <v>0</v>
      </c>
      <c r="J12" s="44"/>
      <c r="K12" s="43"/>
      <c r="L12" s="43"/>
      <c r="M12" s="49"/>
      <c r="N12" s="40"/>
      <c r="O12" s="43"/>
      <c r="P12" s="43"/>
      <c r="Q12" s="49"/>
      <c r="R12" s="44"/>
      <c r="S12" s="43"/>
      <c r="T12" s="43"/>
      <c r="U12" s="45"/>
      <c r="V12" s="91"/>
      <c r="W12" s="34"/>
      <c r="X12" s="34"/>
      <c r="Y12" s="38"/>
      <c r="Z12" s="41"/>
      <c r="AA12" s="4"/>
      <c r="AB12" s="10"/>
    </row>
    <row r="13" spans="1:28" ht="15.75" x14ac:dyDescent="0.25">
      <c r="A13" s="57"/>
      <c r="B13" s="57"/>
      <c r="C13" s="57"/>
      <c r="D13" s="59"/>
      <c r="E13" s="62"/>
      <c r="F13" s="63"/>
      <c r="G13" s="63"/>
      <c r="H13" s="63"/>
      <c r="I13" s="77">
        <f t="shared" si="1"/>
        <v>0</v>
      </c>
      <c r="J13" s="44"/>
      <c r="K13" s="43"/>
      <c r="L13" s="43"/>
      <c r="M13" s="49"/>
      <c r="N13" s="40"/>
      <c r="O13" s="43"/>
      <c r="P13" s="43"/>
      <c r="Q13" s="49"/>
      <c r="R13" s="44"/>
      <c r="S13" s="43"/>
      <c r="T13" s="43"/>
      <c r="U13" s="45"/>
      <c r="V13" s="91"/>
      <c r="W13" s="34"/>
      <c r="X13" s="34"/>
      <c r="Y13" s="38"/>
      <c r="Z13" s="41"/>
      <c r="AA13" s="4"/>
      <c r="AB13" s="10"/>
    </row>
    <row r="14" spans="1:28" ht="15.75" x14ac:dyDescent="0.25">
      <c r="A14" s="57"/>
      <c r="B14" s="57"/>
      <c r="C14" s="57"/>
      <c r="D14" s="59"/>
      <c r="E14" s="62"/>
      <c r="F14" s="63"/>
      <c r="G14" s="63"/>
      <c r="H14" s="63"/>
      <c r="I14" s="77">
        <f t="shared" si="1"/>
        <v>0</v>
      </c>
      <c r="J14" s="44"/>
      <c r="K14" s="43"/>
      <c r="L14" s="43"/>
      <c r="M14" s="49"/>
      <c r="N14" s="40"/>
      <c r="O14" s="43"/>
      <c r="P14" s="43"/>
      <c r="Q14" s="49"/>
      <c r="R14" s="44"/>
      <c r="S14" s="43"/>
      <c r="T14" s="43"/>
      <c r="U14" s="45"/>
      <c r="V14" s="91"/>
      <c r="W14" s="34"/>
      <c r="X14" s="34"/>
      <c r="Y14" s="38"/>
      <c r="Z14" s="41"/>
      <c r="AA14" s="4"/>
      <c r="AB14" s="10"/>
    </row>
    <row r="15" spans="1:28" ht="15.75" x14ac:dyDescent="0.25">
      <c r="A15" s="57"/>
      <c r="B15" s="57"/>
      <c r="C15" s="57"/>
      <c r="D15" s="59"/>
      <c r="E15" s="62"/>
      <c r="F15" s="63"/>
      <c r="G15" s="63"/>
      <c r="H15" s="63"/>
      <c r="I15" s="77">
        <f t="shared" si="1"/>
        <v>0</v>
      </c>
      <c r="J15" s="44"/>
      <c r="K15" s="43"/>
      <c r="L15" s="43"/>
      <c r="M15" s="49"/>
      <c r="N15" s="40"/>
      <c r="O15" s="43"/>
      <c r="P15" s="43"/>
      <c r="Q15" s="49"/>
      <c r="R15" s="44"/>
      <c r="S15" s="43"/>
      <c r="T15" s="43"/>
      <c r="U15" s="45"/>
      <c r="V15" s="91"/>
      <c r="W15" s="34"/>
      <c r="X15" s="34"/>
      <c r="Y15" s="38"/>
      <c r="Z15" s="41"/>
      <c r="AA15" s="4"/>
      <c r="AB15" s="10"/>
    </row>
    <row r="16" spans="1:28" ht="15.75" x14ac:dyDescent="0.25">
      <c r="A16" s="57"/>
      <c r="B16" s="57"/>
      <c r="C16" s="57"/>
      <c r="D16" s="59"/>
      <c r="E16" s="62"/>
      <c r="F16" s="63"/>
      <c r="G16" s="63"/>
      <c r="H16" s="63"/>
      <c r="I16" s="77">
        <f t="shared" si="1"/>
        <v>0</v>
      </c>
      <c r="J16" s="44"/>
      <c r="K16" s="43"/>
      <c r="L16" s="43"/>
      <c r="M16" s="49"/>
      <c r="N16" s="40"/>
      <c r="O16" s="43"/>
      <c r="P16" s="43"/>
      <c r="Q16" s="49"/>
      <c r="R16" s="44"/>
      <c r="S16" s="43"/>
      <c r="T16" s="43"/>
      <c r="U16" s="45"/>
      <c r="V16" s="91"/>
      <c r="W16" s="34"/>
      <c r="X16" s="34"/>
      <c r="Y16" s="38"/>
      <c r="Z16" s="41"/>
      <c r="AA16" s="4"/>
      <c r="AB16" s="10"/>
    </row>
    <row r="17" spans="1:28" ht="15.75" x14ac:dyDescent="0.25">
      <c r="A17" s="57"/>
      <c r="B17" s="57"/>
      <c r="C17" s="57"/>
      <c r="D17" s="59"/>
      <c r="E17" s="62"/>
      <c r="F17" s="63"/>
      <c r="G17" s="63"/>
      <c r="H17" s="63"/>
      <c r="I17" s="77">
        <f t="shared" si="1"/>
        <v>0</v>
      </c>
      <c r="J17" s="44"/>
      <c r="K17" s="43"/>
      <c r="L17" s="43"/>
      <c r="M17" s="49"/>
      <c r="N17" s="40"/>
      <c r="O17" s="43"/>
      <c r="P17" s="43"/>
      <c r="Q17" s="49"/>
      <c r="R17" s="44"/>
      <c r="S17" s="43"/>
      <c r="T17" s="43"/>
      <c r="U17" s="45"/>
      <c r="V17" s="91"/>
      <c r="W17" s="34"/>
      <c r="X17" s="34"/>
      <c r="Y17" s="38"/>
      <c r="Z17" s="41"/>
      <c r="AA17" s="4"/>
      <c r="AB17" s="10"/>
    </row>
    <row r="18" spans="1:28" ht="15.75" x14ac:dyDescent="0.25">
      <c r="A18" s="53"/>
      <c r="B18" s="55"/>
      <c r="C18" s="53"/>
      <c r="D18" s="58"/>
      <c r="E18" s="62"/>
      <c r="F18" s="63"/>
      <c r="G18" s="63"/>
      <c r="H18" s="63"/>
      <c r="I18" s="77">
        <f t="shared" si="1"/>
        <v>0</v>
      </c>
      <c r="J18" s="44"/>
      <c r="K18" s="43"/>
      <c r="L18" s="43"/>
      <c r="M18" s="49"/>
      <c r="N18" s="40"/>
      <c r="O18" s="43"/>
      <c r="P18" s="43"/>
      <c r="Q18" s="49"/>
      <c r="R18" s="44"/>
      <c r="S18" s="43"/>
      <c r="T18" s="43"/>
      <c r="U18" s="45"/>
      <c r="V18" s="91"/>
      <c r="W18" s="34"/>
      <c r="X18" s="34"/>
      <c r="Y18" s="38"/>
      <c r="Z18" s="41"/>
      <c r="AA18" s="4"/>
      <c r="AB18" s="10"/>
    </row>
    <row r="19" spans="1:28" ht="16.5" thickBot="1" x14ac:dyDescent="0.3">
      <c r="A19" s="32"/>
      <c r="B19" s="31"/>
      <c r="C19" s="53"/>
      <c r="D19" s="36"/>
      <c r="E19" s="62"/>
      <c r="F19" s="63"/>
      <c r="G19" s="63"/>
      <c r="H19" s="63"/>
      <c r="I19" s="77">
        <f t="shared" ref="I19" si="2">SUM(E19:H19)</f>
        <v>0</v>
      </c>
      <c r="J19" s="44"/>
      <c r="K19" s="43"/>
      <c r="L19" s="43"/>
      <c r="M19" s="49"/>
      <c r="N19" s="40"/>
      <c r="O19" s="43"/>
      <c r="P19" s="43"/>
      <c r="Q19" s="49"/>
      <c r="R19" s="46"/>
      <c r="S19" s="47"/>
      <c r="T19" s="47"/>
      <c r="U19" s="48"/>
      <c r="V19" s="92"/>
      <c r="W19" s="79"/>
      <c r="X19" s="79"/>
      <c r="Y19" s="80"/>
      <c r="Z19" s="41"/>
      <c r="AA19" s="4"/>
      <c r="AB19" s="10"/>
    </row>
    <row r="20" spans="1:28" ht="21.95" customHeight="1" thickBot="1" x14ac:dyDescent="0.3">
      <c r="A20" s="116" t="s">
        <v>12</v>
      </c>
      <c r="B20" s="117"/>
      <c r="C20" s="117"/>
      <c r="D20" s="117"/>
      <c r="E20" s="118"/>
      <c r="F20" s="118"/>
      <c r="G20" s="118"/>
      <c r="H20" s="118"/>
      <c r="I20" s="118"/>
      <c r="J20" s="118"/>
      <c r="K20" s="118"/>
      <c r="L20" s="118"/>
      <c r="M20" s="118"/>
      <c r="N20" s="118"/>
      <c r="O20" s="118"/>
      <c r="P20" s="118"/>
      <c r="Q20" s="118"/>
      <c r="R20" s="118"/>
      <c r="S20" s="118"/>
      <c r="T20" s="118"/>
      <c r="U20" s="118"/>
      <c r="V20" s="118"/>
      <c r="W20" s="118"/>
      <c r="X20" s="118"/>
      <c r="Y20" s="42">
        <f>SUM(Y10:Y19)</f>
        <v>1033941.8133333334</v>
      </c>
      <c r="Z20" s="9"/>
      <c r="AA20" s="4"/>
      <c r="AB20" s="4"/>
    </row>
    <row r="21" spans="1:28" ht="15" customHeight="1" x14ac:dyDescent="0.25">
      <c r="A21" s="11"/>
      <c r="B21" s="11"/>
      <c r="C21" s="11"/>
      <c r="D21" s="11"/>
      <c r="E21" s="11"/>
      <c r="F21" s="11"/>
      <c r="G21" s="11"/>
      <c r="H21" s="11"/>
      <c r="I21" s="11"/>
      <c r="J21" s="11"/>
      <c r="K21" s="11"/>
      <c r="L21" s="11"/>
      <c r="M21" s="11"/>
      <c r="N21" s="11"/>
      <c r="O21" s="11"/>
      <c r="P21" s="11"/>
      <c r="Q21" s="11"/>
      <c r="R21" s="11"/>
      <c r="S21" s="11"/>
      <c r="T21" s="11"/>
      <c r="U21" s="11"/>
      <c r="V21" s="11"/>
      <c r="W21" s="11"/>
      <c r="X21" s="11"/>
      <c r="Y21" s="11"/>
      <c r="Z21" s="4"/>
      <c r="AA21" s="4"/>
      <c r="AB21" s="4"/>
    </row>
    <row r="22" spans="1:28" ht="15" customHeight="1" x14ac:dyDescent="0.25">
      <c r="A22" s="4"/>
      <c r="B22" s="4"/>
      <c r="C22" s="4"/>
      <c r="D22" s="4"/>
      <c r="E22" s="4"/>
      <c r="F22" s="4"/>
      <c r="G22" s="4"/>
      <c r="H22" s="4"/>
      <c r="I22" s="4"/>
      <c r="J22" s="4"/>
      <c r="K22" s="4"/>
      <c r="L22" s="4"/>
      <c r="M22" s="4"/>
      <c r="N22" s="4"/>
      <c r="O22" s="4"/>
      <c r="P22" s="4"/>
      <c r="Q22" s="4"/>
      <c r="R22" s="4"/>
      <c r="S22" s="4"/>
      <c r="T22" s="4"/>
      <c r="U22" s="4"/>
      <c r="V22" s="4"/>
      <c r="W22" s="4"/>
      <c r="X22" s="4"/>
      <c r="Y22" s="12"/>
      <c r="Z22" s="4"/>
      <c r="AA22" s="4"/>
      <c r="AB22" s="4"/>
    </row>
    <row r="23" spans="1:28" ht="15" customHeight="1" x14ac:dyDescent="0.25">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row>
    <row r="24" spans="1:28" ht="15" customHeight="1" x14ac:dyDescent="0.25">
      <c r="A24" s="5"/>
      <c r="B24" s="5"/>
      <c r="C24" s="5"/>
      <c r="D24" s="5"/>
      <c r="E24" s="5"/>
      <c r="F24" s="5"/>
      <c r="G24" s="5"/>
      <c r="H24" s="5"/>
      <c r="I24" s="5"/>
      <c r="J24" s="5"/>
      <c r="K24" s="5"/>
      <c r="L24" s="5"/>
      <c r="M24" s="5"/>
      <c r="N24" s="5"/>
      <c r="O24" s="5"/>
      <c r="P24" s="5"/>
      <c r="Q24" s="5"/>
      <c r="R24" s="5"/>
      <c r="S24" s="5"/>
      <c r="T24" s="5"/>
      <c r="U24" s="5"/>
      <c r="V24" s="5"/>
      <c r="W24" s="5"/>
      <c r="X24" s="5"/>
      <c r="Y24" s="5"/>
      <c r="Z24" s="4"/>
      <c r="AA24" s="4"/>
      <c r="AB24" s="4"/>
    </row>
    <row r="25" spans="1:28" ht="29.1" customHeight="1" x14ac:dyDescent="0.25">
      <c r="A25" s="119" t="s">
        <v>16</v>
      </c>
      <c r="B25" s="120"/>
      <c r="C25" s="120"/>
      <c r="D25" s="120"/>
      <c r="E25" s="120"/>
      <c r="F25" s="120"/>
      <c r="G25" s="120"/>
      <c r="H25" s="120"/>
      <c r="I25" s="120"/>
      <c r="J25" s="120"/>
      <c r="K25" s="120"/>
      <c r="L25" s="120"/>
      <c r="M25" s="120"/>
      <c r="N25" s="120"/>
      <c r="O25" s="120"/>
      <c r="P25" s="120"/>
      <c r="Q25" s="120"/>
      <c r="R25" s="120"/>
      <c r="S25" s="120"/>
      <c r="T25" s="120"/>
      <c r="U25" s="120"/>
      <c r="V25" s="120"/>
      <c r="W25" s="120"/>
      <c r="X25" s="120"/>
      <c r="Y25" s="121"/>
      <c r="Z25" s="8"/>
      <c r="AA25" s="4"/>
      <c r="AB25" s="4"/>
    </row>
    <row r="26" spans="1:28" ht="15" customHeight="1" x14ac:dyDescent="0.25">
      <c r="A26" s="13"/>
      <c r="B26" s="13"/>
      <c r="C26" s="14"/>
      <c r="D26" s="14"/>
      <c r="E26" s="14"/>
      <c r="F26" s="14"/>
      <c r="G26" s="14"/>
      <c r="H26" s="14"/>
      <c r="I26" s="14"/>
      <c r="J26" s="15"/>
      <c r="K26" s="16"/>
      <c r="L26" s="17"/>
      <c r="M26" s="18"/>
      <c r="N26" s="19"/>
      <c r="O26" s="19"/>
      <c r="P26" s="19"/>
      <c r="Q26" s="19"/>
      <c r="R26" s="19"/>
      <c r="S26" s="19"/>
      <c r="T26" s="19"/>
      <c r="U26" s="19"/>
      <c r="V26" s="19"/>
      <c r="W26" s="19"/>
      <c r="X26" s="19"/>
      <c r="Y26" s="19"/>
      <c r="Z26" s="4"/>
      <c r="AA26" s="4"/>
      <c r="AB26" s="4"/>
    </row>
    <row r="27" spans="1:28" ht="15" customHeight="1" x14ac:dyDescent="0.25">
      <c r="A27" s="20"/>
      <c r="B27" s="20"/>
      <c r="C27" s="20"/>
      <c r="D27" s="20"/>
      <c r="E27" s="20"/>
      <c r="F27" s="20"/>
      <c r="G27" s="20"/>
      <c r="H27" s="20"/>
      <c r="I27" s="20"/>
      <c r="J27" s="21"/>
      <c r="K27" s="22"/>
      <c r="L27" s="23"/>
      <c r="M27" s="24"/>
      <c r="N27" s="4"/>
      <c r="O27" s="4"/>
      <c r="P27" s="4"/>
      <c r="Q27" s="4"/>
      <c r="R27" s="4"/>
      <c r="S27" s="4"/>
      <c r="T27" s="4"/>
      <c r="U27" s="4"/>
      <c r="V27" s="4"/>
      <c r="W27" s="4"/>
      <c r="X27" s="4"/>
      <c r="Y27" s="4"/>
      <c r="Z27" s="4"/>
      <c r="AA27" s="4"/>
      <c r="AB27" s="4"/>
    </row>
    <row r="28" spans="1:28" ht="15" customHeight="1" x14ac:dyDescent="0.25">
      <c r="A28" s="20"/>
      <c r="B28" s="20"/>
      <c r="C28" s="20"/>
      <c r="D28" s="20"/>
      <c r="E28" s="20"/>
      <c r="F28" s="20"/>
      <c r="G28" s="20"/>
      <c r="H28" s="20"/>
      <c r="I28" s="20"/>
      <c r="J28" s="21"/>
      <c r="K28" s="22"/>
      <c r="L28" s="23"/>
      <c r="M28" s="24"/>
      <c r="N28" s="4"/>
      <c r="O28" s="4"/>
      <c r="P28" s="4"/>
      <c r="Q28" s="4"/>
      <c r="R28" s="4"/>
      <c r="S28" s="4"/>
      <c r="T28" s="4"/>
      <c r="U28" s="4"/>
      <c r="V28" s="4"/>
      <c r="W28" s="4"/>
      <c r="X28" s="4"/>
      <c r="Y28" s="4"/>
      <c r="Z28" s="4"/>
      <c r="AA28" s="4"/>
      <c r="AB28" s="4"/>
    </row>
    <row r="29" spans="1:28" ht="69.95" customHeight="1" x14ac:dyDescent="0.25">
      <c r="A29" s="25"/>
      <c r="B29" s="25"/>
      <c r="C29" s="96" t="s">
        <v>13</v>
      </c>
      <c r="D29" s="26"/>
      <c r="E29" s="26"/>
      <c r="F29" s="26"/>
      <c r="G29" s="26"/>
      <c r="H29" s="26"/>
      <c r="I29" s="26"/>
      <c r="J29" s="21"/>
      <c r="K29" s="27"/>
      <c r="L29" s="28"/>
      <c r="M29" s="29"/>
      <c r="N29" s="4"/>
      <c r="O29" s="4"/>
      <c r="P29" s="12"/>
      <c r="Q29" s="4"/>
      <c r="R29" s="4"/>
      <c r="S29" s="4"/>
      <c r="T29" s="4"/>
      <c r="U29" s="4"/>
      <c r="V29" s="12"/>
      <c r="W29" s="4"/>
      <c r="X29" s="4"/>
      <c r="Y29" s="4"/>
      <c r="Z29" s="4"/>
      <c r="AA29" s="4"/>
      <c r="AB29" s="4"/>
    </row>
    <row r="30" spans="1:28" ht="57" customHeight="1" x14ac:dyDescent="0.25">
      <c r="A30" s="25"/>
      <c r="B30" s="25"/>
      <c r="C30" s="114" t="s">
        <v>17</v>
      </c>
      <c r="D30" s="115"/>
      <c r="E30" s="33"/>
      <c r="F30" s="33"/>
      <c r="G30" s="33"/>
      <c r="H30" s="33"/>
      <c r="I30" s="30"/>
      <c r="J30" s="24"/>
      <c r="K30" s="112"/>
      <c r="L30" s="113"/>
      <c r="M30" s="113"/>
      <c r="N30" s="4"/>
      <c r="O30" s="4"/>
      <c r="P30" s="4"/>
      <c r="Q30" s="4"/>
      <c r="R30" s="4"/>
      <c r="S30" s="4"/>
      <c r="T30" s="4"/>
      <c r="U30" s="4"/>
      <c r="V30" s="4"/>
      <c r="W30" s="10"/>
      <c r="X30" s="4"/>
      <c r="Y30" s="4"/>
      <c r="Z30" s="4"/>
      <c r="AA30" s="4"/>
      <c r="AB30" s="4"/>
    </row>
  </sheetData>
  <mergeCells count="20">
    <mergeCell ref="A25:Y25"/>
    <mergeCell ref="C30:D30"/>
    <mergeCell ref="K30:M30"/>
    <mergeCell ref="V8:Y8"/>
    <mergeCell ref="A20:X20"/>
    <mergeCell ref="H8:H9"/>
    <mergeCell ref="I8:I9"/>
    <mergeCell ref="J8:M8"/>
    <mergeCell ref="N8:Q8"/>
    <mergeCell ref="R8:U8"/>
    <mergeCell ref="A3:Y3"/>
    <mergeCell ref="A5:Y5"/>
    <mergeCell ref="A6:Y6"/>
    <mergeCell ref="A8:A9"/>
    <mergeCell ref="B8:B9"/>
    <mergeCell ref="C8:C9"/>
    <mergeCell ref="D8:D9"/>
    <mergeCell ref="E8:E9"/>
    <mergeCell ref="F8:F9"/>
    <mergeCell ref="G8:G9"/>
  </mergeCells>
  <pageMargins left="0.7" right="0.7" top="0.75" bottom="0.75" header="0.3" footer="0.3"/>
  <pageSetup orientation="landscape" r:id="rId1"/>
  <headerFooter>
    <oddFooter>&amp;C&amp;"Helvetica,Regular"&amp;12&amp;K000000&amp;P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CE4A2-9C5F-6F45-909D-B474CFE09F21}">
  <sheetPr>
    <pageSetUpPr fitToPage="1"/>
  </sheetPr>
  <dimension ref="A1:JB32"/>
  <sheetViews>
    <sheetView showGridLines="0" topLeftCell="A10" zoomScale="80" zoomScaleNormal="80" workbookViewId="0">
      <selection activeCell="D10" sqref="D10:D20"/>
    </sheetView>
  </sheetViews>
  <sheetFormatPr baseColWidth="10" defaultColWidth="9.140625" defaultRowHeight="15" customHeight="1" x14ac:dyDescent="0.25"/>
  <cols>
    <col min="1" max="1" width="10.85546875" style="1" customWidth="1"/>
    <col min="2" max="2" width="21.7109375" style="1" customWidth="1"/>
    <col min="3" max="3" width="47.42578125" style="1" customWidth="1"/>
    <col min="4" max="4" width="13.28515625" style="1" customWidth="1"/>
    <col min="5" max="8" width="16.42578125" style="1" customWidth="1"/>
    <col min="9" max="9" width="25.140625" style="1" customWidth="1"/>
    <col min="10" max="21" width="12.42578125" style="1" customWidth="1"/>
    <col min="22" max="25" width="13" style="1" customWidth="1"/>
    <col min="26" max="26" width="9.140625" style="1" customWidth="1"/>
    <col min="27" max="27" width="16" style="1" customWidth="1"/>
    <col min="28" max="28" width="15.85546875" style="1" customWidth="1"/>
    <col min="29" max="262" width="9.140625" style="1" customWidth="1"/>
  </cols>
  <sheetData>
    <row r="1" spans="1:28" ht="15" customHeight="1" x14ac:dyDescent="0.25">
      <c r="A1" s="2"/>
      <c r="B1" s="2"/>
      <c r="C1" s="3"/>
      <c r="D1" s="3"/>
      <c r="E1" s="3"/>
      <c r="F1" s="3"/>
      <c r="G1" s="3"/>
      <c r="H1" s="3"/>
      <c r="I1" s="3"/>
      <c r="J1" s="3"/>
      <c r="K1" s="3"/>
      <c r="L1" s="3"/>
      <c r="M1" s="3"/>
      <c r="N1" s="4"/>
      <c r="O1" s="4"/>
      <c r="P1" s="4"/>
      <c r="Q1" s="4"/>
      <c r="R1" s="4"/>
      <c r="S1" s="4"/>
      <c r="T1" s="4"/>
      <c r="U1" s="4"/>
      <c r="V1" s="4"/>
      <c r="W1" s="4"/>
      <c r="X1" s="4"/>
      <c r="Y1" s="4"/>
      <c r="Z1" s="4"/>
      <c r="AA1" s="4"/>
      <c r="AB1" s="4"/>
    </row>
    <row r="2" spans="1:28" ht="15" customHeight="1" x14ac:dyDescent="0.25">
      <c r="A2" s="2"/>
      <c r="B2" s="2"/>
      <c r="C2" s="3"/>
      <c r="D2" s="3"/>
      <c r="E2" s="3"/>
      <c r="F2" s="3"/>
      <c r="G2" s="3"/>
      <c r="H2" s="3"/>
      <c r="I2" s="3"/>
      <c r="J2" s="3"/>
      <c r="K2" s="3"/>
      <c r="L2" s="3"/>
      <c r="M2" s="3"/>
      <c r="N2" s="4"/>
      <c r="O2" s="4"/>
      <c r="P2" s="4"/>
      <c r="Q2" s="4"/>
      <c r="R2" s="4"/>
      <c r="S2" s="4"/>
      <c r="T2" s="4"/>
      <c r="U2" s="4"/>
      <c r="V2" s="4"/>
      <c r="W2" s="4"/>
      <c r="X2" s="4"/>
      <c r="Y2" s="4"/>
      <c r="Z2" s="4"/>
      <c r="AA2" s="4"/>
      <c r="AB2" s="4"/>
    </row>
    <row r="3" spans="1:28" ht="15" customHeight="1" x14ac:dyDescent="0.25">
      <c r="A3" s="101" t="s">
        <v>0</v>
      </c>
      <c r="B3" s="102"/>
      <c r="C3" s="102"/>
      <c r="D3" s="102"/>
      <c r="E3" s="102"/>
      <c r="F3" s="102"/>
      <c r="G3" s="102"/>
      <c r="H3" s="102"/>
      <c r="I3" s="102"/>
      <c r="J3" s="102"/>
      <c r="K3" s="102"/>
      <c r="L3" s="102"/>
      <c r="M3" s="102"/>
      <c r="N3" s="102"/>
      <c r="O3" s="102"/>
      <c r="P3" s="102"/>
      <c r="Q3" s="102"/>
      <c r="R3" s="102"/>
      <c r="S3" s="102"/>
      <c r="T3" s="102"/>
      <c r="U3" s="102"/>
      <c r="V3" s="102"/>
      <c r="W3" s="102"/>
      <c r="X3" s="102"/>
      <c r="Y3" s="102"/>
      <c r="Z3" s="4"/>
      <c r="AA3" s="4"/>
      <c r="AB3" s="4"/>
    </row>
    <row r="4" spans="1:28" ht="8.1" customHeight="1" x14ac:dyDescent="0.25">
      <c r="A4" s="5"/>
      <c r="B4" s="5"/>
      <c r="C4" s="5"/>
      <c r="D4" s="6"/>
      <c r="E4" s="6"/>
      <c r="F4" s="6"/>
      <c r="G4" s="6"/>
      <c r="H4" s="6"/>
      <c r="I4" s="6"/>
      <c r="J4" s="7"/>
      <c r="K4" s="7"/>
      <c r="L4" s="7"/>
      <c r="M4" s="7"/>
      <c r="N4" s="5"/>
      <c r="O4" s="5"/>
      <c r="P4" s="5"/>
      <c r="Q4" s="5"/>
      <c r="R4" s="5"/>
      <c r="S4" s="5"/>
      <c r="T4" s="5"/>
      <c r="U4" s="5"/>
      <c r="V4" s="5"/>
      <c r="W4" s="5"/>
      <c r="X4" s="5"/>
      <c r="Y4" s="5"/>
      <c r="Z4" s="4"/>
      <c r="AA4" s="4"/>
      <c r="AB4" s="4"/>
    </row>
    <row r="5" spans="1:28" ht="41.1" customHeight="1" x14ac:dyDescent="0.25">
      <c r="A5" s="106" t="s">
        <v>18</v>
      </c>
      <c r="B5" s="107"/>
      <c r="C5" s="107"/>
      <c r="D5" s="107"/>
      <c r="E5" s="107"/>
      <c r="F5" s="107"/>
      <c r="G5" s="107"/>
      <c r="H5" s="107"/>
      <c r="I5" s="107"/>
      <c r="J5" s="107"/>
      <c r="K5" s="107"/>
      <c r="L5" s="107"/>
      <c r="M5" s="107"/>
      <c r="N5" s="107"/>
      <c r="O5" s="107"/>
      <c r="P5" s="107"/>
      <c r="Q5" s="107"/>
      <c r="R5" s="107"/>
      <c r="S5" s="107"/>
      <c r="T5" s="107"/>
      <c r="U5" s="107"/>
      <c r="V5" s="107"/>
      <c r="W5" s="107"/>
      <c r="X5" s="107"/>
      <c r="Y5" s="108"/>
      <c r="Z5" s="8"/>
      <c r="AA5" s="4"/>
      <c r="AB5" s="4"/>
    </row>
    <row r="6" spans="1:28" ht="36" customHeight="1" x14ac:dyDescent="0.25">
      <c r="A6" s="109" t="s">
        <v>47</v>
      </c>
      <c r="B6" s="110"/>
      <c r="C6" s="110"/>
      <c r="D6" s="110"/>
      <c r="E6" s="110"/>
      <c r="F6" s="110"/>
      <c r="G6" s="110"/>
      <c r="H6" s="110"/>
      <c r="I6" s="110"/>
      <c r="J6" s="110"/>
      <c r="K6" s="110"/>
      <c r="L6" s="110"/>
      <c r="M6" s="110"/>
      <c r="N6" s="110"/>
      <c r="O6" s="110"/>
      <c r="P6" s="110"/>
      <c r="Q6" s="110"/>
      <c r="R6" s="110"/>
      <c r="S6" s="110"/>
      <c r="T6" s="110"/>
      <c r="U6" s="110"/>
      <c r="V6" s="110"/>
      <c r="W6" s="110"/>
      <c r="X6" s="110"/>
      <c r="Y6" s="111"/>
      <c r="Z6" s="8"/>
      <c r="AA6" s="4"/>
      <c r="AB6" s="4"/>
    </row>
    <row r="7" spans="1:28" ht="18" customHeight="1" thickBot="1" x14ac:dyDescent="0.3">
      <c r="A7" s="64"/>
      <c r="B7" s="64"/>
      <c r="C7" s="65"/>
      <c r="D7" s="66"/>
      <c r="E7" s="66"/>
      <c r="F7" s="66"/>
      <c r="G7" s="66"/>
      <c r="H7" s="66"/>
      <c r="I7" s="66"/>
      <c r="J7" s="37"/>
      <c r="K7" s="37"/>
      <c r="L7" s="37"/>
      <c r="M7" s="37"/>
      <c r="N7" s="39"/>
      <c r="O7" s="39"/>
      <c r="P7" s="39"/>
      <c r="Q7" s="39"/>
      <c r="R7" s="39"/>
      <c r="S7" s="39"/>
      <c r="T7" s="39"/>
      <c r="U7" s="39"/>
      <c r="V7" s="39"/>
      <c r="W7" s="39"/>
      <c r="X7" s="39"/>
      <c r="Y7" s="39"/>
      <c r="Z7" s="4"/>
      <c r="AA7" s="4"/>
      <c r="AB7" s="4"/>
    </row>
    <row r="8" spans="1:28" ht="33" customHeight="1" thickBot="1" x14ac:dyDescent="0.3">
      <c r="A8" s="122" t="s">
        <v>1</v>
      </c>
      <c r="B8" s="97" t="s">
        <v>2</v>
      </c>
      <c r="C8" s="97" t="s">
        <v>3</v>
      </c>
      <c r="D8" s="97" t="s">
        <v>4</v>
      </c>
      <c r="E8" s="97" t="s">
        <v>14</v>
      </c>
      <c r="F8" s="97" t="s">
        <v>15</v>
      </c>
      <c r="G8" s="97" t="s">
        <v>19</v>
      </c>
      <c r="H8" s="100" t="s">
        <v>20</v>
      </c>
      <c r="I8" s="124" t="s">
        <v>5</v>
      </c>
      <c r="J8" s="103" t="s">
        <v>48</v>
      </c>
      <c r="K8" s="104"/>
      <c r="L8" s="104"/>
      <c r="M8" s="105"/>
      <c r="N8" s="103" t="s">
        <v>51</v>
      </c>
      <c r="O8" s="104"/>
      <c r="P8" s="104"/>
      <c r="Q8" s="105"/>
      <c r="R8" s="131" t="s">
        <v>52</v>
      </c>
      <c r="S8" s="132"/>
      <c r="T8" s="132"/>
      <c r="U8" s="133"/>
      <c r="V8" s="126" t="s">
        <v>6</v>
      </c>
      <c r="W8" s="127"/>
      <c r="X8" s="127"/>
      <c r="Y8" s="128"/>
      <c r="Z8" s="41"/>
      <c r="AA8" s="4"/>
      <c r="AB8" s="4"/>
    </row>
    <row r="9" spans="1:28" ht="33" customHeight="1" thickBot="1" x14ac:dyDescent="0.3">
      <c r="A9" s="123"/>
      <c r="B9" s="98"/>
      <c r="C9" s="98"/>
      <c r="D9" s="98"/>
      <c r="E9" s="98"/>
      <c r="F9" s="99"/>
      <c r="G9" s="99"/>
      <c r="H9" s="99"/>
      <c r="I9" s="125"/>
      <c r="J9" s="88" t="s">
        <v>7</v>
      </c>
      <c r="K9" s="89" t="s">
        <v>8</v>
      </c>
      <c r="L9" s="89" t="s">
        <v>9</v>
      </c>
      <c r="M9" s="90" t="s">
        <v>10</v>
      </c>
      <c r="N9" s="88" t="s">
        <v>7</v>
      </c>
      <c r="O9" s="89" t="s">
        <v>8</v>
      </c>
      <c r="P9" s="89" t="s">
        <v>9</v>
      </c>
      <c r="Q9" s="90" t="s">
        <v>11</v>
      </c>
      <c r="R9" s="88" t="s">
        <v>7</v>
      </c>
      <c r="S9" s="89" t="s">
        <v>8</v>
      </c>
      <c r="T9" s="89" t="s">
        <v>9</v>
      </c>
      <c r="U9" s="90" t="s">
        <v>11</v>
      </c>
      <c r="V9" s="88" t="s">
        <v>7</v>
      </c>
      <c r="W9" s="89" t="s">
        <v>8</v>
      </c>
      <c r="X9" s="89" t="s">
        <v>9</v>
      </c>
      <c r="Y9" s="90" t="s">
        <v>11</v>
      </c>
      <c r="Z9" s="41"/>
      <c r="AA9" s="4"/>
      <c r="AB9" s="4"/>
    </row>
    <row r="10" spans="1:28" ht="33" customHeight="1" x14ac:dyDescent="0.25">
      <c r="A10" s="56">
        <v>1</v>
      </c>
      <c r="B10" s="69">
        <v>46182101</v>
      </c>
      <c r="C10" s="69" t="s">
        <v>37</v>
      </c>
      <c r="D10" s="70" t="s">
        <v>43</v>
      </c>
      <c r="E10" s="62"/>
      <c r="F10" s="63"/>
      <c r="G10" s="63"/>
      <c r="H10" s="63"/>
      <c r="I10" s="76">
        <v>1</v>
      </c>
      <c r="J10" s="81">
        <v>24900</v>
      </c>
      <c r="K10" s="82">
        <f>J10*1.19</f>
        <v>29631</v>
      </c>
      <c r="L10" s="82">
        <f>J10*I10</f>
        <v>24900</v>
      </c>
      <c r="M10" s="83">
        <f>K10*I10</f>
        <v>29631</v>
      </c>
      <c r="N10" s="84">
        <v>22848</v>
      </c>
      <c r="O10" s="82">
        <f>N10*1.19</f>
        <v>27189.119999999999</v>
      </c>
      <c r="P10" s="82">
        <f>N10*I10</f>
        <v>22848</v>
      </c>
      <c r="Q10" s="83">
        <f>O10*I10</f>
        <v>27189.119999999999</v>
      </c>
      <c r="R10" s="81">
        <v>6723</v>
      </c>
      <c r="S10" s="82">
        <f>+R10*1.19</f>
        <v>8000.37</v>
      </c>
      <c r="T10" s="82">
        <f>R10*I10</f>
        <v>6723</v>
      </c>
      <c r="U10" s="83">
        <f>+S10*I10</f>
        <v>8000.37</v>
      </c>
      <c r="V10" s="81">
        <f t="shared" ref="V10:Y16" si="0">AVERAGE(J10,N10,R10)</f>
        <v>18157</v>
      </c>
      <c r="W10" s="85">
        <f t="shared" si="0"/>
        <v>21606.829999999998</v>
      </c>
      <c r="X10" s="86">
        <f t="shared" si="0"/>
        <v>18157</v>
      </c>
      <c r="Y10" s="87">
        <f t="shared" si="0"/>
        <v>21606.829999999998</v>
      </c>
      <c r="Z10" s="41"/>
      <c r="AA10" s="4"/>
      <c r="AB10" s="4"/>
    </row>
    <row r="11" spans="1:28" ht="33" customHeight="1" x14ac:dyDescent="0.25">
      <c r="A11" s="57">
        <v>2</v>
      </c>
      <c r="B11" s="71">
        <v>27111728</v>
      </c>
      <c r="C11" s="71" t="s">
        <v>38</v>
      </c>
      <c r="D11" s="72" t="s">
        <v>45</v>
      </c>
      <c r="E11" s="62"/>
      <c r="F11" s="63"/>
      <c r="G11" s="63"/>
      <c r="H11" s="63"/>
      <c r="I11" s="77">
        <v>1</v>
      </c>
      <c r="J11" s="44">
        <v>59900</v>
      </c>
      <c r="K11" s="43">
        <f t="shared" ref="K11:K20" si="1">J11*1.19</f>
        <v>71281</v>
      </c>
      <c r="L11" s="43">
        <f t="shared" ref="L11:L20" si="2">J11*I11</f>
        <v>59900</v>
      </c>
      <c r="M11" s="45">
        <f t="shared" ref="M11:M20" si="3">K11*I11</f>
        <v>71281</v>
      </c>
      <c r="N11" s="40">
        <v>51408</v>
      </c>
      <c r="O11" s="43">
        <f t="shared" ref="O11:O20" si="4">N11*1.19</f>
        <v>61175.519999999997</v>
      </c>
      <c r="P11" s="43">
        <f t="shared" ref="P11:P20" si="5">N11*I11</f>
        <v>51408</v>
      </c>
      <c r="Q11" s="45">
        <f t="shared" ref="Q11:Q20" si="6">O11*I11</f>
        <v>61175.519999999997</v>
      </c>
      <c r="R11" s="44">
        <v>22000</v>
      </c>
      <c r="S11" s="43">
        <f t="shared" ref="S11:S20" si="7">+R11*1.19</f>
        <v>26180</v>
      </c>
      <c r="T11" s="43">
        <f t="shared" ref="T11:T20" si="8">R11*I11</f>
        <v>22000</v>
      </c>
      <c r="U11" s="45">
        <f t="shared" ref="U11:U20" si="9">+S11*I11</f>
        <v>26180</v>
      </c>
      <c r="V11" s="44">
        <f t="shared" si="0"/>
        <v>44436</v>
      </c>
      <c r="W11" s="35">
        <f t="shared" si="0"/>
        <v>52878.84</v>
      </c>
      <c r="X11" s="34">
        <f t="shared" si="0"/>
        <v>44436</v>
      </c>
      <c r="Y11" s="38">
        <f t="shared" si="0"/>
        <v>52878.84</v>
      </c>
      <c r="Z11" s="41"/>
      <c r="AA11" s="4"/>
      <c r="AB11" s="4"/>
    </row>
    <row r="12" spans="1:28" ht="56.25" customHeight="1" x14ac:dyDescent="0.25">
      <c r="A12" s="57">
        <v>3</v>
      </c>
      <c r="B12" s="73">
        <v>27113200</v>
      </c>
      <c r="C12" s="73" t="s">
        <v>39</v>
      </c>
      <c r="D12" s="70" t="s">
        <v>43</v>
      </c>
      <c r="E12" s="62"/>
      <c r="F12" s="63"/>
      <c r="G12" s="63"/>
      <c r="H12" s="74"/>
      <c r="I12" s="77">
        <v>1</v>
      </c>
      <c r="J12" s="44">
        <v>24700</v>
      </c>
      <c r="K12" s="43">
        <f t="shared" si="1"/>
        <v>29393</v>
      </c>
      <c r="L12" s="43">
        <f t="shared" si="2"/>
        <v>24700</v>
      </c>
      <c r="M12" s="45">
        <f t="shared" si="3"/>
        <v>29393</v>
      </c>
      <c r="N12" s="40">
        <v>29988</v>
      </c>
      <c r="O12" s="43">
        <f t="shared" si="4"/>
        <v>35685.72</v>
      </c>
      <c r="P12" s="43">
        <f t="shared" si="5"/>
        <v>29988</v>
      </c>
      <c r="Q12" s="45">
        <f t="shared" si="6"/>
        <v>35685.72</v>
      </c>
      <c r="R12" s="44">
        <v>29411</v>
      </c>
      <c r="S12" s="43">
        <f t="shared" si="7"/>
        <v>34999.089999999997</v>
      </c>
      <c r="T12" s="43">
        <f t="shared" si="8"/>
        <v>29411</v>
      </c>
      <c r="U12" s="45">
        <f t="shared" si="9"/>
        <v>34999.089999999997</v>
      </c>
      <c r="V12" s="44">
        <f t="shared" si="0"/>
        <v>28033</v>
      </c>
      <c r="W12" s="35">
        <f t="shared" si="0"/>
        <v>33359.269999999997</v>
      </c>
      <c r="X12" s="34">
        <f t="shared" si="0"/>
        <v>28033</v>
      </c>
      <c r="Y12" s="38">
        <f t="shared" si="0"/>
        <v>33359.269999999997</v>
      </c>
      <c r="Z12" s="41"/>
      <c r="AA12" s="4"/>
      <c r="AB12" s="10"/>
    </row>
    <row r="13" spans="1:28" ht="33.950000000000003" customHeight="1" x14ac:dyDescent="0.25">
      <c r="A13" s="57">
        <v>4</v>
      </c>
      <c r="B13" s="73">
        <v>43222600</v>
      </c>
      <c r="C13" s="73" t="s">
        <v>40</v>
      </c>
      <c r="D13" s="70" t="s">
        <v>43</v>
      </c>
      <c r="E13" s="62"/>
      <c r="F13" s="63"/>
      <c r="G13" s="63"/>
      <c r="H13" s="74"/>
      <c r="I13" s="77">
        <v>1</v>
      </c>
      <c r="J13" s="44">
        <v>26300</v>
      </c>
      <c r="K13" s="43">
        <f t="shared" si="1"/>
        <v>31297</v>
      </c>
      <c r="L13" s="43">
        <f t="shared" si="2"/>
        <v>26300</v>
      </c>
      <c r="M13" s="45">
        <f t="shared" si="3"/>
        <v>31297</v>
      </c>
      <c r="N13" s="40">
        <v>49980</v>
      </c>
      <c r="O13" s="43">
        <f t="shared" si="4"/>
        <v>59476.2</v>
      </c>
      <c r="P13" s="43">
        <f t="shared" si="5"/>
        <v>49980</v>
      </c>
      <c r="Q13" s="45">
        <f t="shared" si="6"/>
        <v>59476.2</v>
      </c>
      <c r="R13" s="44">
        <v>33614</v>
      </c>
      <c r="S13" s="43">
        <f t="shared" si="7"/>
        <v>40000.659999999996</v>
      </c>
      <c r="T13" s="43">
        <f t="shared" si="8"/>
        <v>33614</v>
      </c>
      <c r="U13" s="45">
        <f t="shared" si="9"/>
        <v>40000.659999999996</v>
      </c>
      <c r="V13" s="44">
        <f t="shared" si="0"/>
        <v>36631.333333333336</v>
      </c>
      <c r="W13" s="35">
        <f t="shared" si="0"/>
        <v>43591.28666666666</v>
      </c>
      <c r="X13" s="34">
        <f t="shared" si="0"/>
        <v>36631.333333333336</v>
      </c>
      <c r="Y13" s="38">
        <f t="shared" si="0"/>
        <v>43591.28666666666</v>
      </c>
      <c r="Z13" s="41"/>
      <c r="AA13" s="4"/>
      <c r="AB13" s="10"/>
    </row>
    <row r="14" spans="1:28" ht="43.5" customHeight="1" x14ac:dyDescent="0.25">
      <c r="A14" s="57">
        <v>5</v>
      </c>
      <c r="B14" s="73">
        <v>32131007</v>
      </c>
      <c r="C14" s="73" t="s">
        <v>41</v>
      </c>
      <c r="D14" s="70" t="s">
        <v>43</v>
      </c>
      <c r="E14" s="62"/>
      <c r="F14" s="63"/>
      <c r="G14" s="63"/>
      <c r="H14" s="74"/>
      <c r="I14" s="77">
        <v>1</v>
      </c>
      <c r="J14" s="44">
        <v>130500</v>
      </c>
      <c r="K14" s="43">
        <f t="shared" si="1"/>
        <v>155295</v>
      </c>
      <c r="L14" s="43">
        <f t="shared" si="2"/>
        <v>130500</v>
      </c>
      <c r="M14" s="45">
        <f t="shared" si="3"/>
        <v>155295</v>
      </c>
      <c r="N14" s="40">
        <v>107100</v>
      </c>
      <c r="O14" s="43">
        <f t="shared" si="4"/>
        <v>127449</v>
      </c>
      <c r="P14" s="43">
        <f t="shared" si="5"/>
        <v>107100</v>
      </c>
      <c r="Q14" s="45">
        <f t="shared" si="6"/>
        <v>127449</v>
      </c>
      <c r="R14" s="44">
        <v>64000</v>
      </c>
      <c r="S14" s="43">
        <f t="shared" si="7"/>
        <v>76160</v>
      </c>
      <c r="T14" s="43">
        <f t="shared" si="8"/>
        <v>64000</v>
      </c>
      <c r="U14" s="45">
        <f t="shared" si="9"/>
        <v>76160</v>
      </c>
      <c r="V14" s="44">
        <f t="shared" si="0"/>
        <v>100533.33333333333</v>
      </c>
      <c r="W14" s="35">
        <f t="shared" si="0"/>
        <v>119634.66666666667</v>
      </c>
      <c r="X14" s="34">
        <f t="shared" si="0"/>
        <v>100533.33333333333</v>
      </c>
      <c r="Y14" s="38">
        <f t="shared" si="0"/>
        <v>119634.66666666667</v>
      </c>
      <c r="Z14" s="41"/>
      <c r="AA14" s="4"/>
      <c r="AB14" s="10"/>
    </row>
    <row r="15" spans="1:28" ht="77.25" customHeight="1" x14ac:dyDescent="0.25">
      <c r="A15" s="57">
        <v>6</v>
      </c>
      <c r="B15" s="73">
        <v>27113200</v>
      </c>
      <c r="C15" s="73" t="s">
        <v>46</v>
      </c>
      <c r="D15" s="70" t="s">
        <v>43</v>
      </c>
      <c r="E15" s="62"/>
      <c r="F15" s="63"/>
      <c r="G15" s="63"/>
      <c r="H15" s="74"/>
      <c r="I15" s="77">
        <v>1</v>
      </c>
      <c r="J15" s="44">
        <v>20000</v>
      </c>
      <c r="K15" s="43">
        <f t="shared" si="1"/>
        <v>23800</v>
      </c>
      <c r="L15" s="43">
        <f t="shared" si="2"/>
        <v>20000</v>
      </c>
      <c r="M15" s="45">
        <f t="shared" si="3"/>
        <v>23800</v>
      </c>
      <c r="N15" s="40">
        <v>71400</v>
      </c>
      <c r="O15" s="43">
        <f t="shared" si="4"/>
        <v>84966</v>
      </c>
      <c r="P15" s="43">
        <f t="shared" si="5"/>
        <v>71400</v>
      </c>
      <c r="Q15" s="45">
        <f t="shared" si="6"/>
        <v>84966</v>
      </c>
      <c r="R15" s="44">
        <v>21008</v>
      </c>
      <c r="S15" s="43">
        <f t="shared" si="7"/>
        <v>24999.52</v>
      </c>
      <c r="T15" s="43">
        <f t="shared" si="8"/>
        <v>21008</v>
      </c>
      <c r="U15" s="45">
        <f t="shared" si="9"/>
        <v>24999.52</v>
      </c>
      <c r="V15" s="44">
        <f t="shared" si="0"/>
        <v>37469.333333333336</v>
      </c>
      <c r="W15" s="35">
        <f t="shared" si="0"/>
        <v>44588.506666666661</v>
      </c>
      <c r="X15" s="34">
        <f t="shared" si="0"/>
        <v>37469.333333333336</v>
      </c>
      <c r="Y15" s="38">
        <f t="shared" si="0"/>
        <v>44588.506666666661</v>
      </c>
      <c r="Z15" s="41"/>
      <c r="AA15" s="4"/>
      <c r="AB15" s="10"/>
    </row>
    <row r="16" spans="1:28" ht="70.5" customHeight="1" x14ac:dyDescent="0.25">
      <c r="A16" s="57">
        <v>7</v>
      </c>
      <c r="B16" s="73">
        <v>12352104</v>
      </c>
      <c r="C16" s="73" t="s">
        <v>42</v>
      </c>
      <c r="D16" s="70" t="s">
        <v>43</v>
      </c>
      <c r="E16" s="62"/>
      <c r="F16" s="63"/>
      <c r="G16" s="63"/>
      <c r="H16" s="74"/>
      <c r="I16" s="77">
        <v>1</v>
      </c>
      <c r="J16" s="44">
        <v>29500</v>
      </c>
      <c r="K16" s="43">
        <f t="shared" si="1"/>
        <v>35105</v>
      </c>
      <c r="L16" s="43">
        <f t="shared" si="2"/>
        <v>29500</v>
      </c>
      <c r="M16" s="45">
        <f t="shared" si="3"/>
        <v>35105</v>
      </c>
      <c r="N16" s="40">
        <v>28560</v>
      </c>
      <c r="O16" s="43">
        <f t="shared" si="4"/>
        <v>33986.400000000001</v>
      </c>
      <c r="P16" s="43">
        <f t="shared" si="5"/>
        <v>28560</v>
      </c>
      <c r="Q16" s="45">
        <f t="shared" si="6"/>
        <v>33986.400000000001</v>
      </c>
      <c r="R16" s="44">
        <v>21008</v>
      </c>
      <c r="S16" s="43">
        <f t="shared" si="7"/>
        <v>24999.52</v>
      </c>
      <c r="T16" s="43">
        <f t="shared" si="8"/>
        <v>21008</v>
      </c>
      <c r="U16" s="45">
        <f t="shared" si="9"/>
        <v>24999.52</v>
      </c>
      <c r="V16" s="44">
        <f t="shared" si="0"/>
        <v>26356</v>
      </c>
      <c r="W16" s="35">
        <f t="shared" si="0"/>
        <v>31363.64</v>
      </c>
      <c r="X16" s="34">
        <f t="shared" si="0"/>
        <v>26356</v>
      </c>
      <c r="Y16" s="38">
        <f t="shared" si="0"/>
        <v>31363.64</v>
      </c>
      <c r="Z16" s="41"/>
      <c r="AA16" s="4"/>
      <c r="AB16" s="10"/>
    </row>
    <row r="17" spans="1:28" ht="83.1" customHeight="1" x14ac:dyDescent="0.25">
      <c r="A17" s="57">
        <v>8</v>
      </c>
      <c r="B17" s="75">
        <v>44102906</v>
      </c>
      <c r="C17" s="73" t="s">
        <v>31</v>
      </c>
      <c r="D17" s="70" t="s">
        <v>43</v>
      </c>
      <c r="E17" s="62"/>
      <c r="F17" s="63"/>
      <c r="G17" s="63"/>
      <c r="H17" s="74"/>
      <c r="I17" s="77">
        <v>1</v>
      </c>
      <c r="J17" s="44">
        <v>45000</v>
      </c>
      <c r="K17" s="43">
        <f t="shared" ref="K17" si="10">J17*1.19</f>
        <v>53550</v>
      </c>
      <c r="L17" s="43">
        <f t="shared" ref="L17" si="11">J17*I17</f>
        <v>45000</v>
      </c>
      <c r="M17" s="45">
        <f t="shared" ref="M17" si="12">K17*I17</f>
        <v>53550</v>
      </c>
      <c r="N17" s="40">
        <v>57120</v>
      </c>
      <c r="O17" s="43">
        <f t="shared" ref="O17" si="13">N17*1.19</f>
        <v>67972.800000000003</v>
      </c>
      <c r="P17" s="43">
        <f t="shared" ref="P17" si="14">N17*I17</f>
        <v>57120</v>
      </c>
      <c r="Q17" s="45">
        <f t="shared" ref="Q17" si="15">O17*I17</f>
        <v>67972.800000000003</v>
      </c>
      <c r="R17" s="44">
        <v>57143</v>
      </c>
      <c r="S17" s="43">
        <f t="shared" ref="S17" si="16">+R17*1.19</f>
        <v>68000.17</v>
      </c>
      <c r="T17" s="43">
        <f t="shared" ref="T17" si="17">R17*I17</f>
        <v>57143</v>
      </c>
      <c r="U17" s="45">
        <f t="shared" ref="U17" si="18">+S17*I17</f>
        <v>68000.17</v>
      </c>
      <c r="V17" s="44">
        <f t="shared" ref="V17" si="19">AVERAGE(J17,N17,R17)</f>
        <v>53087.666666666664</v>
      </c>
      <c r="W17" s="35">
        <f t="shared" ref="W17" si="20">AVERAGE(K17,O17,S17)</f>
        <v>63174.323333333334</v>
      </c>
      <c r="X17" s="34">
        <f t="shared" ref="X17" si="21">AVERAGE(L17,P17,T17)</f>
        <v>53087.666666666664</v>
      </c>
      <c r="Y17" s="38">
        <f t="shared" ref="Y17" si="22">AVERAGE(M17,Q17,U17)</f>
        <v>63174.323333333334</v>
      </c>
      <c r="Z17" s="41"/>
      <c r="AA17" s="4"/>
      <c r="AB17" s="10"/>
    </row>
    <row r="18" spans="1:28" ht="54.75" customHeight="1" x14ac:dyDescent="0.25">
      <c r="A18" s="53">
        <v>9</v>
      </c>
      <c r="B18" s="73">
        <v>47131501</v>
      </c>
      <c r="C18" s="73" t="s">
        <v>32</v>
      </c>
      <c r="D18" s="74" t="s">
        <v>44</v>
      </c>
      <c r="E18" s="62"/>
      <c r="F18" s="63"/>
      <c r="G18" s="63"/>
      <c r="H18" s="74"/>
      <c r="I18" s="77">
        <v>1</v>
      </c>
      <c r="J18" s="44">
        <v>8500</v>
      </c>
      <c r="K18" s="43">
        <f t="shared" si="1"/>
        <v>10115</v>
      </c>
      <c r="L18" s="43">
        <f t="shared" si="2"/>
        <v>8500</v>
      </c>
      <c r="M18" s="45">
        <f t="shared" si="3"/>
        <v>10115</v>
      </c>
      <c r="N18" s="40">
        <v>9996</v>
      </c>
      <c r="O18" s="43">
        <f t="shared" si="4"/>
        <v>11895.24</v>
      </c>
      <c r="P18" s="43">
        <f t="shared" si="5"/>
        <v>9996</v>
      </c>
      <c r="Q18" s="45">
        <f t="shared" si="6"/>
        <v>11895.24</v>
      </c>
      <c r="R18" s="44">
        <v>10085</v>
      </c>
      <c r="S18" s="43">
        <f t="shared" si="7"/>
        <v>12001.15</v>
      </c>
      <c r="T18" s="43">
        <f t="shared" si="8"/>
        <v>10085</v>
      </c>
      <c r="U18" s="45">
        <f t="shared" si="9"/>
        <v>12001.15</v>
      </c>
      <c r="V18" s="44">
        <f t="shared" ref="V18:Y20" si="23">AVERAGE(J18,N18,R18)</f>
        <v>9527</v>
      </c>
      <c r="W18" s="35">
        <f t="shared" si="23"/>
        <v>11337.13</v>
      </c>
      <c r="X18" s="34">
        <f t="shared" si="23"/>
        <v>9527</v>
      </c>
      <c r="Y18" s="38">
        <f t="shared" si="23"/>
        <v>11337.13</v>
      </c>
      <c r="Z18" s="41"/>
      <c r="AA18" s="4"/>
      <c r="AB18" s="10"/>
    </row>
    <row r="19" spans="1:28" ht="56.1" customHeight="1" x14ac:dyDescent="0.25">
      <c r="A19" s="32">
        <v>10</v>
      </c>
      <c r="B19" s="73">
        <v>42132203</v>
      </c>
      <c r="C19" s="73" t="s">
        <v>33</v>
      </c>
      <c r="D19" s="74" t="s">
        <v>35</v>
      </c>
      <c r="E19" s="62"/>
      <c r="F19" s="63"/>
      <c r="G19" s="63"/>
      <c r="H19" s="74"/>
      <c r="I19" s="77">
        <v>1</v>
      </c>
      <c r="J19" s="44">
        <v>45900</v>
      </c>
      <c r="K19" s="43">
        <f t="shared" si="1"/>
        <v>54621</v>
      </c>
      <c r="L19" s="43">
        <f t="shared" si="2"/>
        <v>45900</v>
      </c>
      <c r="M19" s="45">
        <f t="shared" si="3"/>
        <v>54621</v>
      </c>
      <c r="N19" s="40">
        <v>78540</v>
      </c>
      <c r="O19" s="43">
        <f t="shared" si="4"/>
        <v>93462.599999999991</v>
      </c>
      <c r="P19" s="43">
        <f t="shared" si="5"/>
        <v>78540</v>
      </c>
      <c r="Q19" s="45">
        <f t="shared" si="6"/>
        <v>93462.599999999991</v>
      </c>
      <c r="R19" s="44">
        <v>79832</v>
      </c>
      <c r="S19" s="43">
        <f t="shared" si="7"/>
        <v>95000.08</v>
      </c>
      <c r="T19" s="43">
        <f t="shared" si="8"/>
        <v>79832</v>
      </c>
      <c r="U19" s="45">
        <f t="shared" si="9"/>
        <v>95000.08</v>
      </c>
      <c r="V19" s="44">
        <f t="shared" si="23"/>
        <v>68090.666666666672</v>
      </c>
      <c r="W19" s="35">
        <f t="shared" si="23"/>
        <v>81027.893333333326</v>
      </c>
      <c r="X19" s="34">
        <f t="shared" si="23"/>
        <v>68090.666666666672</v>
      </c>
      <c r="Y19" s="38">
        <f t="shared" si="23"/>
        <v>81027.893333333326</v>
      </c>
      <c r="Z19" s="41"/>
      <c r="AA19" s="4"/>
      <c r="AB19" s="10"/>
    </row>
    <row r="20" spans="1:28" ht="54" customHeight="1" x14ac:dyDescent="0.25">
      <c r="A20" s="32">
        <v>11</v>
      </c>
      <c r="B20" s="73">
        <v>46182001</v>
      </c>
      <c r="C20" s="73" t="s">
        <v>34</v>
      </c>
      <c r="D20" s="74" t="s">
        <v>36</v>
      </c>
      <c r="E20" s="62"/>
      <c r="F20" s="63"/>
      <c r="G20" s="63"/>
      <c r="H20" s="74"/>
      <c r="I20" s="77">
        <v>1</v>
      </c>
      <c r="J20" s="44">
        <v>12000</v>
      </c>
      <c r="K20" s="43">
        <f t="shared" si="1"/>
        <v>14280</v>
      </c>
      <c r="L20" s="43">
        <f t="shared" si="2"/>
        <v>12000</v>
      </c>
      <c r="M20" s="45">
        <f t="shared" si="3"/>
        <v>14280</v>
      </c>
      <c r="N20" s="40">
        <v>14280</v>
      </c>
      <c r="O20" s="43">
        <f t="shared" si="4"/>
        <v>16993.2</v>
      </c>
      <c r="P20" s="43">
        <f t="shared" si="5"/>
        <v>14280</v>
      </c>
      <c r="Q20" s="45">
        <f t="shared" si="6"/>
        <v>16993.2</v>
      </c>
      <c r="R20" s="44">
        <v>13445</v>
      </c>
      <c r="S20" s="43">
        <f t="shared" si="7"/>
        <v>15999.55</v>
      </c>
      <c r="T20" s="43">
        <f t="shared" si="8"/>
        <v>13445</v>
      </c>
      <c r="U20" s="45">
        <f t="shared" si="9"/>
        <v>15999.55</v>
      </c>
      <c r="V20" s="44">
        <f t="shared" si="23"/>
        <v>13241.666666666666</v>
      </c>
      <c r="W20" s="35">
        <f t="shared" si="23"/>
        <v>15757.583333333334</v>
      </c>
      <c r="X20" s="34">
        <f t="shared" si="23"/>
        <v>13241.666666666666</v>
      </c>
      <c r="Y20" s="38">
        <f t="shared" si="23"/>
        <v>15757.583333333334</v>
      </c>
      <c r="Z20" s="41"/>
      <c r="AA20" s="4"/>
      <c r="AB20" s="10"/>
    </row>
    <row r="21" spans="1:28" ht="45" customHeight="1" thickBot="1" x14ac:dyDescent="0.3">
      <c r="A21" s="32"/>
      <c r="B21" s="51"/>
      <c r="C21" s="54"/>
      <c r="D21" s="36"/>
      <c r="E21" s="62"/>
      <c r="F21" s="63"/>
      <c r="G21" s="63"/>
      <c r="H21" s="63"/>
      <c r="I21" s="77">
        <f t="shared" ref="I21" si="24">SUM(E21:H21)</f>
        <v>0</v>
      </c>
      <c r="J21" s="46"/>
      <c r="K21" s="47"/>
      <c r="L21" s="47"/>
      <c r="M21" s="48"/>
      <c r="N21" s="52"/>
      <c r="O21" s="47"/>
      <c r="P21" s="47"/>
      <c r="Q21" s="48"/>
      <c r="R21" s="46"/>
      <c r="S21" s="47"/>
      <c r="T21" s="47"/>
      <c r="U21" s="48"/>
      <c r="V21" s="46"/>
      <c r="W21" s="78"/>
      <c r="X21" s="79"/>
      <c r="Y21" s="80"/>
      <c r="Z21" s="41"/>
      <c r="AA21" s="10"/>
      <c r="AB21" s="10"/>
    </row>
    <row r="22" spans="1:28" ht="21.95" customHeight="1" thickBot="1" x14ac:dyDescent="0.3">
      <c r="A22" s="116" t="s">
        <v>12</v>
      </c>
      <c r="B22" s="117"/>
      <c r="C22" s="117"/>
      <c r="D22" s="117"/>
      <c r="E22" s="118"/>
      <c r="F22" s="118"/>
      <c r="G22" s="118"/>
      <c r="H22" s="118"/>
      <c r="I22" s="118"/>
      <c r="J22" s="118"/>
      <c r="K22" s="118"/>
      <c r="L22" s="118"/>
      <c r="M22" s="118"/>
      <c r="N22" s="118"/>
      <c r="O22" s="118"/>
      <c r="P22" s="118"/>
      <c r="Q22" s="118"/>
      <c r="R22" s="118"/>
      <c r="S22" s="118"/>
      <c r="T22" s="118"/>
      <c r="U22" s="118"/>
      <c r="V22" s="118"/>
      <c r="W22" s="118"/>
      <c r="X22" s="118"/>
      <c r="Y22" s="42">
        <f>SUM(Y10:Y21)</f>
        <v>518319.96999999991</v>
      </c>
      <c r="Z22" s="9"/>
      <c r="AA22" s="4"/>
      <c r="AB22" s="4"/>
    </row>
    <row r="23" spans="1:28" ht="15" customHeight="1" x14ac:dyDescent="0.25">
      <c r="A23" s="11"/>
      <c r="B23" s="11"/>
      <c r="C23" s="11"/>
      <c r="D23" s="11"/>
      <c r="E23" s="11"/>
      <c r="F23" s="11"/>
      <c r="G23" s="11"/>
      <c r="H23" s="11"/>
      <c r="I23" s="11"/>
      <c r="J23" s="11"/>
      <c r="K23" s="11"/>
      <c r="L23" s="11"/>
      <c r="M23" s="11"/>
      <c r="N23" s="11"/>
      <c r="O23" s="11"/>
      <c r="P23" s="11"/>
      <c r="Q23" s="11"/>
      <c r="R23" s="11"/>
      <c r="S23" s="11"/>
      <c r="T23" s="11"/>
      <c r="U23" s="11"/>
      <c r="V23" s="11"/>
      <c r="W23" s="11"/>
      <c r="X23" s="11"/>
      <c r="Y23" s="11"/>
      <c r="Z23" s="4"/>
      <c r="AA23" s="4"/>
      <c r="AB23" s="4"/>
    </row>
    <row r="24" spans="1:28" ht="15" customHeight="1" x14ac:dyDescent="0.25">
      <c r="A24" s="4"/>
      <c r="B24" s="4"/>
      <c r="C24" s="4"/>
      <c r="D24" s="4"/>
      <c r="E24" s="4"/>
      <c r="F24" s="4"/>
      <c r="G24" s="4"/>
      <c r="H24" s="4"/>
      <c r="I24" s="4"/>
      <c r="J24" s="4"/>
      <c r="K24" s="4"/>
      <c r="L24" s="4"/>
      <c r="M24" s="4"/>
      <c r="N24" s="4"/>
      <c r="O24" s="4"/>
      <c r="P24" s="4"/>
      <c r="Q24" s="4"/>
      <c r="R24" s="4"/>
      <c r="S24" s="4"/>
      <c r="T24" s="4"/>
      <c r="U24" s="4"/>
      <c r="V24" s="4"/>
      <c r="W24" s="4"/>
      <c r="X24" s="4"/>
      <c r="Y24" s="12"/>
      <c r="Z24" s="4"/>
      <c r="AA24" s="4"/>
      <c r="AB24" s="4"/>
    </row>
    <row r="25" spans="1:28" ht="15" customHeight="1" x14ac:dyDescent="0.25">
      <c r="A25" s="4"/>
      <c r="B25" s="4"/>
      <c r="C25" s="4"/>
      <c r="D25" s="4"/>
      <c r="E25" s="4"/>
      <c r="F25" s="4"/>
      <c r="G25" s="4"/>
      <c r="H25" s="4"/>
      <c r="I25" s="4"/>
      <c r="J25" s="4"/>
      <c r="K25" s="4"/>
      <c r="L25" s="4"/>
      <c r="M25" s="4"/>
      <c r="N25" s="4"/>
      <c r="O25" s="4"/>
      <c r="P25" s="4"/>
      <c r="Q25" s="4"/>
      <c r="R25" s="4"/>
      <c r="S25" s="4"/>
      <c r="T25" s="4"/>
      <c r="U25" s="4"/>
      <c r="V25" s="4"/>
      <c r="W25" s="4"/>
      <c r="X25" s="4"/>
      <c r="Y25" s="4"/>
      <c r="Z25" s="4"/>
      <c r="AA25" s="4"/>
      <c r="AB25" s="4"/>
    </row>
    <row r="26" spans="1:28" ht="15" customHeight="1" x14ac:dyDescent="0.25">
      <c r="A26" s="5"/>
      <c r="B26" s="5"/>
      <c r="C26" s="5"/>
      <c r="D26" s="5"/>
      <c r="E26" s="5"/>
      <c r="F26" s="5"/>
      <c r="G26" s="5"/>
      <c r="H26" s="5"/>
      <c r="I26" s="5"/>
      <c r="J26" s="5"/>
      <c r="K26" s="5"/>
      <c r="L26" s="5"/>
      <c r="M26" s="5"/>
      <c r="N26" s="5"/>
      <c r="O26" s="5"/>
      <c r="P26" s="5"/>
      <c r="Q26" s="5"/>
      <c r="R26" s="5"/>
      <c r="S26" s="5"/>
      <c r="T26" s="5"/>
      <c r="U26" s="5"/>
      <c r="V26" s="5"/>
      <c r="W26" s="5"/>
      <c r="X26" s="5"/>
      <c r="Y26" s="5"/>
      <c r="Z26" s="4"/>
      <c r="AA26" s="4"/>
      <c r="AB26" s="4"/>
    </row>
    <row r="27" spans="1:28" ht="29.1" customHeight="1" x14ac:dyDescent="0.25">
      <c r="A27" s="119" t="s">
        <v>16</v>
      </c>
      <c r="B27" s="120"/>
      <c r="C27" s="120"/>
      <c r="D27" s="120"/>
      <c r="E27" s="120"/>
      <c r="F27" s="120"/>
      <c r="G27" s="120"/>
      <c r="H27" s="120"/>
      <c r="I27" s="120"/>
      <c r="J27" s="120"/>
      <c r="K27" s="120"/>
      <c r="L27" s="120"/>
      <c r="M27" s="120"/>
      <c r="N27" s="120"/>
      <c r="O27" s="120"/>
      <c r="P27" s="120"/>
      <c r="Q27" s="120"/>
      <c r="R27" s="120"/>
      <c r="S27" s="120"/>
      <c r="T27" s="120"/>
      <c r="U27" s="120"/>
      <c r="V27" s="120"/>
      <c r="W27" s="120"/>
      <c r="X27" s="120"/>
      <c r="Y27" s="121"/>
      <c r="Z27" s="8"/>
      <c r="AA27" s="4"/>
      <c r="AB27" s="4"/>
    </row>
    <row r="28" spans="1:28" ht="15" customHeight="1" x14ac:dyDescent="0.25">
      <c r="A28" s="13"/>
      <c r="B28" s="13"/>
      <c r="C28" s="14"/>
      <c r="D28" s="14"/>
      <c r="E28" s="14"/>
      <c r="F28" s="14"/>
      <c r="G28" s="14"/>
      <c r="H28" s="14"/>
      <c r="I28" s="14"/>
      <c r="J28" s="15"/>
      <c r="K28" s="16"/>
      <c r="L28" s="17"/>
      <c r="M28" s="18"/>
      <c r="N28" s="19"/>
      <c r="O28" s="19"/>
      <c r="P28" s="19"/>
      <c r="Q28" s="19"/>
      <c r="R28" s="19"/>
      <c r="S28" s="19"/>
      <c r="T28" s="19"/>
      <c r="U28" s="19"/>
      <c r="V28" s="19"/>
      <c r="W28" s="19"/>
      <c r="X28" s="19"/>
      <c r="Y28" s="19"/>
      <c r="Z28" s="4"/>
      <c r="AA28" s="4"/>
      <c r="AB28" s="4"/>
    </row>
    <row r="29" spans="1:28" ht="15" customHeight="1" x14ac:dyDescent="0.25">
      <c r="A29" s="20"/>
      <c r="B29" s="20"/>
      <c r="C29" s="20"/>
      <c r="D29" s="20"/>
      <c r="E29" s="20"/>
      <c r="F29" s="20"/>
      <c r="G29" s="20"/>
      <c r="H29" s="20"/>
      <c r="I29" s="20"/>
      <c r="J29" s="21"/>
      <c r="K29" s="22"/>
      <c r="L29" s="23"/>
      <c r="M29" s="24"/>
      <c r="N29" s="4"/>
      <c r="O29" s="4"/>
      <c r="P29" s="4"/>
      <c r="Q29" s="4"/>
      <c r="R29" s="4"/>
      <c r="S29" s="4"/>
      <c r="T29" s="4"/>
      <c r="U29" s="4"/>
      <c r="V29" s="4"/>
      <c r="W29" s="4"/>
      <c r="X29" s="4"/>
      <c r="Y29" s="4"/>
      <c r="Z29" s="4"/>
      <c r="AA29" s="4"/>
      <c r="AB29" s="4"/>
    </row>
    <row r="30" spans="1:28" ht="15" customHeight="1" x14ac:dyDescent="0.25">
      <c r="A30" s="20"/>
      <c r="B30" s="20"/>
      <c r="C30" s="20"/>
      <c r="D30" s="20"/>
      <c r="E30" s="20"/>
      <c r="F30" s="20"/>
      <c r="G30" s="20"/>
      <c r="H30" s="20"/>
      <c r="I30" s="20"/>
      <c r="J30" s="21"/>
      <c r="K30" s="22"/>
      <c r="L30" s="23"/>
      <c r="M30" s="24"/>
      <c r="N30" s="4"/>
      <c r="O30" s="4"/>
      <c r="P30" s="4"/>
      <c r="Q30" s="4"/>
      <c r="R30" s="4"/>
      <c r="S30" s="4"/>
      <c r="T30" s="4"/>
      <c r="U30" s="4"/>
      <c r="V30" s="4"/>
      <c r="W30" s="4"/>
      <c r="X30" s="4"/>
      <c r="Y30" s="4"/>
      <c r="Z30" s="4"/>
      <c r="AA30" s="4"/>
      <c r="AB30" s="4"/>
    </row>
    <row r="31" spans="1:28" ht="93" customHeight="1" x14ac:dyDescent="0.25">
      <c r="A31" s="25"/>
      <c r="B31" s="25"/>
      <c r="C31" s="96" t="s">
        <v>13</v>
      </c>
      <c r="D31" s="26"/>
      <c r="E31" s="26"/>
      <c r="F31" s="26"/>
      <c r="G31" s="26"/>
      <c r="H31" s="26"/>
      <c r="I31" s="26"/>
      <c r="J31" s="21"/>
      <c r="K31" s="27"/>
      <c r="L31" s="28"/>
      <c r="M31" s="29"/>
      <c r="N31" s="4"/>
      <c r="O31" s="4"/>
      <c r="P31" s="12"/>
      <c r="Q31" s="4"/>
      <c r="R31" s="4"/>
      <c r="S31" s="4"/>
      <c r="T31" s="4"/>
      <c r="U31" s="4"/>
      <c r="V31" s="12"/>
      <c r="W31" s="4"/>
      <c r="X31" s="4"/>
      <c r="Y31" s="4"/>
      <c r="Z31" s="4"/>
      <c r="AA31" s="4"/>
      <c r="AB31" s="4"/>
    </row>
    <row r="32" spans="1:28" ht="57" customHeight="1" x14ac:dyDescent="0.25">
      <c r="A32" s="25"/>
      <c r="B32" s="25"/>
      <c r="C32" s="129" t="s">
        <v>17</v>
      </c>
      <c r="D32" s="130"/>
      <c r="E32" s="33"/>
      <c r="F32" s="33"/>
      <c r="G32" s="33"/>
      <c r="H32" s="33"/>
      <c r="I32" s="30"/>
      <c r="J32" s="24"/>
      <c r="K32" s="112"/>
      <c r="L32" s="113"/>
      <c r="M32" s="113"/>
      <c r="N32" s="4"/>
      <c r="O32" s="4"/>
      <c r="P32" s="4"/>
      <c r="Q32" s="4"/>
      <c r="R32" s="4"/>
      <c r="S32" s="4"/>
      <c r="T32" s="4"/>
      <c r="U32" s="4"/>
      <c r="V32" s="4"/>
      <c r="W32" s="10"/>
      <c r="X32" s="4"/>
      <c r="Y32" s="4"/>
      <c r="Z32" s="4"/>
      <c r="AA32" s="4"/>
      <c r="AB32" s="4"/>
    </row>
  </sheetData>
  <mergeCells count="20">
    <mergeCell ref="A27:Y27"/>
    <mergeCell ref="C32:D32"/>
    <mergeCell ref="K32:M32"/>
    <mergeCell ref="V8:Y8"/>
    <mergeCell ref="A22:X22"/>
    <mergeCell ref="H8:H9"/>
    <mergeCell ref="I8:I9"/>
    <mergeCell ref="J8:M8"/>
    <mergeCell ref="N8:Q8"/>
    <mergeCell ref="R8:U8"/>
    <mergeCell ref="A3:Y3"/>
    <mergeCell ref="A5:Y5"/>
    <mergeCell ref="A6:Y6"/>
    <mergeCell ref="A8:A9"/>
    <mergeCell ref="B8:B9"/>
    <mergeCell ref="C8:C9"/>
    <mergeCell ref="D8:D9"/>
    <mergeCell ref="E8:E9"/>
    <mergeCell ref="F8:F9"/>
    <mergeCell ref="G8:G9"/>
  </mergeCells>
  <pageMargins left="0.7" right="0.7" top="0.75" bottom="0.75" header="0.3" footer="0.3"/>
  <pageSetup orientation="landscape" r:id="rId1"/>
  <headerFooter>
    <oddFooter>&amp;C&amp;"Helvetica,Regular"&amp;12&amp;K000000&amp;P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vt:lpstr>
      <vt:lpstr>LOTE 2</vt:lpstr>
      <vt:lpstr>LOTE 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Leonela Bello Morera</cp:lastModifiedBy>
  <cp:revision/>
  <dcterms:created xsi:type="dcterms:W3CDTF">2023-03-15T03:26:36Z</dcterms:created>
  <dcterms:modified xsi:type="dcterms:W3CDTF">2023-06-21T17:38:23Z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2023-03-15T03:26:34Z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0500902f-f570-4f30-9e8b-f75a3bf08911</vt:lpwstr>
  </property>
  <property fmtid="{D5CDD505-2E9C-101B-9397-08002B2CF9AE}" pid="8" name="MSIP_Label_1299739c-ad3d-4908-806e-4d91151a6e13_ContentBits">
    <vt:lpwstr>0</vt:lpwstr>
  </property>
</Properties>
</file>