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ESOS CONTRATACION\Proc 2019\26 IP-DT-CAS-015-2019 mezcla 6605\Publicación IP-015\"/>
    </mc:Choice>
  </mc:AlternateContent>
  <bookViews>
    <workbookView xWindow="0" yWindow="0" windowWidth="9690" windowHeight="7200"/>
  </bookViews>
  <sheets>
    <sheet name="ppto oficial" sheetId="1" r:id="rId1"/>
    <sheet name="oferta" sheetId="8" r:id="rId2"/>
    <sheet name="450.10" sheetId="1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________PJ50">#REF!</definedName>
    <definedName name="________MA2" localSheetId="2">#REF!</definedName>
    <definedName name="________MA2">#REF!</definedName>
    <definedName name="________PJ50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2">#REF!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2">#REF!</definedName>
    <definedName name="______MA2">#REF!</definedName>
    <definedName name="______PJ50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2">#REF!</definedName>
    <definedName name="_____MA2">#REF!</definedName>
    <definedName name="_____PJ50">#REF!</definedName>
    <definedName name="_____pj51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MA2" localSheetId="2">#REF!</definedName>
    <definedName name="____MA2">#REF!</definedName>
    <definedName name="____PJ50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MA2" localSheetId="2">#REF!</definedName>
    <definedName name="___MA2">#REF!</definedName>
    <definedName name="___PJ5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MA2" localSheetId="2">#REF!</definedName>
    <definedName name="__MA2">#REF!</definedName>
    <definedName name="__PJ50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ill" localSheetId="2" hidden="1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NN1" localSheetId="2">#REF!</definedName>
    <definedName name="_NNN1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PRE1" localSheetId="2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2">#REF!</definedName>
    <definedName name="A">#REF!</definedName>
    <definedName name="A_impresión_IM" localSheetId="2">#REF!</definedName>
    <definedName name="A_impresión_IM">#REF!</definedName>
    <definedName name="A000">[3]!absc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G">[1]AASHTO!$A$2:$F$5</definedName>
    <definedName name="absc_" localSheetId="2">[4]!absc</definedName>
    <definedName name="absc_">[4]!absc</definedName>
    <definedName name="absc_1" localSheetId="2">[4]!absc</definedName>
    <definedName name="absc_1">[4]!absc</definedName>
    <definedName name="absc1" localSheetId="2">[5]!absc</definedName>
    <definedName name="absc1">[5]!absc</definedName>
    <definedName name="AccessDatabase" localSheetId="2" hidden="1">"C:\C-314\VOLUMENES\volfin4.mdb"</definedName>
    <definedName name="AccessDatabase" hidden="1">"A:\SAIN.mdb"</definedName>
    <definedName name="ADFGSDB" hidden="1">{"via1",#N/A,TRUE,"general";"via2",#N/A,TRUE,"general";"via3",#N/A,TRUE,"general"}</definedName>
    <definedName name="administrador">[6]Informacion!$B$15</definedName>
    <definedName name="adoc1" localSheetId="2">[5]!absc</definedName>
    <definedName name="adoc1">[5]!absc</definedName>
    <definedName name="adoq" localSheetId="2">[3]!absc</definedName>
    <definedName name="adoq">[3]!absc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justDelAIU" localSheetId="2">#REF!</definedName>
    <definedName name="AjustDelAIU">#REF!</definedName>
    <definedName name="alc" localSheetId="2">[7]!absc</definedName>
    <definedName name="alc">[7]!absc</definedName>
    <definedName name="Antic">[8]BASES!$B$33</definedName>
    <definedName name="ANTICIPO">[9]BASES!$B$33</definedName>
    <definedName name="AÑOWUIE">'[10]Res-Accide-10'!$R$2:$R$7</definedName>
    <definedName name="APU">[11]!absc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_xlnm.Print_Area" localSheetId="2">'450.10'!$B$1:$N$106</definedName>
    <definedName name="_xlnm.Print_Area" localSheetId="0">'ppto oficial'!$A$1:$K$21</definedName>
    <definedName name="_xlnm.Print_Area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to1">#REF!</definedName>
    <definedName name="auto2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2">#REF!</definedName>
    <definedName name="C_">#REF!</definedName>
    <definedName name="CANT" localSheetId="2">#REF!</definedName>
    <definedName name="CANT">#REF!</definedName>
    <definedName name="ccccc" hidden="1">{"TAB1",#N/A,TRUE,"GENERAL";"TAB2",#N/A,TRUE,"GENERAL";"TAB3",#N/A,TRUE,"GENERAL";"TAB4",#N/A,TRUE,"GENERAL";"TAB5",#N/A,TRUE,"GENERAL"}</definedName>
    <definedName name="CCCCCC">'[12]A. P. U.'!#REF!</definedName>
    <definedName name="ccto210">#REF!</definedName>
    <definedName name="cd">[13]Hoja1!$C$81</definedName>
    <definedName name="cdcdc" hidden="1">{"via1",#N/A,TRUE,"general";"via2",#N/A,TRUE,"general";"via3",#N/A,TRUE,"general"}</definedName>
    <definedName name="CDctrl">[8]CDItem!$G$8</definedName>
    <definedName name="ceerf" hidden="1">{"TAB1",#N/A,TRUE,"GENERAL";"TAB2",#N/A,TRUE,"GENERAL";"TAB3",#N/A,TRUE,"GENERAL";"TAB4",#N/A,TRUE,"GENERAL";"TAB5",#N/A,TRUE,"GENERAL"}</definedName>
    <definedName name="CEMENTO">[14]Insum!$A$3:$H$63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ego">#REF!</definedName>
    <definedName name="diego1">#REF!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[15]Equipo!$A$7:$A$65536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PECIFICACION">#REF!</definedName>
    <definedName name="Especificación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ROC">'[16]Análisis de precios'!$H$52</definedName>
    <definedName name="fd">'[12]A. P. U.'!#REF!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m">#REF!</definedName>
    <definedName name="FOTGRAFICO" localSheetId="2">#REF!</definedName>
    <definedName name="FOTGRAFICO">#REF!</definedName>
    <definedName name="FOTO" localSheetId="2">#REF!</definedName>
    <definedName name="FOTO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F">'[12]A. P. U.'!#REF!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 localSheetId="2">#REF!</definedName>
    <definedName name="inf">#REF!</definedName>
    <definedName name="INFG">#REF!</definedName>
    <definedName name="Inicio">[8]BASES!$E$26</definedName>
    <definedName name="INV_11">'[17]PR 1'!$A$2:$N$655</definedName>
    <definedName name="item">[18]Hoja1!$A$2:$B$65536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3" localSheetId="2">#REF!</definedName>
    <definedName name="ITEM3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 localSheetId="2">#REF!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" localSheetId="2">[5]!absc</definedName>
    <definedName name="LOCA">[5]!absc</definedName>
    <definedName name="LOCA1">[11]!absc</definedName>
    <definedName name="LOCALIZACIÓN_Y_REPLANTEO._ESTRUCTURAS">#REF!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L">'[19]Estado Resumen'!#REF!&lt;2.5</definedName>
    <definedName name="MALO">'[20]ESTADO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[14]Insum!$A$68:$H$98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es">[15]materiales!$A$7:$A$1317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">#REF!</definedName>
    <definedName name="nmmmm" hidden="1">{"via1",#N/A,TRUE,"general";"via2",#N/A,TRUE,"general";"via3",#N/A,TRUE,"general"}</definedName>
    <definedName name="NN" localSheetId="2">#REF!</definedName>
    <definedName name="NN">#REF!</definedName>
    <definedName name="nndng" hidden="1">{"TAB1",#N/A,TRUE,"GENERAL";"TAB2",#N/A,TRUE,"GENERAL";"TAB3",#N/A,TRUE,"GENERAL";"TAB4",#N/A,TRUE,"GENERAL";"TAB5",#N/A,TRUE,"GENERAL"}</definedName>
    <definedName name="NNN" localSheetId="2">#REF!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 localSheetId="2">#REF!</definedName>
    <definedName name="NOMBRE">#REF!</definedName>
    <definedName name="NUEVO" localSheetId="2">#REF!</definedName>
    <definedName name="NUEV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[15]otros!$A$6:$A$1235</definedName>
    <definedName name="p0p0" hidden="1">{"via1",#N/A,TRUE,"general";"via2",#N/A,TRUE,"general";"via3",#N/A,TRUE,"general"}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[8]BASES!$E$27</definedName>
    <definedName name="PlazoAIU" localSheetId="2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[9]BASES!$E$26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2">#REF!</definedName>
    <definedName name="PRE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2">#REF!</definedName>
    <definedName name="Print_Area_MI">#REF!</definedName>
    <definedName name="PRINT_TITLES">#N/A</definedName>
    <definedName name="PRINT_TITLES_MI">#N/A</definedName>
    <definedName name="PrOfic">[8]BASES!$B$31</definedName>
    <definedName name="Proponente">#REF!</definedName>
    <definedName name="PRUEBA" localSheetId="2">[21]!absc</definedName>
    <definedName name="PRUEBA">[21]!absc</definedName>
    <definedName name="prueba1" localSheetId="2">[21]!absc</definedName>
    <definedName name="prueba1">[21]!absc</definedName>
    <definedName name="PRUEBA2" localSheetId="2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">'[19]Estado Resumen'!XFC1&gt;2.5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'[20]ESTADO VÍA-CRIT.TECNICO'!XFC1&gt;2.5</definedName>
    <definedName name="REJHE" hidden="1">{"via1",#N/A,TRUE,"general";"via2",#N/A,TRUE,"general";"via3",#N/A,TRUE,"general"}</definedName>
    <definedName name="rell">#REF!</definedName>
    <definedName name="RELLG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[8]BASES!$E$31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Minimo">[8]BASES!$E$41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 localSheetId="2">#REF!</definedName>
    <definedName name="SECTOR">#REF!</definedName>
    <definedName name="SEMAFOR" localSheetId="2">#REF!</definedName>
    <definedName name="SEMAFOR">#REF!</definedName>
    <definedName name="SEMAFORO" localSheetId="2">#REF!</definedName>
    <definedName name="SEMAFO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[13]Hoja1!$F$60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2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LA" localSheetId="2">#REF!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[9]BASES!$E$27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 localSheetId="2">#REF!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T">[22]desmonte!$E$48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[23]Unitarios!$A$3:$D$13</definedName>
    <definedName name="Unitarios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" localSheetId="2">#REF!</definedName>
    <definedName name="V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">'[10]Res-Accide-10'!$S$2:$S$7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'[10]Res-Accide-10'!#REF!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hidden="1">{"via1",#N/A,TRUE,"general";"via2",#N/A,TRUE,"general";"via3",#N/A,TRUE,"general"}</definedName>
    <definedName name="xxxxx" localSheetId="2">[24]!absc</definedName>
    <definedName name="xxxxx">[24]!absc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 localSheetId="2">[5]!absc</definedName>
    <definedName name="Y">[5]!absc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'[12]A. P. U.'!#REF!</definedName>
  </definedNames>
  <calcPr calcId="152511"/>
</workbook>
</file>

<file path=xl/calcChain.xml><?xml version="1.0" encoding="utf-8"?>
<calcChain xmlns="http://schemas.openxmlformats.org/spreadsheetml/2006/main">
  <c r="P59" i="12" l="1"/>
  <c r="E20" i="12" l="1"/>
  <c r="B59" i="12" l="1"/>
  <c r="K60" i="12" l="1"/>
  <c r="N60" i="12" s="1"/>
  <c r="K59" i="12"/>
  <c r="N59" i="12" s="1"/>
  <c r="N51" i="12"/>
  <c r="N50" i="12"/>
  <c r="N49" i="12"/>
  <c r="N48" i="12"/>
  <c r="N39" i="12"/>
  <c r="N38" i="12"/>
  <c r="N37" i="12"/>
  <c r="N36" i="12"/>
  <c r="N54" i="12" l="1"/>
  <c r="N43" i="12"/>
  <c r="N65" i="12"/>
  <c r="N78" i="12" l="1"/>
  <c r="L83" i="12" s="1"/>
  <c r="N86" i="12" s="1"/>
  <c r="N88" i="12" s="1"/>
  <c r="I15" i="1" s="1"/>
  <c r="F21" i="8"/>
  <c r="F16" i="8" l="1"/>
  <c r="A7" i="8" l="1"/>
  <c r="A6" i="8"/>
  <c r="J15" i="1" l="1"/>
  <c r="H16" i="8"/>
  <c r="J20" i="1" l="1"/>
  <c r="J17" i="1" l="1"/>
  <c r="J19" i="1" s="1"/>
  <c r="J21" i="1" s="1"/>
</calcChain>
</file>

<file path=xl/sharedStrings.xml><?xml version="1.0" encoding="utf-8"?>
<sst xmlns="http://schemas.openxmlformats.org/spreadsheetml/2006/main" count="150" uniqueCount="104">
  <si>
    <t>MINISTERIO DE TRANSPORTE</t>
  </si>
  <si>
    <t>INSTITUTO NACIONAL DE VÍAS</t>
  </si>
  <si>
    <t>FORMULARIO 1</t>
  </si>
  <si>
    <t>PRESUPUESTO OFICIAL</t>
  </si>
  <si>
    <t>No.</t>
  </si>
  <si>
    <t>ITEM DE PAGO</t>
  </si>
  <si>
    <t>ESPECIFICACIONES</t>
  </si>
  <si>
    <t>DESCRIPCIÓN</t>
  </si>
  <si>
    <t>UND</t>
  </si>
  <si>
    <t>CANTIDAD</t>
  </si>
  <si>
    <t>VALOR UNITARIO</t>
  </si>
  <si>
    <t>VALOR TOTAL</t>
  </si>
  <si>
    <t>GRAL</t>
  </si>
  <si>
    <t>PART</t>
  </si>
  <si>
    <t>M3</t>
  </si>
  <si>
    <t>OBRAS COMPLEMENTARIAS Y/O PAGA</t>
  </si>
  <si>
    <t>NO MODIFICAR SO PENA DE RECHAZO</t>
  </si>
  <si>
    <t>SUBTOTAL</t>
  </si>
  <si>
    <t>CÓDIGO</t>
  </si>
  <si>
    <t>INSTITUTO NACIONAL DE VIAS</t>
  </si>
  <si>
    <t>VERSIÓN</t>
  </si>
  <si>
    <t>PÁGINA</t>
  </si>
  <si>
    <t>DE</t>
  </si>
  <si>
    <t xml:space="preserve">ANALISIS DE PRECIOS UNITARIOS </t>
  </si>
  <si>
    <t>FECHA</t>
  </si>
  <si>
    <t xml:space="preserve">UNIDAD EJECUTORA: </t>
  </si>
  <si>
    <t>DIRECCIÓN TERRITORIAL:</t>
  </si>
  <si>
    <t>CONTRATO No.</t>
  </si>
  <si>
    <t>OBJETO DEL CONTRATO</t>
  </si>
  <si>
    <t>CONTRATISTA</t>
  </si>
  <si>
    <t>INTERVENTOR</t>
  </si>
  <si>
    <t xml:space="preserve">FECHA CIERRE DE LICITACIÓN Y/O SELECCIÓN ABREVIADA  </t>
  </si>
  <si>
    <t>DATOS ESPECÍFICOS</t>
  </si>
  <si>
    <t>ITEM</t>
  </si>
  <si>
    <t>UNIDAD</t>
  </si>
  <si>
    <t>I. EQUIPO</t>
  </si>
  <si>
    <t>TIPO</t>
  </si>
  <si>
    <t>TARIFA/HORA</t>
  </si>
  <si>
    <t>RENDIMIENTO</t>
  </si>
  <si>
    <t>Vr. UNITARIO</t>
  </si>
  <si>
    <t>II. MATERIALES</t>
  </si>
  <si>
    <t>PRECIO UNIT.</t>
  </si>
  <si>
    <t>III. TRANSPORTES</t>
  </si>
  <si>
    <t>MATERIAL</t>
  </si>
  <si>
    <t>TARIFA</t>
  </si>
  <si>
    <t>IV. MANO DE OBRA</t>
  </si>
  <si>
    <t>TRABAJADOR</t>
  </si>
  <si>
    <t>JORNAL</t>
  </si>
  <si>
    <t>JORNAL TOTAL</t>
  </si>
  <si>
    <t>V. COSTOS INDIRECTOS</t>
  </si>
  <si>
    <t>UTILIDAD</t>
  </si>
  <si>
    <t>450-13</t>
  </si>
  <si>
    <t>RAZON SOCIAL DEL INTERESADO   _____________________________</t>
  </si>
  <si>
    <t>REPRESENTANTE LEGAL DEL INTERESADO  (nombre y firma): _____________________________</t>
  </si>
  <si>
    <t>FORMULARIO</t>
  </si>
  <si>
    <t>OFERTA ECONOMICA</t>
  </si>
  <si>
    <t>CASANARE</t>
  </si>
  <si>
    <t>SUMINISTRO DE MEZCLA DENSA EN CALIENTE TIPO  MSC-25 PARA BACHEO (INCLUYE, TRANSPORTE, EQUIPO DE COMPACTACIÓN, CORTADORA DE PAVIMENTO Y CARGADOR, )</t>
  </si>
  <si>
    <t>DEPENDENCIA: TERRITORIAL CASANARE</t>
  </si>
  <si>
    <t>IVA  (19% )</t>
  </si>
  <si>
    <t>MINFRA-MN-FR-14</t>
  </si>
  <si>
    <t>PROCESO MISIONAL INFRAESTRUCTURA VIAL</t>
  </si>
  <si>
    <t>DIRECCION TECNICA</t>
  </si>
  <si>
    <t>Unidad</t>
  </si>
  <si>
    <t>m3</t>
  </si>
  <si>
    <t>C0010960</t>
  </si>
  <si>
    <t>Cortadora de pavimento, máxima profundidad de corte 160 m.m., capacidad de disco desde 12" hasta 18" de diámetro; peso operacional 135 kg., y 13,5 hp de potencia.</t>
  </si>
  <si>
    <t>Volqueta 6 m3</t>
  </si>
  <si>
    <t>SUBTOTAL $</t>
  </si>
  <si>
    <t>Emulsión CRR-1</t>
  </si>
  <si>
    <t>Lt.</t>
  </si>
  <si>
    <t>Disco de 3,5 mm. X 25 seg diamantado 16"</t>
  </si>
  <si>
    <t>Agua para corte</t>
  </si>
  <si>
    <t>CANTIDAD      (1)</t>
  </si>
  <si>
    <t>DISTANCIA (2)</t>
  </si>
  <si>
    <t>(1) * (2)</t>
  </si>
  <si>
    <t>m3/km.</t>
  </si>
  <si>
    <t>Material proveniente de la excavación para la reparación del pavimento.</t>
  </si>
  <si>
    <t>PRESTACIONES (%)</t>
  </si>
  <si>
    <t>TOTAL COSTO DIRECTO $</t>
  </si>
  <si>
    <t>Descripción</t>
  </si>
  <si>
    <t>Porcentaje</t>
  </si>
  <si>
    <t>Valor Total</t>
  </si>
  <si>
    <t>ADMINISTRACION</t>
  </si>
  <si>
    <t xml:space="preserve">IMPREVISTOS </t>
  </si>
  <si>
    <t>PFinal01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</si>
  <si>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</si>
  <si>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</si>
  <si>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</si>
  <si>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</si>
  <si>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</si>
  <si>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</si>
  <si>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</t>
  </si>
  <si>
    <t>Representante Legal del Interventor o su Apoderado</t>
  </si>
  <si>
    <t xml:space="preserve">Original: Archivo de Gestión Contractual ( Subdirección Administrativa) </t>
  </si>
  <si>
    <t>Copias : Unidad Ejecutora,  Contratista, Interventor y Dirección Territorial.</t>
  </si>
  <si>
    <t>Retroexcavadora sobre llantas, motor 62HP, Profundidad de excavación de 5.41 metros.</t>
  </si>
  <si>
    <t xml:space="preserve">Vibrocompactador, tipo benitìn, </t>
  </si>
  <si>
    <t>Suministro de mezcla asfáltica en caliente tipo MSC-25 para bacheo con mano de obra de microempresas.</t>
  </si>
  <si>
    <t>Mezcla semidensa en caliente MSC-25</t>
  </si>
  <si>
    <t>450.10 P</t>
  </si>
  <si>
    <t>450.10P</t>
  </si>
  <si>
    <t>IP-DT-CAS-015-2019</t>
  </si>
  <si>
    <t>SUMINISTRO MEZCLA MINIMA CUANTIA VIA 6605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</si>
</sst>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43" formatCode="_-* #,##0.00_-;\-* #,##0.00_-;_-* &quot;-&quot;??_-;_-@_-"/>
    <numFmt numFmtId="164" formatCode="&quot;$&quot;\ #,##0_);[Red]\(&quot;$&quot;\ #,##0\)"/>
    <numFmt numFmtId="165" formatCode="&quot;$&quot;\ #,##0.00_);\(&quot;$&quot;\ #,##0.00\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#,##0.00\ &quot;€&quot;;[Red]\-#,##0.00\ &quot;€&quot;"/>
    <numFmt numFmtId="170" formatCode="_-* #,##0.00\ _€_-;\-* #,##0.00\ _€_-;_-* &quot;-&quot;??\ _€_-;_-@_-"/>
    <numFmt numFmtId="171" formatCode="_ &quot;$&quot;\ * #,##0.00_ ;_ &quot;$&quot;\ * \-#,##0.00_ ;_ &quot;$&quot;\ * &quot;-&quot;??_ ;_ @_ "/>
    <numFmt numFmtId="172" formatCode="&quot;$&quot;\ #,##0"/>
    <numFmt numFmtId="173" formatCode="_ * #,##0.00_ ;_ * \-#,##0.00_ ;_ * &quot;-&quot;??_ ;_ @_ "/>
    <numFmt numFmtId="174" formatCode="_-* #,##0\ &quot;Pts&quot;_-;\-* #,##0\ &quot;Pts&quot;_-;_-* &quot;-&quot;\ &quot;Pts&quot;_-;_-@_-"/>
    <numFmt numFmtId="175" formatCode="_-* #,##0.00\ &quot;Pts&quot;_-;\-* #,##0.00\ &quot;Pts&quot;_-;_-* &quot;-&quot;??\ &quot;Pts&quot;_-;_-@_-"/>
    <numFmt numFmtId="176" formatCode="\$#,##0\ ;\(\$#,##0\)"/>
    <numFmt numFmtId="177" formatCode="_ [$€-2]\ * #,##0.00_ ;_ [$€-2]\ * \-#,##0.00_ ;_ [$€-2]\ * &quot;-&quot;??_ "/>
    <numFmt numFmtId="178" formatCode="#.##"/>
    <numFmt numFmtId="179" formatCode="#,##0.000"/>
    <numFmt numFmtId="180" formatCode="#,##0.0"/>
    <numFmt numFmtId="181" formatCode="_ * #,##0_ ;_ * \-#,##0_ ;_ * &quot;-&quot;??_ ;_ @_ "/>
    <numFmt numFmtId="182" formatCode="[$$-240A]\ #,##0.00"/>
    <numFmt numFmtId="183" formatCode="#,##0.0000"/>
    <numFmt numFmtId="184" formatCode="000\°00&quot;´&quot;00&quot;´´&quot;"/>
    <numFmt numFmtId="185" formatCode="_ &quot;$&quot;* #,##0.00_ ;_ &quot;$&quot;* \-#,##0.00_ ;_ &quot;$&quot;* &quot;-&quot;??_ ;_ @_ "/>
    <numFmt numFmtId="186" formatCode="[$$-500A]\ #,##0.00"/>
    <numFmt numFmtId="187" formatCode="_-* #,##0.00\ [$€]_-;\-* #,##0.00\ [$€]_-;_-* &quot;-&quot;??\ [$€]_-;_-@_-"/>
    <numFmt numFmtId="188" formatCode="#,##0_ ;\-#,##0\ "/>
    <numFmt numFmtId="189" formatCode="_(* #,##0_);_(* \(#,##0\);_(* &quot;-&quot;??_);_(@_)"/>
    <numFmt numFmtId="190" formatCode="&quot;$&quot;\ #,##0.00"/>
    <numFmt numFmtId="191" formatCode="##0"/>
    <numFmt numFmtId="192" formatCode="0.000"/>
    <numFmt numFmtId="193" formatCode="0.0000"/>
    <numFmt numFmtId="194" formatCode="_-* #,##0\ _P_t_s_-;\-* #,##0\ _P_t_s_-;_-* &quot;-&quot;??\ _P_t_s_-;_-@_-"/>
    <numFmt numFmtId="195" formatCode="0.00%;\-0.00%;&quot;&quot;"/>
    <numFmt numFmtId="196" formatCode="&quot;$&quot;#,##0\ ;\(&quot;$&quot;#,##0\)"/>
    <numFmt numFmtId="197" formatCode="\(0%\)"/>
    <numFmt numFmtId="198" formatCode="d\ \d\e\ mmmm\ \d\e\ yyyy"/>
    <numFmt numFmtId="199" formatCode="0%;\-0%;&quot;&quot;"/>
    <numFmt numFmtId="200" formatCode="#0&quot;.&quot;000&quot;´&quot;000&quot;.&quot;000"/>
    <numFmt numFmtId="201" formatCode="##0&quot;.&quot;000"/>
    <numFmt numFmtId="202" formatCode="_-* #,##0.00\ _P_t_s_-;\-* #,##0.00\ _P_t_s_-;_-* &quot;-&quot;??\ _P_t_s_-;_-@_-"/>
    <numFmt numFmtId="203" formatCode="_(&quot;$&quot;* #,##0.00_);_(&quot;$&quot;* \(#,##0.00\);_(&quot;$&quot;* &quot;-&quot;??_);_(@_)"/>
    <numFmt numFmtId="204" formatCode="##0&quot;´&quot;000&quot;.&quot;000"/>
    <numFmt numFmtId="205" formatCode="_-* #,##0.00\ &quot;€&quot;_-;\-* #,##0.00\ &quot;€&quot;_-;_-* &quot;-&quot;??\ &quot;€&quot;_-;_-@_-"/>
    <numFmt numFmtId="206" formatCode="&quot;$&quot;\ #,##0.00;[Red]&quot;$&quot;\ \-#,##0.00"/>
    <numFmt numFmtId="207" formatCode="&quot;$&quot;\ #,##0.00;&quot;$&quot;\ \-#,##0.00"/>
    <numFmt numFmtId="208" formatCode="#0&quot;.&quot;"/>
    <numFmt numFmtId="209" formatCode="0.0%;\-0.0%;&quot;&quot;"/>
    <numFmt numFmtId="210" formatCode="_(* #,##0\ &quot;pta&quot;_);_(* \(#,##0\ &quot;pta&quot;\);_(* &quot;-&quot;??\ &quot;pta&quot;_);_(@_)"/>
    <numFmt numFmtId="211" formatCode="_([$$-240A]\ * #,##0.00_);_([$$-240A]\ * \(#,##0.00\);_([$$-240A]\ * &quot;-&quot;??_);_(@_)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2"/>
      <name val="Courier"/>
      <family val="3"/>
    </font>
    <font>
      <b/>
      <sz val="10"/>
      <name val="Arial"/>
      <family val="2"/>
    </font>
    <font>
      <sz val="10"/>
      <color indexed="2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indexed="12"/>
      <name val="Arial"/>
      <family val="2"/>
    </font>
    <font>
      <b/>
      <sz val="11"/>
      <color indexed="10"/>
      <name val="Calibri"/>
      <family val="2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b/>
      <sz val="12"/>
      <name val="Tahoma"/>
      <family val="2"/>
    </font>
    <font>
      <sz val="12"/>
      <name val="Tahoma"/>
      <family val="2"/>
    </font>
    <font>
      <b/>
      <sz val="16"/>
      <name val="Tahoma"/>
      <family val="2"/>
    </font>
    <font>
      <sz val="10"/>
      <name val="Tahoma"/>
      <family val="2"/>
    </font>
    <font>
      <sz val="11"/>
      <name val="Tahoma"/>
      <family val="2"/>
    </font>
    <font>
      <sz val="12"/>
      <color indexed="9"/>
      <name val="Tahoma"/>
      <family val="2"/>
    </font>
    <font>
      <sz val="11"/>
      <color indexed="8"/>
      <name val="Tahoma"/>
      <family val="2"/>
    </font>
    <font>
      <u/>
      <sz val="10"/>
      <color theme="10"/>
      <name val="Calibri"/>
      <family val="2"/>
    </font>
    <font>
      <sz val="10"/>
      <color indexed="10"/>
      <name val="Tahoma"/>
      <family val="2"/>
    </font>
    <font>
      <b/>
      <sz val="10"/>
      <color indexed="10"/>
      <name val="Tahoma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"/>
    </font>
    <font>
      <sz val="10"/>
      <color indexed="24"/>
      <name val="Modern"/>
      <family val="3"/>
      <charset val="255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Arial"/>
      <family val="2"/>
    </font>
    <font>
      <sz val="11"/>
      <color rgb="FF000000"/>
      <name val="Calibri"/>
      <family val="2"/>
    </font>
    <font>
      <b/>
      <sz val="7"/>
      <name val="Arial"/>
      <family val="2"/>
    </font>
    <font>
      <sz val="10"/>
      <name val="Geneva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5"/>
      <name val="Arial"/>
      <family val="2"/>
    </font>
    <font>
      <sz val="12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FFFFC9"/>
        <bgColor indexed="64"/>
      </patternFill>
    </fill>
    <fill>
      <patternFill patternType="solid">
        <fgColor rgb="FFFFFFC9"/>
        <bgColor rgb="FF000000"/>
      </patternFill>
    </fill>
    <fill>
      <gradientFill degree="90">
        <stop position="0">
          <color theme="9" tint="-0.25098422193060094"/>
        </stop>
        <stop position="1">
          <color theme="1" tint="0.25098422193060094"/>
        </stop>
      </gradientFill>
    </fill>
    <fill>
      <gradientFill type="path">
        <stop position="0">
          <color theme="1" tint="5.0965910824915313E-2"/>
        </stop>
        <stop position="1">
          <color theme="9" tint="-0.25098422193060094"/>
        </stop>
      </gradient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4659260841701"/>
        <bgColor rgb="FF000000"/>
      </patternFill>
    </fill>
    <fill>
      <patternFill patternType="solid">
        <fgColor theme="9" tint="-0.24994659260841701"/>
        <bgColor indexed="64"/>
      </patternFill>
    </fill>
    <fill>
      <gradientFill type="path" left="0.5" right="0.5" top="0.5" bottom="0.5">
        <stop position="0">
          <color theme="2" tint="-0.89803765984069339"/>
        </stop>
        <stop position="1">
          <color theme="9" tint="-0.25098422193060094"/>
        </stop>
      </gradientFill>
    </fill>
    <fill>
      <patternFill patternType="solid">
        <fgColor rgb="FFFFFFFF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0"/>
        <bgColor rgb="FF000000"/>
      </patternFill>
    </fill>
  </fills>
  <borders count="8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medium">
        <color indexed="64"/>
      </right>
      <top/>
      <bottom style="thick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4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2" fontId="4" fillId="0" borderId="0"/>
    <xf numFmtId="2" fontId="4" fillId="0" borderId="0"/>
    <xf numFmtId="2" fontId="4" fillId="0" borderId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7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4" borderId="0" applyNumberFormat="0" applyBorder="0" applyAlignment="0" applyProtection="0"/>
    <xf numFmtId="0" fontId="5" fillId="17" borderId="0" applyNumberFormat="0" applyBorder="0" applyAlignment="0" applyProtection="0"/>
    <xf numFmtId="0" fontId="5" fillId="10" borderId="0" applyNumberFormat="0" applyBorder="0" applyAlignment="0" applyProtection="0"/>
    <xf numFmtId="0" fontId="5" fillId="18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10" borderId="0" applyNumberFormat="0" applyBorder="0" applyAlignment="0" applyProtection="0"/>
    <xf numFmtId="0" fontId="7" fillId="19" borderId="1" applyNumberFormat="0" applyAlignment="0" applyProtection="0"/>
    <xf numFmtId="0" fontId="31" fillId="20" borderId="1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9" fillId="0" borderId="3" applyNumberFormat="0" applyFill="0" applyAlignment="0" applyProtection="0"/>
    <xf numFmtId="0" fontId="16" fillId="0" borderId="4" applyNumberFormat="0" applyFill="0" applyAlignment="0" applyProtection="0"/>
    <xf numFmtId="3" fontId="25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2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5" borderId="0" applyNumberFormat="0" applyBorder="0" applyAlignment="0" applyProtection="0"/>
    <xf numFmtId="0" fontId="5" fillId="24" borderId="0" applyNumberFormat="0" applyBorder="0" applyAlignment="0" applyProtection="0"/>
    <xf numFmtId="1" fontId="4" fillId="0" borderId="0"/>
    <xf numFmtId="1" fontId="4" fillId="0" borderId="0"/>
    <xf numFmtId="1" fontId="4" fillId="0" borderId="0"/>
    <xf numFmtId="0" fontId="11" fillId="9" borderId="1" applyNumberFormat="0" applyAlignment="0" applyProtection="0"/>
    <xf numFmtId="0" fontId="11" fillId="12" borderId="1" applyNumberFormat="0" applyAlignment="0" applyProtection="0"/>
    <xf numFmtId="0" fontId="33" fillId="0" borderId="0">
      <alignment vertical="top"/>
    </xf>
    <xf numFmtId="0" fontId="23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" fontId="26" fillId="0" borderId="0">
      <protection locked="0"/>
    </xf>
    <xf numFmtId="4" fontId="26" fillId="0" borderId="0">
      <protection locked="0"/>
    </xf>
    <xf numFmtId="4" fontId="27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7" fillId="0" borderId="0">
      <protection locked="0"/>
    </xf>
    <xf numFmtId="2" fontId="25" fillId="0" borderId="0" applyFont="0" applyFill="0" applyBorder="0" applyAlignment="0" applyProtection="0"/>
    <xf numFmtId="184" fontId="4" fillId="0" borderId="0"/>
    <xf numFmtId="184" fontId="4" fillId="0" borderId="0"/>
    <xf numFmtId="184" fontId="4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12" fillId="4" borderId="0" applyNumberFormat="0" applyBorder="0" applyAlignment="0" applyProtection="0"/>
    <xf numFmtId="0" fontId="12" fillId="8" borderId="0" applyNumberFormat="0" applyBorder="0" applyAlignment="0" applyProtection="0"/>
    <xf numFmtId="166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82" fontId="22" fillId="0" borderId="5"/>
    <xf numFmtId="185" fontId="4" fillId="0" borderId="0"/>
    <xf numFmtId="185" fontId="4" fillId="0" borderId="0"/>
    <xf numFmtId="185" fontId="4" fillId="0" borderId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13" fillId="12" borderId="0" applyNumberFormat="0" applyBorder="0" applyAlignment="0" applyProtection="0"/>
    <xf numFmtId="0" fontId="34" fillId="12" borderId="0" applyNumberFormat="0" applyBorder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39" fontId="23" fillId="0" borderId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0" fontId="4" fillId="7" borderId="6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5" fillId="19" borderId="7" applyNumberFormat="0" applyAlignment="0" applyProtection="0"/>
    <xf numFmtId="0" fontId="15" fillId="20" borderId="7" applyNumberFormat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49" fontId="24" fillId="0" borderId="0">
      <alignment horizontal="center" vertical="center"/>
    </xf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35" fillId="0" borderId="9" applyNumberFormat="0" applyFill="0" applyAlignment="0" applyProtection="0"/>
    <xf numFmtId="0" fontId="20" fillId="0" borderId="10" applyNumberFormat="0" applyFill="0" applyAlignment="0" applyProtection="0"/>
    <xf numFmtId="0" fontId="36" fillId="0" borderId="11" applyNumberFormat="0" applyFill="0" applyAlignment="0" applyProtection="0"/>
    <xf numFmtId="0" fontId="10" fillId="0" borderId="12" applyNumberFormat="0" applyFill="0" applyAlignment="0" applyProtection="0"/>
    <xf numFmtId="0" fontId="32" fillId="0" borderId="13" applyNumberFormat="0" applyFill="0" applyAlignment="0" applyProtection="0"/>
    <xf numFmtId="0" fontId="37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1" fillId="0" borderId="15" applyNumberFormat="0" applyFill="0" applyAlignment="0" applyProtection="0"/>
    <xf numFmtId="0" fontId="25" fillId="0" borderId="16" applyNumberFormat="0" applyFont="0" applyFill="0" applyAlignment="0" applyProtection="0"/>
    <xf numFmtId="0" fontId="25" fillId="0" borderId="16" applyNumberFormat="0" applyFont="0" applyFill="0" applyAlignment="0" applyProtection="0"/>
    <xf numFmtId="0" fontId="25" fillId="0" borderId="16" applyNumberFormat="0" applyFont="0" applyFill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14" fillId="0" borderId="0"/>
    <xf numFmtId="0" fontId="49" fillId="0" borderId="0"/>
    <xf numFmtId="17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9" borderId="0" applyNumberFormat="0" applyBorder="0" applyAlignment="0" applyProtection="0"/>
    <xf numFmtId="2" fontId="2" fillId="0" borderId="0"/>
    <xf numFmtId="2" fontId="2" fillId="0" borderId="0"/>
    <xf numFmtId="2" fontId="2" fillId="0" borderId="0"/>
    <xf numFmtId="2" fontId="2" fillId="0" borderId="0"/>
    <xf numFmtId="2" fontId="2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5" borderId="0" applyNumberFormat="0" applyBorder="0" applyAlignment="0" applyProtection="0"/>
    <xf numFmtId="0" fontId="12" fillId="4" borderId="0" applyNumberFormat="0" applyBorder="0" applyAlignment="0" applyProtection="0"/>
    <xf numFmtId="0" fontId="7" fillId="19" borderId="1" applyNumberFormat="0" applyAlignment="0" applyProtection="0"/>
    <xf numFmtId="0" fontId="8" fillId="21" borderId="2" applyNumberFormat="0" applyAlignment="0" applyProtection="0"/>
    <xf numFmtId="191" fontId="22" fillId="0" borderId="59">
      <alignment horizontal="right"/>
    </xf>
    <xf numFmtId="2" fontId="22" fillId="0" borderId="0"/>
    <xf numFmtId="192" fontId="22" fillId="0" borderId="0"/>
    <xf numFmtId="193" fontId="50" fillId="0" borderId="0"/>
    <xf numFmtId="191" fontId="22" fillId="0" borderId="59">
      <alignment horizontal="right"/>
    </xf>
    <xf numFmtId="194" fontId="2" fillId="0" borderId="0">
      <protection locked="0"/>
    </xf>
    <xf numFmtId="0" fontId="51" fillId="0" borderId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0" fontId="51" fillId="0" borderId="0"/>
    <xf numFmtId="0" fontId="51" fillId="0" borderId="0"/>
    <xf numFmtId="195" fontId="2" fillId="0" borderId="0">
      <protection locked="0"/>
    </xf>
    <xf numFmtId="176" fontId="25" fillId="0" borderId="0" applyFont="0" applyFill="0" applyBorder="0" applyAlignment="0" applyProtection="0"/>
    <xf numFmtId="196" fontId="52" fillId="0" borderId="0" applyFont="0" applyFill="0" applyBorder="0" applyAlignment="0" applyProtection="0"/>
    <xf numFmtId="0" fontId="25" fillId="0" borderId="0" applyFont="0" applyFill="0" applyBorder="0" applyAlignment="0" applyProtection="0"/>
    <xf numFmtId="197" fontId="2" fillId="0" borderId="0">
      <protection locked="0"/>
    </xf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3" fillId="34" borderId="0" applyNumberFormat="0" applyBorder="0" applyAlignment="0" applyProtection="0"/>
    <xf numFmtId="0" fontId="3" fillId="37" borderId="0" applyNumberFormat="0" applyBorder="0" applyAlignment="0" applyProtection="0"/>
    <xf numFmtId="0" fontId="5" fillId="3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3" fillId="32" borderId="0" applyNumberFormat="0" applyBorder="0" applyAlignment="0" applyProtection="0"/>
    <xf numFmtId="0" fontId="3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3" fillId="38" borderId="0" applyNumberFormat="0" applyBorder="0" applyAlignment="0" applyProtection="0"/>
    <xf numFmtId="0" fontId="3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3" fillId="34" borderId="0" applyNumberFormat="0" applyBorder="0" applyAlignment="0" applyProtection="0"/>
    <xf numFmtId="0" fontId="3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1" fontId="2" fillId="0" borderId="0"/>
    <xf numFmtId="1" fontId="2" fillId="0" borderId="0"/>
    <xf numFmtId="1" fontId="2" fillId="0" borderId="0"/>
    <xf numFmtId="1" fontId="2" fillId="0" borderId="0"/>
    <xf numFmtId="1" fontId="2" fillId="0" borderId="0"/>
    <xf numFmtId="0" fontId="33" fillId="0" borderId="0">
      <alignment vertical="top"/>
    </xf>
    <xf numFmtId="0" fontId="33" fillId="0" borderId="0">
      <alignment vertical="top"/>
    </xf>
    <xf numFmtId="17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198" fontId="2" fillId="0" borderId="0">
      <protection locked="0"/>
    </xf>
    <xf numFmtId="0" fontId="6" fillId="6" borderId="0" applyNumberFormat="0" applyBorder="0" applyAlignment="0" applyProtection="0"/>
    <xf numFmtId="184" fontId="2" fillId="0" borderId="0"/>
    <xf numFmtId="184" fontId="2" fillId="0" borderId="0"/>
    <xf numFmtId="184" fontId="2" fillId="0" borderId="0"/>
    <xf numFmtId="184" fontId="2" fillId="0" borderId="0"/>
    <xf numFmtId="184" fontId="2" fillId="0" borderId="0"/>
    <xf numFmtId="0" fontId="28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0" fillId="0" borderId="12" applyNumberFormat="0" applyFill="0" applyAlignment="0" applyProtection="0"/>
    <xf numFmtId="0" fontId="10" fillId="0" borderId="0" applyNumberFormat="0" applyFill="0" applyBorder="0" applyAlignment="0" applyProtection="0"/>
    <xf numFmtId="199" fontId="2" fillId="0" borderId="0">
      <protection locked="0"/>
    </xf>
    <xf numFmtId="199" fontId="2" fillId="0" borderId="0">
      <protection locked="0"/>
    </xf>
    <xf numFmtId="0" fontId="11" fillId="9" borderId="1" applyNumberFormat="0" applyAlignment="0" applyProtection="0"/>
    <xf numFmtId="0" fontId="9" fillId="0" borderId="3" applyNumberFormat="0" applyFill="0" applyAlignment="0" applyProtection="0"/>
    <xf numFmtId="200" fontId="22" fillId="0" borderId="0">
      <alignment horizontal="right"/>
    </xf>
    <xf numFmtId="201" fontId="22" fillId="0" borderId="0" applyFont="0" applyFill="0" applyBorder="0" applyAlignment="0">
      <alignment horizontal="center"/>
    </xf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2" fontId="22" fillId="0" borderId="60" applyFont="0" applyBorder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0" fontId="55" fillId="0" borderId="0" applyFont="0" applyFill="0" applyBorder="0" applyAlignment="0" applyProtection="0"/>
    <xf numFmtId="18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204" fontId="22" fillId="0" borderId="0">
      <alignment horizontal="right"/>
    </xf>
    <xf numFmtId="185" fontId="2" fillId="0" borderId="0"/>
    <xf numFmtId="185" fontId="2" fillId="0" borderId="0"/>
    <xf numFmtId="185" fontId="2" fillId="0" borderId="0"/>
    <xf numFmtId="185" fontId="2" fillId="0" borderId="0"/>
    <xf numFmtId="185" fontId="2" fillId="0" borderId="0"/>
    <xf numFmtId="171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5" fontId="3" fillId="0" borderId="0" applyFont="0" applyFill="0" applyBorder="0" applyAlignment="0" applyProtection="0"/>
    <xf numFmtId="207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8" fontId="22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Fill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3" fillId="7" borderId="6" applyNumberFormat="0" applyFont="0" applyAlignment="0" applyProtection="0"/>
    <xf numFmtId="0" fontId="15" fillId="19" borderId="7" applyNumberFormat="0" applyAlignment="0" applyProtection="0"/>
    <xf numFmtId="0" fontId="51" fillId="0" borderId="0"/>
    <xf numFmtId="209" fontId="2" fillId="0" borderId="0"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1" fillId="0" borderId="14" applyNumberFormat="0" applyFill="0" applyAlignment="0" applyProtection="0"/>
    <xf numFmtId="210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56" fillId="0" borderId="0" applyNumberFormat="0" applyBorder="0" applyAlignment="0"/>
    <xf numFmtId="0" fontId="58" fillId="0" borderId="0"/>
    <xf numFmtId="9" fontId="2" fillId="0" borderId="0" applyFont="0" applyFill="0" applyBorder="0" applyAlignment="0" applyProtection="0"/>
    <xf numFmtId="167" fontId="56" fillId="0" borderId="0" applyFont="0" applyFill="0" applyBorder="0" applyAlignment="0" applyProtection="0"/>
    <xf numFmtId="168" fontId="56" fillId="0" borderId="0" applyFont="0" applyFill="0" applyBorder="0" applyAlignment="0" applyProtection="0"/>
    <xf numFmtId="9" fontId="56" fillId="0" borderId="0" applyFont="0" applyFill="0" applyBorder="0" applyAlignment="0" applyProtection="0"/>
  </cellStyleXfs>
  <cellXfs count="425">
    <xf numFmtId="0" fontId="0" fillId="0" borderId="0" xfId="0"/>
    <xf numFmtId="0" fontId="2" fillId="0" borderId="0" xfId="1"/>
    <xf numFmtId="39" fontId="38" fillId="0" borderId="0" xfId="384" applyFont="1" applyAlignment="1">
      <alignment horizontal="center" vertical="center"/>
    </xf>
    <xf numFmtId="39" fontId="38" fillId="0" borderId="0" xfId="384" applyFont="1" applyAlignment="1">
      <alignment vertical="center"/>
    </xf>
    <xf numFmtId="39" fontId="41" fillId="0" borderId="44" xfId="384" applyFont="1" applyBorder="1" applyAlignment="1">
      <alignment horizontal="center" vertical="center"/>
    </xf>
    <xf numFmtId="39" fontId="42" fillId="0" borderId="44" xfId="384" applyFont="1" applyBorder="1" applyAlignment="1">
      <alignment horizontal="center" vertical="center"/>
    </xf>
    <xf numFmtId="0" fontId="42" fillId="27" borderId="24" xfId="1" applyFont="1" applyFill="1" applyBorder="1" applyAlignment="1">
      <alignment horizontal="center" vertical="center"/>
    </xf>
    <xf numFmtId="49" fontId="42" fillId="0" borderId="24" xfId="1" applyNumberFormat="1" applyFont="1" applyBorder="1" applyAlignment="1">
      <alignment horizontal="center" vertical="center"/>
    </xf>
    <xf numFmtId="0" fontId="42" fillId="27" borderId="24" xfId="1" applyFont="1" applyFill="1" applyBorder="1" applyAlignment="1">
      <alignment horizontal="left" vertical="center" wrapText="1"/>
    </xf>
    <xf numFmtId="0" fontId="42" fillId="0" borderId="24" xfId="1" applyFont="1" applyBorder="1" applyAlignment="1">
      <alignment horizontal="centerContinuous" vertical="center"/>
    </xf>
    <xf numFmtId="39" fontId="39" fillId="0" borderId="0" xfId="384" applyFont="1" applyFill="1" applyAlignment="1">
      <alignment vertical="center"/>
    </xf>
    <xf numFmtId="39" fontId="43" fillId="0" borderId="0" xfId="384" applyFont="1" applyFill="1" applyAlignment="1">
      <alignment vertical="center"/>
    </xf>
    <xf numFmtId="168" fontId="41" fillId="0" borderId="39" xfId="252" applyFont="1" applyFill="1" applyBorder="1" applyAlignment="1">
      <alignment vertical="center"/>
    </xf>
    <xf numFmtId="168" fontId="41" fillId="0" borderId="30" xfId="252" applyFont="1" applyFill="1" applyBorder="1" applyAlignment="1">
      <alignment vertical="center"/>
    </xf>
    <xf numFmtId="0" fontId="38" fillId="0" borderId="30" xfId="1" applyFont="1" applyBorder="1" applyAlignment="1">
      <alignment vertical="center"/>
    </xf>
    <xf numFmtId="0" fontId="42" fillId="0" borderId="30" xfId="1" applyFont="1" applyBorder="1" applyAlignment="1">
      <alignment vertical="center"/>
    </xf>
    <xf numFmtId="0" fontId="42" fillId="0" borderId="30" xfId="1" applyFont="1" applyBorder="1" applyAlignment="1">
      <alignment horizontal="center" vertical="center"/>
    </xf>
    <xf numFmtId="0" fontId="42" fillId="0" borderId="30" xfId="1" applyFont="1" applyFill="1" applyBorder="1" applyAlignment="1">
      <alignment vertical="center"/>
    </xf>
    <xf numFmtId="4" fontId="42" fillId="0" borderId="30" xfId="1" applyNumberFormat="1" applyFont="1" applyBorder="1" applyAlignment="1">
      <alignment vertical="center"/>
    </xf>
    <xf numFmtId="0" fontId="41" fillId="0" borderId="39" xfId="1" applyFont="1" applyFill="1" applyBorder="1" applyAlignment="1">
      <alignment vertical="center"/>
    </xf>
    <xf numFmtId="0" fontId="41" fillId="0" borderId="30" xfId="1" applyFont="1" applyFill="1" applyBorder="1" applyAlignment="1">
      <alignment vertical="center"/>
    </xf>
    <xf numFmtId="0" fontId="41" fillId="0" borderId="19" xfId="1" applyFont="1" applyFill="1" applyBorder="1" applyAlignment="1">
      <alignment vertical="center"/>
    </xf>
    <xf numFmtId="0" fontId="41" fillId="0" borderId="20" xfId="1" applyFont="1" applyFill="1" applyBorder="1" applyAlignment="1">
      <alignment vertical="center"/>
    </xf>
    <xf numFmtId="0" fontId="38" fillId="0" borderId="20" xfId="1" applyFont="1" applyBorder="1" applyAlignment="1">
      <alignment vertical="center"/>
    </xf>
    <xf numFmtId="0" fontId="42" fillId="0" borderId="20" xfId="1" applyFont="1" applyBorder="1" applyAlignment="1">
      <alignment vertical="center"/>
    </xf>
    <xf numFmtId="172" fontId="42" fillId="0" borderId="20" xfId="1" applyNumberFormat="1" applyFont="1" applyBorder="1" applyAlignment="1">
      <alignment horizontal="center" vertical="center"/>
    </xf>
    <xf numFmtId="0" fontId="2" fillId="0" borderId="0" xfId="1"/>
    <xf numFmtId="0" fontId="46" fillId="0" borderId="24" xfId="1" applyFont="1" applyBorder="1" applyAlignment="1">
      <alignment vertical="center"/>
    </xf>
    <xf numFmtId="0" fontId="41" fillId="0" borderId="24" xfId="1" applyFont="1" applyBorder="1" applyAlignment="1">
      <alignment horizontal="center" vertical="center"/>
    </xf>
    <xf numFmtId="4" fontId="47" fillId="0" borderId="24" xfId="1" applyNumberFormat="1" applyFont="1" applyFill="1" applyBorder="1" applyAlignment="1">
      <alignment vertical="center"/>
    </xf>
    <xf numFmtId="0" fontId="14" fillId="0" borderId="0" xfId="446" applyFont="1"/>
    <xf numFmtId="0" fontId="48" fillId="0" borderId="0" xfId="446" applyFont="1"/>
    <xf numFmtId="3" fontId="0" fillId="0" borderId="0" xfId="0" applyNumberFormat="1"/>
    <xf numFmtId="0" fontId="0" fillId="28" borderId="0" xfId="0" applyFill="1"/>
    <xf numFmtId="189" fontId="0" fillId="0" borderId="0" xfId="0" applyNumberFormat="1"/>
    <xf numFmtId="39" fontId="38" fillId="0" borderId="0" xfId="384" applyFont="1" applyAlignment="1">
      <alignment horizontal="center" vertical="center"/>
    </xf>
    <xf numFmtId="39" fontId="38" fillId="28" borderId="0" xfId="384" applyFont="1" applyFill="1" applyAlignment="1">
      <alignment horizontal="center" vertical="center" wrapText="1"/>
    </xf>
    <xf numFmtId="180" fontId="42" fillId="0" borderId="24" xfId="1" applyNumberFormat="1" applyFont="1" applyBorder="1" applyAlignment="1">
      <alignment horizontal="center" vertical="center"/>
    </xf>
    <xf numFmtId="4" fontId="42" fillId="0" borderId="24" xfId="1" applyNumberFormat="1" applyFont="1" applyBorder="1" applyAlignment="1">
      <alignment horizontal="right" vertical="center"/>
    </xf>
    <xf numFmtId="173" fontId="42" fillId="0" borderId="5" xfId="253" applyNumberFormat="1" applyFont="1" applyBorder="1" applyAlignment="1">
      <alignment vertical="center"/>
    </xf>
    <xf numFmtId="168" fontId="44" fillId="0" borderId="21" xfId="140" applyNumberFormat="1" applyFont="1" applyFill="1" applyBorder="1" applyAlignment="1">
      <alignment vertical="center"/>
    </xf>
    <xf numFmtId="168" fontId="44" fillId="0" borderId="40" xfId="140" applyNumberFormat="1" applyFont="1" applyFill="1" applyBorder="1" applyAlignment="1">
      <alignment vertical="center"/>
    </xf>
    <xf numFmtId="168" fontId="47" fillId="0" borderId="5" xfId="140" applyNumberFormat="1" applyFont="1" applyFill="1" applyBorder="1" applyAlignment="1">
      <alignment vertical="center"/>
    </xf>
    <xf numFmtId="43" fontId="0" fillId="0" borderId="0" xfId="0" applyNumberFormat="1"/>
    <xf numFmtId="39" fontId="41" fillId="28" borderId="44" xfId="384" applyFont="1" applyFill="1" applyBorder="1" applyAlignment="1">
      <alignment horizontal="center" vertical="center"/>
    </xf>
    <xf numFmtId="39" fontId="42" fillId="28" borderId="44" xfId="384" applyFont="1" applyFill="1" applyBorder="1" applyAlignment="1">
      <alignment horizontal="center" vertical="center"/>
    </xf>
    <xf numFmtId="0" fontId="42" fillId="28" borderId="53" xfId="1" applyFont="1" applyFill="1" applyBorder="1" applyAlignment="1">
      <alignment horizontal="center" vertical="center"/>
    </xf>
    <xf numFmtId="49" fontId="42" fillId="28" borderId="24" xfId="1" applyNumberFormat="1" applyFont="1" applyFill="1" applyBorder="1" applyAlignment="1">
      <alignment horizontal="center" vertical="center"/>
    </xf>
    <xf numFmtId="0" fontId="42" fillId="28" borderId="24" xfId="1" applyFont="1" applyFill="1" applyBorder="1" applyAlignment="1">
      <alignment horizontal="left" vertical="center" wrapText="1"/>
    </xf>
    <xf numFmtId="0" fontId="42" fillId="28" borderId="24" xfId="1" applyFont="1" applyFill="1" applyBorder="1" applyAlignment="1">
      <alignment horizontal="centerContinuous" vertical="center"/>
    </xf>
    <xf numFmtId="180" fontId="42" fillId="28" borderId="24" xfId="1" applyNumberFormat="1" applyFont="1" applyFill="1" applyBorder="1" applyAlignment="1">
      <alignment horizontal="center" vertical="center"/>
    </xf>
    <xf numFmtId="3" fontId="42" fillId="28" borderId="24" xfId="1" applyNumberFormat="1" applyFont="1" applyFill="1" applyBorder="1" applyAlignment="1">
      <alignment horizontal="right" vertical="center"/>
    </xf>
    <xf numFmtId="181" fontId="42" fillId="28" borderId="5" xfId="253" applyNumberFormat="1" applyFont="1" applyFill="1" applyBorder="1" applyAlignment="1">
      <alignment vertical="center"/>
    </xf>
    <xf numFmtId="0" fontId="2" fillId="28" borderId="25" xfId="1" applyFill="1" applyBorder="1"/>
    <xf numFmtId="0" fontId="2" fillId="28" borderId="0" xfId="1" applyFill="1" applyBorder="1"/>
    <xf numFmtId="39" fontId="39" fillId="28" borderId="0" xfId="384" applyFont="1" applyFill="1" applyBorder="1" applyAlignment="1">
      <alignment vertical="center"/>
    </xf>
    <xf numFmtId="39" fontId="43" fillId="28" borderId="26" xfId="384" applyFont="1" applyFill="1" applyBorder="1" applyAlignment="1">
      <alignment vertical="center"/>
    </xf>
    <xf numFmtId="168" fontId="41" fillId="28" borderId="39" xfId="252" applyFont="1" applyFill="1" applyBorder="1" applyAlignment="1">
      <alignment vertical="center"/>
    </xf>
    <xf numFmtId="168" fontId="41" fillId="28" borderId="30" xfId="252" applyFont="1" applyFill="1" applyBorder="1" applyAlignment="1">
      <alignment vertical="center"/>
    </xf>
    <xf numFmtId="0" fontId="38" fillId="28" borderId="30" xfId="1" applyFont="1" applyFill="1" applyBorder="1" applyAlignment="1">
      <alignment vertical="center"/>
    </xf>
    <xf numFmtId="0" fontId="42" fillId="28" borderId="30" xfId="1" applyFont="1" applyFill="1" applyBorder="1" applyAlignment="1">
      <alignment vertical="center"/>
    </xf>
    <xf numFmtId="0" fontId="42" fillId="28" borderId="30" xfId="1" applyFont="1" applyFill="1" applyBorder="1" applyAlignment="1">
      <alignment horizontal="center" vertical="center"/>
    </xf>
    <xf numFmtId="189" fontId="44" fillId="28" borderId="5" xfId="140" applyNumberFormat="1" applyFont="1" applyFill="1" applyBorder="1" applyAlignment="1">
      <alignment vertical="center"/>
    </xf>
    <xf numFmtId="0" fontId="46" fillId="28" borderId="24" xfId="1" applyFont="1" applyFill="1" applyBorder="1" applyAlignment="1">
      <alignment vertical="center"/>
    </xf>
    <xf numFmtId="0" fontId="41" fillId="28" borderId="24" xfId="1" applyFont="1" applyFill="1" applyBorder="1" applyAlignment="1">
      <alignment horizontal="center" vertical="center"/>
    </xf>
    <xf numFmtId="4" fontId="47" fillId="28" borderId="24" xfId="1" applyNumberFormat="1" applyFont="1" applyFill="1" applyBorder="1" applyAlignment="1">
      <alignment vertical="center"/>
    </xf>
    <xf numFmtId="4" fontId="42" fillId="28" borderId="30" xfId="1" applyNumberFormat="1" applyFont="1" applyFill="1" applyBorder="1" applyAlignment="1">
      <alignment vertical="center"/>
    </xf>
    <xf numFmtId="0" fontId="41" fillId="28" borderId="39" xfId="1" applyFont="1" applyFill="1" applyBorder="1" applyAlignment="1">
      <alignment vertical="center"/>
    </xf>
    <xf numFmtId="0" fontId="41" fillId="28" borderId="30" xfId="1" applyFont="1" applyFill="1" applyBorder="1" applyAlignment="1">
      <alignment vertical="center"/>
    </xf>
    <xf numFmtId="0" fontId="41" fillId="28" borderId="19" xfId="1" applyFont="1" applyFill="1" applyBorder="1" applyAlignment="1">
      <alignment vertical="center"/>
    </xf>
    <xf numFmtId="0" fontId="41" fillId="28" borderId="20" xfId="1" applyFont="1" applyFill="1" applyBorder="1" applyAlignment="1">
      <alignment vertical="center"/>
    </xf>
    <xf numFmtId="0" fontId="38" fillId="28" borderId="20" xfId="1" applyFont="1" applyFill="1" applyBorder="1" applyAlignment="1">
      <alignment vertical="center"/>
    </xf>
    <xf numFmtId="0" fontId="42" fillId="28" borderId="20" xfId="1" applyFont="1" applyFill="1" applyBorder="1" applyAlignment="1">
      <alignment vertical="center"/>
    </xf>
    <xf numFmtId="172" fontId="42" fillId="28" borderId="20" xfId="1" applyNumberFormat="1" applyFont="1" applyFill="1" applyBorder="1" applyAlignment="1">
      <alignment horizontal="center" vertical="center"/>
    </xf>
    <xf numFmtId="189" fontId="44" fillId="28" borderId="42" xfId="140" applyNumberFormat="1" applyFont="1" applyFill="1" applyBorder="1" applyAlignment="1">
      <alignment vertical="center"/>
    </xf>
    <xf numFmtId="0" fontId="56" fillId="0" borderId="0" xfId="1041" applyFill="1" applyProtection="1"/>
    <xf numFmtId="0" fontId="2" fillId="41" borderId="17" xfId="1041" applyFont="1" applyFill="1" applyBorder="1" applyAlignment="1"/>
    <xf numFmtId="0" fontId="2" fillId="41" borderId="0" xfId="1041" applyFont="1" applyFill="1" applyBorder="1" applyAlignment="1"/>
    <xf numFmtId="0" fontId="2" fillId="41" borderId="18" xfId="1042" applyFont="1" applyFill="1" applyBorder="1" applyAlignment="1">
      <alignment horizontal="center" vertical="center"/>
    </xf>
    <xf numFmtId="0" fontId="2" fillId="42" borderId="19" xfId="1041" applyFont="1" applyFill="1" applyBorder="1" applyAlignment="1">
      <alignment horizontal="center"/>
    </xf>
    <xf numFmtId="0" fontId="24" fillId="42" borderId="20" xfId="1041" applyFont="1" applyFill="1" applyBorder="1" applyAlignment="1">
      <alignment horizontal="center"/>
    </xf>
    <xf numFmtId="0" fontId="48" fillId="42" borderId="20" xfId="1041" applyFont="1" applyFill="1" applyBorder="1" applyAlignment="1">
      <alignment vertical="center"/>
    </xf>
    <xf numFmtId="0" fontId="48" fillId="42" borderId="21" xfId="1041" applyFont="1" applyFill="1" applyBorder="1" applyAlignment="1">
      <alignment vertical="center"/>
    </xf>
    <xf numFmtId="0" fontId="24" fillId="40" borderId="22" xfId="1041" applyFont="1" applyFill="1" applyBorder="1" applyAlignment="1">
      <alignment horizontal="center"/>
    </xf>
    <xf numFmtId="0" fontId="24" fillId="40" borderId="23" xfId="1041" applyFont="1" applyFill="1" applyBorder="1" applyAlignment="1">
      <alignment horizontal="center"/>
    </xf>
    <xf numFmtId="0" fontId="24" fillId="40" borderId="23" xfId="1041" applyFont="1" applyFill="1" applyBorder="1" applyAlignment="1">
      <alignment horizontal="left"/>
    </xf>
    <xf numFmtId="0" fontId="59" fillId="40" borderId="0" xfId="1041" applyFont="1" applyFill="1" applyBorder="1" applyAlignment="1">
      <alignment horizontal="right" vertical="center"/>
    </xf>
    <xf numFmtId="0" fontId="59" fillId="40" borderId="24" xfId="1041" applyFont="1" applyFill="1" applyBorder="1" applyAlignment="1">
      <alignment horizontal="center" vertical="center"/>
    </xf>
    <xf numFmtId="0" fontId="59" fillId="40" borderId="5" xfId="1041" applyFont="1" applyFill="1" applyBorder="1" applyAlignment="1">
      <alignment horizontal="center" vertical="center"/>
    </xf>
    <xf numFmtId="0" fontId="24" fillId="40" borderId="25" xfId="1041" applyFont="1" applyFill="1" applyBorder="1" applyAlignment="1">
      <alignment horizontal="center"/>
    </xf>
    <xf numFmtId="0" fontId="24" fillId="40" borderId="0" xfId="1041" applyFont="1" applyFill="1" applyBorder="1" applyAlignment="1">
      <alignment horizontal="center"/>
    </xf>
    <xf numFmtId="0" fontId="59" fillId="40" borderId="0" xfId="1041" applyFont="1" applyFill="1" applyBorder="1" applyAlignment="1">
      <alignment horizontal="center" vertical="center"/>
    </xf>
    <xf numFmtId="0" fontId="59" fillId="40" borderId="26" xfId="1041" applyFont="1" applyFill="1" applyBorder="1" applyAlignment="1">
      <alignment horizontal="center" vertical="center"/>
    </xf>
    <xf numFmtId="0" fontId="59" fillId="40" borderId="25" xfId="1041" applyFont="1" applyFill="1" applyBorder="1" applyAlignment="1">
      <alignment horizontal="left"/>
    </xf>
    <xf numFmtId="0" fontId="59" fillId="40" borderId="27" xfId="1041" applyFont="1" applyFill="1" applyBorder="1" applyAlignment="1">
      <alignment horizontal="right"/>
    </xf>
    <xf numFmtId="0" fontId="59" fillId="40" borderId="27" xfId="1041" applyFont="1" applyFill="1" applyBorder="1" applyAlignment="1">
      <alignment horizontal="center"/>
    </xf>
    <xf numFmtId="0" fontId="59" fillId="40" borderId="0" xfId="1041" applyFont="1" applyFill="1" applyBorder="1" applyAlignment="1">
      <alignment horizontal="right"/>
    </xf>
    <xf numFmtId="0" fontId="59" fillId="40" borderId="28" xfId="1041" applyFont="1" applyFill="1" applyBorder="1" applyAlignment="1">
      <alignment horizontal="center"/>
    </xf>
    <xf numFmtId="0" fontId="48" fillId="40" borderId="25" xfId="1041" applyFont="1" applyFill="1" applyBorder="1" applyAlignment="1">
      <alignment horizontal="left"/>
    </xf>
    <xf numFmtId="0" fontId="48" fillId="40" borderId="0" xfId="1041" applyFont="1" applyFill="1" applyBorder="1" applyAlignment="1">
      <alignment horizontal="right"/>
    </xf>
    <xf numFmtId="0" fontId="48" fillId="40" borderId="0" xfId="1041" applyFont="1" applyFill="1" applyBorder="1" applyAlignment="1">
      <alignment horizontal="center"/>
    </xf>
    <xf numFmtId="0" fontId="48" fillId="40" borderId="26" xfId="1041" applyFont="1" applyFill="1" applyBorder="1" applyAlignment="1">
      <alignment horizontal="center"/>
    </xf>
    <xf numFmtId="0" fontId="48" fillId="40" borderId="67" xfId="1041" applyFont="1" applyFill="1" applyBorder="1" applyAlignment="1">
      <alignment horizontal="left"/>
    </xf>
    <xf numFmtId="0" fontId="48" fillId="40" borderId="68" xfId="1041" applyFont="1" applyFill="1" applyBorder="1" applyAlignment="1">
      <alignment horizontal="center"/>
    </xf>
    <xf numFmtId="0" fontId="48" fillId="40" borderId="69" xfId="1041" applyFont="1" applyFill="1" applyBorder="1" applyAlignment="1">
      <alignment horizontal="center"/>
    </xf>
    <xf numFmtId="0" fontId="2" fillId="43" borderId="31" xfId="1041" applyFont="1" applyFill="1" applyBorder="1"/>
    <xf numFmtId="0" fontId="2" fillId="43" borderId="32" xfId="1041" applyFont="1" applyFill="1" applyBorder="1"/>
    <xf numFmtId="0" fontId="2" fillId="43" borderId="33" xfId="1041" applyFont="1" applyFill="1" applyBorder="1"/>
    <xf numFmtId="0" fontId="2" fillId="0" borderId="22" xfId="1041" applyFont="1" applyFill="1" applyBorder="1"/>
    <xf numFmtId="0" fontId="2" fillId="0" borderId="23" xfId="1041" applyFont="1" applyFill="1" applyBorder="1"/>
    <xf numFmtId="0" fontId="2" fillId="0" borderId="0" xfId="1041" applyFont="1" applyFill="1" applyBorder="1"/>
    <xf numFmtId="0" fontId="2" fillId="0" borderId="29" xfId="1041" applyFont="1" applyFill="1" applyBorder="1"/>
    <xf numFmtId="0" fontId="2" fillId="0" borderId="25" xfId="1041" applyFont="1" applyFill="1" applyBorder="1"/>
    <xf numFmtId="0" fontId="2" fillId="0" borderId="26" xfId="1041" applyFont="1" applyFill="1" applyBorder="1"/>
    <xf numFmtId="0" fontId="24" fillId="0" borderId="25" xfId="1041" applyFont="1" applyFill="1" applyBorder="1" applyAlignment="1" applyProtection="1">
      <alignment horizontal="left"/>
      <protection locked="0"/>
    </xf>
    <xf numFmtId="0" fontId="24" fillId="0" borderId="27" xfId="1041" applyFont="1" applyFill="1" applyBorder="1" applyAlignment="1" applyProtection="1">
      <alignment horizontal="left"/>
      <protection locked="0"/>
    </xf>
    <xf numFmtId="0" fontId="2" fillId="0" borderId="0" xfId="1041" applyFont="1" applyFill="1" applyBorder="1" applyProtection="1">
      <protection locked="0"/>
    </xf>
    <xf numFmtId="0" fontId="24" fillId="0" borderId="0" xfId="1041" applyFont="1" applyFill="1" applyBorder="1" applyAlignment="1" applyProtection="1">
      <alignment horizontal="center"/>
      <protection locked="0"/>
    </xf>
    <xf numFmtId="0" fontId="2" fillId="0" borderId="27" xfId="1041" applyFont="1" applyFill="1" applyBorder="1" applyProtection="1">
      <protection locked="0"/>
    </xf>
    <xf numFmtId="0" fontId="24" fillId="0" borderId="25" xfId="1041" applyFont="1" applyFill="1" applyBorder="1" applyProtection="1">
      <protection locked="0"/>
    </xf>
    <xf numFmtId="0" fontId="24" fillId="0" borderId="0" xfId="1041" applyFont="1" applyFill="1" applyBorder="1"/>
    <xf numFmtId="0" fontId="2" fillId="0" borderId="0" xfId="1041" applyFont="1" applyFill="1" applyBorder="1" applyAlignment="1" applyProtection="1">
      <alignment horizontal="center"/>
      <protection locked="0"/>
    </xf>
    <xf numFmtId="0" fontId="2" fillId="0" borderId="27" xfId="1041" applyFont="1" applyFill="1" applyBorder="1" applyAlignment="1">
      <alignment horizontal="center"/>
    </xf>
    <xf numFmtId="0" fontId="2" fillId="0" borderId="28" xfId="1041" applyFont="1" applyFill="1" applyBorder="1" applyAlignment="1">
      <alignment horizontal="center"/>
    </xf>
    <xf numFmtId="0" fontId="2" fillId="0" borderId="0" xfId="1041" applyFont="1" applyFill="1" applyBorder="1" applyAlignment="1">
      <alignment horizontal="center"/>
    </xf>
    <xf numFmtId="0" fontId="2" fillId="0" borderId="26" xfId="1041" applyFont="1" applyFill="1" applyBorder="1" applyAlignment="1">
      <alignment horizontal="center"/>
    </xf>
    <xf numFmtId="0" fontId="24" fillId="0" borderId="0" xfId="1041" applyFont="1" applyFill="1" applyBorder="1" applyAlignment="1" applyProtection="1">
      <alignment horizontal="left"/>
      <protection locked="0"/>
    </xf>
    <xf numFmtId="0" fontId="2" fillId="0" borderId="64" xfId="1041" applyFont="1" applyFill="1" applyBorder="1" applyProtection="1">
      <protection locked="0"/>
    </xf>
    <xf numFmtId="0" fontId="24" fillId="45" borderId="70" xfId="1041" applyFont="1" applyFill="1" applyBorder="1" applyAlignment="1">
      <alignment horizontal="center" vertical="center"/>
    </xf>
    <xf numFmtId="0" fontId="24" fillId="46" borderId="72" xfId="1041" applyFont="1" applyFill="1" applyBorder="1" applyAlignment="1">
      <alignment horizontal="center" vertical="center" wrapText="1"/>
    </xf>
    <xf numFmtId="0" fontId="2" fillId="46" borderId="73" xfId="1041" applyFont="1" applyFill="1" applyBorder="1"/>
    <xf numFmtId="0" fontId="24" fillId="41" borderId="75" xfId="1041" applyFont="1" applyFill="1" applyBorder="1" applyAlignment="1">
      <alignment horizontal="left" vertical="center"/>
    </xf>
    <xf numFmtId="0" fontId="24" fillId="41" borderId="75" xfId="1041" applyFont="1" applyFill="1" applyBorder="1" applyAlignment="1"/>
    <xf numFmtId="0" fontId="2" fillId="47" borderId="25" xfId="1041" applyFont="1" applyFill="1" applyBorder="1"/>
    <xf numFmtId="0" fontId="2" fillId="47" borderId="0" xfId="1041" applyFont="1" applyFill="1" applyBorder="1"/>
    <xf numFmtId="0" fontId="2" fillId="47" borderId="26" xfId="1041" applyFont="1" applyFill="1" applyBorder="1"/>
    <xf numFmtId="0" fontId="24" fillId="41" borderId="78" xfId="1041" applyFont="1" applyFill="1" applyBorder="1"/>
    <xf numFmtId="0" fontId="2" fillId="41" borderId="64" xfId="1041" applyFont="1" applyFill="1" applyBorder="1"/>
    <xf numFmtId="0" fontId="2" fillId="41" borderId="65" xfId="1041" applyFont="1" applyFill="1" applyBorder="1"/>
    <xf numFmtId="0" fontId="50" fillId="41" borderId="25" xfId="1041" applyFont="1" applyFill="1" applyBorder="1"/>
    <xf numFmtId="0" fontId="2" fillId="41" borderId="0" xfId="1041" applyFont="1" applyFill="1" applyBorder="1"/>
    <xf numFmtId="0" fontId="2" fillId="41" borderId="32" xfId="1041" applyFont="1" applyFill="1" applyBorder="1"/>
    <xf numFmtId="0" fontId="2" fillId="41" borderId="26" xfId="1041" applyFont="1" applyFill="1" applyBorder="1"/>
    <xf numFmtId="0" fontId="24" fillId="45" borderId="34" xfId="1041" applyFont="1" applyFill="1" applyBorder="1" applyAlignment="1">
      <alignment horizontal="center"/>
    </xf>
    <xf numFmtId="0" fontId="24" fillId="45" borderId="35" xfId="1041" applyFont="1" applyFill="1" applyBorder="1" applyAlignment="1">
      <alignment horizontal="center"/>
    </xf>
    <xf numFmtId="0" fontId="50" fillId="48" borderId="57" xfId="1041" applyFont="1" applyFill="1" applyBorder="1" applyAlignment="1">
      <alignment horizontal="center"/>
    </xf>
    <xf numFmtId="0" fontId="50" fillId="48" borderId="58" xfId="1041" applyFont="1" applyFill="1" applyBorder="1" applyAlignment="1">
      <alignment horizontal="center"/>
    </xf>
    <xf numFmtId="211" fontId="22" fillId="48" borderId="51" xfId="1041" applyNumberFormat="1" applyFont="1" applyFill="1" applyBorder="1" applyAlignment="1">
      <alignment horizontal="right" vertical="center"/>
    </xf>
    <xf numFmtId="192" fontId="22" fillId="48" borderId="57" xfId="1041" applyNumberFormat="1" applyFont="1" applyFill="1" applyBorder="1" applyAlignment="1">
      <alignment horizontal="right" vertical="center"/>
    </xf>
    <xf numFmtId="192" fontId="22" fillId="48" borderId="58" xfId="1041" applyNumberFormat="1" applyFont="1" applyFill="1" applyBorder="1" applyAlignment="1">
      <alignment horizontal="right" vertical="center"/>
    </xf>
    <xf numFmtId="211" fontId="22" fillId="48" borderId="80" xfId="1041" applyNumberFormat="1" applyFont="1" applyFill="1" applyBorder="1" applyAlignment="1">
      <alignment horizontal="right" vertical="center"/>
    </xf>
    <xf numFmtId="4" fontId="22" fillId="48" borderId="24" xfId="1041" applyNumberFormat="1" applyFont="1" applyFill="1" applyBorder="1" applyAlignment="1">
      <alignment horizontal="right" vertical="center"/>
    </xf>
    <xf numFmtId="0" fontId="2" fillId="48" borderId="63" xfId="1041" applyFont="1" applyFill="1" applyBorder="1" applyAlignment="1"/>
    <xf numFmtId="0" fontId="2" fillId="48" borderId="81" xfId="1041" applyFont="1" applyFill="1" applyBorder="1" applyAlignment="1"/>
    <xf numFmtId="4" fontId="22" fillId="48" borderId="24" xfId="1041" applyNumberFormat="1" applyFont="1" applyFill="1" applyBorder="1" applyAlignment="1">
      <alignment horizontal="right"/>
    </xf>
    <xf numFmtId="192" fontId="22" fillId="48" borderId="63" xfId="1041" applyNumberFormat="1" applyFont="1" applyFill="1" applyBorder="1" applyAlignment="1">
      <alignment horizontal="right"/>
    </xf>
    <xf numFmtId="192" fontId="22" fillId="48" borderId="81" xfId="1041" applyNumberFormat="1" applyFont="1" applyFill="1" applyBorder="1" applyAlignment="1">
      <alignment horizontal="right"/>
    </xf>
    <xf numFmtId="4" fontId="22" fillId="48" borderId="5" xfId="1041" applyNumberFormat="1" applyFont="1" applyFill="1" applyBorder="1" applyAlignment="1">
      <alignment horizontal="right"/>
    </xf>
    <xf numFmtId="0" fontId="2" fillId="48" borderId="30" xfId="1041" applyFont="1" applyFill="1" applyBorder="1" applyAlignment="1">
      <alignment horizontal="center"/>
    </xf>
    <xf numFmtId="0" fontId="2" fillId="48" borderId="64" xfId="1041" applyFont="1" applyFill="1" applyBorder="1" applyAlignment="1">
      <alignment horizontal="center"/>
    </xf>
    <xf numFmtId="0" fontId="2" fillId="48" borderId="81" xfId="1041" applyFont="1" applyFill="1" applyBorder="1" applyAlignment="1">
      <alignment horizontal="center"/>
    </xf>
    <xf numFmtId="2" fontId="22" fillId="48" borderId="24" xfId="1041" applyNumberFormat="1" applyFont="1" applyFill="1" applyBorder="1"/>
    <xf numFmtId="4" fontId="22" fillId="48" borderId="5" xfId="967" applyNumberFormat="1" applyFont="1" applyFill="1" applyBorder="1"/>
    <xf numFmtId="0" fontId="2" fillId="48" borderId="36" xfId="1041" applyFont="1" applyFill="1" applyBorder="1"/>
    <xf numFmtId="4" fontId="2" fillId="48" borderId="37" xfId="1041" applyNumberFormat="1" applyFont="1" applyFill="1" applyBorder="1"/>
    <xf numFmtId="4" fontId="22" fillId="48" borderId="38" xfId="1041" applyNumberFormat="1" applyFont="1" applyFill="1" applyBorder="1"/>
    <xf numFmtId="0" fontId="50" fillId="48" borderId="25" xfId="1041" applyFont="1" applyFill="1" applyBorder="1"/>
    <xf numFmtId="0" fontId="2" fillId="48" borderId="0" xfId="1041" applyFont="1" applyFill="1" applyBorder="1"/>
    <xf numFmtId="0" fontId="2" fillId="48" borderId="26" xfId="1041" applyFont="1" applyFill="1" applyBorder="1"/>
    <xf numFmtId="0" fontId="24" fillId="41" borderId="39" xfId="1041" applyFont="1" applyFill="1" applyBorder="1"/>
    <xf numFmtId="0" fontId="2" fillId="41" borderId="30" xfId="1041" applyFont="1" applyFill="1" applyBorder="1"/>
    <xf numFmtId="0" fontId="2" fillId="41" borderId="40" xfId="1041" applyFont="1" applyFill="1" applyBorder="1"/>
    <xf numFmtId="0" fontId="2" fillId="41" borderId="31" xfId="1041" applyFont="1" applyFill="1" applyBorder="1"/>
    <xf numFmtId="0" fontId="24" fillId="44" borderId="79" xfId="1041" applyFont="1" applyFill="1" applyBorder="1" applyAlignment="1">
      <alignment horizontal="center"/>
    </xf>
    <xf numFmtId="0" fontId="24" fillId="44" borderId="34" xfId="1041" applyFont="1" applyFill="1" applyBorder="1" applyAlignment="1">
      <alignment horizontal="center"/>
    </xf>
    <xf numFmtId="0" fontId="24" fillId="44" borderId="35" xfId="1041" applyFont="1" applyFill="1" applyBorder="1" applyAlignment="1">
      <alignment horizontal="center"/>
    </xf>
    <xf numFmtId="0" fontId="2" fillId="48" borderId="82" xfId="1041" applyFont="1" applyFill="1" applyBorder="1" applyAlignment="1">
      <alignment horizontal="left"/>
    </xf>
    <xf numFmtId="0" fontId="50" fillId="48" borderId="27" xfId="1041" applyFont="1" applyFill="1" applyBorder="1" applyAlignment="1">
      <alignment horizontal="center"/>
    </xf>
    <xf numFmtId="0" fontId="22" fillId="48" borderId="27" xfId="1041" applyFont="1" applyFill="1" applyBorder="1" applyAlignment="1">
      <alignment horizontal="center"/>
    </xf>
    <xf numFmtId="4" fontId="22" fillId="48" borderId="51" xfId="1041" applyNumberFormat="1" applyFont="1" applyFill="1" applyBorder="1" applyAlignment="1">
      <alignment horizontal="right"/>
    </xf>
    <xf numFmtId="4" fontId="22" fillId="48" borderId="80" xfId="1041" applyNumberFormat="1" applyFont="1" applyFill="1" applyBorder="1" applyAlignment="1">
      <alignment horizontal="right"/>
    </xf>
    <xf numFmtId="2" fontId="22" fillId="48" borderId="58" xfId="1041" applyNumberFormat="1" applyFont="1" applyFill="1" applyBorder="1" applyAlignment="1">
      <alignment horizontal="right"/>
    </xf>
    <xf numFmtId="2" fontId="22" fillId="48" borderId="80" xfId="1041" applyNumberFormat="1" applyFont="1" applyFill="1" applyBorder="1" applyAlignment="1">
      <alignment horizontal="right"/>
    </xf>
    <xf numFmtId="0" fontId="2" fillId="48" borderId="30" xfId="1041" applyFont="1" applyFill="1" applyBorder="1"/>
    <xf numFmtId="4" fontId="2" fillId="48" borderId="24" xfId="1041" applyNumberFormat="1" applyFont="1" applyFill="1" applyBorder="1"/>
    <xf numFmtId="0" fontId="2" fillId="48" borderId="5" xfId="1041" applyFont="1" applyFill="1" applyBorder="1"/>
    <xf numFmtId="0" fontId="2" fillId="48" borderId="25" xfId="1041" applyFont="1" applyFill="1" applyBorder="1"/>
    <xf numFmtId="0" fontId="2" fillId="41" borderId="25" xfId="1041" applyFont="1" applyFill="1" applyBorder="1"/>
    <xf numFmtId="0" fontId="24" fillId="44" borderId="71" xfId="1041" applyFont="1" applyFill="1" applyBorder="1" applyAlignment="1">
      <alignment horizontal="center"/>
    </xf>
    <xf numFmtId="0" fontId="24" fillId="44" borderId="72" xfId="1041" applyFont="1" applyFill="1" applyBorder="1" applyAlignment="1">
      <alignment horizontal="center"/>
    </xf>
    <xf numFmtId="0" fontId="24" fillId="44" borderId="34" xfId="1041" applyFont="1" applyFill="1" applyBorder="1" applyAlignment="1">
      <alignment horizontal="center" vertical="center"/>
    </xf>
    <xf numFmtId="0" fontId="24" fillId="44" borderId="34" xfId="1041" applyFont="1" applyFill="1" applyBorder="1" applyAlignment="1">
      <alignment horizontal="center" vertical="center" wrapText="1"/>
    </xf>
    <xf numFmtId="0" fontId="24" fillId="44" borderId="72" xfId="1041" applyFont="1" applyFill="1" applyBorder="1" applyAlignment="1">
      <alignment horizontal="center" vertical="center" wrapText="1"/>
    </xf>
    <xf numFmtId="0" fontId="24" fillId="44" borderId="35" xfId="1041" applyFont="1" applyFill="1" applyBorder="1" applyAlignment="1">
      <alignment horizontal="center" vertical="center"/>
    </xf>
    <xf numFmtId="0" fontId="22" fillId="48" borderId="24" xfId="1041" applyFont="1" applyFill="1" applyBorder="1" applyAlignment="1">
      <alignment horizontal="center"/>
    </xf>
    <xf numFmtId="211" fontId="22" fillId="48" borderId="5" xfId="1041" applyNumberFormat="1" applyFont="1" applyFill="1" applyBorder="1"/>
    <xf numFmtId="0" fontId="56" fillId="0" borderId="24" xfId="1041" applyFill="1" applyBorder="1" applyProtection="1"/>
    <xf numFmtId="2" fontId="22" fillId="48" borderId="5" xfId="1041" applyNumberFormat="1" applyFont="1" applyFill="1" applyBorder="1"/>
    <xf numFmtId="0" fontId="2" fillId="48" borderId="24" xfId="1041" applyFont="1" applyFill="1" applyBorder="1" applyAlignment="1"/>
    <xf numFmtId="0" fontId="2" fillId="48" borderId="24" xfId="1041" applyFont="1" applyFill="1" applyBorder="1"/>
    <xf numFmtId="211" fontId="2" fillId="48" borderId="83" xfId="1041" applyNumberFormat="1" applyFont="1" applyFill="1" applyBorder="1"/>
    <xf numFmtId="0" fontId="24" fillId="44" borderId="35" xfId="1041" applyFont="1" applyFill="1" applyBorder="1" applyAlignment="1">
      <alignment horizontal="center" vertical="center" wrapText="1"/>
    </xf>
    <xf numFmtId="0" fontId="2" fillId="48" borderId="78" xfId="1041" applyFont="1" applyFill="1" applyBorder="1" applyAlignment="1"/>
    <xf numFmtId="0" fontId="2" fillId="48" borderId="64" xfId="1041" applyFont="1" applyFill="1" applyBorder="1" applyAlignment="1"/>
    <xf numFmtId="211" fontId="22" fillId="48" borderId="24" xfId="1041" applyNumberFormat="1" applyFont="1" applyFill="1" applyBorder="1"/>
    <xf numFmtId="1" fontId="22" fillId="0" borderId="24" xfId="1043" applyNumberFormat="1" applyFont="1" applyFill="1" applyBorder="1" applyAlignment="1">
      <alignment horizontal="center"/>
    </xf>
    <xf numFmtId="211" fontId="22" fillId="0" borderId="24" xfId="1044" applyNumberFormat="1" applyFont="1" applyFill="1" applyBorder="1"/>
    <xf numFmtId="0" fontId="2" fillId="48" borderId="57" xfId="1041" applyFont="1" applyFill="1" applyBorder="1" applyAlignment="1">
      <alignment horizontal="center"/>
    </xf>
    <xf numFmtId="4" fontId="22" fillId="0" borderId="30" xfId="967" applyNumberFormat="1" applyFont="1" applyFill="1" applyBorder="1"/>
    <xf numFmtId="4" fontId="22" fillId="0" borderId="5" xfId="967" applyNumberFormat="1" applyFont="1" applyFill="1" applyBorder="1"/>
    <xf numFmtId="211" fontId="56" fillId="0" borderId="0" xfId="1041" applyNumberFormat="1" applyFill="1" applyProtection="1"/>
    <xf numFmtId="9" fontId="22" fillId="0" borderId="24" xfId="1043" applyFont="1" applyFill="1" applyBorder="1" applyAlignment="1">
      <alignment horizontal="center"/>
    </xf>
    <xf numFmtId="4" fontId="22" fillId="0" borderId="24" xfId="967" applyNumberFormat="1" applyFont="1" applyFill="1" applyBorder="1"/>
    <xf numFmtId="2" fontId="22" fillId="48" borderId="27" xfId="1041" applyNumberFormat="1" applyFont="1" applyFill="1" applyBorder="1" applyAlignment="1">
      <alignment horizontal="right"/>
    </xf>
    <xf numFmtId="2" fontId="22" fillId="48" borderId="30" xfId="1041" applyNumberFormat="1" applyFont="1" applyFill="1" applyBorder="1" applyAlignment="1">
      <alignment horizontal="right"/>
    </xf>
    <xf numFmtId="0" fontId="2" fillId="48" borderId="56" xfId="1041" applyFont="1" applyFill="1" applyBorder="1" applyAlignment="1">
      <alignment horizontal="center"/>
    </xf>
    <xf numFmtId="0" fontId="2" fillId="48" borderId="41" xfId="1041" applyFont="1" applyFill="1" applyBorder="1"/>
    <xf numFmtId="0" fontId="2" fillId="48" borderId="42" xfId="1041" applyFont="1" applyFill="1" applyBorder="1"/>
    <xf numFmtId="4" fontId="22" fillId="0" borderId="83" xfId="967" applyNumberFormat="1" applyFont="1" applyFill="1" applyBorder="1"/>
    <xf numFmtId="4" fontId="2" fillId="48" borderId="38" xfId="1041" applyNumberFormat="1" applyFont="1" applyFill="1" applyBorder="1"/>
    <xf numFmtId="0" fontId="50" fillId="44" borderId="72" xfId="1041" applyFont="1" applyFill="1" applyBorder="1" applyAlignment="1">
      <alignment horizontal="center"/>
    </xf>
    <xf numFmtId="0" fontId="50" fillId="44" borderId="73" xfId="1041" applyFont="1" applyFill="1" applyBorder="1" applyAlignment="1">
      <alignment horizontal="center" wrapText="1"/>
    </xf>
    <xf numFmtId="0" fontId="50" fillId="44" borderId="34" xfId="1041" applyFont="1" applyFill="1" applyBorder="1" applyAlignment="1">
      <alignment horizontal="center" wrapText="1"/>
    </xf>
    <xf numFmtId="0" fontId="50" fillId="44" borderId="35" xfId="1041" applyFont="1" applyFill="1" applyBorder="1" applyAlignment="1">
      <alignment horizontal="center" wrapText="1"/>
    </xf>
    <xf numFmtId="168" fontId="24" fillId="50" borderId="30" xfId="1045" applyFont="1" applyFill="1" applyBorder="1"/>
    <xf numFmtId="9" fontId="24" fillId="50" borderId="43" xfId="1046" applyFont="1" applyFill="1" applyBorder="1"/>
    <xf numFmtId="10" fontId="22" fillId="0" borderId="43" xfId="967" applyNumberFormat="1" applyFont="1" applyFill="1" applyBorder="1"/>
    <xf numFmtId="168" fontId="2" fillId="48" borderId="5" xfId="1045" applyFont="1" applyFill="1" applyBorder="1"/>
    <xf numFmtId="0" fontId="24" fillId="50" borderId="78" xfId="1041" applyFont="1" applyFill="1" applyBorder="1" applyAlignment="1"/>
    <xf numFmtId="0" fontId="24" fillId="50" borderId="64" xfId="1041" applyFont="1" applyFill="1" applyBorder="1" applyAlignment="1"/>
    <xf numFmtId="9" fontId="22" fillId="0" borderId="43" xfId="967" applyNumberFormat="1" applyFont="1" applyFill="1" applyBorder="1"/>
    <xf numFmtId="0" fontId="24" fillId="50" borderId="19" xfId="1041" applyFont="1" applyFill="1" applyBorder="1" applyAlignment="1"/>
    <xf numFmtId="0" fontId="24" fillId="50" borderId="20" xfId="1041" applyFont="1" applyFill="1" applyBorder="1" applyAlignment="1"/>
    <xf numFmtId="168" fontId="24" fillId="50" borderId="20" xfId="1045" applyFont="1" applyFill="1" applyBorder="1"/>
    <xf numFmtId="9" fontId="24" fillId="50" borderId="76" xfId="1046" applyFont="1" applyFill="1" applyBorder="1"/>
    <xf numFmtId="9" fontId="22" fillId="0" borderId="41" xfId="967" applyNumberFormat="1" applyFont="1" applyFill="1" applyBorder="1"/>
    <xf numFmtId="168" fontId="2" fillId="48" borderId="38" xfId="1041" applyNumberFormat="1" applyFont="1" applyFill="1" applyBorder="1"/>
    <xf numFmtId="189" fontId="2" fillId="48" borderId="38" xfId="1041" applyNumberFormat="1" applyFont="1" applyFill="1" applyBorder="1"/>
    <xf numFmtId="0" fontId="2" fillId="0" borderId="27" xfId="1041" applyFont="1" applyFill="1" applyBorder="1"/>
    <xf numFmtId="0" fontId="22" fillId="0" borderId="25" xfId="1041" applyFont="1" applyFill="1" applyBorder="1"/>
    <xf numFmtId="0" fontId="22" fillId="0" borderId="0" xfId="1041" applyFont="1" applyFill="1" applyBorder="1"/>
    <xf numFmtId="0" fontId="22" fillId="0" borderId="26" xfId="1041" applyFont="1" applyFill="1" applyBorder="1"/>
    <xf numFmtId="0" fontId="2" fillId="0" borderId="25" xfId="1041" applyFont="1" applyFill="1" applyBorder="1" applyAlignment="1">
      <alignment horizontal="center"/>
    </xf>
    <xf numFmtId="0" fontId="24" fillId="44" borderId="39" xfId="1041" applyFont="1" applyFill="1" applyBorder="1"/>
    <xf numFmtId="0" fontId="2" fillId="44" borderId="30" xfId="1041" applyFont="1" applyFill="1" applyBorder="1"/>
    <xf numFmtId="0" fontId="2" fillId="44" borderId="40" xfId="1041" applyFont="1" applyFill="1" applyBorder="1"/>
    <xf numFmtId="0" fontId="2" fillId="0" borderId="64" xfId="1041" applyFont="1" applyFill="1" applyBorder="1"/>
    <xf numFmtId="0" fontId="2" fillId="0" borderId="0" xfId="1041" applyFont="1" applyFill="1" applyBorder="1" applyAlignment="1">
      <alignment horizontal="left"/>
    </xf>
    <xf numFmtId="0" fontId="2" fillId="0" borderId="25" xfId="1041" applyFont="1" applyFill="1" applyBorder="1" applyAlignment="1">
      <alignment horizontal="left"/>
    </xf>
    <xf numFmtId="0" fontId="22" fillId="0" borderId="25" xfId="1041" applyFont="1" applyFill="1" applyBorder="1" applyAlignment="1">
      <alignment horizontal="left"/>
    </xf>
    <xf numFmtId="0" fontId="62" fillId="0" borderId="0" xfId="1041" applyFont="1" applyFill="1" applyBorder="1" applyAlignment="1">
      <alignment horizontal="left"/>
    </xf>
    <xf numFmtId="0" fontId="2" fillId="0" borderId="32" xfId="1041" applyFont="1" applyFill="1" applyBorder="1"/>
    <xf numFmtId="179" fontId="22" fillId="48" borderId="51" xfId="1041" applyNumberFormat="1" applyFont="1" applyFill="1" applyBorder="1" applyAlignment="1">
      <alignment horizontal="right"/>
    </xf>
    <xf numFmtId="2" fontId="22" fillId="51" borderId="24" xfId="1041" applyNumberFormat="1" applyFont="1" applyFill="1" applyBorder="1"/>
    <xf numFmtId="0" fontId="2" fillId="48" borderId="39" xfId="1041" applyFont="1" applyFill="1" applyBorder="1" applyAlignment="1"/>
    <xf numFmtId="0" fontId="2" fillId="48" borderId="30" xfId="1041" applyFont="1" applyFill="1" applyBorder="1" applyAlignment="1"/>
    <xf numFmtId="0" fontId="2" fillId="48" borderId="43" xfId="1041" applyFont="1" applyFill="1" applyBorder="1" applyAlignment="1"/>
    <xf numFmtId="0" fontId="2" fillId="0" borderId="0" xfId="1041" applyFont="1" applyFill="1" applyBorder="1" applyAlignment="1" applyProtection="1">
      <alignment vertical="center" wrapText="1"/>
      <protection locked="0"/>
    </xf>
    <xf numFmtId="0" fontId="2" fillId="0" borderId="26" xfId="1041" applyFont="1" applyFill="1" applyBorder="1" applyAlignment="1" applyProtection="1">
      <alignment vertical="center" wrapText="1"/>
      <protection locked="0"/>
    </xf>
    <xf numFmtId="0" fontId="2" fillId="0" borderId="27" xfId="1041" applyFont="1" applyFill="1" applyBorder="1" applyAlignment="1" applyProtection="1">
      <alignment vertical="center" wrapText="1"/>
      <protection locked="0"/>
    </xf>
    <xf numFmtId="0" fontId="2" fillId="0" borderId="28" xfId="1041" applyFont="1" applyFill="1" applyBorder="1" applyAlignment="1" applyProtection="1">
      <alignment vertical="center" wrapText="1"/>
      <protection locked="0"/>
    </xf>
    <xf numFmtId="39" fontId="2" fillId="0" borderId="0" xfId="1041" applyNumberFormat="1" applyFont="1" applyFill="1" applyBorder="1" applyAlignment="1" applyProtection="1">
      <alignment vertical="center" wrapText="1"/>
      <protection locked="0"/>
    </xf>
    <xf numFmtId="39" fontId="2" fillId="0" borderId="27" xfId="1041" applyNumberFormat="1" applyFont="1" applyFill="1" applyBorder="1" applyAlignment="1" applyProtection="1">
      <alignment vertical="center"/>
      <protection locked="0"/>
    </xf>
    <xf numFmtId="39" fontId="42" fillId="0" borderId="34" xfId="384" applyFont="1" applyBorder="1" applyAlignment="1">
      <alignment horizontal="center" vertical="center" wrapText="1"/>
    </xf>
    <xf numFmtId="39" fontId="42" fillId="0" borderId="44" xfId="384" applyFont="1" applyBorder="1" applyAlignment="1">
      <alignment horizontal="center" vertical="center" wrapText="1"/>
    </xf>
    <xf numFmtId="39" fontId="41" fillId="0" borderId="48" xfId="384" applyFont="1" applyBorder="1" applyAlignment="1">
      <alignment horizontal="center" vertical="center"/>
    </xf>
    <xf numFmtId="39" fontId="41" fillId="0" borderId="49" xfId="384" applyFont="1" applyBorder="1" applyAlignment="1">
      <alignment horizontal="center" vertical="center"/>
    </xf>
    <xf numFmtId="39" fontId="41" fillId="0" borderId="50" xfId="384" applyFont="1" applyBorder="1" applyAlignment="1">
      <alignment horizontal="center" vertical="center"/>
    </xf>
    <xf numFmtId="39" fontId="41" fillId="0" borderId="51" xfId="384" applyFont="1" applyBorder="1" applyAlignment="1">
      <alignment horizontal="center" vertical="center"/>
    </xf>
    <xf numFmtId="39" fontId="41" fillId="0" borderId="34" xfId="384" applyFont="1" applyBorder="1" applyAlignment="1">
      <alignment horizontal="center" vertical="center" wrapText="1"/>
    </xf>
    <xf numFmtId="39" fontId="41" fillId="0" borderId="44" xfId="384" applyFont="1" applyBorder="1" applyAlignment="1">
      <alignment horizontal="center" vertical="center" wrapText="1"/>
    </xf>
    <xf numFmtId="39" fontId="41" fillId="0" borderId="34" xfId="384" applyFont="1" applyBorder="1" applyAlignment="1">
      <alignment horizontal="center" vertical="center"/>
    </xf>
    <xf numFmtId="0" fontId="38" fillId="0" borderId="39" xfId="1" applyFont="1" applyBorder="1" applyAlignment="1">
      <alignment horizontal="right" vertical="center"/>
    </xf>
    <xf numFmtId="0" fontId="38" fillId="0" borderId="30" xfId="1" applyFont="1" applyBorder="1" applyAlignment="1">
      <alignment horizontal="right" vertical="center"/>
    </xf>
    <xf numFmtId="0" fontId="38" fillId="0" borderId="43" xfId="1" applyFont="1" applyBorder="1" applyAlignment="1">
      <alignment horizontal="right" vertical="center"/>
    </xf>
    <xf numFmtId="39" fontId="38" fillId="0" borderId="0" xfId="384" applyFont="1" applyAlignment="1">
      <alignment horizontal="center" vertical="center"/>
    </xf>
    <xf numFmtId="39" fontId="38" fillId="28" borderId="0" xfId="384" applyFont="1" applyFill="1" applyAlignment="1">
      <alignment horizontal="center" vertical="center"/>
    </xf>
    <xf numFmtId="39" fontId="38" fillId="28" borderId="0" xfId="384" applyFont="1" applyFill="1" applyAlignment="1">
      <alignment horizontal="center" vertical="center" wrapText="1"/>
    </xf>
    <xf numFmtId="39" fontId="38" fillId="0" borderId="0" xfId="384" applyFont="1" applyAlignment="1">
      <alignment horizontal="center" vertical="center" wrapText="1"/>
    </xf>
    <xf numFmtId="39" fontId="40" fillId="0" borderId="0" xfId="384" applyFont="1" applyAlignment="1">
      <alignment horizontal="center" vertical="center"/>
    </xf>
    <xf numFmtId="39" fontId="42" fillId="0" borderId="35" xfId="384" applyFont="1" applyBorder="1" applyAlignment="1">
      <alignment horizontal="center" vertical="center" wrapText="1"/>
    </xf>
    <xf numFmtId="39" fontId="42" fillId="0" borderId="52" xfId="384" applyFont="1" applyBorder="1" applyAlignment="1">
      <alignment horizontal="center" vertical="center" wrapText="1"/>
    </xf>
    <xf numFmtId="39" fontId="42" fillId="28" borderId="35" xfId="384" applyFont="1" applyFill="1" applyBorder="1" applyAlignment="1">
      <alignment horizontal="center" vertical="center" wrapText="1"/>
    </xf>
    <xf numFmtId="39" fontId="42" fillId="28" borderId="52" xfId="384" applyFont="1" applyFill="1" applyBorder="1" applyAlignment="1">
      <alignment horizontal="center" vertical="center" wrapText="1"/>
    </xf>
    <xf numFmtId="0" fontId="38" fillId="28" borderId="39" xfId="1" applyFont="1" applyFill="1" applyBorder="1" applyAlignment="1">
      <alignment horizontal="right" vertical="center"/>
    </xf>
    <xf numFmtId="0" fontId="38" fillId="28" borderId="30" xfId="1" applyFont="1" applyFill="1" applyBorder="1" applyAlignment="1">
      <alignment horizontal="right" vertical="center"/>
    </xf>
    <xf numFmtId="0" fontId="38" fillId="28" borderId="43" xfId="1" applyFont="1" applyFill="1" applyBorder="1" applyAlignment="1">
      <alignment horizontal="right" vertical="center"/>
    </xf>
    <xf numFmtId="39" fontId="41" fillId="28" borderId="48" xfId="384" applyFont="1" applyFill="1" applyBorder="1" applyAlignment="1">
      <alignment horizontal="center" vertical="center"/>
    </xf>
    <xf numFmtId="39" fontId="41" fillId="28" borderId="49" xfId="384" applyFont="1" applyFill="1" applyBorder="1" applyAlignment="1">
      <alignment horizontal="center" vertical="center"/>
    </xf>
    <xf numFmtId="39" fontId="41" fillId="28" borderId="50" xfId="384" applyFont="1" applyFill="1" applyBorder="1" applyAlignment="1">
      <alignment horizontal="center" vertical="center"/>
    </xf>
    <xf numFmtId="39" fontId="41" fillId="28" borderId="51" xfId="384" applyFont="1" applyFill="1" applyBorder="1" applyAlignment="1">
      <alignment horizontal="center" vertical="center"/>
    </xf>
    <xf numFmtId="39" fontId="41" fillId="28" borderId="34" xfId="384" applyFont="1" applyFill="1" applyBorder="1" applyAlignment="1">
      <alignment horizontal="center" vertical="center" wrapText="1"/>
    </xf>
    <xf numFmtId="39" fontId="41" fillId="28" borderId="44" xfId="384" applyFont="1" applyFill="1" applyBorder="1" applyAlignment="1">
      <alignment horizontal="center" vertical="center" wrapText="1"/>
    </xf>
    <xf numFmtId="39" fontId="41" fillId="28" borderId="34" xfId="384" applyFont="1" applyFill="1" applyBorder="1" applyAlignment="1">
      <alignment horizontal="center" vertical="center"/>
    </xf>
    <xf numFmtId="39" fontId="42" fillId="28" borderId="34" xfId="384" applyFont="1" applyFill="1" applyBorder="1" applyAlignment="1">
      <alignment horizontal="center" vertical="center" wrapText="1"/>
    </xf>
    <xf numFmtId="39" fontId="42" fillId="28" borderId="44" xfId="384" applyFont="1" applyFill="1" applyBorder="1" applyAlignment="1">
      <alignment horizontal="center" vertical="center" wrapText="1"/>
    </xf>
    <xf numFmtId="0" fontId="24" fillId="45" borderId="71" xfId="1041" applyFont="1" applyFill="1" applyBorder="1" applyAlignment="1">
      <alignment horizontal="center"/>
    </xf>
    <xf numFmtId="0" fontId="24" fillId="45" borderId="72" xfId="1041" applyFont="1" applyFill="1" applyBorder="1" applyAlignment="1">
      <alignment horizontal="center"/>
    </xf>
    <xf numFmtId="0" fontId="24" fillId="45" borderId="73" xfId="1041" applyFont="1" applyFill="1" applyBorder="1" applyAlignment="1">
      <alignment horizontal="center"/>
    </xf>
    <xf numFmtId="0" fontId="24" fillId="45" borderId="57" xfId="1041" applyFont="1" applyFill="1" applyBorder="1" applyAlignment="1">
      <alignment horizontal="center"/>
    </xf>
    <xf numFmtId="0" fontId="24" fillId="45" borderId="58" xfId="1041" applyFont="1" applyFill="1" applyBorder="1" applyAlignment="1">
      <alignment horizontal="center"/>
    </xf>
    <xf numFmtId="0" fontId="24" fillId="45" borderId="79" xfId="1041" applyFont="1" applyFill="1" applyBorder="1" applyAlignment="1">
      <alignment horizontal="center"/>
    </xf>
    <xf numFmtId="0" fontId="2" fillId="40" borderId="61" xfId="1041" applyFont="1" applyFill="1" applyBorder="1" applyAlignment="1">
      <alignment horizontal="center"/>
    </xf>
    <xf numFmtId="0" fontId="2" fillId="40" borderId="62" xfId="1041" applyFont="1" applyFill="1" applyBorder="1" applyAlignment="1">
      <alignment horizontal="center"/>
    </xf>
    <xf numFmtId="0" fontId="57" fillId="41" borderId="54" xfId="1041" applyFont="1" applyFill="1" applyBorder="1" applyAlignment="1">
      <alignment horizontal="center"/>
    </xf>
    <xf numFmtId="0" fontId="57" fillId="41" borderId="23" xfId="1041" applyFont="1" applyFill="1" applyBorder="1" applyAlignment="1">
      <alignment horizontal="center"/>
    </xf>
    <xf numFmtId="0" fontId="57" fillId="41" borderId="55" xfId="1041" applyFont="1" applyFill="1" applyBorder="1" applyAlignment="1">
      <alignment horizontal="center"/>
    </xf>
    <xf numFmtId="0" fontId="59" fillId="41" borderId="34" xfId="1042" applyFont="1" applyFill="1" applyBorder="1" applyAlignment="1">
      <alignment horizontal="center" vertical="center"/>
    </xf>
    <xf numFmtId="0" fontId="59" fillId="41" borderId="24" xfId="1042" applyFont="1" applyFill="1" applyBorder="1" applyAlignment="1">
      <alignment horizontal="center" vertical="center"/>
    </xf>
    <xf numFmtId="0" fontId="60" fillId="41" borderId="17" xfId="1041" applyFont="1" applyFill="1" applyBorder="1" applyAlignment="1">
      <alignment horizontal="center"/>
    </xf>
    <xf numFmtId="0" fontId="60" fillId="41" borderId="0" xfId="1041" applyFont="1" applyFill="1" applyBorder="1" applyAlignment="1">
      <alignment horizontal="center"/>
    </xf>
    <xf numFmtId="0" fontId="60" fillId="41" borderId="18" xfId="1041" applyFont="1" applyFill="1" applyBorder="1" applyAlignment="1">
      <alignment horizontal="center"/>
    </xf>
    <xf numFmtId="0" fontId="59" fillId="41" borderId="44" xfId="1042" applyFont="1" applyFill="1" applyBorder="1" applyAlignment="1">
      <alignment horizontal="center" vertical="center"/>
    </xf>
    <xf numFmtId="0" fontId="59" fillId="41" borderId="59" xfId="1042" applyFont="1" applyFill="1" applyBorder="1" applyAlignment="1">
      <alignment horizontal="center" vertical="center"/>
    </xf>
    <xf numFmtId="0" fontId="59" fillId="41" borderId="54" xfId="1042" applyFont="1" applyFill="1" applyBorder="1" applyAlignment="1">
      <alignment horizontal="center" vertical="center"/>
    </xf>
    <xf numFmtId="0" fontId="59" fillId="41" borderId="23" xfId="1042" applyFont="1" applyFill="1" applyBorder="1" applyAlignment="1">
      <alignment horizontal="center" vertical="center"/>
    </xf>
    <xf numFmtId="0" fontId="59" fillId="41" borderId="29" xfId="1042" applyFont="1" applyFill="1" applyBorder="1" applyAlignment="1">
      <alignment horizontal="center" vertical="center"/>
    </xf>
    <xf numFmtId="0" fontId="59" fillId="41" borderId="57" xfId="1042" applyFont="1" applyFill="1" applyBorder="1" applyAlignment="1">
      <alignment horizontal="center" vertical="center"/>
    </xf>
    <xf numFmtId="0" fontId="59" fillId="41" borderId="27" xfId="1042" applyFont="1" applyFill="1" applyBorder="1" applyAlignment="1">
      <alignment horizontal="center" vertical="center"/>
    </xf>
    <xf numFmtId="0" fontId="59" fillId="41" borderId="28" xfId="1042" applyFont="1" applyFill="1" applyBorder="1" applyAlignment="1">
      <alignment horizontal="center" vertical="center"/>
    </xf>
    <xf numFmtId="0" fontId="59" fillId="41" borderId="51" xfId="1041" applyFont="1" applyFill="1" applyBorder="1" applyAlignment="1">
      <alignment horizontal="center" vertical="center"/>
    </xf>
    <xf numFmtId="0" fontId="59" fillId="41" borderId="63" xfId="1042" applyFont="1" applyFill="1" applyBorder="1" applyAlignment="1">
      <alignment horizontal="center" vertical="center"/>
    </xf>
    <xf numFmtId="0" fontId="59" fillId="41" borderId="64" xfId="1042" applyFont="1" applyFill="1" applyBorder="1" applyAlignment="1">
      <alignment horizontal="center" vertical="center"/>
    </xf>
    <xf numFmtId="0" fontId="59" fillId="41" borderId="65" xfId="1042" applyFont="1" applyFill="1" applyBorder="1" applyAlignment="1">
      <alignment horizontal="center" vertical="center"/>
    </xf>
    <xf numFmtId="0" fontId="59" fillId="41" borderId="57" xfId="1041" applyFont="1" applyFill="1" applyBorder="1" applyAlignment="1">
      <alignment horizontal="center" vertical="center"/>
    </xf>
    <xf numFmtId="0" fontId="59" fillId="41" borderId="27" xfId="1041" applyFont="1" applyFill="1" applyBorder="1" applyAlignment="1">
      <alignment horizontal="center" vertical="center"/>
    </xf>
    <xf numFmtId="0" fontId="59" fillId="41" borderId="28" xfId="1041" applyFont="1" applyFill="1" applyBorder="1" applyAlignment="1">
      <alignment horizontal="center" vertical="center"/>
    </xf>
    <xf numFmtId="0" fontId="2" fillId="0" borderId="64" xfId="1041" applyFont="1" applyFill="1" applyBorder="1" applyAlignment="1" applyProtection="1">
      <alignment horizontal="left"/>
      <protection locked="0"/>
    </xf>
    <xf numFmtId="0" fontId="2" fillId="0" borderId="65" xfId="1041" applyFont="1" applyFill="1" applyBorder="1" applyAlignment="1" applyProtection="1">
      <alignment horizontal="left"/>
      <protection locked="0"/>
    </xf>
    <xf numFmtId="0" fontId="60" fillId="44" borderId="22" xfId="1041" applyFont="1" applyFill="1" applyBorder="1" applyAlignment="1" applyProtection="1">
      <alignment horizontal="center"/>
      <protection locked="0"/>
    </xf>
    <xf numFmtId="0" fontId="60" fillId="44" borderId="23" xfId="1041" applyFont="1" applyFill="1" applyBorder="1" applyAlignment="1" applyProtection="1">
      <alignment horizontal="center"/>
      <protection locked="0"/>
    </xf>
    <xf numFmtId="0" fontId="60" fillId="44" borderId="29" xfId="1041" applyFont="1" applyFill="1" applyBorder="1" applyAlignment="1" applyProtection="1">
      <alignment horizontal="center"/>
      <protection locked="0"/>
    </xf>
    <xf numFmtId="0" fontId="24" fillId="45" borderId="71" xfId="1041" applyFont="1" applyFill="1" applyBorder="1" applyAlignment="1">
      <alignment horizontal="center" vertical="center" wrapText="1"/>
    </xf>
    <xf numFmtId="0" fontId="24" fillId="45" borderId="72" xfId="1041" applyFont="1" applyFill="1" applyBorder="1" applyAlignment="1">
      <alignment horizontal="center" vertical="center" wrapText="1"/>
    </xf>
    <xf numFmtId="0" fontId="24" fillId="45" borderId="72" xfId="1041" applyFont="1" applyFill="1" applyBorder="1" applyAlignment="1">
      <alignment horizontal="center" vertical="center"/>
    </xf>
    <xf numFmtId="0" fontId="24" fillId="45" borderId="74" xfId="1041" applyFont="1" applyFill="1" applyBorder="1" applyAlignment="1">
      <alignment horizontal="center" vertical="center"/>
    </xf>
    <xf numFmtId="0" fontId="59" fillId="41" borderId="19" xfId="1041" applyFont="1" applyFill="1" applyBorder="1" applyAlignment="1">
      <alignment horizontal="left" vertical="center"/>
    </xf>
    <xf numFmtId="0" fontId="59" fillId="41" borderId="20" xfId="1041" applyFont="1" applyFill="1" applyBorder="1" applyAlignment="1">
      <alignment horizontal="left" vertical="center"/>
    </xf>
    <xf numFmtId="0" fontId="59" fillId="41" borderId="76" xfId="1041" applyFont="1" applyFill="1" applyBorder="1" applyAlignment="1">
      <alignment horizontal="left" vertical="center"/>
    </xf>
    <xf numFmtId="0" fontId="61" fillId="41" borderId="77" xfId="1041" applyFont="1" applyFill="1" applyBorder="1" applyAlignment="1">
      <alignment horizontal="center" vertical="center"/>
    </xf>
    <xf numFmtId="0" fontId="61" fillId="41" borderId="21" xfId="1041" applyFont="1" applyFill="1" applyBorder="1" applyAlignment="1">
      <alignment horizontal="center" vertical="center"/>
    </xf>
    <xf numFmtId="0" fontId="59" fillId="41" borderId="52" xfId="1042" applyFont="1" applyFill="1" applyBorder="1" applyAlignment="1">
      <alignment horizontal="center" vertical="center"/>
    </xf>
    <xf numFmtId="0" fontId="59" fillId="41" borderId="66" xfId="1042" applyFont="1" applyFill="1" applyBorder="1" applyAlignment="1">
      <alignment horizontal="center" vertical="center"/>
    </xf>
    <xf numFmtId="0" fontId="24" fillId="41" borderId="17" xfId="1041" applyFont="1" applyFill="1" applyBorder="1" applyAlignment="1">
      <alignment horizontal="center"/>
    </xf>
    <xf numFmtId="0" fontId="24" fillId="41" borderId="0" xfId="1041" applyFont="1" applyFill="1" applyBorder="1" applyAlignment="1">
      <alignment horizontal="center"/>
    </xf>
    <xf numFmtId="0" fontId="24" fillId="41" borderId="18" xfId="1041" applyFont="1" applyFill="1" applyBorder="1" applyAlignment="1">
      <alignment horizontal="center"/>
    </xf>
    <xf numFmtId="0" fontId="48" fillId="40" borderId="0" xfId="1041" applyFont="1" applyFill="1" applyBorder="1" applyAlignment="1">
      <alignment horizontal="center"/>
    </xf>
    <xf numFmtId="0" fontId="48" fillId="40" borderId="26" xfId="1041" applyFont="1" applyFill="1" applyBorder="1" applyAlignment="1">
      <alignment horizontal="center"/>
    </xf>
    <xf numFmtId="0" fontId="59" fillId="40" borderId="27" xfId="1041" applyFont="1" applyFill="1" applyBorder="1" applyAlignment="1">
      <alignment horizontal="center"/>
    </xf>
    <xf numFmtId="0" fontId="24" fillId="44" borderId="71" xfId="1041" applyFont="1" applyFill="1" applyBorder="1" applyAlignment="1">
      <alignment horizontal="center"/>
    </xf>
    <xf numFmtId="0" fontId="24" fillId="44" borderId="72" xfId="1041" applyFont="1" applyFill="1" applyBorder="1" applyAlignment="1">
      <alignment horizontal="center"/>
    </xf>
    <xf numFmtId="0" fontId="24" fillId="44" borderId="73" xfId="1041" applyFont="1" applyFill="1" applyBorder="1" applyAlignment="1">
      <alignment horizontal="center"/>
    </xf>
    <xf numFmtId="0" fontId="24" fillId="44" borderId="79" xfId="1041" applyFont="1" applyFill="1" applyBorder="1" applyAlignment="1">
      <alignment horizontal="center"/>
    </xf>
    <xf numFmtId="0" fontId="2" fillId="48" borderId="39" xfId="1041" applyFont="1" applyFill="1" applyBorder="1" applyAlignment="1">
      <alignment horizontal="left" vertical="center" wrapText="1"/>
    </xf>
    <xf numFmtId="0" fontId="2" fillId="48" borderId="30" xfId="1041" applyFont="1" applyFill="1" applyBorder="1" applyAlignment="1">
      <alignment horizontal="left" vertical="center" wrapText="1"/>
    </xf>
    <xf numFmtId="0" fontId="2" fillId="48" borderId="43" xfId="1041" applyFont="1" applyFill="1" applyBorder="1" applyAlignment="1">
      <alignment horizontal="left" vertical="center" wrapText="1"/>
    </xf>
    <xf numFmtId="0" fontId="2" fillId="48" borderId="56" xfId="1041" applyFont="1" applyFill="1" applyBorder="1" applyAlignment="1"/>
    <xf numFmtId="0" fontId="2" fillId="48" borderId="43" xfId="1041" applyFont="1" applyFill="1" applyBorder="1" applyAlignment="1"/>
    <xf numFmtId="192" fontId="22" fillId="48" borderId="56" xfId="1041" applyNumberFormat="1" applyFont="1" applyFill="1" applyBorder="1" applyAlignment="1">
      <alignment horizontal="right" vertical="center"/>
    </xf>
    <xf numFmtId="192" fontId="22" fillId="48" borderId="43" xfId="1041" applyNumberFormat="1" applyFont="1" applyFill="1" applyBorder="1" applyAlignment="1">
      <alignment horizontal="right" vertical="center"/>
    </xf>
    <xf numFmtId="0" fontId="22" fillId="0" borderId="39" xfId="967" applyFont="1" applyFill="1" applyBorder="1" applyAlignment="1">
      <alignment horizontal="left"/>
    </xf>
    <xf numFmtId="0" fontId="2" fillId="0" borderId="30" xfId="1041" applyFont="1" applyFill="1" applyBorder="1"/>
    <xf numFmtId="0" fontId="2" fillId="48" borderId="39" xfId="1041" applyFont="1" applyFill="1" applyBorder="1" applyAlignment="1">
      <alignment horizontal="left"/>
    </xf>
    <xf numFmtId="0" fontId="2" fillId="48" borderId="30" xfId="1041" applyFont="1" applyFill="1" applyBorder="1" applyAlignment="1">
      <alignment horizontal="left"/>
    </xf>
    <xf numFmtId="0" fontId="2" fillId="48" borderId="43" xfId="1041" applyFont="1" applyFill="1" applyBorder="1" applyAlignment="1">
      <alignment horizontal="left"/>
    </xf>
    <xf numFmtId="0" fontId="2" fillId="48" borderId="77" xfId="1041" applyFont="1" applyFill="1" applyBorder="1" applyAlignment="1"/>
    <xf numFmtId="0" fontId="2" fillId="48" borderId="76" xfId="1041" applyFont="1" applyFill="1" applyBorder="1" applyAlignment="1"/>
    <xf numFmtId="9" fontId="2" fillId="48" borderId="77" xfId="1041" applyNumberFormat="1" applyFont="1" applyFill="1" applyBorder="1" applyAlignment="1">
      <alignment horizontal="center"/>
    </xf>
    <xf numFmtId="0" fontId="2" fillId="48" borderId="76" xfId="1041" applyFont="1" applyFill="1" applyBorder="1" applyAlignment="1">
      <alignment horizontal="center"/>
    </xf>
    <xf numFmtId="0" fontId="50" fillId="48" borderId="45" xfId="1041" applyFont="1" applyFill="1" applyBorder="1" applyAlignment="1">
      <alignment horizontal="right"/>
    </xf>
    <xf numFmtId="0" fontId="50" fillId="48" borderId="46" xfId="1041" applyFont="1" applyFill="1" applyBorder="1" applyAlignment="1">
      <alignment horizontal="right"/>
    </xf>
    <xf numFmtId="0" fontId="50" fillId="48" borderId="47" xfId="1041" applyFont="1" applyFill="1" applyBorder="1" applyAlignment="1">
      <alignment horizontal="right"/>
    </xf>
    <xf numFmtId="4" fontId="22" fillId="48" borderId="56" xfId="1041" applyNumberFormat="1" applyFont="1" applyFill="1" applyBorder="1" applyAlignment="1">
      <alignment horizontal="right"/>
    </xf>
    <xf numFmtId="4" fontId="22" fillId="48" borderId="43" xfId="1041" applyNumberFormat="1" applyFont="1" applyFill="1" applyBorder="1" applyAlignment="1">
      <alignment horizontal="right"/>
    </xf>
    <xf numFmtId="180" fontId="22" fillId="48" borderId="56" xfId="1041" applyNumberFormat="1" applyFont="1" applyFill="1" applyBorder="1" applyAlignment="1">
      <alignment horizontal="right"/>
    </xf>
    <xf numFmtId="180" fontId="22" fillId="48" borderId="43" xfId="1041" applyNumberFormat="1" applyFont="1" applyFill="1" applyBorder="1" applyAlignment="1">
      <alignment horizontal="right"/>
    </xf>
    <xf numFmtId="0" fontId="2" fillId="48" borderId="39" xfId="1041" applyFont="1" applyFill="1" applyBorder="1" applyAlignment="1"/>
    <xf numFmtId="0" fontId="2" fillId="48" borderId="30" xfId="1041" applyFont="1" applyFill="1" applyBorder="1" applyAlignment="1"/>
    <xf numFmtId="0" fontId="2" fillId="48" borderId="56" xfId="1041" applyFont="1" applyFill="1" applyBorder="1" applyAlignment="1">
      <alignment horizontal="center"/>
    </xf>
    <xf numFmtId="0" fontId="2" fillId="48" borderId="43" xfId="1041" applyFont="1" applyFill="1" applyBorder="1" applyAlignment="1">
      <alignment horizontal="center"/>
    </xf>
    <xf numFmtId="0" fontId="24" fillId="44" borderId="79" xfId="1041" applyFont="1" applyFill="1" applyBorder="1" applyAlignment="1">
      <alignment horizontal="center" vertical="center"/>
    </xf>
    <xf numFmtId="0" fontId="24" fillId="44" borderId="73" xfId="1041" applyFont="1" applyFill="1" applyBorder="1" applyAlignment="1">
      <alignment horizontal="center" vertical="center"/>
    </xf>
    <xf numFmtId="0" fontId="2" fillId="0" borderId="39" xfId="967" applyFont="1" applyFill="1" applyBorder="1" applyAlignment="1">
      <alignment horizontal="left"/>
    </xf>
    <xf numFmtId="0" fontId="2" fillId="0" borderId="30" xfId="967" applyFont="1" applyFill="1" applyBorder="1" applyAlignment="1">
      <alignment horizontal="left"/>
    </xf>
    <xf numFmtId="0" fontId="2" fillId="0" borderId="43" xfId="967" applyFont="1" applyFill="1" applyBorder="1" applyAlignment="1">
      <alignment horizontal="left"/>
    </xf>
    <xf numFmtId="211" fontId="22" fillId="48" borderId="24" xfId="1041" applyNumberFormat="1" applyFont="1" applyFill="1" applyBorder="1" applyAlignment="1">
      <alignment horizontal="right"/>
    </xf>
    <xf numFmtId="0" fontId="2" fillId="48" borderId="19" xfId="1041" applyFont="1" applyFill="1" applyBorder="1" applyAlignment="1"/>
    <xf numFmtId="0" fontId="2" fillId="48" borderId="20" xfId="1041" applyFont="1" applyFill="1" applyBorder="1" applyAlignment="1"/>
    <xf numFmtId="0" fontId="2" fillId="48" borderId="41" xfId="1041" applyFont="1" applyFill="1" applyBorder="1" applyAlignment="1">
      <alignment horizontal="center"/>
    </xf>
    <xf numFmtId="0" fontId="2" fillId="48" borderId="36" xfId="1041" applyFont="1" applyFill="1" applyBorder="1" applyAlignment="1">
      <alignment horizontal="center"/>
    </xf>
    <xf numFmtId="2" fontId="22" fillId="48" borderId="56" xfId="1041" applyNumberFormat="1" applyFont="1" applyFill="1" applyBorder="1" applyAlignment="1">
      <alignment horizontal="center"/>
    </xf>
    <xf numFmtId="2" fontId="22" fillId="48" borderId="43" xfId="1041" applyNumberFormat="1" applyFont="1" applyFill="1" applyBorder="1" applyAlignment="1">
      <alignment horizontal="center"/>
    </xf>
    <xf numFmtId="2" fontId="22" fillId="48" borderId="24" xfId="1041" applyNumberFormat="1" applyFont="1" applyFill="1" applyBorder="1" applyAlignment="1">
      <alignment horizontal="right"/>
    </xf>
    <xf numFmtId="0" fontId="50" fillId="48" borderId="31" xfId="1041" applyFont="1" applyFill="1" applyBorder="1" applyAlignment="1">
      <alignment horizontal="right"/>
    </xf>
    <xf numFmtId="0" fontId="50" fillId="48" borderId="32" xfId="1041" applyFont="1" applyFill="1" applyBorder="1" applyAlignment="1">
      <alignment horizontal="right"/>
    </xf>
    <xf numFmtId="0" fontId="50" fillId="48" borderId="33" xfId="1041" applyFont="1" applyFill="1" applyBorder="1" applyAlignment="1">
      <alignment horizontal="right"/>
    </xf>
    <xf numFmtId="0" fontId="24" fillId="49" borderId="71" xfId="1041" applyFont="1" applyFill="1" applyBorder="1" applyAlignment="1">
      <alignment horizontal="center" vertical="center"/>
    </xf>
    <xf numFmtId="0" fontId="24" fillId="49" borderId="72" xfId="1041" applyFont="1" applyFill="1" applyBorder="1" applyAlignment="1">
      <alignment horizontal="center" vertical="center"/>
    </xf>
    <xf numFmtId="0" fontId="24" fillId="44" borderId="79" xfId="1041" applyFont="1" applyFill="1" applyBorder="1" applyAlignment="1">
      <alignment horizontal="center" vertical="center" wrapText="1"/>
    </xf>
    <xf numFmtId="0" fontId="24" fillId="44" borderId="55" xfId="1041" applyFont="1" applyFill="1" applyBorder="1" applyAlignment="1">
      <alignment horizontal="center" vertical="center" wrapText="1"/>
    </xf>
    <xf numFmtId="0" fontId="24" fillId="48" borderId="45" xfId="1041" applyFont="1" applyFill="1" applyBorder="1" applyAlignment="1">
      <alignment horizontal="right"/>
    </xf>
    <xf numFmtId="0" fontId="24" fillId="48" borderId="46" xfId="1041" applyFont="1" applyFill="1" applyBorder="1" applyAlignment="1">
      <alignment horizontal="right"/>
    </xf>
    <xf numFmtId="0" fontId="24" fillId="48" borderId="47" xfId="1041" applyFont="1" applyFill="1" applyBorder="1" applyAlignment="1">
      <alignment horizontal="right"/>
    </xf>
    <xf numFmtId="0" fontId="50" fillId="44" borderId="71" xfId="1041" applyFont="1" applyFill="1" applyBorder="1" applyAlignment="1">
      <alignment horizontal="center"/>
    </xf>
    <xf numFmtId="0" fontId="50" fillId="44" borderId="72" xfId="1041" applyFont="1" applyFill="1" applyBorder="1" applyAlignment="1">
      <alignment horizontal="center"/>
    </xf>
    <xf numFmtId="0" fontId="50" fillId="44" borderId="79" xfId="1041" applyFont="1" applyFill="1" applyBorder="1" applyAlignment="1">
      <alignment horizontal="center" wrapText="1"/>
    </xf>
    <xf numFmtId="0" fontId="50" fillId="44" borderId="73" xfId="1041" applyFont="1" applyFill="1" applyBorder="1" applyAlignment="1">
      <alignment horizontal="center" wrapText="1"/>
    </xf>
    <xf numFmtId="0" fontId="24" fillId="50" borderId="39" xfId="1041" applyFont="1" applyFill="1" applyBorder="1" applyAlignment="1"/>
    <xf numFmtId="0" fontId="24" fillId="50" borderId="30" xfId="1041" applyFont="1" applyFill="1" applyBorder="1" applyAlignment="1"/>
    <xf numFmtId="168" fontId="22" fillId="48" borderId="56" xfId="1045" applyFont="1" applyFill="1" applyBorder="1" applyAlignment="1">
      <alignment horizontal="right"/>
    </xf>
    <xf numFmtId="168" fontId="22" fillId="48" borderId="43" xfId="1045" applyFont="1" applyFill="1" applyBorder="1" applyAlignment="1">
      <alignment horizontal="right"/>
    </xf>
    <xf numFmtId="0" fontId="63" fillId="0" borderId="0" xfId="1041" applyFont="1" applyFill="1" applyBorder="1" applyAlignment="1">
      <alignment horizontal="right"/>
    </xf>
    <xf numFmtId="0" fontId="63" fillId="0" borderId="26" xfId="1041" applyFont="1" applyFill="1" applyBorder="1" applyAlignment="1">
      <alignment horizontal="right"/>
    </xf>
    <xf numFmtId="0" fontId="63" fillId="0" borderId="32" xfId="1041" applyFont="1" applyFill="1" applyBorder="1" applyAlignment="1">
      <alignment horizontal="right"/>
    </xf>
    <xf numFmtId="0" fontId="63" fillId="0" borderId="33" xfId="1041" applyFont="1" applyFill="1" applyBorder="1" applyAlignment="1">
      <alignment horizontal="right"/>
    </xf>
    <xf numFmtId="0" fontId="62" fillId="0" borderId="31" xfId="1041" applyFont="1" applyFill="1" applyBorder="1" applyAlignment="1">
      <alignment horizontal="left"/>
    </xf>
    <xf numFmtId="0" fontId="62" fillId="0" borderId="32" xfId="1041" applyFont="1" applyFill="1" applyBorder="1" applyAlignment="1">
      <alignment horizontal="left"/>
    </xf>
    <xf numFmtId="168" fontId="22" fillId="48" borderId="77" xfId="1045" applyFont="1" applyFill="1" applyBorder="1" applyAlignment="1">
      <alignment horizontal="right"/>
    </xf>
    <xf numFmtId="168" fontId="22" fillId="48" borderId="76" xfId="1045" applyFont="1" applyFill="1" applyBorder="1" applyAlignment="1">
      <alignment horizontal="right"/>
    </xf>
    <xf numFmtId="0" fontId="2" fillId="0" borderId="78" xfId="1041" applyFont="1" applyFill="1" applyBorder="1" applyAlignment="1">
      <alignment horizontal="center"/>
    </xf>
    <xf numFmtId="0" fontId="2" fillId="0" borderId="64" xfId="1041" applyFont="1" applyFill="1" applyBorder="1" applyAlignment="1">
      <alignment horizontal="center"/>
    </xf>
    <xf numFmtId="0" fontId="2" fillId="0" borderId="65" xfId="1041" applyFont="1" applyFill="1" applyBorder="1" applyAlignment="1">
      <alignment horizontal="center"/>
    </xf>
    <xf numFmtId="0" fontId="2" fillId="0" borderId="39" xfId="1041" applyFont="1" applyFill="1" applyBorder="1" applyAlignment="1">
      <alignment horizontal="center"/>
    </xf>
    <xf numFmtId="0" fontId="2" fillId="0" borderId="30" xfId="1041" applyFont="1" applyFill="1" applyBorder="1" applyAlignment="1">
      <alignment horizontal="center"/>
    </xf>
    <xf numFmtId="0" fontId="2" fillId="0" borderId="40" xfId="1041" applyFont="1" applyFill="1" applyBorder="1" applyAlignment="1">
      <alignment horizontal="center"/>
    </xf>
  </cellXfs>
  <cellStyles count="1047">
    <cellStyle name="20% - Accent1" xfId="451"/>
    <cellStyle name="20% - Accent2" xfId="452"/>
    <cellStyle name="20% - Accent3" xfId="453"/>
    <cellStyle name="20% - Accent4" xfId="454"/>
    <cellStyle name="20% - Accent5" xfId="455"/>
    <cellStyle name="20% - Accent6" xfId="456"/>
    <cellStyle name="20% - Énfasis1 2" xfId="3"/>
    <cellStyle name="20% - Énfasis1 3" xfId="2"/>
    <cellStyle name="20% - Énfasis2 2" xfId="5"/>
    <cellStyle name="20% - Énfasis2 3" xfId="4"/>
    <cellStyle name="20% - Énfasis3 2" xfId="7"/>
    <cellStyle name="20% - Énfasis3 3" xfId="6"/>
    <cellStyle name="20% - Énfasis4 2" xfId="9"/>
    <cellStyle name="20% - Énfasis4 3" xfId="8"/>
    <cellStyle name="20% - Énfasis5 2" xfId="11"/>
    <cellStyle name="20% - Énfasis5 3" xfId="10"/>
    <cellStyle name="20% - Énfasis6 2" xfId="13"/>
    <cellStyle name="20% - Énfasis6 3" xfId="12"/>
    <cellStyle name="2-decimales" xfId="14"/>
    <cellStyle name="2-decimales 2" xfId="15"/>
    <cellStyle name="2-decimales 3" xfId="16"/>
    <cellStyle name="2-decimales 4" xfId="457"/>
    <cellStyle name="2-decimales 5" xfId="458"/>
    <cellStyle name="2-decimales 6" xfId="459"/>
    <cellStyle name="2-decimales 7" xfId="460"/>
    <cellStyle name="2-decimales_oficio 178 puente critico cuiloto PR47+0061, ppto obra y estudios" xfId="461"/>
    <cellStyle name="40% - Accent1" xfId="462"/>
    <cellStyle name="40% - Accent2" xfId="463"/>
    <cellStyle name="40% - Accent3" xfId="464"/>
    <cellStyle name="40% - Accent4" xfId="465"/>
    <cellStyle name="40% - Accent5" xfId="466"/>
    <cellStyle name="40% - Accent6" xfId="467"/>
    <cellStyle name="40% - Énfasis1 2" xfId="18"/>
    <cellStyle name="40% - Énfasis1 3" xfId="17"/>
    <cellStyle name="40% - Énfasis2 2" xfId="20"/>
    <cellStyle name="40% - Énfasis2 3" xfId="19"/>
    <cellStyle name="40% - Énfasis3 2" xfId="22"/>
    <cellStyle name="40% - Énfasis3 3" xfId="21"/>
    <cellStyle name="40% - Énfasis4 2" xfId="24"/>
    <cellStyle name="40% - Énfasis4 3" xfId="23"/>
    <cellStyle name="40% - Énfasis5 2" xfId="26"/>
    <cellStyle name="40% - Énfasis5 3" xfId="25"/>
    <cellStyle name="40% - Énfasis6 2" xfId="28"/>
    <cellStyle name="40% - Énfasis6 3" xfId="27"/>
    <cellStyle name="60% - Accent1" xfId="468"/>
    <cellStyle name="60% - Accent2" xfId="469"/>
    <cellStyle name="60% - Accent3" xfId="470"/>
    <cellStyle name="60% - Accent4" xfId="471"/>
    <cellStyle name="60% - Accent5" xfId="472"/>
    <cellStyle name="60% - Accent6" xfId="473"/>
    <cellStyle name="60% - Énfasis1 2" xfId="30"/>
    <cellStyle name="60% - Énfasis1 3" xfId="29"/>
    <cellStyle name="60% - Énfasis2 2" xfId="32"/>
    <cellStyle name="60% - Énfasis2 3" xfId="31"/>
    <cellStyle name="60% - Énfasis3 2" xfId="34"/>
    <cellStyle name="60% - Énfasis3 3" xfId="33"/>
    <cellStyle name="60% - Énfasis4 2" xfId="36"/>
    <cellStyle name="60% - Énfasis4 3" xfId="35"/>
    <cellStyle name="60% - Énfasis5 2" xfId="38"/>
    <cellStyle name="60% - Énfasis5 3" xfId="37"/>
    <cellStyle name="60% - Énfasis6 2" xfId="40"/>
    <cellStyle name="60% - Énfasis6 3" xfId="39"/>
    <cellStyle name="Accent1" xfId="474"/>
    <cellStyle name="Accent2" xfId="475"/>
    <cellStyle name="Accent3" xfId="476"/>
    <cellStyle name="Accent4" xfId="477"/>
    <cellStyle name="Accent5" xfId="478"/>
    <cellStyle name="Accent6" xfId="479"/>
    <cellStyle name="Bad" xfId="480"/>
    <cellStyle name="Buena 2" xfId="42"/>
    <cellStyle name="Buena 3" xfId="41"/>
    <cellStyle name="Calculation" xfId="481"/>
    <cellStyle name="Cálculo 2" xfId="44"/>
    <cellStyle name="Cálculo 3" xfId="43"/>
    <cellStyle name="Celda de comprobación 2" xfId="46"/>
    <cellStyle name="Celda de comprobación 3" xfId="45"/>
    <cellStyle name="Celda vinculada 2" xfId="48"/>
    <cellStyle name="Celda vinculada 3" xfId="47"/>
    <cellStyle name="Check Cell" xfId="482"/>
    <cellStyle name="CIENTOS" xfId="483"/>
    <cellStyle name="CIENTOS 2D" xfId="484"/>
    <cellStyle name="CIENTOS 3D" xfId="485"/>
    <cellStyle name="CIENTOS 4D" xfId="486"/>
    <cellStyle name="CIENTOS_ANALISIS UNITARIO CONCRETO DE 3000 PSI Y VARIOS (ACERO GRADO 60)" xfId="487"/>
    <cellStyle name="Comma" xfId="488"/>
    <cellStyle name="Comma0" xfId="49"/>
    <cellStyle name="Comma0 - Modelo5" xfId="489"/>
    <cellStyle name="Comma0 10" xfId="490"/>
    <cellStyle name="Comma0 11" xfId="491"/>
    <cellStyle name="Comma0 12" xfId="492"/>
    <cellStyle name="Comma0 13" xfId="493"/>
    <cellStyle name="Comma0 14" xfId="494"/>
    <cellStyle name="Comma0 15" xfId="495"/>
    <cellStyle name="Comma0 16" xfId="496"/>
    <cellStyle name="Comma0 17" xfId="497"/>
    <cellStyle name="Comma0 18" xfId="498"/>
    <cellStyle name="Comma0 19" xfId="499"/>
    <cellStyle name="Comma0 2" xfId="500"/>
    <cellStyle name="Comma0 20" xfId="501"/>
    <cellStyle name="Comma0 21" xfId="502"/>
    <cellStyle name="Comma0 22" xfId="503"/>
    <cellStyle name="Comma0 23" xfId="504"/>
    <cellStyle name="Comma0 24" xfId="505"/>
    <cellStyle name="Comma0 25" xfId="506"/>
    <cellStyle name="Comma0 26" xfId="507"/>
    <cellStyle name="Comma0 27" xfId="508"/>
    <cellStyle name="Comma0 28" xfId="509"/>
    <cellStyle name="Comma0 29" xfId="510"/>
    <cellStyle name="Comma0 3" xfId="511"/>
    <cellStyle name="Comma0 30" xfId="512"/>
    <cellStyle name="Comma0 31" xfId="513"/>
    <cellStyle name="Comma0 32" xfId="514"/>
    <cellStyle name="Comma0 33" xfId="515"/>
    <cellStyle name="Comma0 34" xfId="516"/>
    <cellStyle name="Comma0 35" xfId="517"/>
    <cellStyle name="Comma0 36" xfId="518"/>
    <cellStyle name="Comma0 37" xfId="519"/>
    <cellStyle name="Comma0 38" xfId="520"/>
    <cellStyle name="Comma0 39" xfId="521"/>
    <cellStyle name="Comma0 4" xfId="522"/>
    <cellStyle name="Comma0 40" xfId="523"/>
    <cellStyle name="Comma0 41" xfId="524"/>
    <cellStyle name="Comma0 42" xfId="525"/>
    <cellStyle name="Comma0 43" xfId="526"/>
    <cellStyle name="Comma0 44" xfId="527"/>
    <cellStyle name="Comma0 45" xfId="528"/>
    <cellStyle name="Comma0 46" xfId="529"/>
    <cellStyle name="Comma0 47" xfId="530"/>
    <cellStyle name="Comma0 48" xfId="531"/>
    <cellStyle name="Comma0 5" xfId="532"/>
    <cellStyle name="Comma0 6" xfId="533"/>
    <cellStyle name="Comma0 7" xfId="534"/>
    <cellStyle name="Comma0 8" xfId="535"/>
    <cellStyle name="Comma0 9" xfId="536"/>
    <cellStyle name="Comma1 - Modelo1" xfId="537"/>
    <cellStyle name="Curren - Modelo2" xfId="538"/>
    <cellStyle name="Currency" xfId="539"/>
    <cellStyle name="Currency [0]_APU" xfId="50"/>
    <cellStyle name="Currency_APU" xfId="51"/>
    <cellStyle name="Currency0" xfId="52"/>
    <cellStyle name="Currency0 2" xfId="540"/>
    <cellStyle name="Currency0_OBRA 6605 y 6606 Presupuesto oficial y APU's" xfId="541"/>
    <cellStyle name="Date" xfId="53"/>
    <cellStyle name="Date 2" xfId="542"/>
    <cellStyle name="Date_OBRA 6605 y 6606 Presupuesto oficial y APU's" xfId="543"/>
    <cellStyle name="Encabezado 4 2" xfId="55"/>
    <cellStyle name="Encabezado 4 3" xfId="54"/>
    <cellStyle name="Énfasis 1" xfId="544"/>
    <cellStyle name="Énfasis 2" xfId="545"/>
    <cellStyle name="Énfasis 3" xfId="546"/>
    <cellStyle name="Énfasis1 - 20%" xfId="547"/>
    <cellStyle name="Énfasis1 - 40%" xfId="548"/>
    <cellStyle name="Énfasis1 - 60%" xfId="549"/>
    <cellStyle name="Énfasis1 10" xfId="550"/>
    <cellStyle name="Énfasis1 11" xfId="551"/>
    <cellStyle name="Énfasis1 12" xfId="552"/>
    <cellStyle name="Énfasis1 13" xfId="553"/>
    <cellStyle name="Énfasis1 14" xfId="554"/>
    <cellStyle name="Énfasis1 15" xfId="555"/>
    <cellStyle name="Énfasis1 16" xfId="556"/>
    <cellStyle name="Énfasis1 17" xfId="557"/>
    <cellStyle name="Énfasis1 18" xfId="558"/>
    <cellStyle name="Énfasis1 19" xfId="559"/>
    <cellStyle name="Énfasis1 2" xfId="57"/>
    <cellStyle name="Énfasis1 20" xfId="560"/>
    <cellStyle name="Énfasis1 21" xfId="561"/>
    <cellStyle name="Énfasis1 22" xfId="562"/>
    <cellStyle name="Énfasis1 23" xfId="563"/>
    <cellStyle name="Énfasis1 24" xfId="564"/>
    <cellStyle name="Énfasis1 25" xfId="565"/>
    <cellStyle name="Énfasis1 26" xfId="566"/>
    <cellStyle name="Énfasis1 27" xfId="567"/>
    <cellStyle name="Énfasis1 28" xfId="568"/>
    <cellStyle name="Énfasis1 29" xfId="569"/>
    <cellStyle name="Énfasis1 3" xfId="56"/>
    <cellStyle name="Énfasis1 30" xfId="570"/>
    <cellStyle name="Énfasis1 31" xfId="571"/>
    <cellStyle name="Énfasis1 32" xfId="572"/>
    <cellStyle name="Énfasis1 33" xfId="573"/>
    <cellStyle name="Énfasis1 34" xfId="574"/>
    <cellStyle name="Énfasis1 35" xfId="575"/>
    <cellStyle name="Énfasis1 36" xfId="576"/>
    <cellStyle name="Énfasis1 37" xfId="577"/>
    <cellStyle name="Énfasis1 38" xfId="578"/>
    <cellStyle name="Énfasis1 39" xfId="579"/>
    <cellStyle name="Énfasis1 4" xfId="580"/>
    <cellStyle name="Énfasis1 40" xfId="581"/>
    <cellStyle name="Énfasis1 41" xfId="582"/>
    <cellStyle name="Énfasis1 42" xfId="583"/>
    <cellStyle name="Énfasis1 43" xfId="584"/>
    <cellStyle name="Énfasis1 44" xfId="585"/>
    <cellStyle name="Énfasis1 45" xfId="586"/>
    <cellStyle name="Énfasis1 46" xfId="587"/>
    <cellStyle name="Énfasis1 47" xfId="588"/>
    <cellStyle name="Énfasis1 48" xfId="589"/>
    <cellStyle name="Énfasis1 5" xfId="590"/>
    <cellStyle name="Énfasis1 6" xfId="591"/>
    <cellStyle name="Énfasis1 7" xfId="592"/>
    <cellStyle name="Énfasis1 8" xfId="593"/>
    <cellStyle name="Énfasis1 9" xfId="594"/>
    <cellStyle name="Énfasis2 - 20%" xfId="595"/>
    <cellStyle name="Énfasis2 - 40%" xfId="596"/>
    <cellStyle name="Énfasis2 - 60%" xfId="597"/>
    <cellStyle name="Énfasis2 10" xfId="598"/>
    <cellStyle name="Énfasis2 11" xfId="599"/>
    <cellStyle name="Énfasis2 12" xfId="600"/>
    <cellStyle name="Énfasis2 13" xfId="601"/>
    <cellStyle name="Énfasis2 14" xfId="602"/>
    <cellStyle name="Énfasis2 15" xfId="603"/>
    <cellStyle name="Énfasis2 16" xfId="604"/>
    <cellStyle name="Énfasis2 17" xfId="605"/>
    <cellStyle name="Énfasis2 18" xfId="606"/>
    <cellStyle name="Énfasis2 19" xfId="607"/>
    <cellStyle name="Énfasis2 2" xfId="59"/>
    <cellStyle name="Énfasis2 20" xfId="608"/>
    <cellStyle name="Énfasis2 21" xfId="609"/>
    <cellStyle name="Énfasis2 22" xfId="610"/>
    <cellStyle name="Énfasis2 23" xfId="611"/>
    <cellStyle name="Énfasis2 24" xfId="612"/>
    <cellStyle name="Énfasis2 25" xfId="613"/>
    <cellStyle name="Énfasis2 26" xfId="614"/>
    <cellStyle name="Énfasis2 27" xfId="615"/>
    <cellStyle name="Énfasis2 28" xfId="616"/>
    <cellStyle name="Énfasis2 29" xfId="617"/>
    <cellStyle name="Énfasis2 3" xfId="58"/>
    <cellStyle name="Énfasis2 30" xfId="618"/>
    <cellStyle name="Énfasis2 31" xfId="619"/>
    <cellStyle name="Énfasis2 32" xfId="620"/>
    <cellStyle name="Énfasis2 33" xfId="621"/>
    <cellStyle name="Énfasis2 34" xfId="622"/>
    <cellStyle name="Énfasis2 35" xfId="623"/>
    <cellStyle name="Énfasis2 36" xfId="624"/>
    <cellStyle name="Énfasis2 37" xfId="625"/>
    <cellStyle name="Énfasis2 38" xfId="626"/>
    <cellStyle name="Énfasis2 39" xfId="627"/>
    <cellStyle name="Énfasis2 4" xfId="628"/>
    <cellStyle name="Énfasis2 40" xfId="629"/>
    <cellStyle name="Énfasis2 41" xfId="630"/>
    <cellStyle name="Énfasis2 42" xfId="631"/>
    <cellStyle name="Énfasis2 43" xfId="632"/>
    <cellStyle name="Énfasis2 44" xfId="633"/>
    <cellStyle name="Énfasis2 45" xfId="634"/>
    <cellStyle name="Énfasis2 46" xfId="635"/>
    <cellStyle name="Énfasis2 47" xfId="636"/>
    <cellStyle name="Énfasis2 48" xfId="637"/>
    <cellStyle name="Énfasis2 5" xfId="638"/>
    <cellStyle name="Énfasis2 6" xfId="639"/>
    <cellStyle name="Énfasis2 7" xfId="640"/>
    <cellStyle name="Énfasis2 8" xfId="641"/>
    <cellStyle name="Énfasis2 9" xfId="642"/>
    <cellStyle name="Énfasis3 - 20%" xfId="643"/>
    <cellStyle name="Énfasis3 - 40%" xfId="644"/>
    <cellStyle name="Énfasis3 - 60%" xfId="645"/>
    <cellStyle name="Énfasis3 10" xfId="646"/>
    <cellStyle name="Énfasis3 11" xfId="647"/>
    <cellStyle name="Énfasis3 12" xfId="648"/>
    <cellStyle name="Énfasis3 13" xfId="649"/>
    <cellStyle name="Énfasis3 14" xfId="650"/>
    <cellStyle name="Énfasis3 15" xfId="651"/>
    <cellStyle name="Énfasis3 16" xfId="652"/>
    <cellStyle name="Énfasis3 17" xfId="653"/>
    <cellStyle name="Énfasis3 18" xfId="654"/>
    <cellStyle name="Énfasis3 19" xfId="655"/>
    <cellStyle name="Énfasis3 2" xfId="61"/>
    <cellStyle name="Énfasis3 20" xfId="656"/>
    <cellStyle name="Énfasis3 21" xfId="657"/>
    <cellStyle name="Énfasis3 22" xfId="658"/>
    <cellStyle name="Énfasis3 23" xfId="659"/>
    <cellStyle name="Énfasis3 24" xfId="660"/>
    <cellStyle name="Énfasis3 25" xfId="661"/>
    <cellStyle name="Énfasis3 26" xfId="662"/>
    <cellStyle name="Énfasis3 27" xfId="663"/>
    <cellStyle name="Énfasis3 28" xfId="664"/>
    <cellStyle name="Énfasis3 29" xfId="665"/>
    <cellStyle name="Énfasis3 3" xfId="60"/>
    <cellStyle name="Énfasis3 30" xfId="666"/>
    <cellStyle name="Énfasis3 31" xfId="667"/>
    <cellStyle name="Énfasis3 32" xfId="668"/>
    <cellStyle name="Énfasis3 33" xfId="669"/>
    <cellStyle name="Énfasis3 34" xfId="670"/>
    <cellStyle name="Énfasis3 35" xfId="671"/>
    <cellStyle name="Énfasis3 36" xfId="672"/>
    <cellStyle name="Énfasis3 37" xfId="673"/>
    <cellStyle name="Énfasis3 38" xfId="674"/>
    <cellStyle name="Énfasis3 39" xfId="675"/>
    <cellStyle name="Énfasis3 4" xfId="676"/>
    <cellStyle name="Énfasis3 40" xfId="677"/>
    <cellStyle name="Énfasis3 41" xfId="678"/>
    <cellStyle name="Énfasis3 42" xfId="679"/>
    <cellStyle name="Énfasis3 43" xfId="680"/>
    <cellStyle name="Énfasis3 44" xfId="681"/>
    <cellStyle name="Énfasis3 45" xfId="682"/>
    <cellStyle name="Énfasis3 46" xfId="683"/>
    <cellStyle name="Énfasis3 47" xfId="684"/>
    <cellStyle name="Énfasis3 48" xfId="685"/>
    <cellStyle name="Énfasis3 5" xfId="686"/>
    <cellStyle name="Énfasis3 6" xfId="687"/>
    <cellStyle name="Énfasis3 7" xfId="688"/>
    <cellStyle name="Énfasis3 8" xfId="689"/>
    <cellStyle name="Énfasis3 9" xfId="690"/>
    <cellStyle name="Énfasis4 - 20%" xfId="691"/>
    <cellStyle name="Énfasis4 - 40%" xfId="692"/>
    <cellStyle name="Énfasis4 - 60%" xfId="693"/>
    <cellStyle name="Énfasis4 10" xfId="694"/>
    <cellStyle name="Énfasis4 11" xfId="695"/>
    <cellStyle name="Énfasis4 12" xfId="696"/>
    <cellStyle name="Énfasis4 13" xfId="697"/>
    <cellStyle name="Énfasis4 14" xfId="698"/>
    <cellStyle name="Énfasis4 15" xfId="699"/>
    <cellStyle name="Énfasis4 16" xfId="700"/>
    <cellStyle name="Énfasis4 17" xfId="701"/>
    <cellStyle name="Énfasis4 18" xfId="702"/>
    <cellStyle name="Énfasis4 19" xfId="703"/>
    <cellStyle name="Énfasis4 2" xfId="63"/>
    <cellStyle name="Énfasis4 20" xfId="704"/>
    <cellStyle name="Énfasis4 21" xfId="705"/>
    <cellStyle name="Énfasis4 22" xfId="706"/>
    <cellStyle name="Énfasis4 23" xfId="707"/>
    <cellStyle name="Énfasis4 24" xfId="708"/>
    <cellStyle name="Énfasis4 25" xfId="709"/>
    <cellStyle name="Énfasis4 26" xfId="710"/>
    <cellStyle name="Énfasis4 27" xfId="711"/>
    <cellStyle name="Énfasis4 28" xfId="712"/>
    <cellStyle name="Énfasis4 29" xfId="713"/>
    <cellStyle name="Énfasis4 3" xfId="62"/>
    <cellStyle name="Énfasis4 30" xfId="714"/>
    <cellStyle name="Énfasis4 31" xfId="715"/>
    <cellStyle name="Énfasis4 32" xfId="716"/>
    <cellStyle name="Énfasis4 33" xfId="717"/>
    <cellStyle name="Énfasis4 34" xfId="718"/>
    <cellStyle name="Énfasis4 35" xfId="719"/>
    <cellStyle name="Énfasis4 36" xfId="720"/>
    <cellStyle name="Énfasis4 37" xfId="721"/>
    <cellStyle name="Énfasis4 38" xfId="722"/>
    <cellStyle name="Énfasis4 39" xfId="723"/>
    <cellStyle name="Énfasis4 4" xfId="724"/>
    <cellStyle name="Énfasis4 40" xfId="725"/>
    <cellStyle name="Énfasis4 41" xfId="726"/>
    <cellStyle name="Énfasis4 42" xfId="727"/>
    <cellStyle name="Énfasis4 43" xfId="728"/>
    <cellStyle name="Énfasis4 44" xfId="729"/>
    <cellStyle name="Énfasis4 45" xfId="730"/>
    <cellStyle name="Énfasis4 46" xfId="731"/>
    <cellStyle name="Énfasis4 47" xfId="732"/>
    <cellStyle name="Énfasis4 48" xfId="733"/>
    <cellStyle name="Énfasis4 5" xfId="734"/>
    <cellStyle name="Énfasis4 6" xfId="735"/>
    <cellStyle name="Énfasis4 7" xfId="736"/>
    <cellStyle name="Énfasis4 8" xfId="737"/>
    <cellStyle name="Énfasis4 9" xfId="738"/>
    <cellStyle name="Énfasis5 - 20%" xfId="739"/>
    <cellStyle name="Énfasis5 - 40%" xfId="740"/>
    <cellStyle name="Énfasis5 - 60%" xfId="741"/>
    <cellStyle name="Énfasis5 10" xfId="742"/>
    <cellStyle name="Énfasis5 11" xfId="743"/>
    <cellStyle name="Énfasis5 12" xfId="744"/>
    <cellStyle name="Énfasis5 13" xfId="745"/>
    <cellStyle name="Énfasis5 14" xfId="746"/>
    <cellStyle name="Énfasis5 15" xfId="747"/>
    <cellStyle name="Énfasis5 16" xfId="748"/>
    <cellStyle name="Énfasis5 17" xfId="749"/>
    <cellStyle name="Énfasis5 18" xfId="750"/>
    <cellStyle name="Énfasis5 19" xfId="751"/>
    <cellStyle name="Énfasis5 2" xfId="65"/>
    <cellStyle name="Énfasis5 20" xfId="752"/>
    <cellStyle name="Énfasis5 21" xfId="753"/>
    <cellStyle name="Énfasis5 22" xfId="754"/>
    <cellStyle name="Énfasis5 23" xfId="755"/>
    <cellStyle name="Énfasis5 24" xfId="756"/>
    <cellStyle name="Énfasis5 25" xfId="757"/>
    <cellStyle name="Énfasis5 26" xfId="758"/>
    <cellStyle name="Énfasis5 27" xfId="759"/>
    <cellStyle name="Énfasis5 28" xfId="760"/>
    <cellStyle name="Énfasis5 29" xfId="761"/>
    <cellStyle name="Énfasis5 3" xfId="64"/>
    <cellStyle name="Énfasis5 30" xfId="762"/>
    <cellStyle name="Énfasis5 31" xfId="763"/>
    <cellStyle name="Énfasis5 32" xfId="764"/>
    <cellStyle name="Énfasis5 33" xfId="765"/>
    <cellStyle name="Énfasis5 34" xfId="766"/>
    <cellStyle name="Énfasis5 35" xfId="767"/>
    <cellStyle name="Énfasis5 36" xfId="768"/>
    <cellStyle name="Énfasis5 37" xfId="769"/>
    <cellStyle name="Énfasis5 38" xfId="770"/>
    <cellStyle name="Énfasis5 39" xfId="771"/>
    <cellStyle name="Énfasis5 4" xfId="772"/>
    <cellStyle name="Énfasis5 40" xfId="773"/>
    <cellStyle name="Énfasis5 41" xfId="774"/>
    <cellStyle name="Énfasis5 42" xfId="775"/>
    <cellStyle name="Énfasis5 43" xfId="776"/>
    <cellStyle name="Énfasis5 44" xfId="777"/>
    <cellStyle name="Énfasis5 45" xfId="778"/>
    <cellStyle name="Énfasis5 46" xfId="779"/>
    <cellStyle name="Énfasis5 47" xfId="780"/>
    <cellStyle name="Énfasis5 48" xfId="781"/>
    <cellStyle name="Énfasis5 5" xfId="782"/>
    <cellStyle name="Énfasis5 6" xfId="783"/>
    <cellStyle name="Énfasis5 7" xfId="784"/>
    <cellStyle name="Énfasis5 8" xfId="785"/>
    <cellStyle name="Énfasis5 9" xfId="786"/>
    <cellStyle name="Énfasis6 - 20%" xfId="787"/>
    <cellStyle name="Énfasis6 - 40%" xfId="788"/>
    <cellStyle name="Énfasis6 - 60%" xfId="789"/>
    <cellStyle name="Énfasis6 10" xfId="790"/>
    <cellStyle name="Énfasis6 11" xfId="791"/>
    <cellStyle name="Énfasis6 12" xfId="792"/>
    <cellStyle name="Énfasis6 13" xfId="793"/>
    <cellStyle name="Énfasis6 14" xfId="794"/>
    <cellStyle name="Énfasis6 15" xfId="795"/>
    <cellStyle name="Énfasis6 16" xfId="796"/>
    <cellStyle name="Énfasis6 17" xfId="797"/>
    <cellStyle name="Énfasis6 18" xfId="798"/>
    <cellStyle name="Énfasis6 19" xfId="799"/>
    <cellStyle name="Énfasis6 2" xfId="67"/>
    <cellStyle name="Énfasis6 20" xfId="800"/>
    <cellStyle name="Énfasis6 21" xfId="801"/>
    <cellStyle name="Énfasis6 22" xfId="802"/>
    <cellStyle name="Énfasis6 23" xfId="803"/>
    <cellStyle name="Énfasis6 24" xfId="804"/>
    <cellStyle name="Énfasis6 25" xfId="805"/>
    <cellStyle name="Énfasis6 26" xfId="806"/>
    <cellStyle name="Énfasis6 27" xfId="807"/>
    <cellStyle name="Énfasis6 28" xfId="808"/>
    <cellStyle name="Énfasis6 29" xfId="809"/>
    <cellStyle name="Énfasis6 3" xfId="66"/>
    <cellStyle name="Énfasis6 30" xfId="810"/>
    <cellStyle name="Énfasis6 31" xfId="811"/>
    <cellStyle name="Énfasis6 32" xfId="812"/>
    <cellStyle name="Énfasis6 33" xfId="813"/>
    <cellStyle name="Énfasis6 34" xfId="814"/>
    <cellStyle name="Énfasis6 35" xfId="815"/>
    <cellStyle name="Énfasis6 36" xfId="816"/>
    <cellStyle name="Énfasis6 37" xfId="817"/>
    <cellStyle name="Énfasis6 38" xfId="818"/>
    <cellStyle name="Énfasis6 39" xfId="819"/>
    <cellStyle name="Énfasis6 4" xfId="820"/>
    <cellStyle name="Énfasis6 40" xfId="821"/>
    <cellStyle name="Énfasis6 41" xfId="822"/>
    <cellStyle name="Énfasis6 42" xfId="823"/>
    <cellStyle name="Énfasis6 43" xfId="824"/>
    <cellStyle name="Énfasis6 44" xfId="825"/>
    <cellStyle name="Énfasis6 45" xfId="826"/>
    <cellStyle name="Énfasis6 46" xfId="827"/>
    <cellStyle name="Énfasis6 47" xfId="828"/>
    <cellStyle name="Énfasis6 48" xfId="829"/>
    <cellStyle name="Énfasis6 5" xfId="830"/>
    <cellStyle name="Énfasis6 6" xfId="831"/>
    <cellStyle name="Énfasis6 7" xfId="832"/>
    <cellStyle name="Énfasis6 8" xfId="833"/>
    <cellStyle name="Énfasis6 9" xfId="834"/>
    <cellStyle name="ENTERO" xfId="68"/>
    <cellStyle name="ENTERO 2" xfId="69"/>
    <cellStyle name="ENTERO 3" xfId="70"/>
    <cellStyle name="ENTERO 4" xfId="835"/>
    <cellStyle name="ENTERO 5" xfId="836"/>
    <cellStyle name="ENTERO 6" xfId="837"/>
    <cellStyle name="ENTERO 7" xfId="838"/>
    <cellStyle name="ENTERO_oficio 178 puente critico cuiloto PR47+0061, ppto obra y estudios" xfId="839"/>
    <cellStyle name="Entrada 2" xfId="72"/>
    <cellStyle name="Entrada 3" xfId="71"/>
    <cellStyle name="Estilo 1" xfId="73"/>
    <cellStyle name="Estilo 1 2" xfId="840"/>
    <cellStyle name="Estilo 1_oficio 249 presupuesto obras OPA" xfId="841"/>
    <cellStyle name="Euro" xfId="74"/>
    <cellStyle name="Euro 2" xfId="75"/>
    <cellStyle name="Euro 2 2" xfId="76"/>
    <cellStyle name="Euro 2 3" xfId="77"/>
    <cellStyle name="Euro 2 4" xfId="78"/>
    <cellStyle name="Euro 3" xfId="79"/>
    <cellStyle name="Euro 3 2" xfId="80"/>
    <cellStyle name="Euro 3 3" xfId="81"/>
    <cellStyle name="Euro 3 4" xfId="82"/>
    <cellStyle name="Euro 3 5" xfId="842"/>
    <cellStyle name="Euro 4" xfId="83"/>
    <cellStyle name="Euro 4 2" xfId="84"/>
    <cellStyle name="Euro 4 3" xfId="85"/>
    <cellStyle name="Euro 4 4" xfId="86"/>
    <cellStyle name="Euro 4_actas ucing 1173" xfId="843"/>
    <cellStyle name="Euro 5" xfId="87"/>
    <cellStyle name="Euro 5 2" xfId="88"/>
    <cellStyle name="Euro 5_formatos cto 1850-11 resaltos polinal" xfId="844"/>
    <cellStyle name="Euro 6" xfId="89"/>
    <cellStyle name="Euro 7" xfId="90"/>
    <cellStyle name="Euro 8" xfId="845"/>
    <cellStyle name="Euro_389 y 390-13" xfId="846"/>
    <cellStyle name="Explanatory Text" xfId="847"/>
    <cellStyle name="F2" xfId="91"/>
    <cellStyle name="F3" xfId="92"/>
    <cellStyle name="F4" xfId="93"/>
    <cellStyle name="F5" xfId="94"/>
    <cellStyle name="F6" xfId="95"/>
    <cellStyle name="F7" xfId="96"/>
    <cellStyle name="F8" xfId="97"/>
    <cellStyle name="Fixed" xfId="98"/>
    <cellStyle name="Fixed 2" xfId="848"/>
    <cellStyle name="Fixed_OBRA 6605 y 6606 Presupuesto oficial y APU's" xfId="849"/>
    <cellStyle name="Good" xfId="850"/>
    <cellStyle name="GRADOSMINSEG" xfId="99"/>
    <cellStyle name="GRADOSMINSEG 2" xfId="100"/>
    <cellStyle name="GRADOSMINSEG 3" xfId="101"/>
    <cellStyle name="GRADOSMINSEG 4" xfId="851"/>
    <cellStyle name="GRADOSMINSEG 5" xfId="852"/>
    <cellStyle name="GRADOSMINSEG 6" xfId="853"/>
    <cellStyle name="GRADOSMINSEG 7" xfId="854"/>
    <cellStyle name="GRADOSMINSEG_oficio 178 puente critico cuiloto PR47+0061, ppto obra y estudios" xfId="855"/>
    <cellStyle name="Heading 1" xfId="102"/>
    <cellStyle name="Heading 1 2" xfId="856"/>
    <cellStyle name="Heading 1_OBRA 6605 y 6606 Presupuesto oficial y APU's" xfId="857"/>
    <cellStyle name="Heading 2" xfId="103"/>
    <cellStyle name="Heading 2 2" xfId="858"/>
    <cellStyle name="Heading 2_OBRA 6605 y 6606 Presupuesto oficial y APU's" xfId="859"/>
    <cellStyle name="Heading 3" xfId="860"/>
    <cellStyle name="Heading 4" xfId="861"/>
    <cellStyle name="Heading1" xfId="862"/>
    <cellStyle name="Heading2" xfId="863"/>
    <cellStyle name="Hipervínculo 2" xfId="104"/>
    <cellStyle name="Hipervínculo 2 2" xfId="105"/>
    <cellStyle name="Hipervínculo 2 3" xfId="106"/>
    <cellStyle name="Hipervínculo 2 4" xfId="107"/>
    <cellStyle name="Hipervínculo 2 5" xfId="108"/>
    <cellStyle name="Hipervínculo 2 6" xfId="109"/>
    <cellStyle name="Hipervínculo 2 7" xfId="110"/>
    <cellStyle name="Hipervínculo 2_DESCRIPCIÓN Y PRESUPUSTO" xfId="111"/>
    <cellStyle name="Hipervínculo 3" xfId="112"/>
    <cellStyle name="Incorrecto 2" xfId="114"/>
    <cellStyle name="Incorrecto 3" xfId="113"/>
    <cellStyle name="Input" xfId="864"/>
    <cellStyle name="Linked Cell" xfId="865"/>
    <cellStyle name="MILE DE MILLONES" xfId="866"/>
    <cellStyle name="MILES" xfId="867"/>
    <cellStyle name="Millares [0] 2" xfId="115"/>
    <cellStyle name="Millares [0] 2 2" xfId="116"/>
    <cellStyle name="Millares [0] 2 3" xfId="117"/>
    <cellStyle name="Millares [0] 2 4" xfId="868"/>
    <cellStyle name="Millares [0] 3" xfId="118"/>
    <cellStyle name="Millares [0] 3 2" xfId="869"/>
    <cellStyle name="Millares [0] 3_informe trimestral JUL-SEP-14" xfId="870"/>
    <cellStyle name="Millares [0] 4" xfId="119"/>
    <cellStyle name="Millares [0] 4 2" xfId="871"/>
    <cellStyle name="Millares [0] 5" xfId="872"/>
    <cellStyle name="Millares [0] 5 2" xfId="873"/>
    <cellStyle name="Millares [2]" xfId="874"/>
    <cellStyle name="Millares 10" xfId="120"/>
    <cellStyle name="Millares 10 2" xfId="121"/>
    <cellStyle name="Millares 10 3" xfId="875"/>
    <cellStyle name="Millares 10 4" xfId="876"/>
    <cellStyle name="Millares 10 5" xfId="877"/>
    <cellStyle name="Millares 10 6" xfId="878"/>
    <cellStyle name="Millares 10_actas ucing 1173" xfId="879"/>
    <cellStyle name="Millares 11" xfId="122"/>
    <cellStyle name="Millares 11 2" xfId="123"/>
    <cellStyle name="Millares 11_actas ucing 1173" xfId="880"/>
    <cellStyle name="Millares 12" xfId="124"/>
    <cellStyle name="Millares 12 2" xfId="125"/>
    <cellStyle name="Millares 12_actas ucing 1173" xfId="881"/>
    <cellStyle name="Millares 13" xfId="126"/>
    <cellStyle name="Millares 13 2" xfId="127"/>
    <cellStyle name="Millares 13_actas ucing 1173" xfId="882"/>
    <cellStyle name="Millares 14" xfId="128"/>
    <cellStyle name="Millares 14 2" xfId="129"/>
    <cellStyle name="Millares 14_actas ucing 1173" xfId="883"/>
    <cellStyle name="Millares 15" xfId="130"/>
    <cellStyle name="Millares 15 2" xfId="131"/>
    <cellStyle name="Millares 15 3" xfId="884"/>
    <cellStyle name="Millares 15_actas ucing 1173" xfId="885"/>
    <cellStyle name="Millares 16" xfId="132"/>
    <cellStyle name="Millares 16 2" xfId="133"/>
    <cellStyle name="Millares 16_actas ucing 1173" xfId="886"/>
    <cellStyle name="Millares 17" xfId="134"/>
    <cellStyle name="Millares 17 2" xfId="135"/>
    <cellStyle name="Millares 17_actas ucing 1173" xfId="887"/>
    <cellStyle name="Millares 18" xfId="136"/>
    <cellStyle name="Millares 18 2" xfId="137"/>
    <cellStyle name="Millares 18_actas ucing 1173" xfId="888"/>
    <cellStyle name="Millares 19" xfId="138"/>
    <cellStyle name="Millares 19 2" xfId="139"/>
    <cellStyle name="Millares 19_actas ucing 1173" xfId="889"/>
    <cellStyle name="Millares 2" xfId="140"/>
    <cellStyle name="Millares 2 10" xfId="890"/>
    <cellStyle name="Millares 2 11" xfId="141"/>
    <cellStyle name="Millares 2 2" xfId="142"/>
    <cellStyle name="Millares 2 2 2" xfId="143"/>
    <cellStyle name="Millares 2 2 3" xfId="144"/>
    <cellStyle name="Millares 2 2 4" xfId="145"/>
    <cellStyle name="Millares 2 2_389 y 390-13" xfId="891"/>
    <cellStyle name="Millares 2 3" xfId="146"/>
    <cellStyle name="Millares 2 3 2" xfId="147"/>
    <cellStyle name="Millares 2 3 3" xfId="148"/>
    <cellStyle name="Millares 2 3 4" xfId="149"/>
    <cellStyle name="Millares 2 3_AMVG4 necesidades de señalizacion para el 2014, G4" xfId="892"/>
    <cellStyle name="Millares 2 4" xfId="150"/>
    <cellStyle name="Millares 2 4 2" xfId="151"/>
    <cellStyle name="Millares 2 4 3" xfId="152"/>
    <cellStyle name="Millares 2 4 4" xfId="153"/>
    <cellStyle name="Millares 2 4_389 y 390-13" xfId="893"/>
    <cellStyle name="Millares 2 5" xfId="154"/>
    <cellStyle name="Millares 2 6" xfId="155"/>
    <cellStyle name="Millares 2 7" xfId="156"/>
    <cellStyle name="Millares 2 8" xfId="157"/>
    <cellStyle name="Millares 2 9" xfId="449"/>
    <cellStyle name="Millares 2 9 2" xfId="894"/>
    <cellStyle name="Millares 2_acta de obra mantenimiento rutinario" xfId="895"/>
    <cellStyle name="Millares 20" xfId="158"/>
    <cellStyle name="Millares 20 2" xfId="159"/>
    <cellStyle name="Millares 20_actas ucing 1173" xfId="896"/>
    <cellStyle name="Millares 21" xfId="160"/>
    <cellStyle name="Millares 21 2" xfId="161"/>
    <cellStyle name="Millares 21_actas ucing 1173" xfId="897"/>
    <cellStyle name="Millares 22" xfId="162"/>
    <cellStyle name="Millares 22 2" xfId="163"/>
    <cellStyle name="Millares 22_actas ucing 1173" xfId="898"/>
    <cellStyle name="Millares 23" xfId="164"/>
    <cellStyle name="Millares 23 2" xfId="165"/>
    <cellStyle name="Millares 23_actas ucing 1173" xfId="899"/>
    <cellStyle name="Millares 24" xfId="166"/>
    <cellStyle name="Millares 24 2" xfId="167"/>
    <cellStyle name="Millares 24_actas ucing 1173" xfId="900"/>
    <cellStyle name="Millares 25" xfId="168"/>
    <cellStyle name="Millares 25 2" xfId="169"/>
    <cellStyle name="Millares 25_actas ucing 1173" xfId="901"/>
    <cellStyle name="Millares 26" xfId="170"/>
    <cellStyle name="Millares 26 2" xfId="171"/>
    <cellStyle name="Millares 26_actas ucing 1173" xfId="902"/>
    <cellStyle name="Millares 27" xfId="172"/>
    <cellStyle name="Millares 27 2" xfId="173"/>
    <cellStyle name="Millares 27_actas ucing 1173" xfId="903"/>
    <cellStyle name="Millares 28" xfId="174"/>
    <cellStyle name="Millares 28 2" xfId="175"/>
    <cellStyle name="Millares 28 3" xfId="904"/>
    <cellStyle name="Millares 28_actas ucing 1173" xfId="905"/>
    <cellStyle name="Millares 29" xfId="176"/>
    <cellStyle name="Millares 29 2" xfId="177"/>
    <cellStyle name="Millares 29_actas ucing 1173" xfId="906"/>
    <cellStyle name="Millares 3" xfId="178"/>
    <cellStyle name="Millares 3 2" xfId="179"/>
    <cellStyle name="Millares 3 2 2" xfId="907"/>
    <cellStyle name="Millares 3 3" xfId="180"/>
    <cellStyle name="Millares 3 4" xfId="181"/>
    <cellStyle name="Millares 3 5" xfId="908"/>
    <cellStyle name="Millares 3 6" xfId="1045"/>
    <cellStyle name="Millares 3_6._Presupuesto General Señalización" xfId="909"/>
    <cellStyle name="Millares 30" xfId="182"/>
    <cellStyle name="Millares 30 2" xfId="183"/>
    <cellStyle name="Millares 30_actas ucing 1173" xfId="910"/>
    <cellStyle name="Millares 31" xfId="184"/>
    <cellStyle name="Millares 31 2" xfId="185"/>
    <cellStyle name="Millares 31_actas ucing 1173" xfId="911"/>
    <cellStyle name="Millares 32" xfId="186"/>
    <cellStyle name="Millares 32 2" xfId="187"/>
    <cellStyle name="Millares 32_actas ucing 1173" xfId="912"/>
    <cellStyle name="Millares 33" xfId="188"/>
    <cellStyle name="Millares 33 2" xfId="189"/>
    <cellStyle name="Millares 33_actas ucing 1173" xfId="913"/>
    <cellStyle name="Millares 34" xfId="190"/>
    <cellStyle name="Millares 34 2" xfId="191"/>
    <cellStyle name="Millares 34_informe trimestral JUL-SEP-14" xfId="914"/>
    <cellStyle name="Millares 35" xfId="192"/>
    <cellStyle name="Millares 35 2" xfId="193"/>
    <cellStyle name="Millares 35_informe trimestral JUL-SEP-14" xfId="915"/>
    <cellStyle name="Millares 36" xfId="194"/>
    <cellStyle name="Millares 36 2" xfId="195"/>
    <cellStyle name="Millares 37" xfId="196"/>
    <cellStyle name="Millares 37 2" xfId="197"/>
    <cellStyle name="Millares 38" xfId="198"/>
    <cellStyle name="Millares 38 2" xfId="199"/>
    <cellStyle name="Millares 39" xfId="200"/>
    <cellStyle name="Millares 39 2" xfId="201"/>
    <cellStyle name="Millares 4" xfId="202"/>
    <cellStyle name="Millares 4 2" xfId="203"/>
    <cellStyle name="Millares 4 3" xfId="916"/>
    <cellStyle name="Millares 4_AMVG4 necesidades de señalizacion para el 2014, G4" xfId="917"/>
    <cellStyle name="Millares 40" xfId="204"/>
    <cellStyle name="Millares 40 2" xfId="205"/>
    <cellStyle name="Millares 41" xfId="206"/>
    <cellStyle name="Millares 41 2" xfId="207"/>
    <cellStyle name="Millares 42" xfId="208"/>
    <cellStyle name="Millares 42 2" xfId="209"/>
    <cellStyle name="Millares 43" xfId="210"/>
    <cellStyle name="Millares 43 2" xfId="211"/>
    <cellStyle name="Millares 44" xfId="212"/>
    <cellStyle name="Millares 44 2" xfId="213"/>
    <cellStyle name="Millares 45" xfId="214"/>
    <cellStyle name="Millares 45 2" xfId="215"/>
    <cellStyle name="Millares 46" xfId="216"/>
    <cellStyle name="Millares 46 2" xfId="217"/>
    <cellStyle name="Millares 47" xfId="218"/>
    <cellStyle name="Millares 47 2" xfId="219"/>
    <cellStyle name="Millares 48" xfId="220"/>
    <cellStyle name="Millares 48 2" xfId="221"/>
    <cellStyle name="Millares 49" xfId="222"/>
    <cellStyle name="Millares 49 2" xfId="223"/>
    <cellStyle name="Millares 5" xfId="224"/>
    <cellStyle name="Millares 5 2" xfId="918"/>
    <cellStyle name="Millares 5 3" xfId="919"/>
    <cellStyle name="Millares 5_AMVG4 necesidades de señalizacion para el 2014, G4" xfId="920"/>
    <cellStyle name="Millares 50" xfId="225"/>
    <cellStyle name="Millares 50 2" xfId="226"/>
    <cellStyle name="Millares 51" xfId="227"/>
    <cellStyle name="Millares 51 2" xfId="228"/>
    <cellStyle name="Millares 52" xfId="229"/>
    <cellStyle name="Millares 52 2" xfId="230"/>
    <cellStyle name="Millares 53" xfId="231"/>
    <cellStyle name="Millares 53 2" xfId="232"/>
    <cellStyle name="Millares 54" xfId="233"/>
    <cellStyle name="Millares 54 2" xfId="234"/>
    <cellStyle name="Millares 55" xfId="235"/>
    <cellStyle name="Millares 55 2" xfId="236"/>
    <cellStyle name="Millares 56" xfId="237"/>
    <cellStyle name="Millares 56 2" xfId="238"/>
    <cellStyle name="Millares 57" xfId="239"/>
    <cellStyle name="Millares 57 2" xfId="240"/>
    <cellStyle name="Millares 58" xfId="241"/>
    <cellStyle name="Millares 58 2" xfId="242"/>
    <cellStyle name="Millares 59" xfId="243"/>
    <cellStyle name="Millares 6" xfId="244"/>
    <cellStyle name="Millares 6 2" xfId="245"/>
    <cellStyle name="Millares 6 2 2" xfId="921"/>
    <cellStyle name="Millares 6 2_informe trimestral JUL-SEP-14" xfId="922"/>
    <cellStyle name="Millares 6 3" xfId="923"/>
    <cellStyle name="Millares 6 4" xfId="924"/>
    <cellStyle name="Millares 6_actas ucing 1173" xfId="925"/>
    <cellStyle name="Millares 64" xfId="926"/>
    <cellStyle name="Millares 65" xfId="927"/>
    <cellStyle name="Millares 7" xfId="246"/>
    <cellStyle name="Millares 7 2" xfId="247"/>
    <cellStyle name="Millares 7 2 2" xfId="928"/>
    <cellStyle name="Millares 7 2_cto 1200-12 preacta" xfId="929"/>
    <cellStyle name="Millares 7_actas ucing 1173" xfId="930"/>
    <cellStyle name="Millares 8" xfId="248"/>
    <cellStyle name="Millares 8 2" xfId="249"/>
    <cellStyle name="Millares 8 3" xfId="931"/>
    <cellStyle name="Millares 8 4" xfId="932"/>
    <cellStyle name="Millares 8 5" xfId="933"/>
    <cellStyle name="Millares 8 6" xfId="934"/>
    <cellStyle name="Millares 8 7" xfId="935"/>
    <cellStyle name="Millares 8_actas ucing 1173" xfId="936"/>
    <cellStyle name="Millares 9" xfId="250"/>
    <cellStyle name="Millares 9 2" xfId="251"/>
    <cellStyle name="Millares 9_actas ucing 1173" xfId="937"/>
    <cellStyle name="Millares_ACTAS BATEA 2" xfId="252"/>
    <cellStyle name="Millares_formatos NECOCLI - SAN JUAN" xfId="253"/>
    <cellStyle name="MILLONES" xfId="938"/>
    <cellStyle name="Moneda [00]" xfId="255"/>
    <cellStyle name="Moneda [2]" xfId="256"/>
    <cellStyle name="Moneda [2] 2" xfId="257"/>
    <cellStyle name="Moneda [2] 3" xfId="258"/>
    <cellStyle name="Moneda [2] 4" xfId="939"/>
    <cellStyle name="Moneda [2] 5" xfId="940"/>
    <cellStyle name="Moneda [2] 6" xfId="941"/>
    <cellStyle name="Moneda [2] 7" xfId="942"/>
    <cellStyle name="Moneda [2]_oficio 178 puente critico cuiloto PR47+0061, ppto obra y estudios" xfId="943"/>
    <cellStyle name="Moneda 10" xfId="259"/>
    <cellStyle name="Moneda 10 2" xfId="260"/>
    <cellStyle name="Moneda 11" xfId="261"/>
    <cellStyle name="Moneda 11 2" xfId="262"/>
    <cellStyle name="Moneda 12" xfId="263"/>
    <cellStyle name="Moneda 12 2" xfId="264"/>
    <cellStyle name="Moneda 12_informe trimestral JUL-SEP-14" xfId="944"/>
    <cellStyle name="Moneda 13" xfId="265"/>
    <cellStyle name="Moneda 13 2" xfId="266"/>
    <cellStyle name="Moneda 14" xfId="267"/>
    <cellStyle name="Moneda 14 2" xfId="268"/>
    <cellStyle name="Moneda 15" xfId="269"/>
    <cellStyle name="Moneda 15 2" xfId="270"/>
    <cellStyle name="Moneda 16" xfId="271"/>
    <cellStyle name="Moneda 16 2" xfId="272"/>
    <cellStyle name="Moneda 17" xfId="273"/>
    <cellStyle name="Moneda 17 2" xfId="274"/>
    <cellStyle name="Moneda 18" xfId="275"/>
    <cellStyle name="Moneda 18 2" xfId="276"/>
    <cellStyle name="Moneda 19" xfId="277"/>
    <cellStyle name="Moneda 19 2" xfId="278"/>
    <cellStyle name="Moneda 2" xfId="279"/>
    <cellStyle name="Moneda 2 2" xfId="280"/>
    <cellStyle name="Moneda 2 2 2" xfId="945"/>
    <cellStyle name="Moneda 2 2 2 2" xfId="946"/>
    <cellStyle name="Moneda 2 2 3" xfId="947"/>
    <cellStyle name="Moneda 2 2 4" xfId="948"/>
    <cellStyle name="Moneda 2 2 5" xfId="949"/>
    <cellStyle name="Moneda 2 2 6" xfId="950"/>
    <cellStyle name="Moneda 2 2_informe trimestral JUL-SEP-14" xfId="951"/>
    <cellStyle name="Moneda 2 3" xfId="281"/>
    <cellStyle name="Moneda 2 3 2" xfId="952"/>
    <cellStyle name="Moneda 2 4" xfId="953"/>
    <cellStyle name="Moneda 2_actas finales ucing 1096" xfId="954"/>
    <cellStyle name="Moneda 20" xfId="282"/>
    <cellStyle name="Moneda 20 2" xfId="283"/>
    <cellStyle name="Moneda 21" xfId="284"/>
    <cellStyle name="Moneda 21 2" xfId="285"/>
    <cellStyle name="Moneda 22" xfId="286"/>
    <cellStyle name="Moneda 22 2" xfId="287"/>
    <cellStyle name="Moneda 23" xfId="288"/>
    <cellStyle name="Moneda 23 2" xfId="289"/>
    <cellStyle name="Moneda 24" xfId="290"/>
    <cellStyle name="Moneda 24 2" xfId="291"/>
    <cellStyle name="Moneda 25" xfId="292"/>
    <cellStyle name="Moneda 25 2" xfId="293"/>
    <cellStyle name="Moneda 26" xfId="294"/>
    <cellStyle name="Moneda 26 2" xfId="295"/>
    <cellStyle name="Moneda 27" xfId="296"/>
    <cellStyle name="Moneda 27 2" xfId="297"/>
    <cellStyle name="Moneda 28" xfId="298"/>
    <cellStyle name="Moneda 28 2" xfId="299"/>
    <cellStyle name="Moneda 29" xfId="300"/>
    <cellStyle name="Moneda 29 2" xfId="301"/>
    <cellStyle name="Moneda 3" xfId="302"/>
    <cellStyle name="Moneda 3 2" xfId="303"/>
    <cellStyle name="Moneda 3 3" xfId="955"/>
    <cellStyle name="Moneda 3 4" xfId="956"/>
    <cellStyle name="Moneda 3 5" xfId="1044"/>
    <cellStyle name="Moneda 3_actas ucing 1173" xfId="957"/>
    <cellStyle name="Moneda 30" xfId="304"/>
    <cellStyle name="Moneda 30 2" xfId="305"/>
    <cellStyle name="Moneda 31" xfId="306"/>
    <cellStyle name="Moneda 31 2" xfId="307"/>
    <cellStyle name="Moneda 32" xfId="308"/>
    <cellStyle name="Moneda 32 2" xfId="309"/>
    <cellStyle name="Moneda 33" xfId="310"/>
    <cellStyle name="Moneda 33 2" xfId="311"/>
    <cellStyle name="Moneda 34" xfId="312"/>
    <cellStyle name="Moneda 34 2" xfId="313"/>
    <cellStyle name="Moneda 35" xfId="314"/>
    <cellStyle name="Moneda 35 2" xfId="315"/>
    <cellStyle name="Moneda 36" xfId="316"/>
    <cellStyle name="Moneda 36 2" xfId="317"/>
    <cellStyle name="Moneda 37" xfId="318"/>
    <cellStyle name="Moneda 37 2" xfId="319"/>
    <cellStyle name="Moneda 38" xfId="320"/>
    <cellStyle name="Moneda 38 2" xfId="321"/>
    <cellStyle name="Moneda 39" xfId="322"/>
    <cellStyle name="Moneda 39 2" xfId="323"/>
    <cellStyle name="Moneda 4" xfId="324"/>
    <cellStyle name="Moneda 4 2" xfId="325"/>
    <cellStyle name="Moneda 4 3" xfId="326"/>
    <cellStyle name="Moneda 4 4" xfId="958"/>
    <cellStyle name="Moneda 4_informe trimestral JUL-SEP-14" xfId="959"/>
    <cellStyle name="Moneda 40" xfId="327"/>
    <cellStyle name="Moneda 40 2" xfId="328"/>
    <cellStyle name="Moneda 41" xfId="329"/>
    <cellStyle name="Moneda 41 2" xfId="330"/>
    <cellStyle name="Moneda 42" xfId="331"/>
    <cellStyle name="Moneda 42 2" xfId="332"/>
    <cellStyle name="Moneda 43" xfId="333"/>
    <cellStyle name="Moneda 43 2" xfId="334"/>
    <cellStyle name="Moneda 44" xfId="335"/>
    <cellStyle name="Moneda 44 2" xfId="336"/>
    <cellStyle name="Moneda 45" xfId="337"/>
    <cellStyle name="Moneda 45 2" xfId="338"/>
    <cellStyle name="Moneda 46" xfId="339"/>
    <cellStyle name="Moneda 46 2" xfId="340"/>
    <cellStyle name="Moneda 47" xfId="341"/>
    <cellStyle name="Moneda 47 2" xfId="342"/>
    <cellStyle name="Moneda 48" xfId="343"/>
    <cellStyle name="Moneda 48 2" xfId="344"/>
    <cellStyle name="Moneda 49" xfId="345"/>
    <cellStyle name="Moneda 49 2" xfId="346"/>
    <cellStyle name="Moneda 5" xfId="347"/>
    <cellStyle name="Moneda 5 2" xfId="348"/>
    <cellStyle name="Moneda 5_informe trimestral JUL-SEP-14" xfId="960"/>
    <cellStyle name="Moneda 50" xfId="349"/>
    <cellStyle name="Moneda 51" xfId="254"/>
    <cellStyle name="Moneda 52" xfId="444"/>
    <cellStyle name="Moneda 53" xfId="443"/>
    <cellStyle name="Moneda 54" xfId="445"/>
    <cellStyle name="Moneda 55" xfId="448"/>
    <cellStyle name="Moneda 6" xfId="350"/>
    <cellStyle name="Moneda 6 2" xfId="351"/>
    <cellStyle name="Moneda 7" xfId="352"/>
    <cellStyle name="Moneda 7 2" xfId="353"/>
    <cellStyle name="Moneda 8" xfId="354"/>
    <cellStyle name="Moneda 8 2" xfId="355"/>
    <cellStyle name="Moneda 9" xfId="356"/>
    <cellStyle name="Moneda 9 2" xfId="357"/>
    <cellStyle name="Neutral 2" xfId="359"/>
    <cellStyle name="Neutral 3" xfId="358"/>
    <cellStyle name="No. punto" xfId="961"/>
    <cellStyle name="Normal" xfId="0" builtinId="0"/>
    <cellStyle name="Normal 10" xfId="360"/>
    <cellStyle name="Normal 10 2" xfId="962"/>
    <cellStyle name="Normal 11" xfId="1"/>
    <cellStyle name="Normal 11 2" xfId="963"/>
    <cellStyle name="Normal 12" xfId="447"/>
    <cellStyle name="Normal 12 2" xfId="964"/>
    <cellStyle name="Normal 13" xfId="965"/>
    <cellStyle name="Normal 13 2" xfId="966"/>
    <cellStyle name="Normal 14" xfId="967"/>
    <cellStyle name="Normal 14 2" xfId="968"/>
    <cellStyle name="Normal 15" xfId="969"/>
    <cellStyle name="Normal 15 2" xfId="970"/>
    <cellStyle name="Normal 16" xfId="971"/>
    <cellStyle name="Normal 2" xfId="361"/>
    <cellStyle name="Normal 2 10" xfId="362"/>
    <cellStyle name="Normal 2 10 2" xfId="972"/>
    <cellStyle name="Normal 2 10 3" xfId="973"/>
    <cellStyle name="Normal 2 10_ACTAS CONTRATO 1094 DE 2010 HAROLD URREA" xfId="974"/>
    <cellStyle name="Normal 2 11" xfId="975"/>
    <cellStyle name="Normal 2 11 2" xfId="976"/>
    <cellStyle name="Normal 2 12" xfId="977"/>
    <cellStyle name="Normal 2 12 2" xfId="978"/>
    <cellStyle name="Normal 2 13" xfId="979"/>
    <cellStyle name="Normal 2 13 2" xfId="980"/>
    <cellStyle name="Normal 2 13 3" xfId="981"/>
    <cellStyle name="Normal 2 14" xfId="982"/>
    <cellStyle name="Normal 2 14 2" xfId="983"/>
    <cellStyle name="Normal 2 15" xfId="984"/>
    <cellStyle name="Normal 2 15 2" xfId="985"/>
    <cellStyle name="Normal 2 16" xfId="986"/>
    <cellStyle name="Normal 2 17" xfId="987"/>
    <cellStyle name="Normal 2 2" xfId="363"/>
    <cellStyle name="Normal 2 2 2" xfId="364"/>
    <cellStyle name="Normal 2 2 3" xfId="365"/>
    <cellStyle name="Normal 2 3" xfId="366"/>
    <cellStyle name="Normal 2 3 2" xfId="367"/>
    <cellStyle name="Normal 2 3 3" xfId="988"/>
    <cellStyle name="Normal 2 4" xfId="368"/>
    <cellStyle name="Normal 2 4 2" xfId="989"/>
    <cellStyle name="Normal 2 4 3" xfId="990"/>
    <cellStyle name="Normal 2 5" xfId="369"/>
    <cellStyle name="Normal 2 5 2" xfId="370"/>
    <cellStyle name="Normal 2 5_389 y 390-13" xfId="991"/>
    <cellStyle name="Normal 2 6" xfId="371"/>
    <cellStyle name="Normal 2 6 2" xfId="992"/>
    <cellStyle name="Normal 2 7" xfId="372"/>
    <cellStyle name="Normal 2 7 2" xfId="993"/>
    <cellStyle name="Normal 2 8" xfId="994"/>
    <cellStyle name="Normal 2 8 2" xfId="995"/>
    <cellStyle name="Normal 2 9" xfId="996"/>
    <cellStyle name="Normal 2 9 2" xfId="997"/>
    <cellStyle name="Normal 2_389 y 390-13" xfId="998"/>
    <cellStyle name="Normal 29" xfId="999"/>
    <cellStyle name="Normal 3" xfId="373"/>
    <cellStyle name="Normal 3 2" xfId="374"/>
    <cellStyle name="Normal 3 3" xfId="1000"/>
    <cellStyle name="Normal 3 4" xfId="1041"/>
    <cellStyle name="Normal 3_30-11-2012-15-50-52-46355461 PPTO y APU's 6606" xfId="1001"/>
    <cellStyle name="Normal 4" xfId="375"/>
    <cellStyle name="Normal 4 2" xfId="376"/>
    <cellStyle name="Normal 4 3" xfId="1002"/>
    <cellStyle name="Normal 4 4" xfId="1003"/>
    <cellStyle name="Normal 4 5" xfId="1004"/>
    <cellStyle name="Normal 4 6" xfId="1005"/>
    <cellStyle name="Normal 4 7" xfId="1006"/>
    <cellStyle name="Normal 4_30-11-2012-15-50-52-46355461 PPTO y APU's 6606" xfId="1007"/>
    <cellStyle name="Normal 5" xfId="377"/>
    <cellStyle name="Normal 5 2" xfId="378"/>
    <cellStyle name="Normal 5 3" xfId="1008"/>
    <cellStyle name="Normal 5_actas ucing 1173" xfId="1009"/>
    <cellStyle name="Normal 6" xfId="379"/>
    <cellStyle name="Normal 6 2" xfId="380"/>
    <cellStyle name="Normal 6 2 2" xfId="1010"/>
    <cellStyle name="Normal 6 3" xfId="1011"/>
    <cellStyle name="Normal 6_actas ucing 1173" xfId="1012"/>
    <cellStyle name="Normal 7" xfId="381"/>
    <cellStyle name="Normal 7 2" xfId="1013"/>
    <cellStyle name="Normal 7 3" xfId="1014"/>
    <cellStyle name="Normal 8" xfId="382"/>
    <cellStyle name="Normal 8 2" xfId="1015"/>
    <cellStyle name="Normal 9" xfId="383"/>
    <cellStyle name="Normal 9 2" xfId="1016"/>
    <cellStyle name="Normal_FORMULARIO EXPERIENCIA" xfId="446"/>
    <cellStyle name="Normal_modelo ACTA OBRA y MODIFICACION" xfId="1042"/>
    <cellStyle name="Normal_PRESUPUESTO PR 82+400_PRESUPUESTO OFICIAL" xfId="384"/>
    <cellStyle name="Notas 2" xfId="386"/>
    <cellStyle name="Notas 2 2" xfId="387"/>
    <cellStyle name="Notas 2 3" xfId="388"/>
    <cellStyle name="Notas 2 4" xfId="389"/>
    <cellStyle name="Notas 2_oficio 024 obras para parcheo-bacheo, apu's y ppto" xfId="390"/>
    <cellStyle name="Notas 3" xfId="391"/>
    <cellStyle name="Notas 3 2" xfId="392"/>
    <cellStyle name="Notas 3 3" xfId="393"/>
    <cellStyle name="Notas 3 4" xfId="394"/>
    <cellStyle name="Notas 3_oficio 024 obras para parcheo-bacheo, apu's y ppto" xfId="395"/>
    <cellStyle name="Notas 4" xfId="396"/>
    <cellStyle name="Notas 4 2" xfId="397"/>
    <cellStyle name="Notas 4 3" xfId="398"/>
    <cellStyle name="Notas 4 4" xfId="399"/>
    <cellStyle name="Notas 4_oficio 024 obras para parcheo-bacheo, apu's y ppto" xfId="400"/>
    <cellStyle name="Notas 5" xfId="401"/>
    <cellStyle name="Notas 6" xfId="402"/>
    <cellStyle name="Notas 7" xfId="403"/>
    <cellStyle name="Notas 8" xfId="385"/>
    <cellStyle name="Note" xfId="1017"/>
    <cellStyle name="Output" xfId="1018"/>
    <cellStyle name="Percen - Modelo3" xfId="1019"/>
    <cellStyle name="Percent" xfId="1020"/>
    <cellStyle name="Porcentaje 2" xfId="404"/>
    <cellStyle name="Porcentaje 2 2" xfId="450"/>
    <cellStyle name="Porcentaje 2 2 2" xfId="1021"/>
    <cellStyle name="Porcentaje 3" xfId="405"/>
    <cellStyle name="Porcentaje 3 2" xfId="1046"/>
    <cellStyle name="Porcentaje 8" xfId="1022"/>
    <cellStyle name="Porcentual 2" xfId="406"/>
    <cellStyle name="Porcentual 2 10" xfId="1023"/>
    <cellStyle name="Porcentual 2 10 2" xfId="1024"/>
    <cellStyle name="Porcentual 2 11" xfId="1025"/>
    <cellStyle name="Porcentual 2 12" xfId="1026"/>
    <cellStyle name="Porcentual 2 2" xfId="407"/>
    <cellStyle name="Porcentual 2 2 2" xfId="1027"/>
    <cellStyle name="Porcentual 2 3" xfId="408"/>
    <cellStyle name="Porcentual 2 3 2" xfId="409"/>
    <cellStyle name="Porcentual 2 4" xfId="410"/>
    <cellStyle name="Porcentual 2 5" xfId="411"/>
    <cellStyle name="Porcentual 2 5 2" xfId="412"/>
    <cellStyle name="Porcentual 2 6" xfId="1028"/>
    <cellStyle name="Porcentual 2 7" xfId="1029"/>
    <cellStyle name="Porcentual 2 8" xfId="1030"/>
    <cellStyle name="Porcentual 2 9" xfId="1031"/>
    <cellStyle name="Porcentual 3" xfId="413"/>
    <cellStyle name="Porcentual 3 2" xfId="414"/>
    <cellStyle name="Porcentual 4" xfId="415"/>
    <cellStyle name="Porcentual 4 2" xfId="416"/>
    <cellStyle name="Porcentual 4 2 2" xfId="1032"/>
    <cellStyle name="Porcentual 5" xfId="417"/>
    <cellStyle name="Porcentual 5 2" xfId="1033"/>
    <cellStyle name="Porcentual 6" xfId="418"/>
    <cellStyle name="Porcentual 6 2" xfId="1034"/>
    <cellStyle name="Porcentual 7" xfId="419"/>
    <cellStyle name="Porcentual 7 2" xfId="420"/>
    <cellStyle name="Porcentual 8" xfId="421"/>
    <cellStyle name="Porcentual 8 2" xfId="422"/>
    <cellStyle name="Porcentual 9" xfId="1043"/>
    <cellStyle name="Salida 2" xfId="424"/>
    <cellStyle name="Salida 3" xfId="423"/>
    <cellStyle name="Texto de advertencia 2" xfId="426"/>
    <cellStyle name="Texto de advertencia 3" xfId="425"/>
    <cellStyle name="Texto explicativo 2" xfId="428"/>
    <cellStyle name="Texto explicativo 3" xfId="427"/>
    <cellStyle name="Title" xfId="1035"/>
    <cellStyle name="TITULO" xfId="429"/>
    <cellStyle name="Título 1 2" xfId="432"/>
    <cellStyle name="Título 1 3" xfId="431"/>
    <cellStyle name="Título 2 2" xfId="434"/>
    <cellStyle name="Título 2 3" xfId="433"/>
    <cellStyle name="Título 3 2" xfId="436"/>
    <cellStyle name="Título 3 3" xfId="435"/>
    <cellStyle name="Título 4" xfId="437"/>
    <cellStyle name="Título 5" xfId="430"/>
    <cellStyle name="Título de hoja" xfId="1036"/>
    <cellStyle name="Total 2" xfId="439"/>
    <cellStyle name="Total 2 2" xfId="440"/>
    <cellStyle name="Total 2_actas ucing 1173" xfId="1037"/>
    <cellStyle name="Total 3" xfId="441"/>
    <cellStyle name="Total 4" xfId="442"/>
    <cellStyle name="Total 5" xfId="438"/>
    <cellStyle name="Währung" xfId="1038"/>
    <cellStyle name="Währung 2" xfId="1039"/>
    <cellStyle name="Warning Text" xfId="10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114300</xdr:rowOff>
        </xdr:from>
        <xdr:to>
          <xdr:col>1</xdr:col>
          <xdr:colOff>857250</xdr:colOff>
          <xdr:row>4</xdr:row>
          <xdr:rowOff>190500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8</xdr:col>
      <xdr:colOff>457200</xdr:colOff>
      <xdr:row>1</xdr:row>
      <xdr:rowOff>50800</xdr:rowOff>
    </xdr:from>
    <xdr:ext cx="1207238" cy="549831"/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5575" y="374650"/>
          <a:ext cx="1207238" cy="549831"/>
        </a:xfrm>
        <a:prstGeom prst="rect">
          <a:avLst/>
        </a:prstGeom>
      </xdr:spPr>
    </xdr:pic>
    <xdr:clientData/>
  </xdr:oneCellAnchor>
  <xdr:oneCellAnchor>
    <xdr:from>
      <xdr:col>1</xdr:col>
      <xdr:colOff>63500</xdr:colOff>
      <xdr:row>105</xdr:row>
      <xdr:rowOff>25400</xdr:rowOff>
    </xdr:from>
    <xdr:ext cx="227135" cy="130391"/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050" y="20761325"/>
          <a:ext cx="227135" cy="13039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Documents%20and%20Settings/Pedro%20Garcia%20Realpe/Mis%20documentos/AMV_G1_2006_TUMACO/Informes/Trimestre%20No.%201_Jul_Sept_06_Tumaco/a%20%20aaInformaci&#243;n%20GRUPO%204/A%20MInformes%20Mensuales/Informe%20de%20estado%20vial%20ene/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SANARE1\Cto.2001-16\ADM%20VIAL%2003%20-%20CORDOBA\ESTADO%20DE%20RED\2103mar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Documents%20and%20Settings/amolano/Escritorio/TUNJA%20-%20PAEZ%20PTO%20OFICIAL-V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EST.V&#205;A%20CRITERIO%20TECNIC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Presupuest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Base de Dato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Causa Posible"/>
      <sheetName val="Accidentalidad"/>
      <sheetName val="Elementos Involucrad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>
        <row r="2">
          <cell r="A2">
            <v>0</v>
          </cell>
        </row>
      </sheetData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>
        <row r="2">
          <cell r="A2">
            <v>0</v>
          </cell>
        </row>
      </sheetData>
      <sheetData sheetId="489"/>
      <sheetData sheetId="490"/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/>
      <sheetData sheetId="494"/>
      <sheetData sheetId="495"/>
      <sheetData sheetId="496"/>
      <sheetData sheetId="497"/>
      <sheetData sheetId="498"/>
      <sheetData sheetId="499">
        <row r="2">
          <cell r="A2">
            <v>0</v>
          </cell>
        </row>
      </sheetData>
      <sheetData sheetId="500"/>
      <sheetData sheetId="501"/>
      <sheetData sheetId="502"/>
      <sheetData sheetId="503">
        <row r="2">
          <cell r="A2">
            <v>0</v>
          </cell>
        </row>
      </sheetData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[aCCIDENTES DE 1995 - 1996.xls]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Lista obra"/>
      <sheetName val="\Documents and Settings\Pedro "/>
      <sheetName val="\Users\Administrador\Desktop\AM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#¡REF"/>
      <sheetName val="Informacion"/>
      <sheetName val="\a  aaInformación GRUPO 4\A MI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[aCCIDENTES DE 1995 - 1996.xls]"/>
      <sheetName val="Res-Accide-1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ACTA DE MODIFICACION  (2)"/>
      <sheetName val="CONT_ADI"/>
      <sheetName val="#¡REF"/>
      <sheetName val="\a  aaInformación GRUPO 4\A MIn"/>
      <sheetName val="Inform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#¡REF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ACTA DE MODIFICACION  (2)"/>
      <sheetName val="CONT_ADI"/>
      <sheetName val="Informe"/>
      <sheetName val="otros"/>
      <sheetName val="PRESUPUESTO"/>
      <sheetName val="Seguim-16"/>
      <sheetName val="Informacion"/>
      <sheetName val="INDICMICROEMP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Otros"/>
      <sheetName val="Equipo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7"/>
  <sheetViews>
    <sheetView tabSelected="1" view="pageBreakPreview" zoomScale="60" zoomScaleNormal="100" workbookViewId="0">
      <selection activeCell="N23" sqref="N23"/>
    </sheetView>
  </sheetViews>
  <sheetFormatPr baseColWidth="10" defaultRowHeight="15"/>
  <cols>
    <col min="1" max="1" width="6.28515625" customWidth="1"/>
    <col min="2" max="2" width="8.5703125" customWidth="1"/>
    <col min="3" max="3" width="9.5703125" customWidth="1"/>
    <col min="4" max="4" width="10.28515625" customWidth="1"/>
    <col min="5" max="5" width="10.42578125" customWidth="1"/>
    <col min="6" max="6" width="41.5703125" customWidth="1"/>
    <col min="8" max="8" width="12.85546875" customWidth="1"/>
    <col min="9" max="9" width="16.42578125" customWidth="1"/>
    <col min="10" max="10" width="17.7109375" customWidth="1"/>
    <col min="11" max="11" width="4.140625" customWidth="1"/>
    <col min="12" max="12" width="9.140625" customWidth="1"/>
    <col min="13" max="13" width="23.5703125" customWidth="1"/>
  </cols>
  <sheetData>
    <row r="2" spans="1:10">
      <c r="A2" s="275" t="s">
        <v>0</v>
      </c>
      <c r="B2" s="275"/>
      <c r="C2" s="275"/>
      <c r="D2" s="275"/>
      <c r="E2" s="275"/>
      <c r="F2" s="275"/>
      <c r="G2" s="275"/>
      <c r="H2" s="275"/>
      <c r="I2" s="275"/>
      <c r="J2" s="275"/>
    </row>
    <row r="3" spans="1:10">
      <c r="A3" s="275" t="s">
        <v>1</v>
      </c>
      <c r="B3" s="275"/>
      <c r="C3" s="275"/>
      <c r="D3" s="275"/>
      <c r="E3" s="275"/>
      <c r="F3" s="275"/>
      <c r="G3" s="275"/>
      <c r="H3" s="275"/>
      <c r="I3" s="275"/>
      <c r="J3" s="275"/>
    </row>
    <row r="4" spans="1:10">
      <c r="A4" s="275" t="s">
        <v>58</v>
      </c>
      <c r="B4" s="275"/>
      <c r="C4" s="275"/>
      <c r="D4" s="275"/>
      <c r="E4" s="275"/>
      <c r="F4" s="275"/>
      <c r="G4" s="275"/>
      <c r="H4" s="275"/>
      <c r="I4" s="275"/>
      <c r="J4" s="275"/>
    </row>
    <row r="5" spans="1:10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s="33" customFormat="1">
      <c r="A6" s="276" t="s">
        <v>102</v>
      </c>
      <c r="B6" s="276"/>
      <c r="C6" s="276"/>
      <c r="D6" s="276"/>
      <c r="E6" s="276"/>
      <c r="F6" s="276"/>
      <c r="G6" s="276"/>
      <c r="H6" s="276"/>
      <c r="I6" s="276"/>
      <c r="J6" s="276"/>
    </row>
    <row r="7" spans="1:10" s="33" customFormat="1" ht="33" customHeight="1">
      <c r="A7" s="277" t="s">
        <v>103</v>
      </c>
      <c r="B7" s="277"/>
      <c r="C7" s="277"/>
      <c r="D7" s="277"/>
      <c r="E7" s="277"/>
      <c r="F7" s="277"/>
      <c r="G7" s="277"/>
      <c r="H7" s="277"/>
      <c r="I7" s="277"/>
      <c r="J7" s="277"/>
    </row>
    <row r="8" spans="1:10">
      <c r="A8" s="278"/>
      <c r="B8" s="278"/>
      <c r="C8" s="278"/>
      <c r="D8" s="278"/>
      <c r="E8" s="278"/>
      <c r="F8" s="278"/>
      <c r="G8" s="278"/>
      <c r="H8" s="278"/>
      <c r="I8" s="278"/>
      <c r="J8" s="278"/>
    </row>
    <row r="9" spans="1:10" ht="19.5">
      <c r="A9" s="279" t="s">
        <v>2</v>
      </c>
      <c r="B9" s="279"/>
      <c r="C9" s="279"/>
      <c r="D9" s="279"/>
      <c r="E9" s="279"/>
      <c r="F9" s="279"/>
      <c r="G9" s="279"/>
      <c r="H9" s="279"/>
      <c r="I9" s="279"/>
      <c r="J9" s="279"/>
    </row>
    <row r="10" spans="1:10">
      <c r="A10" s="3"/>
      <c r="B10" s="3"/>
      <c r="C10" s="2"/>
      <c r="D10" s="2"/>
      <c r="E10" s="2"/>
      <c r="F10" s="2"/>
      <c r="G10" s="2"/>
      <c r="H10" s="2"/>
      <c r="I10" s="2"/>
      <c r="J10" s="2"/>
    </row>
    <row r="11" spans="1:10" ht="19.5">
      <c r="A11" s="279" t="s">
        <v>3</v>
      </c>
      <c r="B11" s="279"/>
      <c r="C11" s="279"/>
      <c r="D11" s="279"/>
      <c r="E11" s="279"/>
      <c r="F11" s="279"/>
      <c r="G11" s="279"/>
      <c r="H11" s="279"/>
      <c r="I11" s="279"/>
      <c r="J11" s="279"/>
    </row>
    <row r="12" spans="1:10" ht="15.75" thickBot="1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265" t="s">
        <v>4</v>
      </c>
      <c r="B13" s="267"/>
      <c r="C13" s="269" t="s">
        <v>5</v>
      </c>
      <c r="D13" s="271" t="s">
        <v>6</v>
      </c>
      <c r="E13" s="271"/>
      <c r="F13" s="263" t="s">
        <v>7</v>
      </c>
      <c r="G13" s="263" t="s">
        <v>8</v>
      </c>
      <c r="H13" s="263" t="s">
        <v>9</v>
      </c>
      <c r="I13" s="263" t="s">
        <v>10</v>
      </c>
      <c r="J13" s="280" t="s">
        <v>11</v>
      </c>
    </row>
    <row r="14" spans="1:10" ht="24" customHeight="1">
      <c r="A14" s="266"/>
      <c r="B14" s="268"/>
      <c r="C14" s="270"/>
      <c r="D14" s="4" t="s">
        <v>12</v>
      </c>
      <c r="E14" s="5" t="s">
        <v>13</v>
      </c>
      <c r="F14" s="264"/>
      <c r="G14" s="264"/>
      <c r="H14" s="264"/>
      <c r="I14" s="264"/>
      <c r="J14" s="281"/>
    </row>
    <row r="15" spans="1:10" ht="107.25" customHeight="1">
      <c r="A15" s="6">
        <v>1</v>
      </c>
      <c r="B15" s="7"/>
      <c r="C15" s="7"/>
      <c r="D15" s="7" t="s">
        <v>51</v>
      </c>
      <c r="E15" s="7" t="s">
        <v>100</v>
      </c>
      <c r="F15" s="8" t="s">
        <v>57</v>
      </c>
      <c r="G15" s="9" t="s">
        <v>14</v>
      </c>
      <c r="H15" s="37">
        <v>91</v>
      </c>
      <c r="I15" s="38">
        <f>+'450.10'!N88</f>
        <v>756285</v>
      </c>
      <c r="J15" s="39">
        <f>ROUND(H15*I15,0)</f>
        <v>68821935</v>
      </c>
    </row>
    <row r="16" spans="1:10">
      <c r="A16" s="1"/>
      <c r="B16" s="1"/>
      <c r="C16" s="1"/>
      <c r="D16" s="1"/>
      <c r="E16" s="1"/>
      <c r="F16" s="1"/>
      <c r="G16" s="1"/>
      <c r="H16" s="1"/>
      <c r="I16" s="10"/>
      <c r="J16" s="11"/>
    </row>
    <row r="17" spans="1:13">
      <c r="A17" s="12"/>
      <c r="B17" s="13"/>
      <c r="C17" s="13"/>
      <c r="D17" s="13"/>
      <c r="E17" s="13"/>
      <c r="F17" s="14" t="s">
        <v>17</v>
      </c>
      <c r="G17" s="15"/>
      <c r="H17" s="16"/>
      <c r="I17" s="17"/>
      <c r="J17" s="41">
        <f>SUM(J15:J15)</f>
        <v>68821935</v>
      </c>
    </row>
    <row r="18" spans="1:13">
      <c r="A18" s="272" t="s">
        <v>15</v>
      </c>
      <c r="B18" s="273"/>
      <c r="C18" s="273"/>
      <c r="D18" s="273"/>
      <c r="E18" s="273"/>
      <c r="F18" s="274"/>
      <c r="G18" s="27" t="s">
        <v>16</v>
      </c>
      <c r="H18" s="28"/>
      <c r="I18" s="29"/>
      <c r="J18" s="42"/>
    </row>
    <row r="19" spans="1:13">
      <c r="A19" s="12"/>
      <c r="B19" s="13"/>
      <c r="C19" s="13"/>
      <c r="D19" s="13"/>
      <c r="E19" s="13"/>
      <c r="F19" s="14" t="s">
        <v>17</v>
      </c>
      <c r="G19" s="15"/>
      <c r="H19" s="16"/>
      <c r="I19" s="18"/>
      <c r="J19" s="41">
        <f>J17</f>
        <v>68821935</v>
      </c>
    </row>
    <row r="20" spans="1:13">
      <c r="A20" s="19"/>
      <c r="B20" s="20"/>
      <c r="C20" s="20"/>
      <c r="D20" s="20"/>
      <c r="E20" s="20"/>
      <c r="F20" s="14" t="s">
        <v>59</v>
      </c>
      <c r="G20" s="15"/>
      <c r="H20" s="16"/>
      <c r="I20" s="15"/>
      <c r="J20" s="41">
        <f>ROUND(J15*0.19,0)</f>
        <v>13076168</v>
      </c>
    </row>
    <row r="21" spans="1:13" ht="15.75" thickBot="1">
      <c r="A21" s="21"/>
      <c r="B21" s="22"/>
      <c r="C21" s="22"/>
      <c r="D21" s="22"/>
      <c r="E21" s="22"/>
      <c r="F21" s="23" t="s">
        <v>11</v>
      </c>
      <c r="G21" s="24"/>
      <c r="H21" s="25"/>
      <c r="I21" s="24"/>
      <c r="J21" s="40">
        <f>SUM(J19:J20)</f>
        <v>81898103</v>
      </c>
      <c r="M21" s="34"/>
    </row>
    <row r="24" spans="1:13">
      <c r="J24" s="43"/>
    </row>
    <row r="27" spans="1:13">
      <c r="E27" s="32"/>
    </row>
  </sheetData>
  <mergeCells count="18">
    <mergeCell ref="A18:F18"/>
    <mergeCell ref="A2:J2"/>
    <mergeCell ref="A3:J3"/>
    <mergeCell ref="A4:J4"/>
    <mergeCell ref="A6:J6"/>
    <mergeCell ref="F13:F14"/>
    <mergeCell ref="A7:J7"/>
    <mergeCell ref="A8:J8"/>
    <mergeCell ref="A9:J9"/>
    <mergeCell ref="A11:J11"/>
    <mergeCell ref="J13:J14"/>
    <mergeCell ref="G13:G14"/>
    <mergeCell ref="H13:H14"/>
    <mergeCell ref="I13:I14"/>
    <mergeCell ref="A13:A14"/>
    <mergeCell ref="B13:B14"/>
    <mergeCell ref="C13:C14"/>
    <mergeCell ref="D13:E13"/>
  </mergeCells>
  <printOptions horizontalCentered="1"/>
  <pageMargins left="0.70866141732283472" right="0.70866141732283472" top="0.74803149606299213" bottom="0.74803149606299213" header="0.31496062992125984" footer="0.31496062992125984"/>
  <pageSetup scale="81" orientation="landscape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9"/>
  <sheetViews>
    <sheetView view="pageBreakPreview" zoomScale="60" zoomScaleNormal="100" workbookViewId="0">
      <selection activeCell="N13" sqref="N13"/>
    </sheetView>
  </sheetViews>
  <sheetFormatPr baseColWidth="10" defaultRowHeight="15"/>
  <cols>
    <col min="1" max="1" width="6.28515625" customWidth="1"/>
    <col min="2" max="2" width="8.5703125" customWidth="1"/>
    <col min="3" max="3" width="9.5703125" customWidth="1"/>
    <col min="4" max="4" width="10.28515625" customWidth="1"/>
    <col min="5" max="5" width="10.42578125" customWidth="1"/>
    <col min="6" max="6" width="45.42578125" customWidth="1"/>
    <col min="9" max="9" width="15" customWidth="1"/>
    <col min="10" max="10" width="14.85546875" customWidth="1"/>
  </cols>
  <sheetData>
    <row r="2" spans="1:10">
      <c r="A2" s="275" t="s">
        <v>0</v>
      </c>
      <c r="B2" s="275"/>
      <c r="C2" s="275"/>
      <c r="D2" s="275"/>
      <c r="E2" s="275"/>
      <c r="F2" s="275"/>
      <c r="G2" s="275"/>
      <c r="H2" s="275"/>
      <c r="I2" s="275"/>
      <c r="J2" s="275"/>
    </row>
    <row r="3" spans="1:10">
      <c r="A3" s="275" t="s">
        <v>1</v>
      </c>
      <c r="B3" s="275"/>
      <c r="C3" s="275"/>
      <c r="D3" s="275"/>
      <c r="E3" s="275"/>
      <c r="F3" s="275"/>
      <c r="G3" s="275"/>
      <c r="H3" s="275"/>
      <c r="I3" s="275"/>
      <c r="J3" s="275"/>
    </row>
    <row r="4" spans="1:10">
      <c r="A4" s="275" t="s">
        <v>58</v>
      </c>
      <c r="B4" s="275"/>
      <c r="C4" s="275"/>
      <c r="D4" s="275"/>
      <c r="E4" s="275"/>
      <c r="F4" s="275"/>
      <c r="G4" s="275"/>
      <c r="H4" s="275"/>
      <c r="I4" s="275"/>
      <c r="J4" s="275"/>
    </row>
    <row r="5" spans="1:10">
      <c r="A5" s="35"/>
      <c r="B5" s="35"/>
      <c r="C5" s="35"/>
      <c r="D5" s="35"/>
      <c r="E5" s="35"/>
      <c r="F5" s="35"/>
      <c r="G5" s="35"/>
      <c r="H5" s="35"/>
      <c r="I5" s="35"/>
      <c r="J5" s="35"/>
    </row>
    <row r="6" spans="1:10" s="33" customFormat="1">
      <c r="A6" s="276" t="str">
        <f>+'ppto oficial'!A6:J6</f>
        <v>IP-DT-CAS-015-2019</v>
      </c>
      <c r="B6" s="276"/>
      <c r="C6" s="276"/>
      <c r="D6" s="276"/>
      <c r="E6" s="276"/>
      <c r="F6" s="276"/>
      <c r="G6" s="276"/>
      <c r="H6" s="276"/>
      <c r="I6" s="276"/>
      <c r="J6" s="276"/>
    </row>
    <row r="7" spans="1:10" s="33" customFormat="1" ht="46.5" customHeight="1">
      <c r="A7" s="277" t="str">
        <f>+'ppto oficial'!A7:J7</f>
        <v>SUMINISTRO MEZCLA MINIMA CUANTIA VIA 6605</v>
      </c>
      <c r="B7" s="277"/>
      <c r="C7" s="277"/>
      <c r="D7" s="277"/>
      <c r="E7" s="277"/>
      <c r="F7" s="277"/>
      <c r="G7" s="277"/>
      <c r="H7" s="277"/>
      <c r="I7" s="277"/>
      <c r="J7" s="277"/>
    </row>
    <row r="8" spans="1:10" s="33" customFormat="1">
      <c r="A8" s="36"/>
      <c r="B8" s="36"/>
      <c r="C8" s="36"/>
      <c r="D8" s="36"/>
      <c r="E8" s="36"/>
      <c r="F8" s="36"/>
      <c r="G8" s="36"/>
      <c r="H8" s="36"/>
      <c r="I8" s="36"/>
      <c r="J8" s="36"/>
    </row>
    <row r="9" spans="1:10">
      <c r="A9" s="278"/>
      <c r="B9" s="278"/>
      <c r="C9" s="278"/>
      <c r="D9" s="278"/>
      <c r="E9" s="278"/>
      <c r="F9" s="278"/>
      <c r="G9" s="278"/>
      <c r="H9" s="278"/>
      <c r="I9" s="278"/>
      <c r="J9" s="278"/>
    </row>
    <row r="10" spans="1:10" ht="19.5">
      <c r="A10" s="279" t="s">
        <v>54</v>
      </c>
      <c r="B10" s="279"/>
      <c r="C10" s="279"/>
      <c r="D10" s="279"/>
      <c r="E10" s="279"/>
      <c r="F10" s="279"/>
      <c r="G10" s="279"/>
      <c r="H10" s="279"/>
      <c r="I10" s="279"/>
      <c r="J10" s="279"/>
    </row>
    <row r="11" spans="1:10">
      <c r="A11" s="3"/>
      <c r="B11" s="3"/>
      <c r="C11" s="35"/>
      <c r="D11" s="35"/>
      <c r="E11" s="35"/>
      <c r="F11" s="35"/>
      <c r="G11" s="35"/>
      <c r="H11" s="35"/>
      <c r="I11" s="35"/>
      <c r="J11" s="35"/>
    </row>
    <row r="12" spans="1:10" ht="19.5">
      <c r="A12" s="279" t="s">
        <v>55</v>
      </c>
      <c r="B12" s="279"/>
      <c r="C12" s="279"/>
      <c r="D12" s="279"/>
      <c r="E12" s="279"/>
      <c r="F12" s="279"/>
      <c r="G12" s="279"/>
      <c r="H12" s="279"/>
      <c r="I12" s="279"/>
      <c r="J12" s="279"/>
    </row>
    <row r="13" spans="1:10" ht="15.75" thickBot="1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ht="24" customHeight="1">
      <c r="A14" s="287" t="s">
        <v>4</v>
      </c>
      <c r="B14" s="289"/>
      <c r="C14" s="291" t="s">
        <v>5</v>
      </c>
      <c r="D14" s="293" t="s">
        <v>6</v>
      </c>
      <c r="E14" s="293"/>
      <c r="F14" s="294" t="s">
        <v>7</v>
      </c>
      <c r="G14" s="294" t="s">
        <v>8</v>
      </c>
      <c r="H14" s="294" t="s">
        <v>9</v>
      </c>
      <c r="I14" s="294" t="s">
        <v>10</v>
      </c>
      <c r="J14" s="282" t="s">
        <v>11</v>
      </c>
    </row>
    <row r="15" spans="1:10" ht="28.5" customHeight="1">
      <c r="A15" s="288"/>
      <c r="B15" s="290"/>
      <c r="C15" s="292"/>
      <c r="D15" s="44" t="s">
        <v>12</v>
      </c>
      <c r="E15" s="45" t="s">
        <v>13</v>
      </c>
      <c r="F15" s="295"/>
      <c r="G15" s="295"/>
      <c r="H15" s="295"/>
      <c r="I15" s="295"/>
      <c r="J15" s="283"/>
    </row>
    <row r="16" spans="1:10" ht="71.25">
      <c r="A16" s="46">
        <v>1</v>
      </c>
      <c r="B16" s="47"/>
      <c r="C16" s="47"/>
      <c r="D16" s="47" t="s">
        <v>51</v>
      </c>
      <c r="E16" s="47" t="s">
        <v>101</v>
      </c>
      <c r="F16" s="48" t="str">
        <f>+'ppto oficial'!F15</f>
        <v>SUMINISTRO DE MEZCLA DENSA EN CALIENTE TIPO  MSC-25 PARA BACHEO (INCLUYE, TRANSPORTE, EQUIPO DE COMPACTACIÓN, CORTADORA DE PAVIMENTO Y CARGADOR, )</v>
      </c>
      <c r="G16" s="49" t="s">
        <v>14</v>
      </c>
      <c r="H16" s="50">
        <f>+'ppto oficial'!H15</f>
        <v>91</v>
      </c>
      <c r="I16" s="51"/>
      <c r="J16" s="52"/>
    </row>
    <row r="17" spans="1:12">
      <c r="A17" s="53"/>
      <c r="B17" s="54"/>
      <c r="C17" s="54"/>
      <c r="D17" s="54"/>
      <c r="E17" s="54"/>
      <c r="F17" s="54"/>
      <c r="G17" s="54"/>
      <c r="H17" s="54"/>
      <c r="I17" s="55"/>
      <c r="J17" s="56"/>
    </row>
    <row r="18" spans="1:12">
      <c r="A18" s="57"/>
      <c r="B18" s="58"/>
      <c r="C18" s="58"/>
      <c r="D18" s="58"/>
      <c r="E18" s="58"/>
      <c r="F18" s="59" t="s">
        <v>17</v>
      </c>
      <c r="G18" s="60"/>
      <c r="H18" s="61"/>
      <c r="I18" s="60"/>
      <c r="J18" s="62"/>
    </row>
    <row r="19" spans="1:12">
      <c r="A19" s="284" t="s">
        <v>15</v>
      </c>
      <c r="B19" s="285"/>
      <c r="C19" s="285"/>
      <c r="D19" s="285"/>
      <c r="E19" s="285"/>
      <c r="F19" s="286"/>
      <c r="G19" s="63" t="s">
        <v>16</v>
      </c>
      <c r="H19" s="64"/>
      <c r="I19" s="65"/>
      <c r="J19" s="62"/>
    </row>
    <row r="20" spans="1:12">
      <c r="A20" s="57"/>
      <c r="B20" s="58"/>
      <c r="C20" s="58"/>
      <c r="D20" s="58"/>
      <c r="E20" s="58"/>
      <c r="F20" s="59" t="s">
        <v>17</v>
      </c>
      <c r="G20" s="60"/>
      <c r="H20" s="61"/>
      <c r="I20" s="66"/>
      <c r="J20" s="62"/>
    </row>
    <row r="21" spans="1:12">
      <c r="A21" s="67"/>
      <c r="B21" s="68"/>
      <c r="C21" s="68"/>
      <c r="D21" s="68"/>
      <c r="E21" s="68"/>
      <c r="F21" s="59" t="str">
        <f>+'ppto oficial'!F20</f>
        <v>IVA  (19% )</v>
      </c>
      <c r="G21" s="60"/>
      <c r="H21" s="61"/>
      <c r="I21" s="60"/>
      <c r="J21" s="62"/>
    </row>
    <row r="22" spans="1:12" ht="15.75" thickBot="1">
      <c r="A22" s="69"/>
      <c r="B22" s="70"/>
      <c r="C22" s="70"/>
      <c r="D22" s="70"/>
      <c r="E22" s="70"/>
      <c r="F22" s="71" t="s">
        <v>11</v>
      </c>
      <c r="G22" s="72"/>
      <c r="H22" s="73"/>
      <c r="I22" s="72"/>
      <c r="J22" s="74"/>
      <c r="L22" s="34"/>
    </row>
    <row r="26" spans="1:12" s="30" customFormat="1" ht="15.75">
      <c r="B26" s="31" t="s">
        <v>52</v>
      </c>
      <c r="E26" s="31"/>
    </row>
    <row r="27" spans="1:12" s="30" customFormat="1" ht="15.75"/>
    <row r="28" spans="1:12" s="30" customFormat="1" ht="15.75"/>
    <row r="29" spans="1:12" s="30" customFormat="1" ht="15.75">
      <c r="B29" s="31" t="s">
        <v>53</v>
      </c>
    </row>
  </sheetData>
  <sheetProtection algorithmName="SHA-512" hashValue="BxS1p0jASmXUidihfmgKgahFM2SXZ3KrAmUDYD4TRNsgc4JqwH1eDSkKExvDanlgb73dOqAqGVzgZVWzQP+5EQ==" saltValue="JFA0/AOzuVyeWOenfsDUEg==" spinCount="100000" sheet="1" objects="1" scenarios="1"/>
  <mergeCells count="18">
    <mergeCell ref="J14:J15"/>
    <mergeCell ref="A19:F19"/>
    <mergeCell ref="A10:J10"/>
    <mergeCell ref="A12:J12"/>
    <mergeCell ref="A14:A15"/>
    <mergeCell ref="B14:B15"/>
    <mergeCell ref="C14:C15"/>
    <mergeCell ref="D14:E14"/>
    <mergeCell ref="F14:F15"/>
    <mergeCell ref="G14:G15"/>
    <mergeCell ref="H14:H15"/>
    <mergeCell ref="I14:I15"/>
    <mergeCell ref="A9:J9"/>
    <mergeCell ref="A2:J2"/>
    <mergeCell ref="A3:J3"/>
    <mergeCell ref="A4:J4"/>
    <mergeCell ref="A6:J6"/>
    <mergeCell ref="A7:J7"/>
  </mergeCells>
  <printOptions horizontalCentered="1"/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499984740745262"/>
  </sheetPr>
  <dimension ref="A1:P107"/>
  <sheetViews>
    <sheetView view="pageBreakPreview" topLeftCell="A22" zoomScale="80" zoomScaleNormal="75" zoomScaleSheetLayoutView="80" workbookViewId="0">
      <selection activeCell="J60" sqref="J60"/>
    </sheetView>
  </sheetViews>
  <sheetFormatPr baseColWidth="10" defaultColWidth="11.42578125" defaultRowHeight="15"/>
  <cols>
    <col min="1" max="1" width="8.85546875" style="75" customWidth="1"/>
    <col min="2" max="2" width="13.28515625" style="75" customWidth="1"/>
    <col min="3" max="8" width="11.42578125" style="75"/>
    <col min="9" max="9" width="11.7109375" style="75" bestFit="1" customWidth="1"/>
    <col min="10" max="10" width="15.5703125" style="75" customWidth="1"/>
    <col min="11" max="11" width="15.140625" style="75" customWidth="1"/>
    <col min="12" max="13" width="11.42578125" style="75"/>
    <col min="14" max="14" width="17.42578125" style="75" customWidth="1"/>
    <col min="15" max="15" width="12" style="75" bestFit="1" customWidth="1"/>
    <col min="16" max="16384" width="11.42578125" style="75"/>
  </cols>
  <sheetData>
    <row r="1" spans="2:14" ht="25.5" customHeight="1">
      <c r="B1" s="302"/>
      <c r="C1" s="304"/>
      <c r="D1" s="305"/>
      <c r="E1" s="305"/>
      <c r="F1" s="305"/>
      <c r="G1" s="305"/>
      <c r="H1" s="305"/>
      <c r="I1" s="305"/>
      <c r="J1" s="306"/>
      <c r="K1" s="307" t="s">
        <v>18</v>
      </c>
      <c r="L1" s="314" t="s">
        <v>60</v>
      </c>
      <c r="M1" s="315"/>
      <c r="N1" s="316"/>
    </row>
    <row r="2" spans="2:14" ht="15.75">
      <c r="B2" s="303"/>
      <c r="C2" s="309" t="s">
        <v>19</v>
      </c>
      <c r="D2" s="310"/>
      <c r="E2" s="310"/>
      <c r="F2" s="310"/>
      <c r="G2" s="310"/>
      <c r="H2" s="310"/>
      <c r="I2" s="310"/>
      <c r="J2" s="311"/>
      <c r="K2" s="308"/>
      <c r="L2" s="317"/>
      <c r="M2" s="318"/>
      <c r="N2" s="319"/>
    </row>
    <row r="3" spans="2:14" ht="15.75">
      <c r="B3" s="303"/>
      <c r="C3" s="309" t="s">
        <v>61</v>
      </c>
      <c r="D3" s="310"/>
      <c r="E3" s="310"/>
      <c r="F3" s="310"/>
      <c r="G3" s="310"/>
      <c r="H3" s="310"/>
      <c r="I3" s="310"/>
      <c r="J3" s="311"/>
      <c r="K3" s="312" t="s">
        <v>20</v>
      </c>
      <c r="L3" s="321">
        <v>1</v>
      </c>
      <c r="M3" s="322"/>
      <c r="N3" s="323"/>
    </row>
    <row r="4" spans="2:14" ht="15.75">
      <c r="B4" s="303"/>
      <c r="C4" s="309" t="s">
        <v>62</v>
      </c>
      <c r="D4" s="310"/>
      <c r="E4" s="310"/>
      <c r="F4" s="310"/>
      <c r="G4" s="310"/>
      <c r="H4" s="310"/>
      <c r="I4" s="310"/>
      <c r="J4" s="311"/>
      <c r="K4" s="320"/>
      <c r="L4" s="324"/>
      <c r="M4" s="325"/>
      <c r="N4" s="326"/>
    </row>
    <row r="5" spans="2:14" ht="15.75">
      <c r="B5" s="303"/>
      <c r="C5" s="309" t="s">
        <v>23</v>
      </c>
      <c r="D5" s="310"/>
      <c r="E5" s="310"/>
      <c r="F5" s="310"/>
      <c r="G5" s="310"/>
      <c r="H5" s="310"/>
      <c r="I5" s="310"/>
      <c r="J5" s="311"/>
      <c r="K5" s="312" t="s">
        <v>21</v>
      </c>
      <c r="L5" s="312">
        <v>1</v>
      </c>
      <c r="M5" s="312" t="s">
        <v>22</v>
      </c>
      <c r="N5" s="341">
        <v>1</v>
      </c>
    </row>
    <row r="6" spans="2:14">
      <c r="B6" s="303"/>
      <c r="C6" s="76"/>
      <c r="D6" s="77"/>
      <c r="E6" s="77"/>
      <c r="F6" s="77"/>
      <c r="G6" s="77"/>
      <c r="H6" s="77"/>
      <c r="I6" s="77"/>
      <c r="J6" s="78"/>
      <c r="K6" s="313"/>
      <c r="L6" s="313"/>
      <c r="M6" s="313"/>
      <c r="N6" s="342"/>
    </row>
    <row r="7" spans="2:14">
      <c r="B7" s="303"/>
      <c r="C7" s="343"/>
      <c r="D7" s="344"/>
      <c r="E7" s="344"/>
      <c r="F7" s="344"/>
      <c r="G7" s="344"/>
      <c r="H7" s="344"/>
      <c r="I7" s="344"/>
      <c r="J7" s="345"/>
      <c r="K7" s="313"/>
      <c r="L7" s="313"/>
      <c r="M7" s="313"/>
      <c r="N7" s="342"/>
    </row>
    <row r="8" spans="2:14" ht="3" customHeight="1" thickBot="1">
      <c r="B8" s="79"/>
      <c r="C8" s="80"/>
      <c r="D8" s="80"/>
      <c r="E8" s="80"/>
      <c r="F8" s="80"/>
      <c r="G8" s="80"/>
      <c r="H8" s="80"/>
      <c r="I8" s="80"/>
      <c r="J8" s="80"/>
      <c r="K8" s="80"/>
      <c r="L8" s="81"/>
      <c r="M8" s="81"/>
      <c r="N8" s="82"/>
    </row>
    <row r="9" spans="2:14">
      <c r="B9" s="83"/>
      <c r="C9" s="84"/>
      <c r="D9" s="84"/>
      <c r="E9" s="84"/>
      <c r="F9" s="84"/>
      <c r="G9" s="84"/>
      <c r="H9" s="85"/>
      <c r="I9" s="84"/>
      <c r="J9" s="84"/>
      <c r="K9" s="86" t="s">
        <v>24</v>
      </c>
      <c r="L9" s="87"/>
      <c r="M9" s="87"/>
      <c r="N9" s="88"/>
    </row>
    <row r="10" spans="2:14">
      <c r="B10" s="89"/>
      <c r="C10" s="90"/>
      <c r="D10" s="90"/>
      <c r="E10" s="90"/>
      <c r="F10" s="90"/>
      <c r="G10" s="90"/>
      <c r="H10" s="90"/>
      <c r="I10" s="90"/>
      <c r="J10" s="90"/>
      <c r="K10" s="86"/>
      <c r="L10" s="91"/>
      <c r="M10" s="91"/>
      <c r="N10" s="92"/>
    </row>
    <row r="11" spans="2:14">
      <c r="B11" s="93" t="s">
        <v>25</v>
      </c>
      <c r="C11" s="94"/>
      <c r="D11" s="348"/>
      <c r="E11" s="348"/>
      <c r="F11" s="95"/>
      <c r="G11" s="95"/>
      <c r="H11" s="348"/>
      <c r="I11" s="348"/>
      <c r="J11" s="96"/>
      <c r="K11" s="96" t="s">
        <v>26</v>
      </c>
      <c r="L11" s="95" t="s">
        <v>56</v>
      </c>
      <c r="M11" s="95"/>
      <c r="N11" s="97"/>
    </row>
    <row r="12" spans="2:14">
      <c r="B12" s="98"/>
      <c r="C12" s="99"/>
      <c r="D12" s="100"/>
      <c r="E12" s="100"/>
      <c r="F12" s="100"/>
      <c r="G12" s="100"/>
      <c r="H12" s="99"/>
      <c r="I12" s="100"/>
      <c r="J12" s="99"/>
      <c r="K12" s="100"/>
      <c r="L12" s="346"/>
      <c r="M12" s="346"/>
      <c r="N12" s="347"/>
    </row>
    <row r="13" spans="2:14">
      <c r="B13" s="98"/>
      <c r="C13" s="99"/>
      <c r="D13" s="100"/>
      <c r="E13" s="100"/>
      <c r="F13" s="100"/>
      <c r="G13" s="100"/>
      <c r="H13" s="99"/>
      <c r="I13" s="100"/>
      <c r="J13" s="99"/>
      <c r="K13" s="100"/>
      <c r="L13" s="100"/>
      <c r="M13" s="100"/>
      <c r="N13" s="101"/>
    </row>
    <row r="14" spans="2:14" ht="15.75" thickBot="1">
      <c r="B14" s="102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4"/>
    </row>
    <row r="15" spans="2:14" ht="3.75" customHeight="1" thickTop="1" thickBot="1">
      <c r="B15" s="105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7"/>
    </row>
    <row r="16" spans="2:14">
      <c r="B16" s="108"/>
      <c r="C16" s="109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1"/>
    </row>
    <row r="17" spans="1:14">
      <c r="B17" s="112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3"/>
    </row>
    <row r="18" spans="1:14">
      <c r="B18" s="114" t="s">
        <v>27</v>
      </c>
      <c r="C18" s="115"/>
      <c r="D18" s="116"/>
      <c r="E18" s="117" t="s">
        <v>22</v>
      </c>
      <c r="F18" s="116"/>
      <c r="G18" s="118"/>
      <c r="H18" s="118"/>
      <c r="I18" s="116"/>
      <c r="J18" s="116"/>
      <c r="K18" s="116"/>
      <c r="L18" s="116"/>
      <c r="M18" s="116"/>
      <c r="N18" s="113"/>
    </row>
    <row r="19" spans="1:14">
      <c r="B19" s="119" t="s">
        <v>28</v>
      </c>
      <c r="C19" s="120"/>
      <c r="D19" s="121"/>
      <c r="E19" s="261"/>
      <c r="F19" s="257"/>
      <c r="G19" s="257"/>
      <c r="H19" s="257"/>
      <c r="I19" s="257"/>
      <c r="J19" s="257"/>
      <c r="K19" s="257"/>
      <c r="L19" s="257"/>
      <c r="M19" s="257"/>
      <c r="N19" s="258"/>
    </row>
    <row r="20" spans="1:14">
      <c r="B20" s="119"/>
      <c r="C20" s="120"/>
      <c r="D20" s="121"/>
      <c r="E20" s="262" t="str">
        <f>+'ppto oficial'!A7</f>
        <v>SUMINISTRO MEZCLA MINIMA CUANTIA VIA 6605</v>
      </c>
      <c r="F20" s="259"/>
      <c r="G20" s="259"/>
      <c r="H20" s="259"/>
      <c r="I20" s="259"/>
      <c r="J20" s="259"/>
      <c r="K20" s="259"/>
      <c r="L20" s="259"/>
      <c r="M20" s="259"/>
      <c r="N20" s="260"/>
    </row>
    <row r="21" spans="1:14">
      <c r="B21" s="119"/>
      <c r="C21" s="120"/>
      <c r="D21" s="121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119" t="s">
        <v>29</v>
      </c>
      <c r="C22" s="120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3"/>
    </row>
    <row r="23" spans="1:14">
      <c r="B23" s="119"/>
      <c r="C23" s="120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5"/>
    </row>
    <row r="24" spans="1:14">
      <c r="B24" s="119" t="s">
        <v>30</v>
      </c>
      <c r="C24" s="120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3"/>
    </row>
    <row r="25" spans="1:14">
      <c r="B25" s="119"/>
      <c r="C25" s="120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5"/>
    </row>
    <row r="26" spans="1:14">
      <c r="B26" s="114"/>
      <c r="C26" s="126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5"/>
    </row>
    <row r="27" spans="1:14">
      <c r="B27" s="119" t="s">
        <v>31</v>
      </c>
      <c r="C27" s="120"/>
      <c r="D27" s="124"/>
      <c r="E27" s="124"/>
      <c r="F27" s="124"/>
      <c r="G27" s="124"/>
      <c r="H27" s="124"/>
      <c r="I27" s="122"/>
      <c r="J27" s="122"/>
      <c r="K27" s="122"/>
      <c r="L27" s="122"/>
      <c r="M27" s="122"/>
      <c r="N27" s="123"/>
    </row>
    <row r="28" spans="1:14" ht="15.75" thickBot="1">
      <c r="B28" s="112"/>
      <c r="C28" s="116"/>
      <c r="D28" s="116"/>
      <c r="E28" s="116"/>
      <c r="F28" s="116"/>
      <c r="G28" s="116"/>
      <c r="H28" s="116"/>
      <c r="I28" s="116"/>
      <c r="J28" s="116"/>
      <c r="K28" s="116"/>
      <c r="L28" s="127"/>
      <c r="M28" s="116"/>
      <c r="N28" s="113"/>
    </row>
    <row r="29" spans="1:14" ht="16.5" thickBot="1">
      <c r="B29" s="329" t="s">
        <v>32</v>
      </c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1"/>
    </row>
    <row r="30" spans="1:14">
      <c r="B30" s="128" t="s">
        <v>33</v>
      </c>
      <c r="C30" s="332" t="s">
        <v>7</v>
      </c>
      <c r="D30" s="333"/>
      <c r="E30" s="333"/>
      <c r="F30" s="333"/>
      <c r="G30" s="333"/>
      <c r="H30" s="333"/>
      <c r="I30" s="333"/>
      <c r="J30" s="129"/>
      <c r="K30" s="130"/>
      <c r="L30" s="334" t="s">
        <v>34</v>
      </c>
      <c r="M30" s="335"/>
      <c r="N30" s="128" t="s">
        <v>9</v>
      </c>
    </row>
    <row r="31" spans="1:14" ht="15.75" thickBot="1">
      <c r="A31" s="75" t="s">
        <v>63</v>
      </c>
      <c r="B31" s="131" t="s">
        <v>101</v>
      </c>
      <c r="C31" s="336" t="s">
        <v>98</v>
      </c>
      <c r="D31" s="337"/>
      <c r="E31" s="337"/>
      <c r="F31" s="337"/>
      <c r="G31" s="337"/>
      <c r="H31" s="337"/>
      <c r="I31" s="337"/>
      <c r="J31" s="337"/>
      <c r="K31" s="338"/>
      <c r="L31" s="339" t="s">
        <v>64</v>
      </c>
      <c r="M31" s="340"/>
      <c r="N31" s="132"/>
    </row>
    <row r="32" spans="1:14" ht="5.25" customHeight="1">
      <c r="B32" s="133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5"/>
    </row>
    <row r="33" spans="1:14">
      <c r="B33" s="136" t="s">
        <v>35</v>
      </c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8"/>
    </row>
    <row r="34" spans="1:14" ht="15.75" thickBot="1">
      <c r="B34" s="139"/>
      <c r="C34" s="140"/>
      <c r="D34" s="140"/>
      <c r="E34" s="140"/>
      <c r="F34" s="140"/>
      <c r="G34" s="140"/>
      <c r="H34" s="140"/>
      <c r="I34" s="141"/>
      <c r="J34" s="141"/>
      <c r="K34" s="140"/>
      <c r="L34" s="140"/>
      <c r="M34" s="140"/>
      <c r="N34" s="142"/>
    </row>
    <row r="35" spans="1:14">
      <c r="B35" s="296" t="s">
        <v>7</v>
      </c>
      <c r="C35" s="297"/>
      <c r="D35" s="297"/>
      <c r="E35" s="297"/>
      <c r="F35" s="297"/>
      <c r="G35" s="297"/>
      <c r="H35" s="298"/>
      <c r="I35" s="299" t="s">
        <v>36</v>
      </c>
      <c r="J35" s="300"/>
      <c r="K35" s="143" t="s">
        <v>37</v>
      </c>
      <c r="L35" s="301" t="s">
        <v>38</v>
      </c>
      <c r="M35" s="298"/>
      <c r="N35" s="144" t="s">
        <v>39</v>
      </c>
    </row>
    <row r="36" spans="1:14">
      <c r="A36" s="75" t="s">
        <v>65</v>
      </c>
      <c r="B36" s="254" t="s">
        <v>97</v>
      </c>
      <c r="C36" s="255"/>
      <c r="D36" s="255"/>
      <c r="E36" s="255"/>
      <c r="F36" s="255"/>
      <c r="G36" s="255"/>
      <c r="H36" s="256"/>
      <c r="I36" s="145"/>
      <c r="J36" s="146"/>
      <c r="K36" s="147">
        <v>41749</v>
      </c>
      <c r="L36" s="148"/>
      <c r="M36" s="149">
        <v>3</v>
      </c>
      <c r="N36" s="150">
        <f>K36/M36</f>
        <v>13916.333333333334</v>
      </c>
    </row>
    <row r="37" spans="1:14" ht="35.25" customHeight="1">
      <c r="B37" s="353" t="s">
        <v>66</v>
      </c>
      <c r="C37" s="354"/>
      <c r="D37" s="354"/>
      <c r="E37" s="354"/>
      <c r="F37" s="354"/>
      <c r="G37" s="354"/>
      <c r="H37" s="355"/>
      <c r="I37" s="145"/>
      <c r="J37" s="146"/>
      <c r="K37" s="147">
        <v>18937.5</v>
      </c>
      <c r="L37" s="148"/>
      <c r="M37" s="149">
        <v>0.5</v>
      </c>
      <c r="N37" s="150">
        <f>K37/M37</f>
        <v>37875</v>
      </c>
    </row>
    <row r="38" spans="1:14" ht="33.75" customHeight="1">
      <c r="B38" s="353" t="s">
        <v>96</v>
      </c>
      <c r="C38" s="354"/>
      <c r="D38" s="354"/>
      <c r="E38" s="354"/>
      <c r="F38" s="354"/>
      <c r="G38" s="354"/>
      <c r="H38" s="355"/>
      <c r="I38" s="145"/>
      <c r="J38" s="146"/>
      <c r="K38" s="147">
        <v>128608</v>
      </c>
      <c r="L38" s="148"/>
      <c r="M38" s="149">
        <v>10</v>
      </c>
      <c r="N38" s="150">
        <f>K38/M38</f>
        <v>12860.8</v>
      </c>
    </row>
    <row r="39" spans="1:14">
      <c r="B39" s="254" t="s">
        <v>67</v>
      </c>
      <c r="C39" s="255"/>
      <c r="D39" s="255"/>
      <c r="E39" s="255"/>
      <c r="F39" s="255"/>
      <c r="G39" s="255"/>
      <c r="H39" s="256"/>
      <c r="I39" s="356"/>
      <c r="J39" s="357"/>
      <c r="K39" s="151">
        <v>81250</v>
      </c>
      <c r="L39" s="358">
        <v>6</v>
      </c>
      <c r="M39" s="359"/>
      <c r="N39" s="150">
        <f>K39/L39</f>
        <v>13541.666666666666</v>
      </c>
    </row>
    <row r="40" spans="1:14">
      <c r="B40" s="254"/>
      <c r="C40" s="255"/>
      <c r="D40" s="255"/>
      <c r="E40" s="203"/>
      <c r="F40" s="255"/>
      <c r="G40" s="255"/>
      <c r="H40" s="256"/>
      <c r="I40" s="152"/>
      <c r="J40" s="153"/>
      <c r="K40" s="154"/>
      <c r="L40" s="155"/>
      <c r="M40" s="156"/>
      <c r="N40" s="157"/>
    </row>
    <row r="41" spans="1:14">
      <c r="B41" s="360"/>
      <c r="C41" s="361"/>
      <c r="D41" s="361"/>
      <c r="E41" s="158"/>
      <c r="F41" s="159"/>
      <c r="G41" s="159"/>
      <c r="H41" s="160"/>
      <c r="I41" s="152"/>
      <c r="J41" s="153"/>
      <c r="K41" s="161"/>
      <c r="L41" s="155"/>
      <c r="M41" s="156"/>
      <c r="N41" s="162"/>
    </row>
    <row r="42" spans="1:14" ht="15.75" thickBot="1">
      <c r="B42" s="362"/>
      <c r="C42" s="363"/>
      <c r="D42" s="363"/>
      <c r="E42" s="363"/>
      <c r="F42" s="363"/>
      <c r="G42" s="363"/>
      <c r="H42" s="364"/>
      <c r="I42" s="365"/>
      <c r="J42" s="366"/>
      <c r="K42" s="163"/>
      <c r="L42" s="367"/>
      <c r="M42" s="368"/>
      <c r="N42" s="164"/>
    </row>
    <row r="43" spans="1:14" ht="15.75" thickBot="1">
      <c r="B43" s="369" t="s">
        <v>68</v>
      </c>
      <c r="C43" s="370"/>
      <c r="D43" s="370"/>
      <c r="E43" s="370"/>
      <c r="F43" s="370"/>
      <c r="G43" s="370"/>
      <c r="H43" s="370"/>
      <c r="I43" s="370"/>
      <c r="J43" s="370"/>
      <c r="K43" s="370"/>
      <c r="L43" s="370"/>
      <c r="M43" s="371"/>
      <c r="N43" s="165">
        <f>SUM(N36:N42)</f>
        <v>78193.8</v>
      </c>
    </row>
    <row r="44" spans="1:14">
      <c r="B44" s="166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  <c r="N44" s="168"/>
    </row>
    <row r="45" spans="1:14">
      <c r="B45" s="169" t="s">
        <v>40</v>
      </c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1"/>
    </row>
    <row r="46" spans="1:14" ht="15.75" thickBot="1">
      <c r="B46" s="172"/>
      <c r="C46" s="141"/>
      <c r="D46" s="141"/>
      <c r="E46" s="141"/>
      <c r="F46" s="141"/>
      <c r="G46" s="141"/>
      <c r="H46" s="141"/>
      <c r="I46" s="141"/>
      <c r="J46" s="140"/>
      <c r="K46" s="140"/>
      <c r="L46" s="140"/>
      <c r="M46" s="140"/>
      <c r="N46" s="142"/>
    </row>
    <row r="47" spans="1:14">
      <c r="B47" s="349" t="s">
        <v>7</v>
      </c>
      <c r="C47" s="350"/>
      <c r="D47" s="350"/>
      <c r="E47" s="350"/>
      <c r="F47" s="350"/>
      <c r="G47" s="350"/>
      <c r="H47" s="350"/>
      <c r="I47" s="351"/>
      <c r="J47" s="173" t="s">
        <v>34</v>
      </c>
      <c r="K47" s="174" t="s">
        <v>9</v>
      </c>
      <c r="L47" s="352" t="s">
        <v>41</v>
      </c>
      <c r="M47" s="351"/>
      <c r="N47" s="175" t="s">
        <v>39</v>
      </c>
    </row>
    <row r="48" spans="1:14">
      <c r="B48" s="176" t="s">
        <v>99</v>
      </c>
      <c r="C48" s="177"/>
      <c r="D48" s="177"/>
      <c r="E48" s="177"/>
      <c r="F48" s="177"/>
      <c r="G48" s="177"/>
      <c r="H48" s="177"/>
      <c r="I48" s="146"/>
      <c r="J48" s="178" t="s">
        <v>64</v>
      </c>
      <c r="K48" s="179">
        <v>1.25</v>
      </c>
      <c r="L48" s="372">
        <v>428400</v>
      </c>
      <c r="M48" s="373"/>
      <c r="N48" s="180">
        <f>K48*L48</f>
        <v>535500</v>
      </c>
    </row>
    <row r="49" spans="2:16">
      <c r="B49" s="176" t="s">
        <v>69</v>
      </c>
      <c r="C49" s="177"/>
      <c r="D49" s="177"/>
      <c r="E49" s="177"/>
      <c r="F49" s="177"/>
      <c r="G49" s="177"/>
      <c r="H49" s="177"/>
      <c r="I49" s="146"/>
      <c r="J49" s="178" t="s">
        <v>70</v>
      </c>
      <c r="K49" s="179">
        <v>1</v>
      </c>
      <c r="L49" s="372">
        <v>8387</v>
      </c>
      <c r="M49" s="373">
        <v>1</v>
      </c>
      <c r="N49" s="180">
        <f>K49*L49</f>
        <v>8387</v>
      </c>
    </row>
    <row r="50" spans="2:16">
      <c r="B50" s="176" t="s">
        <v>71</v>
      </c>
      <c r="C50" s="177"/>
      <c r="D50" s="177"/>
      <c r="E50" s="177"/>
      <c r="F50" s="177"/>
      <c r="G50" s="177"/>
      <c r="H50" s="177"/>
      <c r="I50" s="146"/>
      <c r="J50" s="178" t="s">
        <v>34</v>
      </c>
      <c r="K50" s="252">
        <v>3.0000000000000001E-3</v>
      </c>
      <c r="L50" s="374">
        <v>1260000</v>
      </c>
      <c r="M50" s="375">
        <v>3.0000000000000001E-3</v>
      </c>
      <c r="N50" s="180">
        <f>K50*L50</f>
        <v>3780</v>
      </c>
    </row>
    <row r="51" spans="2:16">
      <c r="B51" s="176" t="s">
        <v>72</v>
      </c>
      <c r="C51" s="177"/>
      <c r="D51" s="177"/>
      <c r="E51" s="177"/>
      <c r="F51" s="177"/>
      <c r="G51" s="177"/>
      <c r="H51" s="177"/>
      <c r="I51" s="146"/>
      <c r="J51" s="178" t="s">
        <v>70</v>
      </c>
      <c r="K51" s="179">
        <v>20</v>
      </c>
      <c r="L51" s="372">
        <v>58</v>
      </c>
      <c r="M51" s="373"/>
      <c r="N51" s="180">
        <f>K51*L51</f>
        <v>1160</v>
      </c>
    </row>
    <row r="52" spans="2:16">
      <c r="B52" s="176"/>
      <c r="C52" s="177"/>
      <c r="D52" s="177"/>
      <c r="E52" s="177"/>
      <c r="F52" s="177"/>
      <c r="G52" s="177"/>
      <c r="H52" s="177"/>
      <c r="I52" s="146"/>
      <c r="J52" s="178"/>
      <c r="K52" s="179"/>
      <c r="L52" s="145"/>
      <c r="M52" s="181"/>
      <c r="N52" s="182"/>
    </row>
    <row r="53" spans="2:16" ht="15.75" thickBot="1">
      <c r="B53" s="376"/>
      <c r="C53" s="377"/>
      <c r="D53" s="377"/>
      <c r="E53" s="377"/>
      <c r="F53" s="377"/>
      <c r="G53" s="377"/>
      <c r="H53" s="377"/>
      <c r="I53" s="357"/>
      <c r="J53" s="183"/>
      <c r="K53" s="184"/>
      <c r="L53" s="378"/>
      <c r="M53" s="379"/>
      <c r="N53" s="185"/>
    </row>
    <row r="54" spans="2:16" ht="15.75" thickBot="1">
      <c r="B54" s="369" t="s">
        <v>68</v>
      </c>
      <c r="C54" s="370"/>
      <c r="D54" s="370"/>
      <c r="E54" s="370"/>
      <c r="F54" s="370"/>
      <c r="G54" s="370"/>
      <c r="H54" s="370"/>
      <c r="I54" s="370"/>
      <c r="J54" s="370"/>
      <c r="K54" s="370"/>
      <c r="L54" s="370"/>
      <c r="M54" s="371"/>
      <c r="N54" s="165">
        <f>SUM(N48:N53)</f>
        <v>548827</v>
      </c>
    </row>
    <row r="55" spans="2:16">
      <c r="B55" s="186"/>
      <c r="C55" s="167"/>
      <c r="D55" s="167"/>
      <c r="E55" s="167"/>
      <c r="F55" s="167"/>
      <c r="G55" s="167"/>
      <c r="H55" s="167"/>
      <c r="I55" s="167"/>
      <c r="J55" s="167"/>
      <c r="K55" s="167"/>
      <c r="L55" s="167"/>
      <c r="M55" s="167"/>
      <c r="N55" s="168"/>
    </row>
    <row r="56" spans="2:16">
      <c r="B56" s="169" t="s">
        <v>42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1"/>
    </row>
    <row r="57" spans="2:16" ht="15.75" thickBot="1">
      <c r="B57" s="187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2"/>
    </row>
    <row r="58" spans="2:16" ht="25.5">
      <c r="B58" s="188" t="s">
        <v>43</v>
      </c>
      <c r="C58" s="189"/>
      <c r="D58" s="189"/>
      <c r="E58" s="189"/>
      <c r="F58" s="189"/>
      <c r="G58" s="189"/>
      <c r="H58" s="190" t="s">
        <v>34</v>
      </c>
      <c r="I58" s="191" t="s">
        <v>73</v>
      </c>
      <c r="J58" s="192" t="s">
        <v>74</v>
      </c>
      <c r="K58" s="190" t="s">
        <v>75</v>
      </c>
      <c r="L58" s="380" t="s">
        <v>44</v>
      </c>
      <c r="M58" s="381"/>
      <c r="N58" s="193" t="s">
        <v>39</v>
      </c>
    </row>
    <row r="59" spans="2:16">
      <c r="B59" s="382" t="str">
        <f>+B48</f>
        <v>Mezcla semidensa en caliente MSC-25</v>
      </c>
      <c r="C59" s="383"/>
      <c r="D59" s="383"/>
      <c r="E59" s="383"/>
      <c r="F59" s="383"/>
      <c r="G59" s="384"/>
      <c r="H59" s="194" t="s">
        <v>76</v>
      </c>
      <c r="I59" s="161">
        <v>1.25</v>
      </c>
      <c r="J59" s="253">
        <v>72</v>
      </c>
      <c r="K59" s="161">
        <f>I59*J59</f>
        <v>90</v>
      </c>
      <c r="L59" s="385">
        <v>1343</v>
      </c>
      <c r="M59" s="385"/>
      <c r="N59" s="195">
        <f>K59*L59</f>
        <v>120870</v>
      </c>
      <c r="P59" s="75">
        <f>131/2</f>
        <v>65.5</v>
      </c>
    </row>
    <row r="60" spans="2:16">
      <c r="B60" s="382" t="s">
        <v>77</v>
      </c>
      <c r="C60" s="383"/>
      <c r="D60" s="383"/>
      <c r="E60" s="383"/>
      <c r="F60" s="383"/>
      <c r="G60" s="384"/>
      <c r="H60" s="194" t="s">
        <v>76</v>
      </c>
      <c r="I60" s="161">
        <v>1.25</v>
      </c>
      <c r="J60" s="253">
        <v>5</v>
      </c>
      <c r="K60" s="161">
        <f>I60*J60</f>
        <v>6.25</v>
      </c>
      <c r="L60" s="385">
        <v>1343</v>
      </c>
      <c r="M60" s="385"/>
      <c r="N60" s="195">
        <f>K60*L60</f>
        <v>8393.75</v>
      </c>
    </row>
    <row r="61" spans="2:16">
      <c r="B61" s="382"/>
      <c r="C61" s="383"/>
      <c r="D61" s="383"/>
      <c r="E61" s="383"/>
      <c r="F61" s="383"/>
      <c r="G61" s="384"/>
      <c r="H61" s="196"/>
      <c r="I61" s="196"/>
      <c r="J61" s="161"/>
      <c r="K61" s="161"/>
      <c r="L61" s="390"/>
      <c r="M61" s="391"/>
      <c r="N61" s="197"/>
    </row>
    <row r="62" spans="2:16">
      <c r="B62" s="382"/>
      <c r="C62" s="383"/>
      <c r="D62" s="383"/>
      <c r="E62" s="383"/>
      <c r="F62" s="383"/>
      <c r="G62" s="384"/>
      <c r="H62" s="194"/>
      <c r="I62" s="161"/>
      <c r="J62" s="161"/>
      <c r="K62" s="161"/>
      <c r="L62" s="390"/>
      <c r="M62" s="391"/>
      <c r="N62" s="197"/>
    </row>
    <row r="63" spans="2:16">
      <c r="B63" s="382"/>
      <c r="C63" s="383"/>
      <c r="D63" s="383"/>
      <c r="E63" s="383"/>
      <c r="F63" s="383"/>
      <c r="G63" s="384"/>
      <c r="H63" s="194"/>
      <c r="I63" s="161"/>
      <c r="J63" s="161"/>
      <c r="K63" s="161"/>
      <c r="L63" s="390"/>
      <c r="M63" s="391"/>
      <c r="N63" s="197"/>
    </row>
    <row r="64" spans="2:16">
      <c r="B64" s="382"/>
      <c r="C64" s="383"/>
      <c r="D64" s="383"/>
      <c r="E64" s="383"/>
      <c r="F64" s="383"/>
      <c r="G64" s="384"/>
      <c r="H64" s="198"/>
      <c r="I64" s="199"/>
      <c r="J64" s="199"/>
      <c r="K64" s="199"/>
      <c r="L64" s="392"/>
      <c r="M64" s="392"/>
      <c r="N64" s="185"/>
    </row>
    <row r="65" spans="2:15" ht="15.75" thickBot="1">
      <c r="B65" s="393" t="s">
        <v>68</v>
      </c>
      <c r="C65" s="394"/>
      <c r="D65" s="394"/>
      <c r="E65" s="394"/>
      <c r="F65" s="394"/>
      <c r="G65" s="394"/>
      <c r="H65" s="394"/>
      <c r="I65" s="394"/>
      <c r="J65" s="394"/>
      <c r="K65" s="394"/>
      <c r="L65" s="394"/>
      <c r="M65" s="395"/>
      <c r="N65" s="200">
        <f>SUM(N59:N64)</f>
        <v>129263.75</v>
      </c>
    </row>
    <row r="66" spans="2:15">
      <c r="B66" s="186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8"/>
    </row>
    <row r="67" spans="2:15">
      <c r="B67" s="169" t="s">
        <v>45</v>
      </c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1"/>
    </row>
    <row r="68" spans="2:15" ht="15.75" thickBot="1">
      <c r="B68" s="187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2"/>
    </row>
    <row r="69" spans="2:15" ht="25.5">
      <c r="B69" s="396" t="s">
        <v>46</v>
      </c>
      <c r="C69" s="397"/>
      <c r="D69" s="397"/>
      <c r="E69" s="397"/>
      <c r="F69" s="397"/>
      <c r="G69" s="397"/>
      <c r="H69" s="397"/>
      <c r="I69" s="190" t="s">
        <v>47</v>
      </c>
      <c r="J69" s="192" t="s">
        <v>78</v>
      </c>
      <c r="K69" s="191" t="s">
        <v>48</v>
      </c>
      <c r="L69" s="398" t="s">
        <v>38</v>
      </c>
      <c r="M69" s="399"/>
      <c r="N69" s="201" t="s">
        <v>39</v>
      </c>
    </row>
    <row r="70" spans="2:15">
      <c r="B70" s="202"/>
      <c r="C70" s="203"/>
      <c r="D70" s="203"/>
      <c r="E70" s="203"/>
      <c r="F70" s="203"/>
      <c r="G70" s="203"/>
      <c r="H70" s="203"/>
      <c r="I70" s="204"/>
      <c r="J70" s="205"/>
      <c r="K70" s="206"/>
      <c r="L70" s="207"/>
      <c r="M70" s="208"/>
      <c r="N70" s="209"/>
      <c r="O70" s="210"/>
    </row>
    <row r="71" spans="2:15">
      <c r="B71" s="202"/>
      <c r="C71" s="203"/>
      <c r="D71" s="203"/>
      <c r="E71" s="203"/>
      <c r="F71" s="203"/>
      <c r="G71" s="203"/>
      <c r="H71" s="203"/>
      <c r="I71" s="161"/>
      <c r="J71" s="211"/>
      <c r="K71" s="212"/>
      <c r="L71" s="207"/>
      <c r="M71" s="213"/>
      <c r="N71" s="209"/>
    </row>
    <row r="72" spans="2:15">
      <c r="B72" s="202"/>
      <c r="C72" s="203"/>
      <c r="D72" s="203"/>
      <c r="E72" s="203"/>
      <c r="F72" s="203"/>
      <c r="G72" s="203"/>
      <c r="H72" s="203"/>
      <c r="I72" s="161"/>
      <c r="J72" s="211"/>
      <c r="K72" s="212"/>
      <c r="L72" s="207"/>
      <c r="M72" s="214"/>
      <c r="N72" s="209"/>
    </row>
    <row r="73" spans="2:15">
      <c r="B73" s="202"/>
      <c r="C73" s="203"/>
      <c r="D73" s="203"/>
      <c r="E73" s="203"/>
      <c r="F73" s="203"/>
      <c r="G73" s="203"/>
      <c r="H73" s="203"/>
      <c r="I73" s="161"/>
      <c r="J73" s="211"/>
      <c r="K73" s="212"/>
      <c r="L73" s="215"/>
      <c r="M73" s="214"/>
      <c r="N73" s="209"/>
    </row>
    <row r="74" spans="2:15">
      <c r="B74" s="202"/>
      <c r="C74" s="203"/>
      <c r="D74" s="203"/>
      <c r="E74" s="203"/>
      <c r="F74" s="203"/>
      <c r="G74" s="203"/>
      <c r="H74" s="203"/>
      <c r="I74" s="161"/>
      <c r="J74" s="211"/>
      <c r="K74" s="212"/>
      <c r="L74" s="215"/>
      <c r="M74" s="214"/>
      <c r="N74" s="209"/>
    </row>
    <row r="75" spans="2:15" ht="15.75" thickBot="1">
      <c r="B75" s="386"/>
      <c r="C75" s="387"/>
      <c r="D75" s="387"/>
      <c r="E75" s="387"/>
      <c r="F75" s="387"/>
      <c r="G75" s="387"/>
      <c r="H75" s="387"/>
      <c r="I75" s="216"/>
      <c r="J75" s="216"/>
      <c r="K75" s="216"/>
      <c r="L75" s="388"/>
      <c r="M75" s="389"/>
      <c r="N75" s="217"/>
    </row>
    <row r="76" spans="2:15" ht="15.75" thickBot="1">
      <c r="B76" s="393" t="s">
        <v>68</v>
      </c>
      <c r="C76" s="394"/>
      <c r="D76" s="394"/>
      <c r="E76" s="394"/>
      <c r="F76" s="394"/>
      <c r="G76" s="394"/>
      <c r="H76" s="394"/>
      <c r="I76" s="394"/>
      <c r="J76" s="394"/>
      <c r="K76" s="394"/>
      <c r="L76" s="394"/>
      <c r="M76" s="395"/>
      <c r="N76" s="218"/>
    </row>
    <row r="77" spans="2:15" ht="15.75" thickBot="1">
      <c r="B77" s="186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8"/>
    </row>
    <row r="78" spans="2:15" ht="15.75" thickBot="1">
      <c r="B78" s="400" t="s">
        <v>79</v>
      </c>
      <c r="C78" s="401"/>
      <c r="D78" s="401"/>
      <c r="E78" s="401"/>
      <c r="F78" s="401"/>
      <c r="G78" s="401"/>
      <c r="H78" s="401"/>
      <c r="I78" s="401"/>
      <c r="J78" s="401"/>
      <c r="K78" s="401"/>
      <c r="L78" s="401"/>
      <c r="M78" s="402"/>
      <c r="N78" s="219">
        <f>N43+N54+N65+N76</f>
        <v>756284.55</v>
      </c>
    </row>
    <row r="79" spans="2:15">
      <c r="B79" s="186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8"/>
    </row>
    <row r="80" spans="2:15">
      <c r="B80" s="169" t="s">
        <v>49</v>
      </c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1"/>
    </row>
    <row r="81" spans="1:16" ht="15.75" thickBot="1">
      <c r="B81" s="187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2"/>
    </row>
    <row r="82" spans="1:16">
      <c r="B82" s="403" t="s">
        <v>80</v>
      </c>
      <c r="C82" s="404"/>
      <c r="D82" s="404"/>
      <c r="E82" s="404"/>
      <c r="F82" s="404"/>
      <c r="G82" s="404"/>
      <c r="H82" s="404"/>
      <c r="I82" s="220"/>
      <c r="J82" s="221"/>
      <c r="K82" s="222" t="s">
        <v>81</v>
      </c>
      <c r="L82" s="405" t="s">
        <v>82</v>
      </c>
      <c r="M82" s="406"/>
      <c r="N82" s="223"/>
    </row>
    <row r="83" spans="1:16">
      <c r="B83" s="407" t="s">
        <v>83</v>
      </c>
      <c r="C83" s="408"/>
      <c r="D83" s="408"/>
      <c r="E83" s="408"/>
      <c r="F83" s="408"/>
      <c r="G83" s="408"/>
      <c r="H83" s="408"/>
      <c r="I83" s="224"/>
      <c r="J83" s="225"/>
      <c r="K83" s="226">
        <v>0</v>
      </c>
      <c r="L83" s="409">
        <f>N78*K83</f>
        <v>0</v>
      </c>
      <c r="M83" s="410"/>
      <c r="N83" s="227"/>
    </row>
    <row r="84" spans="1:16">
      <c r="B84" s="228" t="s">
        <v>84</v>
      </c>
      <c r="C84" s="229"/>
      <c r="D84" s="229"/>
      <c r="E84" s="229"/>
      <c r="F84" s="229"/>
      <c r="G84" s="229"/>
      <c r="H84" s="229"/>
      <c r="I84" s="224"/>
      <c r="J84" s="225"/>
      <c r="K84" s="230"/>
      <c r="L84" s="409"/>
      <c r="M84" s="410"/>
      <c r="N84" s="227"/>
    </row>
    <row r="85" spans="1:16" ht="15.75" thickBot="1">
      <c r="B85" s="231" t="s">
        <v>50</v>
      </c>
      <c r="C85" s="232"/>
      <c r="D85" s="232"/>
      <c r="E85" s="232"/>
      <c r="F85" s="232"/>
      <c r="G85" s="232"/>
      <c r="H85" s="232"/>
      <c r="I85" s="233"/>
      <c r="J85" s="234"/>
      <c r="K85" s="235"/>
      <c r="L85" s="417"/>
      <c r="M85" s="418"/>
      <c r="N85" s="227"/>
    </row>
    <row r="86" spans="1:16" ht="15.75" thickBot="1">
      <c r="B86" s="369" t="s">
        <v>68</v>
      </c>
      <c r="C86" s="370"/>
      <c r="D86" s="370"/>
      <c r="E86" s="370"/>
      <c r="F86" s="370"/>
      <c r="G86" s="370"/>
      <c r="H86" s="370"/>
      <c r="I86" s="370"/>
      <c r="J86" s="370"/>
      <c r="K86" s="370"/>
      <c r="L86" s="370"/>
      <c r="M86" s="371"/>
      <c r="N86" s="236">
        <f>L83+L84+L85</f>
        <v>0</v>
      </c>
    </row>
    <row r="87" spans="1:16" ht="15.75" thickBot="1">
      <c r="B87" s="186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8"/>
    </row>
    <row r="88" spans="1:16" ht="15.75" thickBot="1">
      <c r="A88" s="75" t="s">
        <v>85</v>
      </c>
      <c r="B88" s="400" t="s">
        <v>86</v>
      </c>
      <c r="C88" s="401"/>
      <c r="D88" s="401"/>
      <c r="E88" s="401"/>
      <c r="F88" s="401"/>
      <c r="G88" s="401"/>
      <c r="H88" s="401"/>
      <c r="I88" s="401"/>
      <c r="J88" s="401"/>
      <c r="K88" s="401"/>
      <c r="L88" s="401"/>
      <c r="M88" s="402"/>
      <c r="N88" s="236">
        <f>ROUND((N78+N86),0)</f>
        <v>756285</v>
      </c>
      <c r="P88" s="237"/>
    </row>
    <row r="89" spans="1:16">
      <c r="B89" s="108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11"/>
    </row>
    <row r="90" spans="1:16">
      <c r="B90" s="112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3"/>
    </row>
    <row r="91" spans="1:16">
      <c r="B91" s="112"/>
      <c r="C91" s="110"/>
      <c r="D91" s="110"/>
      <c r="E91" s="110"/>
      <c r="F91" s="110"/>
      <c r="G91" s="238" t="s">
        <v>87</v>
      </c>
      <c r="H91" s="238"/>
      <c r="I91" s="238"/>
      <c r="J91" s="238"/>
      <c r="K91" s="110"/>
      <c r="L91" s="110"/>
      <c r="M91" s="110"/>
      <c r="N91" s="113"/>
    </row>
    <row r="92" spans="1:16">
      <c r="B92" s="239"/>
      <c r="C92" s="240"/>
      <c r="D92" s="240"/>
      <c r="E92" s="240"/>
      <c r="F92" s="240"/>
      <c r="G92" s="110" t="s">
        <v>88</v>
      </c>
      <c r="H92" s="240"/>
      <c r="I92" s="240"/>
      <c r="J92" s="240"/>
      <c r="K92" s="240"/>
      <c r="L92" s="240"/>
      <c r="M92" s="240"/>
      <c r="N92" s="241"/>
    </row>
    <row r="93" spans="1:16">
      <c r="B93" s="239"/>
      <c r="C93" s="240"/>
      <c r="D93" s="240"/>
      <c r="E93" s="240"/>
      <c r="F93" s="240"/>
      <c r="G93" s="110" t="s">
        <v>89</v>
      </c>
      <c r="H93" s="110"/>
      <c r="I93" s="110"/>
      <c r="J93" s="240"/>
      <c r="K93" s="240"/>
      <c r="L93" s="240"/>
      <c r="M93" s="240"/>
      <c r="N93" s="241"/>
    </row>
    <row r="94" spans="1:16">
      <c r="B94" s="242"/>
      <c r="C94" s="124"/>
      <c r="D94" s="124"/>
      <c r="E94" s="124"/>
      <c r="F94" s="124"/>
      <c r="G94" s="110" t="s">
        <v>90</v>
      </c>
      <c r="H94" s="124"/>
      <c r="I94" s="124"/>
      <c r="J94" s="124"/>
      <c r="K94" s="124"/>
      <c r="L94" s="124"/>
      <c r="M94" s="124"/>
      <c r="N94" s="125"/>
    </row>
    <row r="95" spans="1:16">
      <c r="B95" s="112"/>
      <c r="C95" s="110"/>
      <c r="D95" s="110"/>
      <c r="E95" s="110"/>
      <c r="F95" s="110"/>
      <c r="G95" s="110" t="s">
        <v>91</v>
      </c>
      <c r="H95" s="110"/>
      <c r="I95" s="110"/>
      <c r="J95" s="110"/>
      <c r="K95" s="110"/>
      <c r="L95" s="110"/>
      <c r="M95" s="110"/>
      <c r="N95" s="113"/>
    </row>
    <row r="96" spans="1:16">
      <c r="B96" s="243" t="s">
        <v>92</v>
      </c>
      <c r="C96" s="244"/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5"/>
    </row>
    <row r="97" spans="2:14">
      <c r="B97" s="419"/>
      <c r="C97" s="420"/>
      <c r="D97" s="420"/>
      <c r="E97" s="420"/>
      <c r="F97" s="420"/>
      <c r="G97" s="420"/>
      <c r="H97" s="420"/>
      <c r="I97" s="420"/>
      <c r="J97" s="420"/>
      <c r="K97" s="420"/>
      <c r="L97" s="420"/>
      <c r="M97" s="420"/>
      <c r="N97" s="421"/>
    </row>
    <row r="98" spans="2:14">
      <c r="B98" s="422"/>
      <c r="C98" s="423"/>
      <c r="D98" s="423"/>
      <c r="E98" s="423"/>
      <c r="F98" s="423"/>
      <c r="G98" s="423"/>
      <c r="H98" s="423"/>
      <c r="I98" s="423"/>
      <c r="J98" s="423"/>
      <c r="K98" s="423"/>
      <c r="L98" s="423"/>
      <c r="M98" s="423"/>
      <c r="N98" s="424"/>
    </row>
    <row r="99" spans="2:14">
      <c r="B99" s="242"/>
      <c r="C99" s="124"/>
      <c r="D99" s="124"/>
      <c r="E99" s="124"/>
      <c r="F99" s="124"/>
      <c r="G99" s="124"/>
      <c r="H99" s="124"/>
      <c r="I99" s="124"/>
      <c r="J99" s="124"/>
      <c r="K99" s="124"/>
      <c r="L99" s="124"/>
      <c r="M99" s="124"/>
      <c r="N99" s="125"/>
    </row>
    <row r="100" spans="2:14">
      <c r="B100" s="112"/>
      <c r="C100" s="110"/>
      <c r="D100" s="110"/>
      <c r="E100" s="110"/>
      <c r="F100" s="110"/>
      <c r="G100" s="110" t="s">
        <v>87</v>
      </c>
      <c r="H100" s="110"/>
      <c r="I100" s="110"/>
      <c r="J100" s="110"/>
      <c r="K100" s="110"/>
      <c r="L100" s="110"/>
      <c r="M100" s="110"/>
      <c r="N100" s="113"/>
    </row>
    <row r="101" spans="2:14">
      <c r="B101" s="112"/>
      <c r="C101" s="110"/>
      <c r="D101" s="110"/>
      <c r="E101" s="110"/>
      <c r="F101" s="110"/>
      <c r="G101" s="246" t="s">
        <v>88</v>
      </c>
      <c r="H101" s="246"/>
      <c r="I101" s="246"/>
      <c r="J101" s="246"/>
      <c r="K101" s="110"/>
      <c r="L101" s="110"/>
      <c r="M101" s="110"/>
      <c r="N101" s="113"/>
    </row>
    <row r="102" spans="2:14">
      <c r="B102" s="112"/>
      <c r="C102" s="110"/>
      <c r="D102" s="110"/>
      <c r="E102" s="110"/>
      <c r="F102" s="110"/>
      <c r="G102" s="247" t="s">
        <v>93</v>
      </c>
      <c r="H102" s="247"/>
      <c r="I102" s="247"/>
      <c r="J102" s="247"/>
      <c r="K102" s="110"/>
      <c r="L102" s="110"/>
      <c r="M102" s="110"/>
      <c r="N102" s="113"/>
    </row>
    <row r="103" spans="2:14">
      <c r="B103" s="248"/>
      <c r="C103" s="124"/>
      <c r="D103" s="124"/>
      <c r="E103" s="124"/>
      <c r="F103" s="124"/>
      <c r="G103" s="240" t="s">
        <v>90</v>
      </c>
      <c r="H103" s="110"/>
      <c r="I103" s="110"/>
      <c r="J103" s="110"/>
      <c r="K103" s="124"/>
      <c r="L103" s="124"/>
      <c r="M103" s="124"/>
      <c r="N103" s="125"/>
    </row>
    <row r="104" spans="2:14">
      <c r="B104" s="249" t="s">
        <v>94</v>
      </c>
      <c r="C104" s="250"/>
      <c r="D104" s="250"/>
      <c r="E104" s="110"/>
      <c r="F104" s="110"/>
      <c r="G104" s="110"/>
      <c r="H104" s="110"/>
      <c r="I104" s="110"/>
      <c r="J104" s="411"/>
      <c r="K104" s="411"/>
      <c r="L104" s="411"/>
      <c r="M104" s="411"/>
      <c r="N104" s="412"/>
    </row>
    <row r="105" spans="2:14">
      <c r="B105" s="249" t="s">
        <v>95</v>
      </c>
      <c r="C105" s="250"/>
      <c r="D105" s="250"/>
      <c r="E105" s="110"/>
      <c r="F105" s="110"/>
      <c r="G105" s="110"/>
      <c r="H105" s="110"/>
      <c r="I105" s="110"/>
      <c r="J105" s="411"/>
      <c r="K105" s="411"/>
      <c r="L105" s="411"/>
      <c r="M105" s="411"/>
      <c r="N105" s="412"/>
    </row>
    <row r="106" spans="2:14" ht="15.75" thickBot="1">
      <c r="B106" s="415"/>
      <c r="C106" s="416"/>
      <c r="D106" s="416"/>
      <c r="E106" s="251"/>
      <c r="F106" s="251"/>
      <c r="G106" s="251"/>
      <c r="H106" s="251"/>
      <c r="I106" s="251"/>
      <c r="J106" s="413"/>
      <c r="K106" s="413"/>
      <c r="L106" s="413"/>
      <c r="M106" s="413"/>
      <c r="N106" s="414"/>
    </row>
    <row r="107" spans="2:14"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</row>
  </sheetData>
  <mergeCells count="77">
    <mergeCell ref="J104:N106"/>
    <mergeCell ref="B106:D106"/>
    <mergeCell ref="L84:M84"/>
    <mergeCell ref="L85:M85"/>
    <mergeCell ref="B86:M86"/>
    <mergeCell ref="B88:M88"/>
    <mergeCell ref="B97:N97"/>
    <mergeCell ref="B98:N98"/>
    <mergeCell ref="B76:M76"/>
    <mergeCell ref="B78:M78"/>
    <mergeCell ref="B82:H82"/>
    <mergeCell ref="L82:M82"/>
    <mergeCell ref="B83:H83"/>
    <mergeCell ref="L83:M83"/>
    <mergeCell ref="B75:H75"/>
    <mergeCell ref="L75:M75"/>
    <mergeCell ref="B61:G61"/>
    <mergeCell ref="L61:M61"/>
    <mergeCell ref="B62:G62"/>
    <mergeCell ref="L62:M62"/>
    <mergeCell ref="B63:G63"/>
    <mergeCell ref="L63:M63"/>
    <mergeCell ref="B64:G64"/>
    <mergeCell ref="L64:M64"/>
    <mergeCell ref="B65:M65"/>
    <mergeCell ref="B69:H69"/>
    <mergeCell ref="L69:M69"/>
    <mergeCell ref="B54:M54"/>
    <mergeCell ref="L58:M58"/>
    <mergeCell ref="B59:G59"/>
    <mergeCell ref="L59:M59"/>
    <mergeCell ref="B60:G60"/>
    <mergeCell ref="L60:M60"/>
    <mergeCell ref="L48:M48"/>
    <mergeCell ref="L49:M49"/>
    <mergeCell ref="L50:M50"/>
    <mergeCell ref="L51:M51"/>
    <mergeCell ref="B53:I53"/>
    <mergeCell ref="L53:M53"/>
    <mergeCell ref="B47:I47"/>
    <mergeCell ref="L47:M47"/>
    <mergeCell ref="B37:H37"/>
    <mergeCell ref="B38:H38"/>
    <mergeCell ref="I39:J39"/>
    <mergeCell ref="L39:M39"/>
    <mergeCell ref="B41:D41"/>
    <mergeCell ref="B42:H42"/>
    <mergeCell ref="I42:J42"/>
    <mergeCell ref="L42:M42"/>
    <mergeCell ref="B43:M43"/>
    <mergeCell ref="N5:N7"/>
    <mergeCell ref="C7:J7"/>
    <mergeCell ref="L12:N12"/>
    <mergeCell ref="D11:E11"/>
    <mergeCell ref="H11:I11"/>
    <mergeCell ref="C30:I30"/>
    <mergeCell ref="L30:M30"/>
    <mergeCell ref="C31:K31"/>
    <mergeCell ref="L31:M31"/>
    <mergeCell ref="L5:L7"/>
    <mergeCell ref="M5:M7"/>
    <mergeCell ref="B35:H35"/>
    <mergeCell ref="I35:J35"/>
    <mergeCell ref="L35:M35"/>
    <mergeCell ref="B1:B7"/>
    <mergeCell ref="C1:J1"/>
    <mergeCell ref="K1:K2"/>
    <mergeCell ref="C5:J5"/>
    <mergeCell ref="K5:K7"/>
    <mergeCell ref="L1:N2"/>
    <mergeCell ref="C2:J2"/>
    <mergeCell ref="C3:J3"/>
    <mergeCell ref="K3:K4"/>
    <mergeCell ref="L3:N4"/>
    <mergeCell ref="C4:J4"/>
    <mergeCell ref="E21:N21"/>
    <mergeCell ref="B29:N29"/>
  </mergeCells>
  <pageMargins left="1.1023622047244095" right="0.70866141732283472" top="0.74803149606299213" bottom="0.74803149606299213" header="0.31496062992125984" footer="0.31496062992125984"/>
  <pageSetup scale="42" orientation="portrait" r:id="rId1"/>
  <colBreaks count="1" manualBreakCount="1">
    <brk id="14" max="1048575" man="1"/>
  </colBreaks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114300</xdr:rowOff>
              </from>
              <to>
                <xdr:col>1</xdr:col>
                <xdr:colOff>857250</xdr:colOff>
                <xdr:row>4</xdr:row>
                <xdr:rowOff>190500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ppto oficial</vt:lpstr>
      <vt:lpstr>oferta</vt:lpstr>
      <vt:lpstr>450.10</vt:lpstr>
      <vt:lpstr>'450.10'!Área_de_impresión</vt:lpstr>
      <vt:lpstr>'ppto oficial'!Área_de_impresión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VERGARA</dc:creator>
  <cp:lastModifiedBy>Manuel Francisco Ballesteros salcedo</cp:lastModifiedBy>
  <cp:lastPrinted>2019-04-23T19:14:11Z</cp:lastPrinted>
  <dcterms:created xsi:type="dcterms:W3CDTF">2014-08-25T23:39:27Z</dcterms:created>
  <dcterms:modified xsi:type="dcterms:W3CDTF">2019-09-06T16:36:28Z</dcterms:modified>
</cp:coreProperties>
</file>