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Eliana\Desktop\"/>
    </mc:Choice>
  </mc:AlternateContent>
  <xr:revisionPtr revIDLastSave="0" documentId="13_ncr:1_{0E7CE81A-8528-417B-8E9C-178899F081B8}" xr6:coauthVersionLast="47" xr6:coauthVersionMax="47" xr10:uidLastSave="{00000000-0000-0000-0000-000000000000}"/>
  <bookViews>
    <workbookView xWindow="-108" yWindow="-108" windowWidth="23256" windowHeight="12456" xr2:uid="{00000000-000D-0000-FFFF-FFFF00000000}"/>
  </bookViews>
  <sheets>
    <sheet name="PROPUESTA ECONOMICA" sheetId="1" r:id="rId1"/>
  </sheets>
  <externalReferences>
    <externalReference r:id="rId2"/>
  </externalReferences>
  <definedNames>
    <definedName name="piProducto">OFFSET([1]PARAMETROS!$J$30,1,0,IF(COUNTA([1]PARAMETROS!$J$31:$J$100)=0,1,COUNTA([1]PARAMETROS!$J$31:$J$100)),1)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7" i="1" l="1"/>
  <c r="J16" i="1" l="1"/>
  <c r="J15" i="1"/>
  <c r="J14" i="1"/>
  <c r="J13" i="1"/>
  <c r="J12" i="1"/>
  <c r="J83" i="1"/>
  <c r="J151" i="1" l="1"/>
  <c r="J80" i="1"/>
  <c r="J77" i="1"/>
  <c r="J74" i="1"/>
  <c r="J70" i="1"/>
  <c r="J64" i="1"/>
  <c r="J60" i="1"/>
  <c r="J56" i="1"/>
  <c r="J53" i="1"/>
  <c r="J38" i="1"/>
  <c r="J10" i="1"/>
  <c r="J6" i="1"/>
  <c r="J152" i="1" l="1"/>
  <c r="J18" i="1"/>
  <c r="J153" i="1" l="1"/>
</calcChain>
</file>

<file path=xl/sharedStrings.xml><?xml version="1.0" encoding="utf-8"?>
<sst xmlns="http://schemas.openxmlformats.org/spreadsheetml/2006/main" count="541" uniqueCount="274">
  <si>
    <t>Producto</t>
  </si>
  <si>
    <t>Clasificador de costos</t>
  </si>
  <si>
    <t>Actividad Específica</t>
  </si>
  <si>
    <t>Especificación</t>
  </si>
  <si>
    <t>Días</t>
  </si>
  <si>
    <t>% Part.</t>
  </si>
  <si>
    <t>Valor Unitario</t>
  </si>
  <si>
    <t>Valor Total</t>
  </si>
  <si>
    <t>Acciones afirmativas</t>
  </si>
  <si>
    <t>Bachiller</t>
  </si>
  <si>
    <t>Auxiliar</t>
  </si>
  <si>
    <t>Responsable de la sala de cuidado infantil. (gestor pedagógico)</t>
  </si>
  <si>
    <t>Unidad</t>
  </si>
  <si>
    <t>Acompañamiento y Fortalecimiento a la Escuela para líderes</t>
  </si>
  <si>
    <t>Profesional Universitario</t>
  </si>
  <si>
    <t>Profesional</t>
  </si>
  <si>
    <t>Profesionales para la atención psicosocial</t>
  </si>
  <si>
    <t>Articulación interinstitucional</t>
  </si>
  <si>
    <t xml:space="preserve">Profesional de transversalización </t>
  </si>
  <si>
    <t>Capacidad operativa</t>
  </si>
  <si>
    <t>Profesional Especializado</t>
  </si>
  <si>
    <t>Coordinador general</t>
  </si>
  <si>
    <t>Digitador</t>
  </si>
  <si>
    <t>Tecnólogo</t>
  </si>
  <si>
    <t xml:space="preserve">Gestor documental </t>
  </si>
  <si>
    <t>Ingeniero de sistemas de la información</t>
  </si>
  <si>
    <t>Auxiliar administrativo</t>
  </si>
  <si>
    <t>Secretario(a)</t>
  </si>
  <si>
    <t>Recepcionista</t>
  </si>
  <si>
    <t>Prevención y sensibilización frente al estigma social</t>
  </si>
  <si>
    <t>Técnico</t>
  </si>
  <si>
    <t xml:space="preserve">Gestor de salud </t>
  </si>
  <si>
    <t xml:space="preserve">Seguimiento y Cualificación del  Proyecto </t>
  </si>
  <si>
    <t>Coordinador de área o componente</t>
  </si>
  <si>
    <t>Coordinador grupal</t>
  </si>
  <si>
    <t>Art. Oficina y Papelería</t>
  </si>
  <si>
    <t>Bolígrafo</t>
  </si>
  <si>
    <t>No Retractil Punta 1Mm Tinta Mojada (Más De 12 Und)</t>
  </si>
  <si>
    <t>Fichas Bibliográficas</t>
  </si>
  <si>
    <t>Cartulina Bristol Tamaño Estándar</t>
  </si>
  <si>
    <t>Paquete X 50 Unidad</t>
  </si>
  <si>
    <t>Marcador</t>
  </si>
  <si>
    <t>Permanente Punta Gruesa Bisel 4.9Mm (Más De 20 Und)</t>
  </si>
  <si>
    <t>Papel</t>
  </si>
  <si>
    <t>Periódico</t>
  </si>
  <si>
    <t>Pliego</t>
  </si>
  <si>
    <t>Opalina</t>
  </si>
  <si>
    <t>Carta</t>
  </si>
  <si>
    <t>Bond 75G Carta (Más De 10 Und)</t>
  </si>
  <si>
    <t>Resma</t>
  </si>
  <si>
    <t>Bond 75G Oficio (Más De 10 Und)</t>
  </si>
  <si>
    <t>Gancho</t>
  </si>
  <si>
    <t>Legajador Plástico</t>
  </si>
  <si>
    <t>Caja X 20 Unidad</t>
  </si>
  <si>
    <t>Carpeta</t>
  </si>
  <si>
    <t>Colgante Oficio Varilla Metálica</t>
  </si>
  <si>
    <t>Celuguia Oficio</t>
  </si>
  <si>
    <t>Lápiz</t>
  </si>
  <si>
    <t>N2</t>
  </si>
  <si>
    <t>Clip</t>
  </si>
  <si>
    <t>Pequeño</t>
  </si>
  <si>
    <t>Caja X 100 Unidad</t>
  </si>
  <si>
    <t>Taco</t>
  </si>
  <si>
    <t>Notas Adhesivas</t>
  </si>
  <si>
    <t>Paquete X 100 Unidad</t>
  </si>
  <si>
    <t>Cinta</t>
  </si>
  <si>
    <t>Transparente 12Mm 40Mt</t>
  </si>
  <si>
    <t>Borrable Grueso</t>
  </si>
  <si>
    <t>Sacapunta</t>
  </si>
  <si>
    <t>Metálico</t>
  </si>
  <si>
    <t>Borrador</t>
  </si>
  <si>
    <t>Nata Pequeño Pz20 (Menos De 11 Und)</t>
  </si>
  <si>
    <t>Transparente 48Mm 100Mt (Menos De 19 Und)</t>
  </si>
  <si>
    <t>Aseo y Cafetería</t>
  </si>
  <si>
    <t>Cafe</t>
  </si>
  <si>
    <t>Tostado Molido</t>
  </si>
  <si>
    <t>Unidad De 2500 Gr</t>
  </si>
  <si>
    <t>Azucar</t>
  </si>
  <si>
    <t>En Tubo</t>
  </si>
  <si>
    <t>Paquete X 200 Unidad De 5 Gr</t>
  </si>
  <si>
    <t>Vaso</t>
  </si>
  <si>
    <t>Cartón</t>
  </si>
  <si>
    <t>Paquete X 50 Unidad De 4 Onza</t>
  </si>
  <si>
    <t>Servilletas</t>
  </si>
  <si>
    <t>Blancas Cortadas 26X12</t>
  </si>
  <si>
    <t>Paquete X 320 Unidad</t>
  </si>
  <si>
    <t>Mezclador</t>
  </si>
  <si>
    <t>Para Café Madera 11 Cm De Alto</t>
  </si>
  <si>
    <t>Bolsa X 1000 Unidad</t>
  </si>
  <si>
    <t>Escoba</t>
  </si>
  <si>
    <t>Cerdas Suaves Plásticas 9Cm Largo Palo Madera 1.20-1.50Cm Tipo Semizulia</t>
  </si>
  <si>
    <t>Trapeadora</t>
  </si>
  <si>
    <t>Pabilo Madera</t>
  </si>
  <si>
    <t>Unidad De 400 Gr</t>
  </si>
  <si>
    <t>Lavaloza</t>
  </si>
  <si>
    <t>Crema</t>
  </si>
  <si>
    <t>Unidad De 1000 Gr</t>
  </si>
  <si>
    <t>Jabón</t>
  </si>
  <si>
    <t>En Barra</t>
  </si>
  <si>
    <t>Unidad De 300 Gr</t>
  </si>
  <si>
    <t>Bolsa</t>
  </si>
  <si>
    <t>65X90 Calibre 0.8 Colores</t>
  </si>
  <si>
    <t>Limpiavidrios</t>
  </si>
  <si>
    <t>Con Atomizador</t>
  </si>
  <si>
    <t>Botella De 1 Lt</t>
  </si>
  <si>
    <t>Esponja</t>
  </si>
  <si>
    <t>De Malla</t>
  </si>
  <si>
    <t>Paquete X 2 Unidad</t>
  </si>
  <si>
    <t>Escobillón</t>
  </si>
  <si>
    <t>De Baño Sencillo Con Base Plástico</t>
  </si>
  <si>
    <t>Transporte</t>
  </si>
  <si>
    <t xml:space="preserve">PASAJE BUS </t>
  </si>
  <si>
    <t>Se proyectan 7090 trayectos en Bus, Valor cada trayecto de $ 2850</t>
  </si>
  <si>
    <t xml:space="preserve"> Fondo</t>
  </si>
  <si>
    <t>Alimentación</t>
  </si>
  <si>
    <t>REFRIGERIO</t>
  </si>
  <si>
    <t>REFRIGERIO. Bebida Láctea o Bebida con leche 200 ml (fría o caliente a necesidad). Harina/panificado de 120 gr incluye una proteína dulce o salada, Fruta entera o picada de 100 gr. Según minuta</t>
  </si>
  <si>
    <t xml:space="preserve"> Unidad</t>
  </si>
  <si>
    <t>ALMUERZO</t>
  </si>
  <si>
    <t>Almuerzo básico proteínico de 70 gr, energético de 50 gr. Ensalada de 80 gr, bebida de 240 cc, postre de 30 gr, sopa de 240 ml, arroz de 80 gr,</t>
  </si>
  <si>
    <t>CAMIONETA</t>
  </si>
  <si>
    <t>Camioneta o campero 4 x 4 doble cabina con capacidad para 5 pasajeros, 8 horas diarias de lunes a viernes según la necesidad del servicio. Modelo 2013 en adelante. 
HORARIO DIURNO</t>
  </si>
  <si>
    <t xml:space="preserve"> Alquiler/hora</t>
  </si>
  <si>
    <t>Camioneta o campero 4 x 4 doble cabina con capacidad para 5 pasajeros, 20 horas nocturnas mensuales de lunes a viernes según la necesidad del servicio. Modelo 2013 en adelante. 
HORARIO NOCTURNO</t>
  </si>
  <si>
    <t>IMANTADO</t>
  </si>
  <si>
    <t>vehicular tamaño 31x42 cms impreso a 4x0 tintas laminado brillante en imantado calibre 0.8mm
El diseños será entregado al contratista una vez se inicie la ejecución del contrato</t>
  </si>
  <si>
    <t>Servicios y Productos Especializados</t>
  </si>
  <si>
    <t>FUMIGACIÓN</t>
  </si>
  <si>
    <t xml:space="preserve">Fumigación  2 veces durante la vigencia de este contrato. Tener en cuenta que en estas sedes se atienden personas, por lo tanto, debe usarse material inocuo para ellas
Sede 1: 1.000 mt2
</t>
  </si>
  <si>
    <t>VOZ</t>
  </si>
  <si>
    <t>Servicio ilimitado control corporativo, plan de voz para telefonía celular. Para realizar las diferentes actividades y convocatorias a los participantes, el contratista deberá disponer de 3 paquetes mensuales. El proyecto dispondrá de dos (2) equipos de celular y el contratista colocará uno (1), para un total de 3 equipos. El equipo debe ser gama baja de buena calidad.</t>
  </si>
  <si>
    <t xml:space="preserve"> Servicio/mes</t>
  </si>
  <si>
    <t>AROMATICA</t>
  </si>
  <si>
    <t>CAJA X 20 SOBRES (MANZANILLA-ALBAHACA-TORONJIL-CANELA-FRUTOS ROJOS)</t>
  </si>
  <si>
    <t>Caja x 20 Unidad</t>
  </si>
  <si>
    <t>CAJA DE PANELITA  CUBO X 48</t>
  </si>
  <si>
    <t>Caja x 48 Unidad</t>
  </si>
  <si>
    <t>VASO</t>
  </si>
  <si>
    <t xml:space="preserve">CARTON 9 ONZAS BLANCO, </t>
  </si>
  <si>
    <t>Paquete x 40 Unidad de 9 Onza</t>
  </si>
  <si>
    <t>JABON</t>
  </si>
  <si>
    <t>PARA MANOS ANTIBACTERIAL x 3.8 Lt</t>
  </si>
  <si>
    <t xml:space="preserve"> Unidad de 1 Gl</t>
  </si>
  <si>
    <t xml:space="preserve">JABON </t>
  </si>
  <si>
    <t>LIQUIDO PARA MANOS ANTIBACTERIAL X 1000 ml</t>
  </si>
  <si>
    <t xml:space="preserve"> Unidad de 1 Lt</t>
  </si>
  <si>
    <t>TOALLA</t>
  </si>
  <si>
    <t>DE MANO  X 100 MT</t>
  </si>
  <si>
    <t xml:space="preserve"> Unidad de 100 Mt</t>
  </si>
  <si>
    <t>BOLSA</t>
  </si>
  <si>
    <t>JUMBO VARIEDAD DE COLORES DE (71x101 cm a 81x107cm)
Calibre de 1 a 1,5</t>
  </si>
  <si>
    <t>Paquete x 50 Unidad</t>
  </si>
  <si>
    <t>PAPELERA CUALQUIER COLOR DE (40x46 cm a 46x60cm)
Calibre de 0,08 a 1,5</t>
  </si>
  <si>
    <t>Paquete x 100 Unidad</t>
  </si>
  <si>
    <t xml:space="preserve">PAPEL HIGIENICO </t>
  </si>
  <si>
    <t>HOTELERO LINEA ECONOMICA TRIPLE HOJA x 12 ROLLOS</t>
  </si>
  <si>
    <t>Paca x 12 Unidad</t>
  </si>
  <si>
    <t>LIMPIAPISOS</t>
  </si>
  <si>
    <t>LIMPIAPISOS DESINFECTANTE X 3,8 LT</t>
  </si>
  <si>
    <t xml:space="preserve"> Unidad de 3,8 Lt</t>
  </si>
  <si>
    <t>CERA</t>
  </si>
  <si>
    <t>CERA EN CREMA X 2 LITROS COLOR CEREZO</t>
  </si>
  <si>
    <t xml:space="preserve"> Unidad de 2 Lt</t>
  </si>
  <si>
    <t>CERA NEUTRA LIQUIDA X 2 LITROS</t>
  </si>
  <si>
    <t xml:space="preserve">PUNTO ECOLÓGICO </t>
  </si>
  <si>
    <t>PUNTOS ECOLOGICOS DE TRES PUESTOS X 53 LT</t>
  </si>
  <si>
    <t>GUANTES</t>
  </si>
  <si>
    <t>GUANTES LATEX DOMESTICO</t>
  </si>
  <si>
    <t xml:space="preserve"> Par</t>
  </si>
  <si>
    <t>ESPONJA</t>
  </si>
  <si>
    <t>ESPONJA FIBRA VERDE
ABRASIVA</t>
  </si>
  <si>
    <t>Limpión</t>
  </si>
  <si>
    <t>Tela microfibra, absorvente</t>
  </si>
  <si>
    <t xml:space="preserve">FOTOCOPIAS </t>
  </si>
  <si>
    <t xml:space="preserve">BLANCO Y NEGRO TAMAÑO CARTA - DOBLE CARA </t>
  </si>
  <si>
    <t xml:space="preserve">BLANCO Y NEGRO TAMAÑO CARTA - UNA CARA </t>
  </si>
  <si>
    <t xml:space="preserve">BLANCO Y NEGRO OFICIO - UNA CARA </t>
  </si>
  <si>
    <t>CINTA DE ENMASCARAR 48 mm POR 40 MT</t>
  </si>
  <si>
    <t xml:space="preserve">TONER </t>
  </si>
  <si>
    <t>Toner para impresora kyocera ECOSYS M2035dn KX
TK-1147 GENERICO</t>
  </si>
  <si>
    <t>Acceso a derechos</t>
  </si>
  <si>
    <t>Gestor educativo</t>
  </si>
  <si>
    <t xml:space="preserve">Gestor jurídico </t>
  </si>
  <si>
    <t>Acompañamiento Plan Familiar</t>
  </si>
  <si>
    <t>Terapeuta familiar</t>
  </si>
  <si>
    <t>Atención y seguimiento psicosocial</t>
  </si>
  <si>
    <t>Coordinador Grupal</t>
  </si>
  <si>
    <t>Psicóloga clínica</t>
  </si>
  <si>
    <t>Capacitación para la generación de ingresos</t>
  </si>
  <si>
    <t>Gestor para el emprendimiento y la empleabilidad.</t>
  </si>
  <si>
    <t>Caracterización</t>
  </si>
  <si>
    <t xml:space="preserve">Formación para el Desarrollo Humano </t>
  </si>
  <si>
    <t>Seguimiento al egreso</t>
  </si>
  <si>
    <t>Evaluación para el egreso y ceremonia</t>
  </si>
  <si>
    <t xml:space="preserve">Sensibilización </t>
  </si>
  <si>
    <t>Primaria</t>
  </si>
  <si>
    <t>Educadoras de Calle</t>
  </si>
  <si>
    <t>Educación (Dotación escolar y material pedagógico)</t>
  </si>
  <si>
    <t>Permanente Punta Delgada 2Mm</t>
  </si>
  <si>
    <t>Color</t>
  </si>
  <si>
    <t>Lápiz Punta 4Mm</t>
  </si>
  <si>
    <t>Caja X 24 Unidad</t>
  </si>
  <si>
    <t>Silicona</t>
  </si>
  <si>
    <t>Líquida</t>
  </si>
  <si>
    <t>Unidad De 100 Ml</t>
  </si>
  <si>
    <t>Block Iris</t>
  </si>
  <si>
    <t>35 Hojas Carta (Menos De 5 Und)</t>
  </si>
  <si>
    <t>Unidad De 80 Gr</t>
  </si>
  <si>
    <t>Bombas</t>
  </si>
  <si>
    <t>R12</t>
  </si>
  <si>
    <t>Plastilina</t>
  </si>
  <si>
    <t>Larga (Menos De 11 Und)</t>
  </si>
  <si>
    <t>Paquete X 9 Unidad</t>
  </si>
  <si>
    <t>Bond 75G Carta (Menos De 9 Und)</t>
  </si>
  <si>
    <t>Pegante</t>
  </si>
  <si>
    <t>Cola Líquida (Menos De 19 Und)</t>
  </si>
  <si>
    <t>Unidad De 250 Gr</t>
  </si>
  <si>
    <t>No Retractil Punta 1Mm Tinta Mojada (Menos De 11 Und)</t>
  </si>
  <si>
    <t>Fondo Tramites Legales</t>
  </si>
  <si>
    <t>Con este fondo se brindará apoyo a la población objeto para la gestión de tramites de:  testimonio, declaraciones extra-juicio, registros de defunción, registro civil de nacimiento, registro civil de matrimonio, libro de varios, certificados de tradición y libertad, certificados de procesos de pertenencia, certificaciones particulares, cedulación, rh.</t>
  </si>
  <si>
    <t>KIT</t>
  </si>
  <si>
    <t>KIT NIVELACION ACADEMICA</t>
  </si>
  <si>
    <t xml:space="preserve">KIT MAQUILLAJE </t>
  </si>
  <si>
    <t>KIT MAQUILLAJE USUARIOS
Contiene 
PESTAÑINA 1 UNIDAD DELINEADOR LIQUIDO DE VARIOS COLORES  1 Unidad
ESPONJA BASE	POMO FACIAL HUEVITO  1 Unidad
ESPONJA POLVO POMO POLVO -Paquete x 2 Unidad
DEPILADOR ECONOMICO 1 Unidad</t>
  </si>
  <si>
    <t xml:space="preserve">KIT CURSO </t>
  </si>
  <si>
    <t xml:space="preserve">KIT CURSO DE  MAQUILLAJE
Contiene los elementos que se indican en las especificaciones tecnicas </t>
  </si>
  <si>
    <t xml:space="preserve">KIT MANICURA </t>
  </si>
  <si>
    <t>KIT MANICURA USUARIOS
CONTIENE
ESPATULA METALICA Unidad, LIMA 100/180 Unidad, LIMA SPONGE Unidad, KIT X 3 PINCELES PARA DECORACION DE UÑAS, RASPACALLO UNIDAD</t>
  </si>
  <si>
    <t>KIT CURSO</t>
  </si>
  <si>
    <t xml:space="preserve">KIT MANICURA Y PEDICURA CURSO
Contiene los elementos que se indican en las especificaciones tecnicas </t>
  </si>
  <si>
    <t>FONDO TALLERES</t>
  </si>
  <si>
    <t>Se destinará $1,500,000, por taller teniendo presente que serán 4 temáticas  que debe planear el operador según las necesidades de los beneficiarios</t>
  </si>
  <si>
    <t>APOYO ECONOMICO EMPRENDEDORES</t>
  </si>
  <si>
    <t>LANA</t>
  </si>
  <si>
    <t xml:space="preserve">LANA ESCOLAR EN NODILLO </t>
  </si>
  <si>
    <t xml:space="preserve"> Unidad de 10 Gr</t>
  </si>
  <si>
    <t xml:space="preserve">Cinta </t>
  </si>
  <si>
    <t xml:space="preserve">PALO </t>
  </si>
  <si>
    <t xml:space="preserve">PALO DE PALETA </t>
  </si>
  <si>
    <t xml:space="preserve">PAPEL SEDA </t>
  </si>
  <si>
    <t>MEDIO PLIEGO, CORTADO, COLORES SURTIDOS</t>
  </si>
  <si>
    <t>Paquete x 20 Unidad</t>
  </si>
  <si>
    <t>CINTA</t>
  </si>
  <si>
    <t xml:space="preserve">CINTA  DOBLE FAZ PEQUEÑA </t>
  </si>
  <si>
    <t xml:space="preserve">SERPENTINAS </t>
  </si>
  <si>
    <t>MULTICOLOR PAQUETE</t>
  </si>
  <si>
    <t>Paquete x 3 Unidad</t>
  </si>
  <si>
    <t>UTILIDAD 8%</t>
  </si>
  <si>
    <t>IVA 19%</t>
  </si>
  <si>
    <t xml:space="preserve">TOTAL </t>
  </si>
  <si>
    <t>Cantidad talento humano</t>
  </si>
  <si>
    <t>SUBTOTAL PRODUCTO SENSIBILIZACIÓN, COMPONENTE ATENCIÓN A LA POBLACIÓN EN EJERCICIO DE PROSTITUCIÓN</t>
  </si>
  <si>
    <t>SUBTOTAL PRODUCTO CARACTERIZACIÓN, COMPONENTE ATENCIÓN A LA POBLACIÓN EN EJERCICIO DE PROSTITUCIÓN</t>
  </si>
  <si>
    <t>SUBTOTAL PRODUCTO ACCESO A DERECHOS, COMPONENTE ATENCIÓN A LA POBLACIÓN EN EJERCICIO DE PROSTITUCIÓN</t>
  </si>
  <si>
    <t>SUBTOTAL PRODUCTO FORMACIÓN PARA EL DESARROLLO HUMANO, COMPONENTE ATENCIÓN A LA POBLACIÓN EN EJERCICIO DE PROSTITUCIÓN</t>
  </si>
  <si>
    <t>SUBTOTAL PRODUCTO CAPACITACIÓN PARA LA GENERACIÓN DE INGRESOS, COMPONENTE ATENCIÓN A LA POBLACIÓN EN EJERCICIO DE PROSTITUCIÓN</t>
  </si>
  <si>
    <t>SUBTOTAL PRODUCTO ATENCIÓN Y SEGUIMIENTO PSICOSOCIAL, COMPONENTE ATENCIÓN A LA POBLACIÓN EN EJERCICIO DE PROSTITUCIÓN</t>
  </si>
  <si>
    <t>SUBTOTAL PRODUCTO ACOMPAÑAMIENTO PLAN FAMILIAR, COMPONENTE ATENCIÓN A LA POBLACIÓN EN EJERCICIO DE PROSTITUCIÓN</t>
  </si>
  <si>
    <t>SUBTOTAL EVALUACIÓN PARA EL EGRESO Y CEREMONIA, COMPONENTE ATENCIÓN A LA POBLACIÓN EN EJERCICIO DE PROSTITUCIÓN</t>
  </si>
  <si>
    <t>SUBTOTAL SEGUIMIENTO AL EGRESO, COMPONENTE ATENCIÓN A LA POBLACIÓN EN EJERCICIO DE PROSTITUCIÓN</t>
  </si>
  <si>
    <t>TOTAL COMPONENTE 1 ATENCIÓN A LA POBLACIÓN EN EJERCICIO DE PROSTITUCIÓN</t>
  </si>
  <si>
    <t xml:space="preserve">COMPONENTE 2 ACCIONES TRANSVERSALES A LA ATENCIÓN </t>
  </si>
  <si>
    <t xml:space="preserve">SUBTOTAL PRODUCTO SEGUIMIENTO Y CUALIFICACIÓN DEL PROYECTO, COMPONENTE ACCIONES TRANSVERSALES A LA ATENCIÓN </t>
  </si>
  <si>
    <t xml:space="preserve">SUBTOTAL PRODUCTO PREVENCIÓN Y SENSIBILIZACIÓN FRENTE AL ESTIGMA SOCIAL, COMPONENTE ACCIONES TRANSVERSALES A LA ATENCIÓN </t>
  </si>
  <si>
    <t xml:space="preserve">SUBTOTAL PRODUCTO ACOMPAÑAMIENTO Y FORTALECIMIENTO A LA ESCUELA PARA LIDERES, COMPONENTE ACCIONES TRANSVERSALES A LA ATENCIÓN </t>
  </si>
  <si>
    <t xml:space="preserve">SUBTOTAL PRODUCTO ARTIULACION INTERINSTITUCIONAL, COMPONENTE ACCIONES TRANSVERSALES A LA ATENCIÓN </t>
  </si>
  <si>
    <t>SUBTOTAL  PRODUCTO ACCIONES AFIRMATIVAS, COMPONENTE ACCIONES TRANSVERSALES A LA ATENCIÓN</t>
  </si>
  <si>
    <t>SUBTOTAL  PRODUCTO CAPACIDAD OPERATIVA, COMPONENTE ACCIONES TRANSVERSALES A LA ATENCIÓN</t>
  </si>
  <si>
    <t>TOTAL COMPONENTE 2 ACCIONES TRANSVERSALES A LA ATENCIÓN</t>
  </si>
  <si>
    <t>TOTAL COMPONENTE 1 Y 2</t>
  </si>
  <si>
    <t>TOTAL COSTOS INDIRECTOS</t>
  </si>
  <si>
    <r>
      <t xml:space="preserve">PROPUESTA ECONÓMICA
</t>
    </r>
    <r>
      <rPr>
        <b/>
        <u/>
        <sz val="12"/>
        <rFont val="Calibri"/>
        <family val="2"/>
        <scheme val="minor"/>
      </rPr>
      <t>COMPONENTE 1 ATENCIÓN A LA POBLACIÓN EN EJERCICIO DE PROSTITUCIÓN</t>
    </r>
  </si>
  <si>
    <r>
      <rPr>
        <b/>
        <sz val="11"/>
        <color theme="1"/>
        <rFont val="Calibri"/>
        <family val="2"/>
        <scheme val="minor"/>
      </rPr>
      <t>NOTAS ADICIONALES</t>
    </r>
    <r>
      <rPr>
        <sz val="11"/>
        <color theme="1"/>
        <rFont val="Calibri"/>
        <family val="2"/>
        <scheme val="minor"/>
      </rPr>
      <t xml:space="preserve">
1. El pago de los costos indirectos se realizará por el valor efectivamente causado, hasta el monto indicado en el presupuesto, para esto, el supervisor del contrato, deberá validar la correcta aplicación de las tasas y estampillas por parte de la secretaría de hacienda y el cobro del GMF, de acuerdo a lo establecido en las especificaciones técnicas, en los casos que aplique
2. La propuesta económica no podrá superar al presupuesto oficial en su total, ni en los subtotales, ni en ninguno de sus items.
3. Los costos relacionados con el talento humano incluido en los diferentes componentes, no podrán modificarse por tratarse de un costo fijo, de acuerdo a la tabla de remuneración aplicada desde la Unidad Administrativa de la Secretaría de Inclusión, Familia y Derechos Humanos para la vigencia 2023.  Por lo tanto, no podrá ser ofertados por debajo de lo aqui indicado so pena de causal de rechazo.
4. Para el respectivo reconocimiento económico de los fondos contemplados en el proyecto, el futuro contratista deberá presentar los debidos soportes que demuestran su ejecución y montos, previa aprobación de necesidades identificadas y cotizaciones avaladas por parte de la supervisón (Si aplica). Los valores de los fondos no podrán modificarse por tratarse de un costo fijo. Por lo tanto, no podrá ser ofertados por debajo del valor estipulado para estos. so pena de causal de rechazo.
5. Los oferentes deben tener en cuenta que para el futuro contrato, el valor a reconocer será el ofertado en su propuesta económica en cada uno de los clasificadores, siempre y cuando se cumpla con los insumos requeridos en las especificaciones técnicas tanto en cantidad, caracteristicas y calidad, los cuales serán validados con la entrega de los respectivos soportes.
6. Para el reconocimiento de los valores unitarios según entregas parciales se tendra en cuenta los valores ofertados para cada elemento, exceptuando los rubros que no se pueden modificar (talento humano y fondos) y  no pueden superar el presupuesto oficial en cada uno de los productos.
7. Los ITEMS que se encuentran sombreados en gris, son costos fijos del presupuesto; dado lo anterior, la oferta económica en el valor de estos ITEMS no podra ser modificado.
</t>
    </r>
  </si>
  <si>
    <t>Recurso que se entrega a los participantes de las actividades de fortalecimiento a iniciativas productivas, se estima una entrega para 84 participantes a razón de $989,000 pesos cada apoyo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</si>
</sst>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0.00_ ;\-#,##0.00\ "/>
    <numFmt numFmtId="166" formatCode="_-* #,##0_-;\-* #,##0_-;_-* &quot;-&quot;??_-;_-@_-"/>
    <numFmt numFmtId="167" formatCode="_(&quot;$&quot;\ * #,##0_);_(&quot;$&quot;\ * \(#,##0\);_(&quot;$&quot;\ *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b/>
      <sz val="12"/>
      <name val="Calibri"/>
      <family val="2"/>
      <scheme val="minor"/>
    </font>
    <font>
      <b/>
      <sz val="10"/>
      <name val="Calibri"/>
      <family val="2"/>
      <scheme val="minor"/>
    </font>
    <font>
      <b/>
      <sz val="10"/>
      <color theme="1"/>
      <name val="Calibri"/>
      <family val="2"/>
      <scheme val="minor"/>
    </font>
    <font>
      <sz val="10"/>
      <color theme="1"/>
      <name val="Calibri"/>
      <family val="2"/>
      <scheme val="minor"/>
    </font>
    <font>
      <sz val="10"/>
      <name val="Calibri"/>
      <family val="2"/>
      <scheme val="minor"/>
    </font>
    <font>
      <b/>
      <sz val="12"/>
      <color theme="1"/>
      <name val="Calibri"/>
      <family val="2"/>
      <scheme val="minor"/>
    </font>
    <font>
      <sz val="12"/>
      <color theme="1"/>
      <name val="Calibri"/>
      <family val="2"/>
      <scheme val="minor"/>
    </font>
    <font>
      <b/>
      <u/>
      <sz val="12"/>
      <name val="Calibri"/>
      <family val="2"/>
      <scheme val="minor"/>
    </font>
    <font>
      <b/>
      <u/>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239">
    <xf numFmtId="0" fontId="0" fillId="0" borderId="0" xfId="0"/>
    <xf numFmtId="0" fontId="0" fillId="0" borderId="0" xfId="0" applyAlignment="1">
      <alignment vertical="center"/>
    </xf>
    <xf numFmtId="0" fontId="0" fillId="0" borderId="0" xfId="0" applyAlignment="1">
      <alignment horizontal="center" vertical="center"/>
    </xf>
    <xf numFmtId="0" fontId="6" fillId="3" borderId="1" xfId="0" applyFont="1" applyFill="1" applyBorder="1" applyAlignment="1">
      <alignment horizontal="center" vertical="center" wrapText="1"/>
    </xf>
    <xf numFmtId="0" fontId="6" fillId="3" borderId="1" xfId="0" applyFont="1" applyFill="1" applyBorder="1" applyAlignment="1" applyProtection="1">
      <alignment horizontal="center" vertical="center" wrapText="1"/>
      <protection hidden="1"/>
    </xf>
    <xf numFmtId="165" fontId="7" fillId="3" borderId="1" xfId="1" applyNumberFormat="1" applyFont="1" applyFill="1" applyBorder="1" applyAlignment="1" applyProtection="1">
      <alignment horizontal="center" vertical="center" wrapText="1"/>
      <protection locked="0"/>
    </xf>
    <xf numFmtId="10" fontId="6" fillId="3" borderId="1" xfId="4" applyNumberFormat="1" applyFont="1" applyFill="1" applyBorder="1" applyAlignment="1" applyProtection="1">
      <alignment horizontal="center" vertical="center" wrapText="1"/>
      <protection locked="0"/>
    </xf>
    <xf numFmtId="164" fontId="6" fillId="3" borderId="1" xfId="2" applyNumberFormat="1" applyFont="1" applyFill="1" applyBorder="1" applyAlignment="1">
      <alignment horizontal="center" vertical="center" wrapText="1"/>
    </xf>
    <xf numFmtId="0" fontId="9" fillId="2" borderId="0" xfId="0" applyFont="1" applyFill="1" applyAlignment="1">
      <alignment vertical="center"/>
    </xf>
    <xf numFmtId="0" fontId="4" fillId="2" borderId="1" xfId="0" applyFont="1" applyFill="1" applyBorder="1" applyAlignment="1" applyProtection="1">
      <alignment horizontal="center" vertical="center" wrapText="1"/>
      <protection hidden="1"/>
    </xf>
    <xf numFmtId="0" fontId="6" fillId="2" borderId="1" xfId="0" applyFont="1" applyFill="1" applyBorder="1" applyAlignment="1" applyProtection="1">
      <alignment horizontal="center" vertical="center" wrapText="1"/>
      <protection hidden="1"/>
    </xf>
    <xf numFmtId="165" fontId="7" fillId="2" borderId="1" xfId="1" applyNumberFormat="1" applyFont="1" applyFill="1" applyBorder="1" applyAlignment="1" applyProtection="1">
      <alignment horizontal="center" vertical="center" wrapText="1"/>
      <protection locked="0"/>
    </xf>
    <xf numFmtId="10" fontId="6" fillId="2" borderId="1" xfId="4" applyNumberFormat="1" applyFont="1" applyFill="1" applyBorder="1" applyAlignment="1" applyProtection="1">
      <alignment horizontal="center" vertical="center" wrapText="1"/>
      <protection locked="0"/>
    </xf>
    <xf numFmtId="164" fontId="6" fillId="2" borderId="1" xfId="2" applyNumberFormat="1" applyFont="1" applyFill="1" applyBorder="1" applyAlignment="1">
      <alignment horizontal="center" vertical="center" wrapText="1"/>
    </xf>
    <xf numFmtId="164" fontId="6" fillId="2" borderId="1" xfId="2" applyNumberFormat="1" applyFont="1" applyFill="1" applyBorder="1" applyAlignment="1" applyProtection="1">
      <alignment horizontal="center" vertical="center" wrapText="1"/>
      <protection hidden="1"/>
    </xf>
    <xf numFmtId="164" fontId="6" fillId="3" borderId="1" xfId="2" applyNumberFormat="1" applyFont="1" applyFill="1" applyBorder="1" applyAlignment="1" applyProtection="1">
      <alignment horizontal="center" vertical="center" wrapText="1"/>
      <protection hidden="1"/>
    </xf>
    <xf numFmtId="164" fontId="7" fillId="2" borderId="1" xfId="2" applyNumberFormat="1" applyFont="1" applyFill="1" applyBorder="1" applyAlignment="1">
      <alignment horizontal="center" vertical="center" wrapText="1"/>
    </xf>
    <xf numFmtId="0" fontId="6" fillId="2" borderId="1" xfId="0" applyFont="1" applyFill="1" applyBorder="1" applyAlignment="1">
      <alignment vertical="center" wrapText="1"/>
    </xf>
    <xf numFmtId="0" fontId="6" fillId="2" borderId="1" xfId="0" applyFont="1" applyFill="1" applyBorder="1" applyAlignment="1">
      <alignment horizontal="center" vertical="center" wrapText="1"/>
    </xf>
    <xf numFmtId="166" fontId="7" fillId="2" borderId="1" xfId="1" applyNumberFormat="1" applyFont="1" applyFill="1" applyBorder="1" applyAlignment="1" applyProtection="1">
      <alignment horizontal="center" vertical="center" wrapText="1"/>
      <protection hidden="1"/>
    </xf>
    <xf numFmtId="166" fontId="4" fillId="2" borderId="1" xfId="1" applyNumberFormat="1" applyFont="1" applyFill="1" applyBorder="1" applyAlignment="1" applyProtection="1">
      <alignment horizontal="center" vertical="center" wrapText="1"/>
      <protection hidden="1"/>
    </xf>
    <xf numFmtId="0" fontId="7" fillId="5" borderId="1" xfId="0" applyFont="1" applyFill="1" applyBorder="1" applyAlignment="1" applyProtection="1">
      <alignment horizontal="left" vertical="center" wrapText="1"/>
      <protection locked="0"/>
    </xf>
    <xf numFmtId="0" fontId="7" fillId="5" borderId="1" xfId="0" applyFont="1" applyFill="1" applyBorder="1" applyAlignment="1" applyProtection="1">
      <alignment horizontal="center" vertical="center" wrapText="1"/>
      <protection locked="0"/>
    </xf>
    <xf numFmtId="0" fontId="7" fillId="5" borderId="1" xfId="0" applyFont="1" applyFill="1" applyBorder="1" applyAlignment="1" applyProtection="1">
      <alignment horizontal="center" vertical="center" wrapText="1"/>
      <protection hidden="1"/>
    </xf>
    <xf numFmtId="40" fontId="7" fillId="5" borderId="1" xfId="1" applyNumberFormat="1" applyFont="1" applyFill="1" applyBorder="1" applyAlignment="1" applyProtection="1">
      <alignment horizontal="center" vertical="center" wrapText="1"/>
      <protection locked="0"/>
    </xf>
    <xf numFmtId="10" fontId="7" fillId="5" borderId="1" xfId="4" applyNumberFormat="1" applyFont="1" applyFill="1" applyBorder="1" applyAlignment="1" applyProtection="1">
      <alignment horizontal="center" vertical="center" wrapText="1"/>
      <protection locked="0"/>
    </xf>
    <xf numFmtId="166" fontId="7" fillId="5" borderId="1" xfId="1" applyNumberFormat="1" applyFont="1" applyFill="1" applyBorder="1" applyAlignment="1" applyProtection="1">
      <alignment horizontal="center" vertical="center"/>
      <protection hidden="1"/>
    </xf>
    <xf numFmtId="167" fontId="6" fillId="5" borderId="1" xfId="2" applyNumberFormat="1" applyFont="1" applyFill="1" applyBorder="1" applyAlignment="1" applyProtection="1">
      <alignment horizontal="center" vertical="center"/>
      <protection hidden="1"/>
    </xf>
    <xf numFmtId="0" fontId="7" fillId="5" borderId="5" xfId="0" applyFont="1" applyFill="1" applyBorder="1" applyAlignment="1" applyProtection="1">
      <alignment horizontal="left" vertical="center" wrapText="1"/>
      <protection locked="0"/>
    </xf>
    <xf numFmtId="0" fontId="4" fillId="5" borderId="3" xfId="0" applyFont="1" applyFill="1" applyBorder="1" applyAlignment="1" applyProtection="1">
      <alignment horizontal="center" vertical="center" wrapText="1"/>
      <protection hidden="1"/>
    </xf>
    <xf numFmtId="0" fontId="7" fillId="5" borderId="3" xfId="0" applyFont="1" applyFill="1" applyBorder="1" applyAlignment="1" applyProtection="1">
      <alignment horizontal="left" vertical="center" wrapText="1"/>
      <protection locked="0"/>
    </xf>
    <xf numFmtId="0" fontId="7" fillId="5" borderId="3" xfId="0" applyFont="1" applyFill="1" applyBorder="1" applyAlignment="1" applyProtection="1">
      <alignment horizontal="center" vertical="center" wrapText="1"/>
      <protection locked="0"/>
    </xf>
    <xf numFmtId="0" fontId="6" fillId="5" borderId="1" xfId="0" applyFont="1" applyFill="1" applyBorder="1" applyAlignment="1" applyProtection="1">
      <alignment horizontal="left" vertical="center" wrapText="1"/>
      <protection locked="0"/>
    </xf>
    <xf numFmtId="0" fontId="6" fillId="5" borderId="1" xfId="0" applyFont="1" applyFill="1" applyBorder="1" applyAlignment="1" applyProtection="1">
      <alignment horizontal="center" vertical="center" wrapText="1"/>
      <protection locked="0"/>
    </xf>
    <xf numFmtId="0" fontId="7" fillId="5" borderId="5" xfId="0" applyFont="1" applyFill="1" applyBorder="1" applyAlignment="1" applyProtection="1">
      <alignment horizontal="center" vertical="center" wrapText="1"/>
      <protection locked="0"/>
    </xf>
    <xf numFmtId="0" fontId="7" fillId="2" borderId="1" xfId="0" applyFont="1" applyFill="1" applyBorder="1" applyAlignment="1">
      <alignment horizontal="left" vertical="center" wrapText="1"/>
    </xf>
    <xf numFmtId="0" fontId="7" fillId="2" borderId="1" xfId="0" applyFont="1" applyFill="1" applyBorder="1" applyAlignment="1" applyProtection="1">
      <alignment horizontal="center" vertical="center" wrapText="1"/>
      <protection hidden="1"/>
    </xf>
    <xf numFmtId="166" fontId="7" fillId="2" borderId="1" xfId="1" applyNumberFormat="1" applyFont="1" applyFill="1" applyBorder="1" applyAlignment="1" applyProtection="1">
      <alignment vertical="center"/>
      <protection hidden="1"/>
    </xf>
    <xf numFmtId="0" fontId="7" fillId="2" borderId="1" xfId="0" applyFont="1" applyFill="1" applyBorder="1" applyAlignment="1">
      <alignment horizontal="center" vertical="center" wrapText="1"/>
    </xf>
    <xf numFmtId="166" fontId="7" fillId="5" borderId="1" xfId="1" applyNumberFormat="1" applyFont="1" applyFill="1" applyBorder="1" applyAlignment="1" applyProtection="1">
      <alignment vertical="center" wrapText="1"/>
      <protection hidden="1"/>
    </xf>
    <xf numFmtId="166" fontId="7" fillId="5" borderId="1" xfId="1" applyNumberFormat="1" applyFont="1" applyFill="1" applyBorder="1" applyAlignment="1" applyProtection="1">
      <alignment horizontal="center" vertical="center" wrapText="1"/>
      <protection hidden="1"/>
    </xf>
    <xf numFmtId="0" fontId="7" fillId="2" borderId="1" xfId="0" applyFont="1" applyFill="1" applyBorder="1" applyAlignment="1" applyProtection="1">
      <alignment horizontal="left" vertical="center" wrapText="1"/>
      <protection locked="0"/>
    </xf>
    <xf numFmtId="0" fontId="7" fillId="2" borderId="1" xfId="0" applyFont="1" applyFill="1" applyBorder="1" applyAlignment="1" applyProtection="1">
      <alignment horizontal="center" vertical="center" wrapText="1"/>
      <protection locked="0"/>
    </xf>
    <xf numFmtId="166" fontId="7" fillId="2" borderId="1" xfId="1" applyNumberFormat="1" applyFont="1" applyFill="1" applyBorder="1" applyAlignment="1" applyProtection="1">
      <alignment vertical="center" wrapText="1"/>
      <protection hidden="1"/>
    </xf>
    <xf numFmtId="0" fontId="7" fillId="2" borderId="1" xfId="0" applyFont="1" applyFill="1" applyBorder="1" applyAlignment="1">
      <alignment horizontal="center" vertical="center"/>
    </xf>
    <xf numFmtId="166" fontId="7" fillId="2" borderId="1" xfId="1" applyNumberFormat="1" applyFont="1" applyFill="1" applyBorder="1" applyAlignment="1">
      <alignment vertical="center"/>
    </xf>
    <xf numFmtId="0" fontId="6" fillId="0" borderId="0" xfId="0" applyFont="1" applyAlignment="1">
      <alignment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164" fontId="6" fillId="0" borderId="0" xfId="2" applyNumberFormat="1" applyFont="1" applyAlignment="1">
      <alignment horizontal="center" vertical="center" wrapText="1"/>
    </xf>
    <xf numFmtId="40" fontId="7" fillId="5" borderId="3" xfId="1" applyNumberFormat="1" applyFont="1" applyFill="1" applyBorder="1" applyAlignment="1" applyProtection="1">
      <alignment horizontal="center" vertical="center" wrapText="1"/>
      <protection locked="0"/>
    </xf>
    <xf numFmtId="10" fontId="7" fillId="5" borderId="3" xfId="4" applyNumberFormat="1" applyFont="1" applyFill="1" applyBorder="1" applyAlignment="1" applyProtection="1">
      <alignment horizontal="center" vertical="center" wrapText="1"/>
      <protection locked="0"/>
    </xf>
    <xf numFmtId="166" fontId="7" fillId="5" borderId="3" xfId="1" applyNumberFormat="1" applyFont="1" applyFill="1" applyBorder="1" applyAlignment="1" applyProtection="1">
      <alignment horizontal="center" vertical="center"/>
      <protection hidden="1"/>
    </xf>
    <xf numFmtId="166" fontId="3" fillId="2" borderId="16" xfId="0" applyNumberFormat="1" applyFont="1" applyFill="1" applyBorder="1" applyAlignment="1" applyProtection="1">
      <alignment horizontal="center" vertical="center" wrapText="1"/>
      <protection hidden="1"/>
    </xf>
    <xf numFmtId="167" fontId="6" fillId="5" borderId="5" xfId="2" applyNumberFormat="1" applyFont="1" applyFill="1" applyBorder="1" applyAlignment="1" applyProtection="1">
      <alignment horizontal="center" vertical="center"/>
      <protection hidden="1"/>
    </xf>
    <xf numFmtId="0" fontId="7" fillId="5" borderId="5" xfId="0" applyFont="1" applyFill="1" applyBorder="1" applyAlignment="1" applyProtection="1">
      <alignment horizontal="center" vertical="center" wrapText="1"/>
      <protection hidden="1"/>
    </xf>
    <xf numFmtId="166" fontId="7" fillId="5" borderId="5" xfId="1" applyNumberFormat="1" applyFont="1" applyFill="1" applyBorder="1" applyAlignment="1" applyProtection="1">
      <alignment vertical="center" wrapText="1"/>
      <protection hidden="1"/>
    </xf>
    <xf numFmtId="166" fontId="7" fillId="5" borderId="5" xfId="1" applyNumberFormat="1" applyFont="1" applyFill="1" applyBorder="1" applyAlignment="1" applyProtection="1">
      <alignment horizontal="center" vertical="center" wrapText="1"/>
      <protection hidden="1"/>
    </xf>
    <xf numFmtId="0" fontId="7" fillId="2" borderId="3" xfId="0" applyFont="1" applyFill="1" applyBorder="1" applyAlignment="1" applyProtection="1">
      <alignment horizontal="left" vertical="center" wrapText="1"/>
      <protection locked="0"/>
    </xf>
    <xf numFmtId="0" fontId="7" fillId="2" borderId="3"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hidden="1"/>
    </xf>
    <xf numFmtId="9" fontId="7" fillId="2" borderId="3" xfId="0" applyNumberFormat="1" applyFont="1" applyFill="1" applyBorder="1" applyAlignment="1" applyProtection="1">
      <alignment vertical="center" wrapText="1"/>
      <protection hidden="1"/>
    </xf>
    <xf numFmtId="166" fontId="7" fillId="2" borderId="3" xfId="1" applyNumberFormat="1" applyFont="1" applyFill="1" applyBorder="1" applyAlignment="1" applyProtection="1">
      <alignment vertical="center" wrapText="1"/>
      <protection hidden="1"/>
    </xf>
    <xf numFmtId="166" fontId="7" fillId="2" borderId="3" xfId="1" applyNumberFormat="1" applyFont="1" applyFill="1" applyBorder="1" applyAlignment="1" applyProtection="1">
      <alignment horizontal="center" vertical="center" wrapText="1"/>
      <protection hidden="1"/>
    </xf>
    <xf numFmtId="0" fontId="4" fillId="2" borderId="5" xfId="0" applyFont="1" applyFill="1" applyBorder="1" applyAlignment="1" applyProtection="1">
      <alignment horizontal="center" vertical="center" wrapText="1"/>
      <protection hidden="1"/>
    </xf>
    <xf numFmtId="166" fontId="4" fillId="2" borderId="5" xfId="1" applyNumberFormat="1" applyFont="1" applyFill="1" applyBorder="1" applyAlignment="1" applyProtection="1">
      <alignment horizontal="center" vertical="center" wrapText="1"/>
      <protection hidden="1"/>
    </xf>
    <xf numFmtId="9" fontId="7" fillId="2" borderId="1" xfId="0" applyNumberFormat="1" applyFont="1" applyFill="1" applyBorder="1" applyAlignment="1" applyProtection="1">
      <alignment vertical="center" wrapText="1"/>
      <protection hidden="1"/>
    </xf>
    <xf numFmtId="0" fontId="7" fillId="2" borderId="3" xfId="0" applyFont="1" applyFill="1" applyBorder="1" applyAlignment="1">
      <alignment horizontal="center" vertical="center"/>
    </xf>
    <xf numFmtId="166" fontId="7" fillId="2" borderId="3" xfId="1" applyNumberFormat="1" applyFont="1" applyFill="1" applyBorder="1" applyAlignment="1">
      <alignment vertical="center"/>
    </xf>
    <xf numFmtId="40" fontId="7" fillId="5" borderId="5" xfId="1" applyNumberFormat="1" applyFont="1" applyFill="1" applyBorder="1" applyAlignment="1" applyProtection="1">
      <alignment horizontal="center" vertical="center" wrapText="1"/>
      <protection locked="0"/>
    </xf>
    <xf numFmtId="10" fontId="7" fillId="5" borderId="5" xfId="4" applyNumberFormat="1" applyFont="1" applyFill="1" applyBorder="1" applyAlignment="1" applyProtection="1">
      <alignment horizontal="center" vertical="center" wrapText="1"/>
      <protection locked="0"/>
    </xf>
    <xf numFmtId="166" fontId="7" fillId="5" borderId="5" xfId="1" applyNumberFormat="1" applyFont="1" applyFill="1" applyBorder="1" applyAlignment="1" applyProtection="1">
      <alignment horizontal="center" vertical="center"/>
      <protection hidden="1"/>
    </xf>
    <xf numFmtId="0" fontId="7" fillId="2" borderId="20" xfId="0" applyFont="1" applyFill="1" applyBorder="1" applyAlignment="1" applyProtection="1">
      <alignment horizontal="left" vertical="center" wrapText="1"/>
      <protection hidden="1"/>
    </xf>
    <xf numFmtId="0" fontId="7" fillId="2" borderId="5" xfId="0" applyFont="1" applyFill="1" applyBorder="1" applyAlignment="1" applyProtection="1">
      <alignment horizontal="center" vertical="center" wrapText="1"/>
      <protection hidden="1"/>
    </xf>
    <xf numFmtId="9" fontId="7" fillId="2" borderId="5" xfId="0" applyNumberFormat="1" applyFont="1" applyFill="1" applyBorder="1" applyAlignment="1" applyProtection="1">
      <alignment vertical="center" wrapText="1"/>
      <protection hidden="1"/>
    </xf>
    <xf numFmtId="166" fontId="7" fillId="2" borderId="5" xfId="1" applyNumberFormat="1" applyFont="1" applyFill="1" applyBorder="1" applyAlignment="1" applyProtection="1">
      <alignment vertical="center" wrapText="1"/>
      <protection hidden="1"/>
    </xf>
    <xf numFmtId="166" fontId="7" fillId="2" borderId="5" xfId="1" applyNumberFormat="1" applyFont="1" applyFill="1" applyBorder="1" applyAlignment="1" applyProtection="1">
      <alignment horizontal="center" vertical="center" wrapText="1"/>
      <protection hidden="1"/>
    </xf>
    <xf numFmtId="0" fontId="7" fillId="2" borderId="2" xfId="0" applyFont="1" applyFill="1" applyBorder="1" applyAlignment="1" applyProtection="1">
      <alignment horizontal="left" vertical="center" wrapText="1"/>
      <protection hidden="1"/>
    </xf>
    <xf numFmtId="0" fontId="7" fillId="5" borderId="2" xfId="0" applyFont="1" applyFill="1" applyBorder="1" applyAlignment="1" applyProtection="1">
      <alignment horizontal="left" vertical="center" wrapText="1"/>
      <protection hidden="1"/>
    </xf>
    <xf numFmtId="9" fontId="7" fillId="5" borderId="1" xfId="0" applyNumberFormat="1" applyFont="1" applyFill="1" applyBorder="1" applyAlignment="1" applyProtection="1">
      <alignment vertical="center" wrapText="1"/>
      <protection hidden="1"/>
    </xf>
    <xf numFmtId="0" fontId="7" fillId="5" borderId="9" xfId="0" applyFont="1" applyFill="1" applyBorder="1" applyAlignment="1" applyProtection="1">
      <alignment horizontal="left" vertical="center" wrapText="1"/>
      <protection hidden="1"/>
    </xf>
    <xf numFmtId="0" fontId="7" fillId="5" borderId="3" xfId="0" applyFont="1" applyFill="1" applyBorder="1" applyAlignment="1" applyProtection="1">
      <alignment horizontal="center" vertical="center" wrapText="1"/>
      <protection hidden="1"/>
    </xf>
    <xf numFmtId="9" fontId="7" fillId="5" borderId="3" xfId="0" applyNumberFormat="1" applyFont="1" applyFill="1" applyBorder="1" applyAlignment="1" applyProtection="1">
      <alignment vertical="center" wrapText="1"/>
      <protection hidden="1"/>
    </xf>
    <xf numFmtId="166" fontId="7" fillId="5" borderId="3" xfId="1" applyNumberFormat="1" applyFont="1" applyFill="1" applyBorder="1" applyAlignment="1" applyProtection="1">
      <alignment vertical="center" wrapText="1"/>
      <protection hidden="1"/>
    </xf>
    <xf numFmtId="166" fontId="7" fillId="5" borderId="3" xfId="1" applyNumberFormat="1" applyFont="1" applyFill="1" applyBorder="1" applyAlignment="1" applyProtection="1">
      <alignment horizontal="center" vertical="center" wrapText="1"/>
      <protection hidden="1"/>
    </xf>
    <xf numFmtId="167" fontId="6" fillId="5" borderId="3" xfId="2" applyNumberFormat="1" applyFont="1" applyFill="1" applyBorder="1" applyAlignment="1" applyProtection="1">
      <alignment horizontal="center" vertical="center"/>
      <protection hidden="1"/>
    </xf>
    <xf numFmtId="167" fontId="8" fillId="2" borderId="16" xfId="0" applyNumberFormat="1" applyFont="1" applyFill="1" applyBorder="1" applyAlignment="1">
      <alignment vertical="center"/>
    </xf>
    <xf numFmtId="166" fontId="3" fillId="2" borderId="30" xfId="0" applyNumberFormat="1" applyFont="1" applyFill="1" applyBorder="1" applyAlignment="1" applyProtection="1">
      <alignment horizontal="center" vertical="center" wrapText="1"/>
      <protection hidden="1"/>
    </xf>
    <xf numFmtId="42" fontId="8" fillId="4" borderId="16" xfId="3" applyFont="1" applyFill="1" applyBorder="1" applyAlignment="1">
      <alignment vertical="center"/>
    </xf>
    <xf numFmtId="0" fontId="6" fillId="5" borderId="5" xfId="0" applyFont="1" applyFill="1" applyBorder="1" applyAlignment="1">
      <alignment horizontal="center" vertical="center" wrapText="1"/>
    </xf>
    <xf numFmtId="0" fontId="6" fillId="5" borderId="5" xfId="0" applyFont="1" applyFill="1" applyBorder="1" applyAlignment="1" applyProtection="1">
      <alignment horizontal="center" vertical="center" wrapText="1"/>
      <protection hidden="1"/>
    </xf>
    <xf numFmtId="165" fontId="7" fillId="5" borderId="5" xfId="1" applyNumberFormat="1" applyFont="1" applyFill="1" applyBorder="1" applyAlignment="1" applyProtection="1">
      <alignment horizontal="center" vertical="center" wrapText="1"/>
      <protection locked="0"/>
    </xf>
    <xf numFmtId="10" fontId="6" fillId="5" borderId="5" xfId="4" applyNumberFormat="1" applyFont="1" applyFill="1" applyBorder="1" applyAlignment="1" applyProtection="1">
      <alignment horizontal="center" vertical="center" wrapText="1"/>
      <protection locked="0"/>
    </xf>
    <xf numFmtId="164" fontId="6" fillId="5" borderId="5" xfId="2" applyNumberFormat="1" applyFont="1" applyFill="1" applyBorder="1" applyAlignment="1">
      <alignment horizontal="center" vertical="center" wrapText="1"/>
    </xf>
    <xf numFmtId="164" fontId="6" fillId="5" borderId="5" xfId="2" applyNumberFormat="1" applyFont="1" applyFill="1" applyBorder="1" applyAlignment="1" applyProtection="1">
      <alignment horizontal="center" vertical="center" wrapText="1"/>
      <protection hidden="1"/>
    </xf>
    <xf numFmtId="0" fontId="6" fillId="5" borderId="3" xfId="0" applyFont="1" applyFill="1" applyBorder="1" applyAlignment="1">
      <alignment horizontal="center" vertical="center" wrapText="1"/>
    </xf>
    <xf numFmtId="0" fontId="6" fillId="5" borderId="3" xfId="0" applyFont="1" applyFill="1" applyBorder="1" applyAlignment="1" applyProtection="1">
      <alignment horizontal="center" vertical="center" wrapText="1"/>
      <protection hidden="1"/>
    </xf>
    <xf numFmtId="165" fontId="7" fillId="5" borderId="3" xfId="1" applyNumberFormat="1" applyFont="1" applyFill="1" applyBorder="1" applyAlignment="1" applyProtection="1">
      <alignment horizontal="center" vertical="center" wrapText="1"/>
      <protection locked="0"/>
    </xf>
    <xf numFmtId="10" fontId="6" fillId="5" borderId="3" xfId="4" applyNumberFormat="1" applyFont="1" applyFill="1" applyBorder="1" applyAlignment="1" applyProtection="1">
      <alignment horizontal="center" vertical="center" wrapText="1"/>
      <protection locked="0"/>
    </xf>
    <xf numFmtId="164" fontId="6" fillId="5" borderId="3" xfId="2" applyNumberFormat="1" applyFont="1" applyFill="1" applyBorder="1" applyAlignment="1">
      <alignment horizontal="center" vertical="center" wrapText="1"/>
    </xf>
    <xf numFmtId="164" fontId="6" fillId="5" borderId="3" xfId="2" applyNumberFormat="1" applyFont="1" applyFill="1" applyBorder="1" applyAlignment="1" applyProtection="1">
      <alignment horizontal="center" vertical="center" wrapText="1"/>
      <protection hidden="1"/>
    </xf>
    <xf numFmtId="164" fontId="8" fillId="2" borderId="16" xfId="0" applyNumberFormat="1" applyFont="1" applyFill="1" applyBorder="1" applyAlignment="1" applyProtection="1">
      <alignment vertical="center" wrapText="1"/>
      <protection locked="0"/>
    </xf>
    <xf numFmtId="164" fontId="8" fillId="2" borderId="16" xfId="2" applyNumberFormat="1" applyFont="1" applyFill="1" applyBorder="1" applyAlignment="1" applyProtection="1">
      <alignment horizontal="center" vertical="center" wrapText="1"/>
      <protection hidden="1"/>
    </xf>
    <xf numFmtId="0" fontId="5" fillId="5" borderId="1" xfId="0" applyFont="1" applyFill="1" applyBorder="1" applyAlignment="1" applyProtection="1">
      <alignment vertical="center" wrapText="1"/>
      <protection locked="0"/>
    </xf>
    <xf numFmtId="0" fontId="6"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protection hidden="1"/>
    </xf>
    <xf numFmtId="165" fontId="7" fillId="5" borderId="1" xfId="1" applyNumberFormat="1" applyFont="1" applyFill="1" applyBorder="1" applyAlignment="1" applyProtection="1">
      <alignment horizontal="center" vertical="center" wrapText="1"/>
      <protection locked="0"/>
    </xf>
    <xf numFmtId="10" fontId="6" fillId="5" borderId="1" xfId="4" applyNumberFormat="1" applyFont="1" applyFill="1" applyBorder="1" applyAlignment="1" applyProtection="1">
      <alignment horizontal="center" vertical="center" wrapText="1"/>
      <protection locked="0"/>
    </xf>
    <xf numFmtId="164" fontId="6" fillId="5" borderId="1" xfId="2" applyNumberFormat="1" applyFont="1" applyFill="1" applyBorder="1" applyAlignment="1">
      <alignment horizontal="center" vertical="center" wrapText="1"/>
    </xf>
    <xf numFmtId="0" fontId="5" fillId="3" borderId="3" xfId="0" applyFont="1" applyFill="1" applyBorder="1" applyAlignment="1" applyProtection="1">
      <alignment vertical="center" wrapText="1"/>
      <protection locked="0"/>
    </xf>
    <xf numFmtId="0" fontId="6" fillId="3" borderId="3" xfId="0" applyFont="1" applyFill="1" applyBorder="1" applyAlignment="1">
      <alignment horizontal="center" vertical="center" wrapText="1"/>
    </xf>
    <xf numFmtId="0" fontId="6" fillId="3" borderId="3" xfId="0" applyFont="1" applyFill="1" applyBorder="1" applyAlignment="1" applyProtection="1">
      <alignment horizontal="center" vertical="center" wrapText="1"/>
      <protection hidden="1"/>
    </xf>
    <xf numFmtId="165" fontId="7" fillId="3" borderId="3" xfId="1" applyNumberFormat="1" applyFont="1" applyFill="1" applyBorder="1" applyAlignment="1" applyProtection="1">
      <alignment horizontal="center" vertical="center" wrapText="1"/>
      <protection locked="0"/>
    </xf>
    <xf numFmtId="10" fontId="6" fillId="3" borderId="3" xfId="4" applyNumberFormat="1" applyFont="1" applyFill="1" applyBorder="1" applyAlignment="1" applyProtection="1">
      <alignment horizontal="center" vertical="center" wrapText="1"/>
      <protection locked="0"/>
    </xf>
    <xf numFmtId="164" fontId="6" fillId="3" borderId="3" xfId="2" applyNumberFormat="1" applyFont="1" applyFill="1" applyBorder="1" applyAlignment="1">
      <alignment horizontal="center" vertical="center" wrapText="1"/>
    </xf>
    <xf numFmtId="164" fontId="6" fillId="3" borderId="4" xfId="2" applyNumberFormat="1" applyFont="1" applyFill="1" applyBorder="1" applyAlignment="1" applyProtection="1">
      <alignment horizontal="center" vertical="center" wrapText="1"/>
      <protection hidden="1"/>
    </xf>
    <xf numFmtId="164" fontId="8" fillId="2" borderId="23" xfId="2" applyNumberFormat="1" applyFont="1" applyFill="1" applyBorder="1" applyAlignment="1" applyProtection="1">
      <alignment horizontal="center" vertical="center" wrapText="1"/>
      <protection hidden="1"/>
    </xf>
    <xf numFmtId="0" fontId="6" fillId="3" borderId="5" xfId="0" applyFont="1" applyFill="1" applyBorder="1" applyAlignment="1">
      <alignment horizontal="center" vertical="center" wrapText="1"/>
    </xf>
    <xf numFmtId="0" fontId="6" fillId="3" borderId="5" xfId="0" applyFont="1" applyFill="1" applyBorder="1" applyAlignment="1" applyProtection="1">
      <alignment horizontal="center" vertical="center" wrapText="1"/>
      <protection hidden="1"/>
    </xf>
    <xf numFmtId="165" fontId="7" fillId="3" borderId="5" xfId="1" applyNumberFormat="1" applyFont="1" applyFill="1" applyBorder="1" applyAlignment="1" applyProtection="1">
      <alignment horizontal="center" vertical="center" wrapText="1"/>
      <protection locked="0"/>
    </xf>
    <xf numFmtId="10" fontId="6" fillId="3" borderId="5" xfId="4" applyNumberFormat="1" applyFont="1" applyFill="1" applyBorder="1" applyAlignment="1" applyProtection="1">
      <alignment horizontal="center" vertical="center" wrapText="1"/>
      <protection locked="0"/>
    </xf>
    <xf numFmtId="164" fontId="6" fillId="3" borderId="5" xfId="2" applyNumberFormat="1" applyFont="1" applyFill="1" applyBorder="1" applyAlignment="1">
      <alignment horizontal="center" vertical="center" wrapText="1"/>
    </xf>
    <xf numFmtId="164" fontId="6" fillId="3" borderId="5" xfId="2" applyNumberFormat="1" applyFont="1" applyFill="1" applyBorder="1" applyAlignment="1" applyProtection="1">
      <alignment horizontal="center" vertical="center" wrapText="1"/>
      <protection hidden="1"/>
    </xf>
    <xf numFmtId="0" fontId="6" fillId="2" borderId="3" xfId="0" applyFont="1" applyFill="1" applyBorder="1" applyAlignment="1">
      <alignment horizontal="center" vertical="center" wrapText="1"/>
    </xf>
    <xf numFmtId="0" fontId="6" fillId="2" borderId="3" xfId="0" applyFont="1" applyFill="1" applyBorder="1" applyAlignment="1" applyProtection="1">
      <alignment horizontal="center" vertical="center" wrapText="1"/>
      <protection hidden="1"/>
    </xf>
    <xf numFmtId="165" fontId="7" fillId="2" borderId="3" xfId="1" applyNumberFormat="1" applyFont="1" applyFill="1" applyBorder="1" applyAlignment="1" applyProtection="1">
      <alignment horizontal="center" vertical="center" wrapText="1"/>
      <protection locked="0"/>
    </xf>
    <xf numFmtId="10" fontId="6" fillId="2" borderId="3" xfId="4" applyNumberFormat="1" applyFont="1" applyFill="1" applyBorder="1" applyAlignment="1" applyProtection="1">
      <alignment horizontal="center" vertical="center" wrapText="1"/>
      <protection locked="0"/>
    </xf>
    <xf numFmtId="164" fontId="6" fillId="2" borderId="3" xfId="2" applyNumberFormat="1" applyFont="1" applyFill="1" applyBorder="1" applyAlignment="1">
      <alignment horizontal="center" vertical="center" wrapText="1"/>
    </xf>
    <xf numFmtId="164" fontId="6" fillId="2" borderId="3" xfId="2" applyNumberFormat="1" applyFont="1" applyFill="1" applyBorder="1" applyAlignment="1" applyProtection="1">
      <alignment horizontal="center" vertical="center" wrapText="1"/>
      <protection hidden="1"/>
    </xf>
    <xf numFmtId="164" fontId="8" fillId="2" borderId="35" xfId="2" applyNumberFormat="1" applyFont="1" applyFill="1" applyBorder="1" applyAlignment="1" applyProtection="1">
      <alignment horizontal="center" vertical="center" wrapText="1"/>
      <protection hidden="1"/>
    </xf>
    <xf numFmtId="0" fontId="6" fillId="2" borderId="3" xfId="0" applyFont="1" applyFill="1" applyBorder="1" applyAlignment="1">
      <alignment vertical="center" wrapText="1"/>
    </xf>
    <xf numFmtId="0" fontId="7" fillId="2" borderId="3" xfId="0" applyFont="1" applyFill="1" applyBorder="1" applyAlignment="1">
      <alignment horizontal="center" vertical="center" wrapText="1"/>
    </xf>
    <xf numFmtId="164" fontId="7" fillId="2" borderId="3" xfId="2" applyNumberFormat="1" applyFont="1" applyFill="1" applyBorder="1" applyAlignment="1">
      <alignment horizontal="center" vertical="center" wrapText="1"/>
    </xf>
    <xf numFmtId="164" fontId="8" fillId="0" borderId="16" xfId="0" applyNumberFormat="1" applyFont="1" applyBorder="1" applyAlignment="1">
      <alignment vertical="center"/>
    </xf>
    <xf numFmtId="164" fontId="8" fillId="0" borderId="29" xfId="0" applyNumberFormat="1" applyFont="1" applyBorder="1" applyAlignment="1">
      <alignment vertical="center" wrapText="1"/>
    </xf>
    <xf numFmtId="42" fontId="8" fillId="0" borderId="1" xfId="3" applyFont="1" applyBorder="1" applyAlignment="1">
      <alignment vertical="center"/>
    </xf>
    <xf numFmtId="42" fontId="8" fillId="0" borderId="3" xfId="3" applyFont="1" applyBorder="1" applyAlignment="1">
      <alignment vertical="center"/>
    </xf>
    <xf numFmtId="42" fontId="8" fillId="0" borderId="23" xfId="3" applyFont="1" applyBorder="1" applyAlignment="1">
      <alignment vertical="center"/>
    </xf>
    <xf numFmtId="9" fontId="7" fillId="5" borderId="5" xfId="0" applyNumberFormat="1" applyFont="1" applyFill="1" applyBorder="1" applyAlignment="1" applyProtection="1">
      <alignment horizontal="center" vertical="center" wrapText="1"/>
      <protection hidden="1"/>
    </xf>
    <xf numFmtId="9" fontId="7" fillId="2" borderId="3" xfId="0" applyNumberFormat="1" applyFont="1" applyFill="1" applyBorder="1" applyAlignment="1" applyProtection="1">
      <alignment horizontal="center" vertical="center" wrapText="1"/>
      <protection hidden="1"/>
    </xf>
    <xf numFmtId="0" fontId="7" fillId="5" borderId="1" xfId="0" applyFont="1" applyFill="1" applyBorder="1" applyAlignment="1" applyProtection="1">
      <alignment horizontal="center" vertical="center" wrapText="1"/>
      <protection locked="0"/>
    </xf>
    <xf numFmtId="0" fontId="8" fillId="0" borderId="38" xfId="0" applyFont="1" applyBorder="1" applyAlignment="1">
      <alignment horizontal="left" vertical="center" wrapText="1"/>
    </xf>
    <xf numFmtId="0" fontId="8" fillId="0" borderId="9" xfId="0" applyFont="1" applyBorder="1" applyAlignment="1">
      <alignment horizontal="left" vertical="center" wrapText="1"/>
    </xf>
    <xf numFmtId="0" fontId="8" fillId="0" borderId="15" xfId="0" applyFont="1" applyBorder="1" applyAlignment="1">
      <alignment horizontal="left" vertical="center" wrapText="1"/>
    </xf>
    <xf numFmtId="0" fontId="8" fillId="0" borderId="31" xfId="0" applyFont="1" applyBorder="1" applyAlignment="1">
      <alignment horizontal="left" vertical="center"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2" xfId="0" applyBorder="1" applyAlignment="1">
      <alignment horizontal="left" vertical="top" wrapText="1"/>
    </xf>
    <xf numFmtId="0" fontId="8" fillId="2" borderId="21" xfId="0" applyFont="1" applyFill="1" applyBorder="1" applyAlignment="1" applyProtection="1">
      <alignment horizontal="left" vertical="center" wrapText="1"/>
      <protection locked="0"/>
    </xf>
    <xf numFmtId="0" fontId="8" fillId="2" borderId="22" xfId="0" applyFont="1" applyFill="1" applyBorder="1" applyAlignment="1" applyProtection="1">
      <alignment horizontal="left" vertical="center" wrapText="1"/>
      <protection locked="0"/>
    </xf>
    <xf numFmtId="0" fontId="8" fillId="2" borderId="23" xfId="0" applyFont="1" applyFill="1" applyBorder="1" applyAlignment="1" applyProtection="1">
      <alignment horizontal="left" vertical="center" wrapText="1"/>
      <protection locked="0"/>
    </xf>
    <xf numFmtId="0" fontId="8" fillId="4" borderId="36" xfId="0" applyFont="1" applyFill="1" applyBorder="1" applyAlignment="1">
      <alignment horizontal="center" vertical="center"/>
    </xf>
    <xf numFmtId="0" fontId="8" fillId="4" borderId="37" xfId="0" applyFont="1" applyFill="1" applyBorder="1" applyAlignment="1">
      <alignment horizontal="center" vertical="center"/>
    </xf>
    <xf numFmtId="0" fontId="8" fillId="0" borderId="7" xfId="0" applyFont="1" applyBorder="1" applyAlignment="1">
      <alignment horizontal="left" vertical="center" wrapText="1"/>
    </xf>
    <xf numFmtId="0" fontId="8" fillId="0" borderId="2" xfId="0" applyFont="1" applyBorder="1" applyAlignment="1">
      <alignment horizontal="left" vertical="center" wrapText="1"/>
    </xf>
    <xf numFmtId="0" fontId="6" fillId="3" borderId="24" xfId="0" applyFont="1" applyFill="1" applyBorder="1" applyAlignment="1" applyProtection="1">
      <alignment horizontal="center" vertical="center" wrapText="1"/>
      <protection hidden="1"/>
    </xf>
    <xf numFmtId="0" fontId="6" fillId="3" borderId="31" xfId="0" applyFont="1" applyFill="1" applyBorder="1" applyAlignment="1" applyProtection="1">
      <alignment horizontal="center" vertical="center" wrapText="1"/>
      <protection hidden="1"/>
    </xf>
    <xf numFmtId="0" fontId="8" fillId="2" borderId="14" xfId="0" applyFont="1" applyFill="1" applyBorder="1" applyAlignment="1" applyProtection="1">
      <alignment horizontal="left" vertical="center" wrapText="1"/>
      <protection locked="0"/>
    </xf>
    <xf numFmtId="0" fontId="8" fillId="2" borderId="32" xfId="0" applyFont="1" applyFill="1" applyBorder="1" applyAlignment="1" applyProtection="1">
      <alignment horizontal="left" vertical="center" wrapText="1"/>
      <protection locked="0"/>
    </xf>
    <xf numFmtId="0" fontId="8" fillId="2" borderId="15" xfId="0" applyFont="1" applyFill="1" applyBorder="1" applyAlignment="1" applyProtection="1">
      <alignment horizontal="left" vertical="center" wrapText="1"/>
      <protection locked="0"/>
    </xf>
    <xf numFmtId="0" fontId="8" fillId="2" borderId="31" xfId="0" applyFont="1" applyFill="1" applyBorder="1" applyAlignment="1" applyProtection="1">
      <alignment horizontal="left" vertical="center" wrapText="1"/>
      <protection locked="0"/>
    </xf>
    <xf numFmtId="0" fontId="4" fillId="2" borderId="6" xfId="0" applyFont="1" applyFill="1" applyBorder="1" applyAlignment="1" applyProtection="1">
      <alignment horizontal="center" vertical="center" wrapText="1"/>
      <protection hidden="1"/>
    </xf>
    <xf numFmtId="0" fontId="4" fillId="2" borderId="2" xfId="0" applyFont="1" applyFill="1" applyBorder="1" applyAlignment="1" applyProtection="1">
      <alignment horizontal="center" vertical="center" wrapText="1"/>
      <protection hidden="1"/>
    </xf>
    <xf numFmtId="0" fontId="2" fillId="2" borderId="1" xfId="0" applyFont="1" applyFill="1" applyBorder="1" applyAlignment="1" applyProtection="1">
      <alignment horizontal="center" vertical="center" textRotation="255" wrapText="1"/>
      <protection locked="0"/>
    </xf>
    <xf numFmtId="0" fontId="2" fillId="2" borderId="3" xfId="0" applyFont="1" applyFill="1" applyBorder="1" applyAlignment="1" applyProtection="1">
      <alignment horizontal="center" vertical="center" textRotation="255" wrapText="1"/>
      <protection locked="0"/>
    </xf>
    <xf numFmtId="0" fontId="6" fillId="3" borderId="6" xfId="0" applyFont="1" applyFill="1" applyBorder="1" applyAlignment="1" applyProtection="1">
      <alignment horizontal="center" vertical="center" wrapText="1"/>
      <protection hidden="1"/>
    </xf>
    <xf numFmtId="0" fontId="6" fillId="3" borderId="2" xfId="0" applyFont="1" applyFill="1" applyBorder="1" applyAlignment="1" applyProtection="1">
      <alignment horizontal="center" vertical="center" wrapText="1"/>
      <protection hidden="1"/>
    </xf>
    <xf numFmtId="0" fontId="6" fillId="2" borderId="1" xfId="0" applyFont="1" applyFill="1" applyBorder="1" applyAlignment="1" applyProtection="1">
      <alignment horizontal="center" vertical="center" wrapText="1"/>
      <protection locked="0"/>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5" borderId="24" xfId="0" applyFont="1" applyFill="1" applyBorder="1" applyAlignment="1" applyProtection="1">
      <alignment horizontal="center" vertical="center" wrapText="1"/>
      <protection hidden="1"/>
    </xf>
    <xf numFmtId="0" fontId="6" fillId="5" borderId="31" xfId="0" applyFont="1" applyFill="1" applyBorder="1" applyAlignment="1" applyProtection="1">
      <alignment horizontal="center" vertical="center" wrapText="1"/>
      <protection hidden="1"/>
    </xf>
    <xf numFmtId="0" fontId="5" fillId="5" borderId="5" xfId="0" applyFont="1" applyFill="1" applyBorder="1" applyAlignment="1" applyProtection="1">
      <alignment vertical="center" wrapText="1"/>
      <protection locked="0"/>
    </xf>
    <xf numFmtId="0" fontId="5" fillId="5" borderId="3" xfId="0" applyFont="1" applyFill="1" applyBorder="1" applyAlignment="1" applyProtection="1">
      <alignment vertical="center" wrapText="1"/>
      <protection locked="0"/>
    </xf>
    <xf numFmtId="0" fontId="6" fillId="5" borderId="17" xfId="0" applyFont="1" applyFill="1" applyBorder="1" applyAlignment="1" applyProtection="1">
      <alignment horizontal="center" vertical="center" wrapText="1"/>
      <protection hidden="1"/>
    </xf>
    <xf numFmtId="0" fontId="6" fillId="5" borderId="18" xfId="0" applyFont="1" applyFill="1" applyBorder="1" applyAlignment="1" applyProtection="1">
      <alignment horizontal="center" vertical="center" wrapText="1"/>
      <protection hidden="1"/>
    </xf>
    <xf numFmtId="0" fontId="6" fillId="5" borderId="12" xfId="0" applyFont="1" applyFill="1" applyBorder="1" applyAlignment="1" applyProtection="1">
      <alignment horizontal="center" vertical="center" wrapText="1"/>
      <protection hidden="1"/>
    </xf>
    <xf numFmtId="0" fontId="6" fillId="5" borderId="13" xfId="0" applyFont="1" applyFill="1" applyBorder="1" applyAlignment="1" applyProtection="1">
      <alignment horizontal="center" vertical="center" wrapText="1"/>
      <protection hidden="1"/>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8" fillId="0" borderId="29" xfId="0" applyFont="1" applyBorder="1" applyAlignment="1">
      <alignment horizontal="left" vertical="center" wrapText="1"/>
    </xf>
    <xf numFmtId="0" fontId="8" fillId="4" borderId="14" xfId="0" applyFont="1" applyFill="1" applyBorder="1" applyAlignment="1">
      <alignment horizontal="center" vertical="center"/>
    </xf>
    <xf numFmtId="0" fontId="8" fillId="4" borderId="15"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6" fillId="5" borderId="8" xfId="0" applyFont="1" applyFill="1" applyBorder="1" applyAlignment="1" applyProtection="1">
      <alignment horizontal="center" vertical="center" wrapText="1"/>
      <protection hidden="1"/>
    </xf>
    <xf numFmtId="0" fontId="6" fillId="5" borderId="9" xfId="0" applyFont="1" applyFill="1" applyBorder="1" applyAlignment="1" applyProtection="1">
      <alignment horizontal="center" vertical="center" wrapText="1"/>
      <protection hidden="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24" xfId="0" applyFont="1" applyBorder="1" applyAlignment="1">
      <alignment horizontal="left" vertical="center" wrapText="1"/>
    </xf>
    <xf numFmtId="0" fontId="4" fillId="2" borderId="19" xfId="0" applyFont="1" applyFill="1" applyBorder="1" applyAlignment="1" applyProtection="1">
      <alignment horizontal="center" vertical="center" wrapText="1"/>
      <protection hidden="1"/>
    </xf>
    <xf numFmtId="0" fontId="4" fillId="2" borderId="20" xfId="0" applyFont="1" applyFill="1" applyBorder="1" applyAlignment="1" applyProtection="1">
      <alignment horizontal="center" vertical="center" wrapText="1"/>
      <protection hidden="1"/>
    </xf>
    <xf numFmtId="0" fontId="4" fillId="5" borderId="3" xfId="0" applyFont="1" applyFill="1" applyBorder="1" applyAlignment="1" applyProtection="1">
      <alignment horizontal="center" vertical="center" wrapText="1"/>
      <protection hidden="1"/>
    </xf>
    <xf numFmtId="0" fontId="4" fillId="5" borderId="4" xfId="0" applyFont="1" applyFill="1" applyBorder="1" applyAlignment="1" applyProtection="1">
      <alignment horizontal="center" vertical="center" wrapText="1"/>
      <protection hidden="1"/>
    </xf>
    <xf numFmtId="0" fontId="7" fillId="5" borderId="1" xfId="0" applyFont="1" applyFill="1" applyBorder="1" applyAlignment="1" applyProtection="1">
      <alignment horizontal="center" vertical="center" wrapText="1"/>
      <protection locked="0"/>
    </xf>
    <xf numFmtId="0" fontId="7" fillId="5" borderId="3" xfId="0" applyFont="1" applyFill="1" applyBorder="1" applyAlignment="1" applyProtection="1">
      <alignment horizontal="center" vertical="center" wrapText="1"/>
      <protection locked="0"/>
    </xf>
    <xf numFmtId="0" fontId="8" fillId="0" borderId="23" xfId="0" applyFont="1" applyBorder="1" applyAlignment="1">
      <alignment horizontal="left" vertical="center" wrapText="1"/>
    </xf>
    <xf numFmtId="0" fontId="7" fillId="2" borderId="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3" fillId="2" borderId="14" xfId="0" applyFont="1" applyFill="1" applyBorder="1" applyAlignment="1" applyProtection="1">
      <alignment horizontal="left" vertical="center" wrapText="1"/>
      <protection hidden="1"/>
    </xf>
    <xf numFmtId="0" fontId="3" fillId="2" borderId="15" xfId="0" applyFont="1" applyFill="1" applyBorder="1" applyAlignment="1" applyProtection="1">
      <alignment horizontal="left" vertical="center" wrapText="1"/>
      <protection hidden="1"/>
    </xf>
    <xf numFmtId="0" fontId="3" fillId="2" borderId="1" xfId="0" applyFont="1" applyFill="1" applyBorder="1" applyAlignment="1" applyProtection="1">
      <alignment horizontal="center" vertical="center" wrapText="1"/>
      <protection hidden="1"/>
    </xf>
    <xf numFmtId="0" fontId="3" fillId="2" borderId="3" xfId="0" applyFont="1" applyFill="1" applyBorder="1" applyAlignment="1" applyProtection="1">
      <alignment horizontal="center" vertical="center" wrapText="1"/>
      <protection hidden="1"/>
    </xf>
    <xf numFmtId="0" fontId="7" fillId="5" borderId="19" xfId="0" applyFont="1" applyFill="1" applyBorder="1" applyAlignment="1" applyProtection="1">
      <alignment horizontal="center" vertical="center" wrapText="1"/>
      <protection locked="0"/>
    </xf>
    <xf numFmtId="0" fontId="7" fillId="5" borderId="20" xfId="0" applyFont="1" applyFill="1" applyBorder="1" applyAlignment="1" applyProtection="1">
      <alignment horizontal="center" vertical="center" wrapText="1"/>
      <protection locked="0"/>
    </xf>
    <xf numFmtId="0" fontId="7" fillId="5" borderId="17" xfId="0" applyFont="1" applyFill="1" applyBorder="1" applyAlignment="1" applyProtection="1">
      <alignment horizontal="center" vertical="center" wrapText="1"/>
      <protection locked="0"/>
    </xf>
    <xf numFmtId="0" fontId="7" fillId="5" borderId="18" xfId="0" applyFont="1" applyFill="1" applyBorder="1" applyAlignment="1" applyProtection="1">
      <alignment horizontal="center" vertical="center" wrapText="1"/>
      <protection locked="0"/>
    </xf>
    <xf numFmtId="0" fontId="7" fillId="5" borderId="10" xfId="0" applyFont="1" applyFill="1" applyBorder="1" applyAlignment="1" applyProtection="1">
      <alignment horizontal="center" vertical="center" wrapText="1"/>
      <protection locked="0"/>
    </xf>
    <xf numFmtId="0" fontId="7" fillId="5" borderId="11" xfId="0" applyFont="1" applyFill="1" applyBorder="1" applyAlignment="1" applyProtection="1">
      <alignment horizontal="center" vertical="center" wrapText="1"/>
      <protection locked="0"/>
    </xf>
    <xf numFmtId="0" fontId="7" fillId="2" borderId="10" xfId="0" applyFont="1" applyFill="1" applyBorder="1" applyAlignment="1" applyProtection="1">
      <alignment horizontal="center" vertical="center" wrapText="1"/>
      <protection locked="0"/>
    </xf>
    <xf numFmtId="0" fontId="7" fillId="2" borderId="11" xfId="0" applyFont="1" applyFill="1" applyBorder="1" applyAlignment="1" applyProtection="1">
      <alignment horizontal="center" vertical="center" wrapText="1"/>
      <protection locked="0"/>
    </xf>
    <xf numFmtId="0" fontId="7" fillId="2" borderId="12" xfId="0" applyFont="1" applyFill="1" applyBorder="1" applyAlignment="1" applyProtection="1">
      <alignment horizontal="center" vertical="center" wrapText="1"/>
      <protection locked="0"/>
    </xf>
    <xf numFmtId="0" fontId="7" fillId="2" borderId="13"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hidden="1"/>
    </xf>
    <xf numFmtId="0" fontId="3" fillId="2" borderId="7" xfId="0" applyFont="1" applyFill="1" applyBorder="1" applyAlignment="1" applyProtection="1">
      <alignment horizontal="center" vertical="center" wrapText="1"/>
      <protection hidden="1"/>
    </xf>
    <xf numFmtId="0" fontId="3" fillId="2" borderId="2" xfId="0" applyFont="1" applyFill="1" applyBorder="1" applyAlignment="1" applyProtection="1">
      <alignment horizontal="center" vertical="center" wrapText="1"/>
      <protection hidden="1"/>
    </xf>
    <xf numFmtId="0" fontId="7" fillId="5" borderId="8" xfId="0" applyFont="1" applyFill="1" applyBorder="1" applyAlignment="1" applyProtection="1">
      <alignment horizontal="center" vertical="center" wrapText="1"/>
      <protection locked="0"/>
    </xf>
    <xf numFmtId="0" fontId="7" fillId="5" borderId="9" xfId="0" applyFont="1" applyFill="1" applyBorder="1" applyAlignment="1" applyProtection="1">
      <alignment horizontal="center" vertical="center" wrapText="1"/>
      <protection locked="0"/>
    </xf>
    <xf numFmtId="0" fontId="7" fillId="5" borderId="12" xfId="0" applyFont="1" applyFill="1" applyBorder="1" applyAlignment="1" applyProtection="1">
      <alignment horizontal="center" vertical="center" wrapText="1"/>
      <protection locked="0"/>
    </xf>
    <xf numFmtId="0" fontId="7" fillId="5" borderId="13"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protection hidden="1"/>
    </xf>
    <xf numFmtId="0" fontId="7" fillId="5" borderId="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5" borderId="25" xfId="0" applyFont="1" applyFill="1" applyBorder="1" applyAlignment="1" applyProtection="1">
      <alignment horizontal="center" vertical="center" wrapText="1"/>
      <protection locked="0"/>
    </xf>
    <xf numFmtId="0" fontId="7" fillId="5" borderId="26" xfId="0" applyFont="1" applyFill="1" applyBorder="1" applyAlignment="1" applyProtection="1">
      <alignment horizontal="center" vertical="center" wrapText="1"/>
      <protection locked="0"/>
    </xf>
    <xf numFmtId="0" fontId="8" fillId="2" borderId="33" xfId="0" applyFont="1" applyFill="1" applyBorder="1" applyAlignment="1" applyProtection="1">
      <alignment horizontal="left" vertical="center" wrapText="1"/>
      <protection locked="0"/>
    </xf>
    <xf numFmtId="0" fontId="8" fillId="2" borderId="4" xfId="0" applyFont="1" applyFill="1" applyBorder="1" applyAlignment="1" applyProtection="1">
      <alignment horizontal="left" vertical="center" wrapText="1"/>
      <protection locked="0"/>
    </xf>
    <xf numFmtId="0" fontId="8" fillId="2" borderId="34" xfId="0" applyFont="1" applyFill="1" applyBorder="1" applyAlignment="1" applyProtection="1">
      <alignment horizontal="left" vertical="center" wrapText="1"/>
      <protection locked="0"/>
    </xf>
    <xf numFmtId="0" fontId="6" fillId="5" borderId="17" xfId="0" applyFont="1" applyFill="1" applyBorder="1" applyAlignment="1" applyProtection="1">
      <alignment horizontal="center" vertical="center" wrapText="1"/>
      <protection locked="0"/>
    </xf>
    <xf numFmtId="0" fontId="6" fillId="5" borderId="18" xfId="0" applyFont="1" applyFill="1" applyBorder="1" applyAlignment="1" applyProtection="1">
      <alignment horizontal="center" vertical="center" wrapText="1"/>
      <protection locked="0"/>
    </xf>
    <xf numFmtId="0" fontId="6" fillId="5" borderId="12" xfId="0" applyFont="1" applyFill="1" applyBorder="1" applyAlignment="1" applyProtection="1">
      <alignment horizontal="center" vertical="center" wrapText="1"/>
      <protection locked="0"/>
    </xf>
    <xf numFmtId="0" fontId="6" fillId="5" borderId="13"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protection hidden="1"/>
    </xf>
    <xf numFmtId="0" fontId="6" fillId="3" borderId="1" xfId="0" applyFont="1" applyFill="1" applyBorder="1" applyAlignment="1" applyProtection="1">
      <alignment horizontal="center" vertical="center" wrapText="1"/>
      <protection locked="0"/>
    </xf>
  </cellXfs>
  <cellStyles count="5">
    <cellStyle name="Millares" xfId="1" builtinId="3"/>
    <cellStyle name="Moneda" xfId="2" builtinId="4"/>
    <cellStyle name="Moneda [0]" xfId="3" builtinId="7"/>
    <cellStyle name="Normal" xfId="0" builtinId="0"/>
    <cellStyle name="Porcentaje" xfId="4" builtinId="5"/>
  </cellStyles>
  <dxfs count="5">
    <dxf>
      <font>
        <b/>
        <i val="0"/>
        <color rgb="FFFF0000"/>
      </font>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itmeduco-my.sharepoint.com/personal/tatianalopera_itm_edu_co/Documents/TRABAJO%20-%20copia/ALCALDIA-inclusion%20social/POR%20MIS%20DERECHOS/DEFINITIVO/1.%20MEC%20V12%20por%20mis%20derechos%2014.03.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INTERNOS"/>
      <sheetName val="PARAMETROS"/>
      <sheetName val="CALCULOS Q"/>
      <sheetName val="TALENTO HUMANO"/>
      <sheetName val="GENERICOS COMUNES"/>
      <sheetName val="GENERICOS ESPECIFICOS"/>
      <sheetName val="RES.EJEC."/>
    </sheetNames>
    <sheetDataSet>
      <sheetData sheetId="0">
        <row r="2">
          <cell r="EA2" t="str">
            <v>piClasificadordecostos</v>
          </cell>
        </row>
      </sheetData>
      <sheetData sheetId="1">
        <row r="31">
          <cell r="J31" t="str">
            <v xml:space="preserve">Sensibilización </v>
          </cell>
        </row>
        <row r="32">
          <cell r="J32" t="str">
            <v>Caracterización</v>
          </cell>
        </row>
        <row r="33">
          <cell r="J33" t="str">
            <v>Acceso a derechos</v>
          </cell>
        </row>
        <row r="34">
          <cell r="J34" t="str">
            <v xml:space="preserve">Formación para el Desarrollo Humano </v>
          </cell>
        </row>
        <row r="35">
          <cell r="J35" t="str">
            <v>Capacitación para la generación de ingresos</v>
          </cell>
        </row>
        <row r="36">
          <cell r="J36" t="str">
            <v>Atención y seguimiento psicosocial</v>
          </cell>
        </row>
        <row r="37">
          <cell r="J37" t="str">
            <v>Acompañamiento Plan Familiar</v>
          </cell>
        </row>
        <row r="38">
          <cell r="J38" t="str">
            <v>Evaluación para el egreso y Ceremonia</v>
          </cell>
        </row>
        <row r="39">
          <cell r="J39" t="str">
            <v>Seguimiento al egreso</v>
          </cell>
        </row>
        <row r="40">
          <cell r="J40" t="str">
            <v xml:space="preserve">Seguimiento y Cualificación del  Proyecto </v>
          </cell>
        </row>
        <row r="41">
          <cell r="J41" t="str">
            <v>Prevención y sensibilización frente al estigma social</v>
          </cell>
        </row>
        <row r="42">
          <cell r="J42" t="str">
            <v>Acompañamiento y Fortalecimiento a la Escuela para líderes</v>
          </cell>
        </row>
        <row r="43">
          <cell r="J43" t="str">
            <v>Articulación interinstitucional</v>
          </cell>
        </row>
        <row r="44">
          <cell r="J44" t="str">
            <v>Acciones afirmativas</v>
          </cell>
        </row>
        <row r="45">
          <cell r="J45" t="str">
            <v>Capacidad operativa</v>
          </cell>
        </row>
      </sheetData>
      <sheetData sheetId="2">
        <row r="210">
          <cell r="F210" t="str">
            <v>Unidad</v>
          </cell>
        </row>
      </sheetData>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1"/>
  <sheetViews>
    <sheetView tabSelected="1" topLeftCell="A16" zoomScale="86" workbookViewId="0">
      <selection activeCell="L8" sqref="L8"/>
    </sheetView>
  </sheetViews>
  <sheetFormatPr baseColWidth="10" defaultColWidth="11.44140625" defaultRowHeight="14.4" x14ac:dyDescent="0.3"/>
  <cols>
    <col min="1" max="1" width="17.6640625" style="46" customWidth="1"/>
    <col min="2" max="2" width="12.6640625" style="46" bestFit="1" customWidth="1"/>
    <col min="3" max="3" width="17.6640625" style="46" customWidth="1"/>
    <col min="4" max="4" width="15.44140625" style="46" customWidth="1"/>
    <col min="5" max="5" width="51.6640625" style="47" customWidth="1"/>
    <col min="6" max="6" width="13.44140625" style="47" customWidth="1"/>
    <col min="7" max="7" width="12.33203125" style="48" customWidth="1"/>
    <col min="8" max="8" width="12.33203125" style="47" customWidth="1"/>
    <col min="9" max="9" width="14.5546875" style="49" bestFit="1" customWidth="1"/>
    <col min="10" max="10" width="20.109375" style="49" customWidth="1"/>
    <col min="11" max="16384" width="11.44140625" style="1"/>
  </cols>
  <sheetData>
    <row r="1" spans="1:10" ht="50.25" customHeight="1" x14ac:dyDescent="0.3">
      <c r="A1" s="218" t="s">
        <v>271</v>
      </c>
      <c r="B1" s="219"/>
      <c r="C1" s="219"/>
      <c r="D1" s="219"/>
      <c r="E1" s="219"/>
      <c r="F1" s="219"/>
      <c r="G1" s="219"/>
      <c r="H1" s="219"/>
      <c r="I1" s="219"/>
      <c r="J1" s="220"/>
    </row>
    <row r="2" spans="1:10" s="2" customFormat="1" ht="41.4" x14ac:dyDescent="0.3">
      <c r="A2" s="9" t="s">
        <v>0</v>
      </c>
      <c r="B2" s="161" t="s">
        <v>1</v>
      </c>
      <c r="C2" s="162"/>
      <c r="D2" s="9" t="s">
        <v>2</v>
      </c>
      <c r="E2" s="9" t="s">
        <v>3</v>
      </c>
      <c r="F2" s="9" t="s">
        <v>250</v>
      </c>
      <c r="G2" s="9" t="s">
        <v>4</v>
      </c>
      <c r="H2" s="9" t="s">
        <v>5</v>
      </c>
      <c r="I2" s="20" t="s">
        <v>6</v>
      </c>
      <c r="J2" s="20" t="s">
        <v>7</v>
      </c>
    </row>
    <row r="3" spans="1:10" x14ac:dyDescent="0.3">
      <c r="A3" s="193" t="s">
        <v>194</v>
      </c>
      <c r="B3" s="221" t="s">
        <v>195</v>
      </c>
      <c r="C3" s="222"/>
      <c r="D3" s="21" t="s">
        <v>10</v>
      </c>
      <c r="E3" s="22" t="s">
        <v>196</v>
      </c>
      <c r="F3" s="24">
        <v>3</v>
      </c>
      <c r="G3" s="24">
        <v>168</v>
      </c>
      <c r="H3" s="25">
        <v>1</v>
      </c>
      <c r="I3" s="26">
        <v>2219700</v>
      </c>
      <c r="J3" s="26">
        <v>37290960</v>
      </c>
    </row>
    <row r="4" spans="1:10" ht="41.4" x14ac:dyDescent="0.3">
      <c r="A4" s="194"/>
      <c r="B4" s="212" t="s">
        <v>20</v>
      </c>
      <c r="C4" s="213"/>
      <c r="D4" s="21" t="s">
        <v>33</v>
      </c>
      <c r="E4" s="22" t="s">
        <v>186</v>
      </c>
      <c r="F4" s="24">
        <v>1</v>
      </c>
      <c r="G4" s="24">
        <v>168</v>
      </c>
      <c r="H4" s="25">
        <v>0.17</v>
      </c>
      <c r="I4" s="26">
        <v>6300000</v>
      </c>
      <c r="J4" s="26">
        <v>5997600</v>
      </c>
    </row>
    <row r="5" spans="1:10" ht="15" thickBot="1" x14ac:dyDescent="0.35">
      <c r="A5" s="194"/>
      <c r="B5" s="223" t="s">
        <v>14</v>
      </c>
      <c r="C5" s="224"/>
      <c r="D5" s="30" t="s">
        <v>15</v>
      </c>
      <c r="E5" s="31" t="s">
        <v>16</v>
      </c>
      <c r="F5" s="50">
        <v>8</v>
      </c>
      <c r="G5" s="50">
        <v>168</v>
      </c>
      <c r="H5" s="51">
        <v>0.125</v>
      </c>
      <c r="I5" s="52">
        <v>4974000</v>
      </c>
      <c r="J5" s="52">
        <v>27854400</v>
      </c>
    </row>
    <row r="6" spans="1:10" ht="22.5" customHeight="1" thickBot="1" x14ac:dyDescent="0.35">
      <c r="A6" s="204" t="s">
        <v>251</v>
      </c>
      <c r="B6" s="205"/>
      <c r="C6" s="205"/>
      <c r="D6" s="205"/>
      <c r="E6" s="205"/>
      <c r="F6" s="205"/>
      <c r="G6" s="205"/>
      <c r="H6" s="205"/>
      <c r="I6" s="205"/>
      <c r="J6" s="53">
        <f>SUM(J3:J5)</f>
        <v>71142960</v>
      </c>
    </row>
    <row r="7" spans="1:10" ht="35.25" customHeight="1" thickBot="1" x14ac:dyDescent="0.35">
      <c r="A7" s="9" t="s">
        <v>0</v>
      </c>
      <c r="B7" s="161" t="s">
        <v>1</v>
      </c>
      <c r="C7" s="162"/>
      <c r="D7" s="9" t="s">
        <v>2</v>
      </c>
      <c r="E7" s="9" t="s">
        <v>3</v>
      </c>
      <c r="F7" s="9" t="s">
        <v>250</v>
      </c>
      <c r="G7" s="9" t="s">
        <v>4</v>
      </c>
      <c r="H7" s="9" t="s">
        <v>5</v>
      </c>
      <c r="I7" s="20" t="s">
        <v>6</v>
      </c>
      <c r="J7" s="20" t="s">
        <v>7</v>
      </c>
    </row>
    <row r="8" spans="1:10" ht="41.4" x14ac:dyDescent="0.3">
      <c r="A8" s="225" t="s">
        <v>190</v>
      </c>
      <c r="B8" s="233" t="s">
        <v>20</v>
      </c>
      <c r="C8" s="234"/>
      <c r="D8" s="32" t="s">
        <v>33</v>
      </c>
      <c r="E8" s="33" t="s">
        <v>34</v>
      </c>
      <c r="F8" s="24">
        <v>1</v>
      </c>
      <c r="G8" s="24">
        <v>168</v>
      </c>
      <c r="H8" s="25">
        <v>0.17</v>
      </c>
      <c r="I8" s="26">
        <v>6300000</v>
      </c>
      <c r="J8" s="52">
        <v>5997600</v>
      </c>
    </row>
    <row r="9" spans="1:10" ht="15" thickBot="1" x14ac:dyDescent="0.35">
      <c r="A9" s="225"/>
      <c r="B9" s="235" t="s">
        <v>14</v>
      </c>
      <c r="C9" s="236"/>
      <c r="D9" s="32" t="s">
        <v>15</v>
      </c>
      <c r="E9" s="33" t="s">
        <v>16</v>
      </c>
      <c r="F9" s="24">
        <v>8</v>
      </c>
      <c r="G9" s="24">
        <v>168</v>
      </c>
      <c r="H9" s="25">
        <v>0.125</v>
      </c>
      <c r="I9" s="26">
        <v>4974000</v>
      </c>
      <c r="J9" s="26">
        <v>27854400</v>
      </c>
    </row>
    <row r="10" spans="1:10" ht="22.5" customHeight="1" thickBot="1" x14ac:dyDescent="0.35">
      <c r="A10" s="204" t="s">
        <v>252</v>
      </c>
      <c r="B10" s="205"/>
      <c r="C10" s="205"/>
      <c r="D10" s="205"/>
      <c r="E10" s="205"/>
      <c r="F10" s="205"/>
      <c r="G10" s="205"/>
      <c r="H10" s="205"/>
      <c r="I10" s="205"/>
      <c r="J10" s="53">
        <f>SUM(J8:J9)</f>
        <v>33852000</v>
      </c>
    </row>
    <row r="11" spans="1:10" ht="33.75" customHeight="1" thickBot="1" x14ac:dyDescent="0.35">
      <c r="A11" s="9" t="s">
        <v>0</v>
      </c>
      <c r="B11" s="161" t="s">
        <v>1</v>
      </c>
      <c r="C11" s="162"/>
      <c r="D11" s="9" t="s">
        <v>2</v>
      </c>
      <c r="E11" s="9" t="s">
        <v>3</v>
      </c>
      <c r="F11" s="9" t="s">
        <v>250</v>
      </c>
      <c r="G11" s="9" t="s">
        <v>4</v>
      </c>
      <c r="H11" s="9" t="s">
        <v>5</v>
      </c>
      <c r="I11" s="20" t="s">
        <v>6</v>
      </c>
      <c r="J11" s="20" t="s">
        <v>7</v>
      </c>
    </row>
    <row r="12" spans="1:10" x14ac:dyDescent="0.3">
      <c r="A12" s="199" t="s">
        <v>180</v>
      </c>
      <c r="B12" s="210" t="s">
        <v>20</v>
      </c>
      <c r="C12" s="211"/>
      <c r="D12" s="21" t="s">
        <v>15</v>
      </c>
      <c r="E12" s="22" t="s">
        <v>181</v>
      </c>
      <c r="F12" s="24">
        <v>1</v>
      </c>
      <c r="G12" s="24">
        <v>168</v>
      </c>
      <c r="H12" s="25">
        <v>1</v>
      </c>
      <c r="I12" s="26">
        <v>4974000</v>
      </c>
      <c r="J12" s="54">
        <f>F12*G12*H12*I12/30</f>
        <v>27854400</v>
      </c>
    </row>
    <row r="13" spans="1:10" x14ac:dyDescent="0.3">
      <c r="A13" s="199"/>
      <c r="B13" s="212" t="s">
        <v>14</v>
      </c>
      <c r="C13" s="213"/>
      <c r="D13" s="21" t="s">
        <v>15</v>
      </c>
      <c r="E13" s="22" t="s">
        <v>182</v>
      </c>
      <c r="F13" s="24">
        <v>1</v>
      </c>
      <c r="G13" s="24">
        <v>168</v>
      </c>
      <c r="H13" s="25">
        <v>1</v>
      </c>
      <c r="I13" s="26">
        <v>4974000</v>
      </c>
      <c r="J13" s="27">
        <f t="shared" ref="J13:J15" si="0">F13*G13*H13*I13/30</f>
        <v>27854400</v>
      </c>
    </row>
    <row r="14" spans="1:10" x14ac:dyDescent="0.3">
      <c r="A14" s="199"/>
      <c r="B14" s="212" t="s">
        <v>14</v>
      </c>
      <c r="C14" s="213"/>
      <c r="D14" s="21" t="s">
        <v>15</v>
      </c>
      <c r="E14" s="22" t="s">
        <v>16</v>
      </c>
      <c r="F14" s="24">
        <v>8</v>
      </c>
      <c r="G14" s="24">
        <v>168</v>
      </c>
      <c r="H14" s="25">
        <v>0.125</v>
      </c>
      <c r="I14" s="26">
        <v>4974000</v>
      </c>
      <c r="J14" s="27">
        <f t="shared" si="0"/>
        <v>27854400</v>
      </c>
    </row>
    <row r="15" spans="1:10" ht="21.75" customHeight="1" x14ac:dyDescent="0.3">
      <c r="A15" s="199"/>
      <c r="B15" s="212" t="s">
        <v>30</v>
      </c>
      <c r="C15" s="213"/>
      <c r="D15" s="21" t="s">
        <v>10</v>
      </c>
      <c r="E15" s="22" t="s">
        <v>31</v>
      </c>
      <c r="F15" s="24">
        <v>1</v>
      </c>
      <c r="G15" s="24">
        <v>168</v>
      </c>
      <c r="H15" s="25">
        <v>0.5</v>
      </c>
      <c r="I15" s="26">
        <v>2700000</v>
      </c>
      <c r="J15" s="27">
        <f t="shared" si="0"/>
        <v>7560000</v>
      </c>
    </row>
    <row r="16" spans="1:10" ht="82.8" x14ac:dyDescent="0.3">
      <c r="A16" s="199"/>
      <c r="B16" s="214" t="s">
        <v>126</v>
      </c>
      <c r="C16" s="215"/>
      <c r="D16" s="28" t="s">
        <v>218</v>
      </c>
      <c r="E16" s="34" t="s">
        <v>219</v>
      </c>
      <c r="F16" s="55" t="s">
        <v>113</v>
      </c>
      <c r="G16" s="55">
        <v>1</v>
      </c>
      <c r="H16" s="138">
        <v>1</v>
      </c>
      <c r="I16" s="56">
        <v>7677278</v>
      </c>
      <c r="J16" s="57">
        <f>+I16*G16</f>
        <v>7677278</v>
      </c>
    </row>
    <row r="17" spans="1:10" ht="15" thickBot="1" x14ac:dyDescent="0.35">
      <c r="A17" s="200"/>
      <c r="B17" s="216"/>
      <c r="C17" s="217"/>
      <c r="D17" s="58" t="s">
        <v>220</v>
      </c>
      <c r="E17" s="59" t="s">
        <v>221</v>
      </c>
      <c r="F17" s="60" t="s">
        <v>117</v>
      </c>
      <c r="G17" s="60">
        <v>30</v>
      </c>
      <c r="H17" s="139">
        <v>1</v>
      </c>
      <c r="I17" s="62"/>
      <c r="J17" s="63"/>
    </row>
    <row r="18" spans="1:10" ht="22.5" customHeight="1" thickBot="1" x14ac:dyDescent="0.35">
      <c r="A18" s="204" t="s">
        <v>253</v>
      </c>
      <c r="B18" s="205"/>
      <c r="C18" s="205"/>
      <c r="D18" s="205"/>
      <c r="E18" s="205"/>
      <c r="F18" s="205"/>
      <c r="G18" s="205"/>
      <c r="H18" s="205"/>
      <c r="I18" s="205"/>
      <c r="J18" s="53">
        <f>SUM(J12:J17)</f>
        <v>98800478</v>
      </c>
    </row>
    <row r="19" spans="1:10" ht="30" customHeight="1" x14ac:dyDescent="0.3">
      <c r="A19" s="64" t="s">
        <v>0</v>
      </c>
      <c r="B19" s="191" t="s">
        <v>1</v>
      </c>
      <c r="C19" s="192"/>
      <c r="D19" s="64" t="s">
        <v>2</v>
      </c>
      <c r="E19" s="64" t="s">
        <v>3</v>
      </c>
      <c r="F19" s="64" t="s">
        <v>250</v>
      </c>
      <c r="G19" s="64" t="s">
        <v>4</v>
      </c>
      <c r="H19" s="64" t="s">
        <v>5</v>
      </c>
      <c r="I19" s="65" t="s">
        <v>6</v>
      </c>
      <c r="J19" s="65" t="s">
        <v>7</v>
      </c>
    </row>
    <row r="20" spans="1:10" ht="30.75" customHeight="1" x14ac:dyDescent="0.3">
      <c r="A20" s="206" t="s">
        <v>191</v>
      </c>
      <c r="B20" s="208" t="s">
        <v>14</v>
      </c>
      <c r="C20" s="209"/>
      <c r="D20" s="21" t="s">
        <v>15</v>
      </c>
      <c r="E20" s="22" t="s">
        <v>16</v>
      </c>
      <c r="F20" s="24">
        <v>8</v>
      </c>
      <c r="G20" s="24">
        <v>168</v>
      </c>
      <c r="H20" s="25">
        <v>0.125</v>
      </c>
      <c r="I20" s="26">
        <v>4974000</v>
      </c>
      <c r="J20" s="26">
        <v>27854400</v>
      </c>
    </row>
    <row r="21" spans="1:10" x14ac:dyDescent="0.3">
      <c r="A21" s="206"/>
      <c r="B21" s="202" t="s">
        <v>197</v>
      </c>
      <c r="C21" s="202"/>
      <c r="D21" s="35" t="s">
        <v>41</v>
      </c>
      <c r="E21" s="36" t="s">
        <v>198</v>
      </c>
      <c r="F21" s="36" t="s">
        <v>12</v>
      </c>
      <c r="G21" s="11">
        <v>54</v>
      </c>
      <c r="H21" s="66">
        <v>1</v>
      </c>
      <c r="I21" s="37"/>
      <c r="J21" s="19"/>
    </row>
    <row r="22" spans="1:10" ht="27.6" x14ac:dyDescent="0.3">
      <c r="A22" s="206"/>
      <c r="B22" s="202"/>
      <c r="C22" s="202"/>
      <c r="D22" s="35" t="s">
        <v>199</v>
      </c>
      <c r="E22" s="36" t="s">
        <v>200</v>
      </c>
      <c r="F22" s="36" t="s">
        <v>201</v>
      </c>
      <c r="G22" s="11">
        <v>3</v>
      </c>
      <c r="H22" s="66">
        <v>1</v>
      </c>
      <c r="I22" s="37"/>
      <c r="J22" s="19"/>
    </row>
    <row r="23" spans="1:10" ht="27.6" x14ac:dyDescent="0.3">
      <c r="A23" s="206"/>
      <c r="B23" s="202"/>
      <c r="C23" s="202"/>
      <c r="D23" s="35" t="s">
        <v>202</v>
      </c>
      <c r="E23" s="36" t="s">
        <v>203</v>
      </c>
      <c r="F23" s="36" t="s">
        <v>204</v>
      </c>
      <c r="G23" s="11">
        <v>4</v>
      </c>
      <c r="H23" s="66">
        <v>1</v>
      </c>
      <c r="I23" s="37"/>
      <c r="J23" s="19"/>
    </row>
    <row r="24" spans="1:10" ht="27.6" x14ac:dyDescent="0.3">
      <c r="A24" s="206"/>
      <c r="B24" s="202"/>
      <c r="C24" s="202"/>
      <c r="D24" s="35" t="s">
        <v>205</v>
      </c>
      <c r="E24" s="36" t="s">
        <v>206</v>
      </c>
      <c r="F24" s="36" t="s">
        <v>207</v>
      </c>
      <c r="G24" s="11">
        <v>4</v>
      </c>
      <c r="H24" s="66">
        <v>1</v>
      </c>
      <c r="I24" s="37"/>
      <c r="J24" s="19"/>
    </row>
    <row r="25" spans="1:10" x14ac:dyDescent="0.3">
      <c r="A25" s="206"/>
      <c r="B25" s="202"/>
      <c r="C25" s="202"/>
      <c r="D25" s="35" t="s">
        <v>43</v>
      </c>
      <c r="E25" s="36" t="s">
        <v>44</v>
      </c>
      <c r="F25" s="36" t="s">
        <v>45</v>
      </c>
      <c r="G25" s="11">
        <v>113</v>
      </c>
      <c r="H25" s="66">
        <v>1</v>
      </c>
      <c r="I25" s="37"/>
      <c r="J25" s="19"/>
    </row>
    <row r="26" spans="1:10" ht="27.6" x14ac:dyDescent="0.3">
      <c r="A26" s="206"/>
      <c r="B26" s="202"/>
      <c r="C26" s="202"/>
      <c r="D26" s="35" t="s">
        <v>208</v>
      </c>
      <c r="E26" s="36" t="s">
        <v>209</v>
      </c>
      <c r="F26" s="36" t="s">
        <v>40</v>
      </c>
      <c r="G26" s="11">
        <v>6</v>
      </c>
      <c r="H26" s="66">
        <v>1</v>
      </c>
      <c r="I26" s="37"/>
      <c r="J26" s="19"/>
    </row>
    <row r="27" spans="1:10" ht="27.6" x14ac:dyDescent="0.3">
      <c r="A27" s="206"/>
      <c r="B27" s="202"/>
      <c r="C27" s="202"/>
      <c r="D27" s="35" t="s">
        <v>38</v>
      </c>
      <c r="E27" s="36" t="s">
        <v>39</v>
      </c>
      <c r="F27" s="36" t="s">
        <v>40</v>
      </c>
      <c r="G27" s="11">
        <v>15</v>
      </c>
      <c r="H27" s="66">
        <v>1</v>
      </c>
      <c r="I27" s="37"/>
      <c r="J27" s="19"/>
    </row>
    <row r="28" spans="1:10" ht="27.6" x14ac:dyDescent="0.3">
      <c r="A28" s="206"/>
      <c r="B28" s="202"/>
      <c r="C28" s="202"/>
      <c r="D28" s="35" t="s">
        <v>210</v>
      </c>
      <c r="E28" s="36" t="s">
        <v>211</v>
      </c>
      <c r="F28" s="36" t="s">
        <v>212</v>
      </c>
      <c r="G28" s="11">
        <v>8</v>
      </c>
      <c r="H28" s="66">
        <v>1</v>
      </c>
      <c r="I28" s="37"/>
      <c r="J28" s="19"/>
    </row>
    <row r="29" spans="1:10" x14ac:dyDescent="0.3">
      <c r="A29" s="206"/>
      <c r="B29" s="202"/>
      <c r="C29" s="202"/>
      <c r="D29" s="35" t="s">
        <v>43</v>
      </c>
      <c r="E29" s="36" t="s">
        <v>213</v>
      </c>
      <c r="F29" s="36" t="s">
        <v>49</v>
      </c>
      <c r="G29" s="11">
        <v>2</v>
      </c>
      <c r="H29" s="66">
        <v>1</v>
      </c>
      <c r="I29" s="37"/>
      <c r="J29" s="19"/>
    </row>
    <row r="30" spans="1:10" ht="27.6" x14ac:dyDescent="0.3">
      <c r="A30" s="206"/>
      <c r="B30" s="202"/>
      <c r="C30" s="202"/>
      <c r="D30" s="35" t="s">
        <v>214</v>
      </c>
      <c r="E30" s="36" t="s">
        <v>215</v>
      </c>
      <c r="F30" s="36" t="s">
        <v>216</v>
      </c>
      <c r="G30" s="11">
        <v>3</v>
      </c>
      <c r="H30" s="66">
        <v>1</v>
      </c>
      <c r="I30" s="37"/>
      <c r="J30" s="19"/>
    </row>
    <row r="31" spans="1:10" x14ac:dyDescent="0.3">
      <c r="A31" s="206"/>
      <c r="B31" s="202"/>
      <c r="C31" s="202"/>
      <c r="D31" s="35" t="s">
        <v>36</v>
      </c>
      <c r="E31" s="36" t="s">
        <v>217</v>
      </c>
      <c r="F31" s="36" t="s">
        <v>12</v>
      </c>
      <c r="G31" s="11">
        <v>5</v>
      </c>
      <c r="H31" s="66">
        <v>1</v>
      </c>
      <c r="I31" s="37"/>
      <c r="J31" s="19"/>
    </row>
    <row r="32" spans="1:10" ht="27.6" x14ac:dyDescent="0.3">
      <c r="A32" s="206"/>
      <c r="B32" s="202" t="s">
        <v>197</v>
      </c>
      <c r="C32" s="202"/>
      <c r="D32" s="41" t="s">
        <v>233</v>
      </c>
      <c r="E32" s="42" t="s">
        <v>234</v>
      </c>
      <c r="F32" s="36" t="s">
        <v>235</v>
      </c>
      <c r="G32" s="44">
        <v>8</v>
      </c>
      <c r="H32" s="66">
        <v>1</v>
      </c>
      <c r="I32" s="43"/>
      <c r="J32" s="19"/>
    </row>
    <row r="33" spans="1:10" x14ac:dyDescent="0.3">
      <c r="A33" s="206"/>
      <c r="B33" s="202"/>
      <c r="C33" s="202"/>
      <c r="D33" s="41" t="s">
        <v>236</v>
      </c>
      <c r="E33" s="42" t="s">
        <v>177</v>
      </c>
      <c r="F33" s="36" t="s">
        <v>117</v>
      </c>
      <c r="G33" s="44">
        <v>10</v>
      </c>
      <c r="H33" s="66">
        <v>1</v>
      </c>
      <c r="I33" s="45"/>
      <c r="J33" s="19"/>
    </row>
    <row r="34" spans="1:10" ht="27.6" x14ac:dyDescent="0.3">
      <c r="A34" s="206"/>
      <c r="B34" s="202"/>
      <c r="C34" s="202"/>
      <c r="D34" s="41" t="s">
        <v>237</v>
      </c>
      <c r="E34" s="42" t="s">
        <v>238</v>
      </c>
      <c r="F34" s="36" t="s">
        <v>153</v>
      </c>
      <c r="G34" s="44">
        <v>3</v>
      </c>
      <c r="H34" s="66">
        <v>1</v>
      </c>
      <c r="I34" s="45"/>
      <c r="J34" s="19"/>
    </row>
    <row r="35" spans="1:10" ht="27.6" x14ac:dyDescent="0.3">
      <c r="A35" s="206"/>
      <c r="B35" s="202"/>
      <c r="C35" s="202"/>
      <c r="D35" s="41" t="s">
        <v>239</v>
      </c>
      <c r="E35" s="42" t="s">
        <v>240</v>
      </c>
      <c r="F35" s="36" t="s">
        <v>241</v>
      </c>
      <c r="G35" s="44">
        <v>3</v>
      </c>
      <c r="H35" s="66">
        <v>1</v>
      </c>
      <c r="I35" s="45"/>
      <c r="J35" s="19"/>
    </row>
    <row r="36" spans="1:10" x14ac:dyDescent="0.3">
      <c r="A36" s="206"/>
      <c r="B36" s="202"/>
      <c r="C36" s="202"/>
      <c r="D36" s="41" t="s">
        <v>242</v>
      </c>
      <c r="E36" s="42" t="s">
        <v>243</v>
      </c>
      <c r="F36" s="36" t="s">
        <v>117</v>
      </c>
      <c r="G36" s="44">
        <v>8</v>
      </c>
      <c r="H36" s="66">
        <v>1</v>
      </c>
      <c r="I36" s="45"/>
      <c r="J36" s="19"/>
    </row>
    <row r="37" spans="1:10" ht="28.2" thickBot="1" x14ac:dyDescent="0.35">
      <c r="A37" s="207"/>
      <c r="B37" s="203"/>
      <c r="C37" s="203"/>
      <c r="D37" s="58" t="s">
        <v>244</v>
      </c>
      <c r="E37" s="59" t="s">
        <v>245</v>
      </c>
      <c r="F37" s="60" t="s">
        <v>246</v>
      </c>
      <c r="G37" s="67">
        <v>7</v>
      </c>
      <c r="H37" s="61">
        <v>1</v>
      </c>
      <c r="I37" s="68"/>
      <c r="J37" s="63"/>
    </row>
    <row r="38" spans="1:10" ht="22.5" customHeight="1" thickBot="1" x14ac:dyDescent="0.35">
      <c r="A38" s="188" t="s">
        <v>254</v>
      </c>
      <c r="B38" s="189"/>
      <c r="C38" s="189"/>
      <c r="D38" s="189"/>
      <c r="E38" s="189"/>
      <c r="F38" s="189"/>
      <c r="G38" s="189"/>
      <c r="H38" s="189"/>
      <c r="I38" s="197"/>
      <c r="J38" s="53">
        <f>SUM(J20:J37)</f>
        <v>27854400</v>
      </c>
    </row>
    <row r="39" spans="1:10" ht="41.4" x14ac:dyDescent="0.3">
      <c r="A39" s="64" t="s">
        <v>0</v>
      </c>
      <c r="B39" s="191" t="s">
        <v>1</v>
      </c>
      <c r="C39" s="192"/>
      <c r="D39" s="64" t="s">
        <v>2</v>
      </c>
      <c r="E39" s="64" t="s">
        <v>3</v>
      </c>
      <c r="F39" s="64" t="s">
        <v>250</v>
      </c>
      <c r="G39" s="64" t="s">
        <v>4</v>
      </c>
      <c r="H39" s="64" t="s">
        <v>5</v>
      </c>
      <c r="I39" s="65" t="s">
        <v>6</v>
      </c>
      <c r="J39" s="65" t="s">
        <v>7</v>
      </c>
    </row>
    <row r="40" spans="1:10" x14ac:dyDescent="0.3">
      <c r="A40" s="198" t="s">
        <v>188</v>
      </c>
      <c r="B40" s="195" t="s">
        <v>14</v>
      </c>
      <c r="C40" s="195"/>
      <c r="D40" s="21" t="s">
        <v>15</v>
      </c>
      <c r="E40" s="140" t="s">
        <v>189</v>
      </c>
      <c r="F40" s="24">
        <v>1</v>
      </c>
      <c r="G40" s="69">
        <v>168</v>
      </c>
      <c r="H40" s="70">
        <v>1</v>
      </c>
      <c r="I40" s="71">
        <v>4974000</v>
      </c>
      <c r="J40" s="26">
        <v>27854400</v>
      </c>
    </row>
    <row r="41" spans="1:10" x14ac:dyDescent="0.3">
      <c r="A41" s="199"/>
      <c r="B41" s="195" t="s">
        <v>23</v>
      </c>
      <c r="C41" s="195"/>
      <c r="D41" s="21" t="s">
        <v>10</v>
      </c>
      <c r="E41" s="140" t="s">
        <v>189</v>
      </c>
      <c r="F41" s="24">
        <v>1</v>
      </c>
      <c r="G41" s="24">
        <v>168</v>
      </c>
      <c r="H41" s="25">
        <v>1</v>
      </c>
      <c r="I41" s="26">
        <v>3315000</v>
      </c>
      <c r="J41" s="26">
        <v>18564000</v>
      </c>
    </row>
    <row r="42" spans="1:10" ht="96.6" x14ac:dyDescent="0.3">
      <c r="A42" s="199"/>
      <c r="B42" s="201" t="s">
        <v>197</v>
      </c>
      <c r="C42" s="201"/>
      <c r="D42" s="72" t="s">
        <v>222</v>
      </c>
      <c r="E42" s="73" t="s">
        <v>223</v>
      </c>
      <c r="F42" s="73" t="s">
        <v>117</v>
      </c>
      <c r="G42" s="73">
        <v>15</v>
      </c>
      <c r="H42" s="74">
        <v>1</v>
      </c>
      <c r="I42" s="75"/>
      <c r="J42" s="76"/>
    </row>
    <row r="43" spans="1:10" ht="41.4" x14ac:dyDescent="0.3">
      <c r="A43" s="199"/>
      <c r="B43" s="202"/>
      <c r="C43" s="202"/>
      <c r="D43" s="77" t="s">
        <v>224</v>
      </c>
      <c r="E43" s="36" t="s">
        <v>225</v>
      </c>
      <c r="F43" s="36" t="s">
        <v>117</v>
      </c>
      <c r="G43" s="36">
        <v>1</v>
      </c>
      <c r="H43" s="66">
        <v>1</v>
      </c>
      <c r="I43" s="43"/>
      <c r="J43" s="19"/>
    </row>
    <row r="44" spans="1:10" ht="69" x14ac:dyDescent="0.3">
      <c r="A44" s="199"/>
      <c r="B44" s="202"/>
      <c r="C44" s="202"/>
      <c r="D44" s="77" t="s">
        <v>226</v>
      </c>
      <c r="E44" s="36" t="s">
        <v>227</v>
      </c>
      <c r="F44" s="36" t="s">
        <v>117</v>
      </c>
      <c r="G44" s="36">
        <v>15</v>
      </c>
      <c r="H44" s="66">
        <v>1</v>
      </c>
      <c r="I44" s="43"/>
      <c r="J44" s="19"/>
    </row>
    <row r="45" spans="1:10" ht="41.4" x14ac:dyDescent="0.3">
      <c r="A45" s="199"/>
      <c r="B45" s="202"/>
      <c r="C45" s="202"/>
      <c r="D45" s="77" t="s">
        <v>228</v>
      </c>
      <c r="E45" s="36" t="s">
        <v>229</v>
      </c>
      <c r="F45" s="36" t="s">
        <v>117</v>
      </c>
      <c r="G45" s="36">
        <v>1</v>
      </c>
      <c r="H45" s="66">
        <v>1</v>
      </c>
      <c r="I45" s="43"/>
      <c r="J45" s="19"/>
    </row>
    <row r="46" spans="1:10" ht="41.4" x14ac:dyDescent="0.3">
      <c r="A46" s="199"/>
      <c r="B46" s="202"/>
      <c r="C46" s="202"/>
      <c r="D46" s="78" t="s">
        <v>230</v>
      </c>
      <c r="E46" s="23" t="s">
        <v>231</v>
      </c>
      <c r="F46" s="23" t="s">
        <v>113</v>
      </c>
      <c r="G46" s="23">
        <v>1</v>
      </c>
      <c r="H46" s="79">
        <v>1</v>
      </c>
      <c r="I46" s="39">
        <v>5042016.8067226894</v>
      </c>
      <c r="J46" s="40">
        <v>5042017</v>
      </c>
    </row>
    <row r="47" spans="1:10" ht="57" customHeight="1" thickBot="1" x14ac:dyDescent="0.35">
      <c r="A47" s="200"/>
      <c r="B47" s="203"/>
      <c r="C47" s="203"/>
      <c r="D47" s="80" t="s">
        <v>232</v>
      </c>
      <c r="E47" s="81" t="s">
        <v>273</v>
      </c>
      <c r="F47" s="81" t="s">
        <v>113</v>
      </c>
      <c r="G47" s="81">
        <v>1</v>
      </c>
      <c r="H47" s="82">
        <v>1</v>
      </c>
      <c r="I47" s="83">
        <v>83076000</v>
      </c>
      <c r="J47" s="84">
        <f>+G47*I47</f>
        <v>83076000</v>
      </c>
    </row>
    <row r="48" spans="1:10" ht="16.2" thickBot="1" x14ac:dyDescent="0.35">
      <c r="A48" s="188" t="s">
        <v>255</v>
      </c>
      <c r="B48" s="189"/>
      <c r="C48" s="189"/>
      <c r="D48" s="189"/>
      <c r="E48" s="189"/>
      <c r="F48" s="189"/>
      <c r="G48" s="189"/>
      <c r="H48" s="189"/>
      <c r="I48" s="190"/>
      <c r="J48" s="53"/>
    </row>
    <row r="49" spans="1:10" ht="41.4" x14ac:dyDescent="0.3">
      <c r="A49" s="64" t="s">
        <v>0</v>
      </c>
      <c r="B49" s="191" t="s">
        <v>1</v>
      </c>
      <c r="C49" s="192"/>
      <c r="D49" s="64" t="s">
        <v>2</v>
      </c>
      <c r="E49" s="64" t="s">
        <v>3</v>
      </c>
      <c r="F49" s="64" t="s">
        <v>250</v>
      </c>
      <c r="G49" s="64" t="s">
        <v>4</v>
      </c>
      <c r="H49" s="64" t="s">
        <v>5</v>
      </c>
      <c r="I49" s="65" t="s">
        <v>6</v>
      </c>
      <c r="J49" s="65" t="s">
        <v>7</v>
      </c>
    </row>
    <row r="50" spans="1:10" ht="45" customHeight="1" x14ac:dyDescent="0.3">
      <c r="A50" s="193" t="s">
        <v>185</v>
      </c>
      <c r="B50" s="195" t="s">
        <v>20</v>
      </c>
      <c r="C50" s="195"/>
      <c r="D50" s="21" t="s">
        <v>33</v>
      </c>
      <c r="E50" s="22" t="s">
        <v>186</v>
      </c>
      <c r="F50" s="24">
        <v>1</v>
      </c>
      <c r="G50" s="24">
        <v>168</v>
      </c>
      <c r="H50" s="25">
        <v>0.17</v>
      </c>
      <c r="I50" s="26">
        <v>6300000</v>
      </c>
      <c r="J50" s="26">
        <v>5997600</v>
      </c>
    </row>
    <row r="51" spans="1:10" ht="15.75" customHeight="1" x14ac:dyDescent="0.3">
      <c r="A51" s="194"/>
      <c r="B51" s="195" t="s">
        <v>14</v>
      </c>
      <c r="C51" s="195"/>
      <c r="D51" s="21" t="s">
        <v>15</v>
      </c>
      <c r="E51" s="22" t="s">
        <v>16</v>
      </c>
      <c r="F51" s="24">
        <v>8</v>
      </c>
      <c r="G51" s="24">
        <v>168</v>
      </c>
      <c r="H51" s="25">
        <v>0.125</v>
      </c>
      <c r="I51" s="26">
        <v>4974000</v>
      </c>
      <c r="J51" s="26">
        <v>27854400</v>
      </c>
    </row>
    <row r="52" spans="1:10" ht="22.5" customHeight="1" thickBot="1" x14ac:dyDescent="0.35">
      <c r="A52" s="194"/>
      <c r="B52" s="196" t="s">
        <v>14</v>
      </c>
      <c r="C52" s="196"/>
      <c r="D52" s="30" t="s">
        <v>15</v>
      </c>
      <c r="E52" s="31" t="s">
        <v>187</v>
      </c>
      <c r="F52" s="50">
        <v>1</v>
      </c>
      <c r="G52" s="50">
        <v>168</v>
      </c>
      <c r="H52" s="51">
        <v>1</v>
      </c>
      <c r="I52" s="52">
        <v>4974000</v>
      </c>
      <c r="J52" s="52">
        <v>27854400</v>
      </c>
    </row>
    <row r="53" spans="1:10" ht="16.2" thickBot="1" x14ac:dyDescent="0.35">
      <c r="A53" s="188" t="s">
        <v>256</v>
      </c>
      <c r="B53" s="189"/>
      <c r="C53" s="189"/>
      <c r="D53" s="189"/>
      <c r="E53" s="189"/>
      <c r="F53" s="189"/>
      <c r="G53" s="189"/>
      <c r="H53" s="189"/>
      <c r="I53" s="190"/>
      <c r="J53" s="53">
        <f>SUM(J50:J52)</f>
        <v>61706400</v>
      </c>
    </row>
    <row r="54" spans="1:10" ht="41.4" x14ac:dyDescent="0.3">
      <c r="A54" s="64" t="s">
        <v>0</v>
      </c>
      <c r="B54" s="191" t="s">
        <v>1</v>
      </c>
      <c r="C54" s="192"/>
      <c r="D54" s="64" t="s">
        <v>2</v>
      </c>
      <c r="E54" s="64" t="s">
        <v>3</v>
      </c>
      <c r="F54" s="64" t="s">
        <v>250</v>
      </c>
      <c r="G54" s="64" t="s">
        <v>4</v>
      </c>
      <c r="H54" s="64" t="s">
        <v>5</v>
      </c>
      <c r="I54" s="65" t="s">
        <v>6</v>
      </c>
      <c r="J54" s="65" t="s">
        <v>7</v>
      </c>
    </row>
    <row r="55" spans="1:10" ht="22.5" customHeight="1" thickBot="1" x14ac:dyDescent="0.35">
      <c r="A55" s="29" t="s">
        <v>183</v>
      </c>
      <c r="B55" s="228" t="s">
        <v>20</v>
      </c>
      <c r="C55" s="229"/>
      <c r="D55" s="30" t="s">
        <v>15</v>
      </c>
      <c r="E55" s="31" t="s">
        <v>184</v>
      </c>
      <c r="F55" s="50">
        <v>1</v>
      </c>
      <c r="G55" s="50">
        <v>168</v>
      </c>
      <c r="H55" s="51">
        <v>1</v>
      </c>
      <c r="I55" s="52">
        <v>5967000</v>
      </c>
      <c r="J55" s="85">
        <v>33415200</v>
      </c>
    </row>
    <row r="56" spans="1:10" ht="16.2" thickBot="1" x14ac:dyDescent="0.35">
      <c r="A56" s="188" t="s">
        <v>257</v>
      </c>
      <c r="B56" s="189"/>
      <c r="C56" s="189"/>
      <c r="D56" s="189"/>
      <c r="E56" s="189"/>
      <c r="F56" s="189"/>
      <c r="G56" s="189"/>
      <c r="H56" s="189"/>
      <c r="I56" s="190"/>
      <c r="J56" s="86">
        <f>+J55</f>
        <v>33415200</v>
      </c>
    </row>
    <row r="57" spans="1:10" ht="41.4" x14ac:dyDescent="0.3">
      <c r="A57" s="64" t="s">
        <v>0</v>
      </c>
      <c r="B57" s="191" t="s">
        <v>1</v>
      </c>
      <c r="C57" s="192"/>
      <c r="D57" s="64" t="s">
        <v>2</v>
      </c>
      <c r="E57" s="64" t="s">
        <v>3</v>
      </c>
      <c r="F57" s="64" t="s">
        <v>250</v>
      </c>
      <c r="G57" s="64" t="s">
        <v>4</v>
      </c>
      <c r="H57" s="64" t="s">
        <v>5</v>
      </c>
      <c r="I57" s="65" t="s">
        <v>6</v>
      </c>
      <c r="J57" s="65" t="s">
        <v>7</v>
      </c>
    </row>
    <row r="58" spans="1:10" ht="41.4" x14ac:dyDescent="0.3">
      <c r="A58" s="194" t="s">
        <v>193</v>
      </c>
      <c r="B58" s="195" t="s">
        <v>20</v>
      </c>
      <c r="C58" s="195"/>
      <c r="D58" s="28" t="s">
        <v>33</v>
      </c>
      <c r="E58" s="34" t="s">
        <v>34</v>
      </c>
      <c r="F58" s="69">
        <v>1</v>
      </c>
      <c r="G58" s="69">
        <v>168</v>
      </c>
      <c r="H58" s="70">
        <v>0.17</v>
      </c>
      <c r="I58" s="71">
        <v>6300000</v>
      </c>
      <c r="J58" s="71">
        <v>5997600</v>
      </c>
    </row>
    <row r="59" spans="1:10" ht="22.5" customHeight="1" thickBot="1" x14ac:dyDescent="0.35">
      <c r="A59" s="194"/>
      <c r="B59" s="196" t="s">
        <v>14</v>
      </c>
      <c r="C59" s="196"/>
      <c r="D59" s="30" t="s">
        <v>15</v>
      </c>
      <c r="E59" s="31" t="s">
        <v>16</v>
      </c>
      <c r="F59" s="50">
        <v>8</v>
      </c>
      <c r="G59" s="50">
        <v>168</v>
      </c>
      <c r="H59" s="51">
        <v>0.125</v>
      </c>
      <c r="I59" s="52">
        <v>4974000</v>
      </c>
      <c r="J59" s="52">
        <v>27854400</v>
      </c>
    </row>
    <row r="60" spans="1:10" ht="16.2" thickBot="1" x14ac:dyDescent="0.35">
      <c r="A60" s="188" t="s">
        <v>258</v>
      </c>
      <c r="B60" s="189"/>
      <c r="C60" s="189"/>
      <c r="D60" s="189"/>
      <c r="E60" s="189"/>
      <c r="F60" s="189"/>
      <c r="G60" s="189"/>
      <c r="H60" s="189"/>
      <c r="I60" s="190"/>
      <c r="J60" s="53">
        <f>SUM(J58:J59)</f>
        <v>33852000</v>
      </c>
    </row>
    <row r="61" spans="1:10" ht="41.4" x14ac:dyDescent="0.3">
      <c r="A61" s="64" t="s">
        <v>0</v>
      </c>
      <c r="B61" s="191" t="s">
        <v>1</v>
      </c>
      <c r="C61" s="192"/>
      <c r="D61" s="64" t="s">
        <v>2</v>
      </c>
      <c r="E61" s="64" t="s">
        <v>3</v>
      </c>
      <c r="F61" s="64" t="s">
        <v>250</v>
      </c>
      <c r="G61" s="64" t="s">
        <v>4</v>
      </c>
      <c r="H61" s="64" t="s">
        <v>5</v>
      </c>
      <c r="I61" s="65" t="s">
        <v>6</v>
      </c>
      <c r="J61" s="65" t="s">
        <v>7</v>
      </c>
    </row>
    <row r="62" spans="1:10" ht="41.4" x14ac:dyDescent="0.3">
      <c r="A62" s="225" t="s">
        <v>192</v>
      </c>
      <c r="B62" s="226" t="s">
        <v>20</v>
      </c>
      <c r="C62" s="227"/>
      <c r="D62" s="21" t="s">
        <v>33</v>
      </c>
      <c r="E62" s="22" t="s">
        <v>34</v>
      </c>
      <c r="F62" s="24">
        <v>1</v>
      </c>
      <c r="G62" s="24">
        <v>168</v>
      </c>
      <c r="H62" s="25">
        <v>0.17</v>
      </c>
      <c r="I62" s="26">
        <v>6300000</v>
      </c>
      <c r="J62" s="26">
        <v>5997600</v>
      </c>
    </row>
    <row r="63" spans="1:10" ht="22.5" customHeight="1" x14ac:dyDescent="0.3">
      <c r="A63" s="225"/>
      <c r="B63" s="226" t="s">
        <v>14</v>
      </c>
      <c r="C63" s="227"/>
      <c r="D63" s="21" t="s">
        <v>15</v>
      </c>
      <c r="E63" s="22" t="s">
        <v>16</v>
      </c>
      <c r="F63" s="24">
        <v>8</v>
      </c>
      <c r="G63" s="24">
        <v>168</v>
      </c>
      <c r="H63" s="25">
        <v>0.125</v>
      </c>
      <c r="I63" s="26">
        <v>4974000</v>
      </c>
      <c r="J63" s="26">
        <v>27854400</v>
      </c>
    </row>
    <row r="64" spans="1:10" ht="16.2" thickBot="1" x14ac:dyDescent="0.35">
      <c r="A64" s="178" t="s">
        <v>259</v>
      </c>
      <c r="B64" s="179"/>
      <c r="C64" s="179"/>
      <c r="D64" s="179"/>
      <c r="E64" s="179"/>
      <c r="F64" s="179"/>
      <c r="G64" s="179"/>
      <c r="H64" s="179"/>
      <c r="I64" s="180"/>
      <c r="J64" s="87">
        <f>SUM(J62:J63)</f>
        <v>33852000</v>
      </c>
    </row>
    <row r="65" spans="1:10" ht="31.5" customHeight="1" thickBot="1" x14ac:dyDescent="0.35">
      <c r="A65" s="181" t="s">
        <v>260</v>
      </c>
      <c r="B65" s="182"/>
      <c r="C65" s="182"/>
      <c r="D65" s="182"/>
      <c r="E65" s="182"/>
      <c r="F65" s="182"/>
      <c r="G65" s="182"/>
      <c r="H65" s="182"/>
      <c r="I65" s="182"/>
      <c r="J65" s="88"/>
    </row>
    <row r="66" spans="1:10" ht="36" customHeight="1" x14ac:dyDescent="0.3">
      <c r="A66" s="183" t="s">
        <v>261</v>
      </c>
      <c r="B66" s="184"/>
      <c r="C66" s="184"/>
      <c r="D66" s="184"/>
      <c r="E66" s="184"/>
      <c r="F66" s="184"/>
      <c r="G66" s="184"/>
      <c r="H66" s="184"/>
      <c r="I66" s="184"/>
      <c r="J66" s="185"/>
    </row>
    <row r="67" spans="1:10" ht="41.4" x14ac:dyDescent="0.3">
      <c r="A67" s="9" t="s">
        <v>0</v>
      </c>
      <c r="B67" s="161" t="s">
        <v>1</v>
      </c>
      <c r="C67" s="162"/>
      <c r="D67" s="9" t="s">
        <v>2</v>
      </c>
      <c r="E67" s="9" t="s">
        <v>3</v>
      </c>
      <c r="F67" s="9" t="s">
        <v>250</v>
      </c>
      <c r="G67" s="9" t="s">
        <v>4</v>
      </c>
      <c r="H67" s="9" t="s">
        <v>5</v>
      </c>
      <c r="I67" s="20" t="s">
        <v>6</v>
      </c>
      <c r="J67" s="20" t="s">
        <v>7</v>
      </c>
    </row>
    <row r="68" spans="1:10" ht="22.5" customHeight="1" x14ac:dyDescent="0.3">
      <c r="A68" s="172" t="s">
        <v>32</v>
      </c>
      <c r="B68" s="186" t="s">
        <v>20</v>
      </c>
      <c r="C68" s="187"/>
      <c r="D68" s="89" t="s">
        <v>33</v>
      </c>
      <c r="E68" s="90" t="s">
        <v>34</v>
      </c>
      <c r="F68" s="91">
        <v>1</v>
      </c>
      <c r="G68" s="91">
        <v>168</v>
      </c>
      <c r="H68" s="92">
        <v>0.15</v>
      </c>
      <c r="I68" s="93">
        <v>6300000</v>
      </c>
      <c r="J68" s="94">
        <v>5292000</v>
      </c>
    </row>
    <row r="69" spans="1:10" ht="15" thickBot="1" x14ac:dyDescent="0.35">
      <c r="A69" s="173"/>
      <c r="B69" s="176" t="s">
        <v>14</v>
      </c>
      <c r="C69" s="177"/>
      <c r="D69" s="95" t="s">
        <v>15</v>
      </c>
      <c r="E69" s="96" t="s">
        <v>18</v>
      </c>
      <c r="F69" s="97">
        <v>1</v>
      </c>
      <c r="G69" s="97">
        <v>168</v>
      </c>
      <c r="H69" s="98">
        <v>0.33</v>
      </c>
      <c r="I69" s="99">
        <v>4974000</v>
      </c>
      <c r="J69" s="100">
        <v>9191952</v>
      </c>
    </row>
    <row r="70" spans="1:10" ht="16.2" thickBot="1" x14ac:dyDescent="0.35">
      <c r="A70" s="148" t="s">
        <v>262</v>
      </c>
      <c r="B70" s="149"/>
      <c r="C70" s="149"/>
      <c r="D70" s="149"/>
      <c r="E70" s="149"/>
      <c r="F70" s="149"/>
      <c r="G70" s="149"/>
      <c r="H70" s="149"/>
      <c r="I70" s="150"/>
      <c r="J70" s="101">
        <f>SUM(J68:J69)</f>
        <v>14483952</v>
      </c>
    </row>
    <row r="71" spans="1:10" ht="42" thickBot="1" x14ac:dyDescent="0.35">
      <c r="A71" s="9" t="s">
        <v>0</v>
      </c>
      <c r="B71" s="161" t="s">
        <v>1</v>
      </c>
      <c r="C71" s="162"/>
      <c r="D71" s="9" t="s">
        <v>2</v>
      </c>
      <c r="E71" s="9" t="s">
        <v>3</v>
      </c>
      <c r="F71" s="9" t="s">
        <v>250</v>
      </c>
      <c r="G71" s="9" t="s">
        <v>4</v>
      </c>
      <c r="H71" s="9" t="s">
        <v>5</v>
      </c>
      <c r="I71" s="20" t="s">
        <v>6</v>
      </c>
      <c r="J71" s="20" t="s">
        <v>7</v>
      </c>
    </row>
    <row r="72" spans="1:10" ht="22.5" customHeight="1" x14ac:dyDescent="0.3">
      <c r="A72" s="172" t="s">
        <v>29</v>
      </c>
      <c r="B72" s="174" t="s">
        <v>14</v>
      </c>
      <c r="C72" s="175"/>
      <c r="D72" s="89" t="s">
        <v>15</v>
      </c>
      <c r="E72" s="90" t="s">
        <v>18</v>
      </c>
      <c r="F72" s="91">
        <v>1</v>
      </c>
      <c r="G72" s="91">
        <v>168</v>
      </c>
      <c r="H72" s="92">
        <v>0.33</v>
      </c>
      <c r="I72" s="93">
        <v>4974000</v>
      </c>
      <c r="J72" s="94">
        <v>9191952</v>
      </c>
    </row>
    <row r="73" spans="1:10" ht="15" thickBot="1" x14ac:dyDescent="0.35">
      <c r="A73" s="173"/>
      <c r="B73" s="176" t="s">
        <v>30</v>
      </c>
      <c r="C73" s="177"/>
      <c r="D73" s="95" t="s">
        <v>10</v>
      </c>
      <c r="E73" s="96" t="s">
        <v>31</v>
      </c>
      <c r="F73" s="97">
        <v>1</v>
      </c>
      <c r="G73" s="97">
        <v>168</v>
      </c>
      <c r="H73" s="98">
        <v>0.5</v>
      </c>
      <c r="I73" s="99">
        <v>2700000</v>
      </c>
      <c r="J73" s="100">
        <v>7560000</v>
      </c>
    </row>
    <row r="74" spans="1:10" ht="30" customHeight="1" thickBot="1" x14ac:dyDescent="0.35">
      <c r="A74" s="157" t="s">
        <v>263</v>
      </c>
      <c r="B74" s="159"/>
      <c r="C74" s="159"/>
      <c r="D74" s="159"/>
      <c r="E74" s="159"/>
      <c r="F74" s="159"/>
      <c r="G74" s="159"/>
      <c r="H74" s="159"/>
      <c r="I74" s="159"/>
      <c r="J74" s="102">
        <f>SUM(J72:J73)</f>
        <v>16751952</v>
      </c>
    </row>
    <row r="75" spans="1:10" ht="42" thickBot="1" x14ac:dyDescent="0.35">
      <c r="A75" s="9" t="s">
        <v>0</v>
      </c>
      <c r="B75" s="161" t="s">
        <v>1</v>
      </c>
      <c r="C75" s="162"/>
      <c r="D75" s="9" t="s">
        <v>2</v>
      </c>
      <c r="E75" s="9" t="s">
        <v>3</v>
      </c>
      <c r="F75" s="9" t="s">
        <v>250</v>
      </c>
      <c r="G75" s="9" t="s">
        <v>4</v>
      </c>
      <c r="H75" s="9" t="s">
        <v>5</v>
      </c>
      <c r="I75" s="20" t="s">
        <v>6</v>
      </c>
      <c r="J75" s="20" t="s">
        <v>7</v>
      </c>
    </row>
    <row r="76" spans="1:10" ht="42" thickBot="1" x14ac:dyDescent="0.35">
      <c r="A76" s="103" t="s">
        <v>13</v>
      </c>
      <c r="B76" s="170" t="s">
        <v>14</v>
      </c>
      <c r="C76" s="171"/>
      <c r="D76" s="104" t="s">
        <v>15</v>
      </c>
      <c r="E76" s="105" t="s">
        <v>16</v>
      </c>
      <c r="F76" s="106">
        <v>8</v>
      </c>
      <c r="G76" s="106">
        <v>168</v>
      </c>
      <c r="H76" s="107">
        <v>0.125</v>
      </c>
      <c r="I76" s="108">
        <v>4974000</v>
      </c>
      <c r="J76" s="100">
        <v>27854400</v>
      </c>
    </row>
    <row r="77" spans="1:10" ht="33" customHeight="1" thickBot="1" x14ac:dyDescent="0.35">
      <c r="A77" s="148" t="s">
        <v>264</v>
      </c>
      <c r="B77" s="149"/>
      <c r="C77" s="149"/>
      <c r="D77" s="149"/>
      <c r="E77" s="149"/>
      <c r="F77" s="149"/>
      <c r="G77" s="149"/>
      <c r="H77" s="149"/>
      <c r="I77" s="150"/>
      <c r="J77" s="102">
        <f>SUM(J76)</f>
        <v>27854400</v>
      </c>
    </row>
    <row r="78" spans="1:10" ht="42" thickBot="1" x14ac:dyDescent="0.35">
      <c r="A78" s="9" t="s">
        <v>0</v>
      </c>
      <c r="B78" s="161" t="s">
        <v>1</v>
      </c>
      <c r="C78" s="162"/>
      <c r="D78" s="9" t="s">
        <v>2</v>
      </c>
      <c r="E78" s="9" t="s">
        <v>3</v>
      </c>
      <c r="F78" s="9" t="s">
        <v>250</v>
      </c>
      <c r="G78" s="9" t="s">
        <v>4</v>
      </c>
      <c r="H78" s="9" t="s">
        <v>5</v>
      </c>
      <c r="I78" s="20" t="s">
        <v>6</v>
      </c>
      <c r="J78" s="20" t="s">
        <v>7</v>
      </c>
    </row>
    <row r="79" spans="1:10" ht="28.2" thickBot="1" x14ac:dyDescent="0.35">
      <c r="A79" s="109" t="s">
        <v>17</v>
      </c>
      <c r="B79" s="155" t="s">
        <v>14</v>
      </c>
      <c r="C79" s="156"/>
      <c r="D79" s="110" t="s">
        <v>15</v>
      </c>
      <c r="E79" s="111" t="s">
        <v>18</v>
      </c>
      <c r="F79" s="112">
        <v>1</v>
      </c>
      <c r="G79" s="112">
        <v>168</v>
      </c>
      <c r="H79" s="113">
        <v>0.34</v>
      </c>
      <c r="I79" s="114">
        <v>4974000</v>
      </c>
      <c r="J79" s="115">
        <v>9470496</v>
      </c>
    </row>
    <row r="80" spans="1:10" ht="16.2" thickBot="1" x14ac:dyDescent="0.35">
      <c r="A80" s="157" t="s">
        <v>265</v>
      </c>
      <c r="B80" s="158"/>
      <c r="C80" s="158"/>
      <c r="D80" s="159"/>
      <c r="E80" s="159"/>
      <c r="F80" s="159"/>
      <c r="G80" s="159"/>
      <c r="H80" s="159"/>
      <c r="I80" s="160"/>
      <c r="J80" s="116">
        <f>SUM(J79)</f>
        <v>9470496</v>
      </c>
    </row>
    <row r="81" spans="1:10" ht="41.4" x14ac:dyDescent="0.3">
      <c r="A81" s="9" t="s">
        <v>0</v>
      </c>
      <c r="B81" s="161" t="s">
        <v>1</v>
      </c>
      <c r="C81" s="162"/>
      <c r="D81" s="9" t="s">
        <v>2</v>
      </c>
      <c r="E81" s="9" t="s">
        <v>3</v>
      </c>
      <c r="F81" s="9" t="s">
        <v>250</v>
      </c>
      <c r="G81" s="9" t="s">
        <v>4</v>
      </c>
      <c r="H81" s="9" t="s">
        <v>5</v>
      </c>
      <c r="I81" s="20" t="s">
        <v>6</v>
      </c>
      <c r="J81" s="20" t="s">
        <v>7</v>
      </c>
    </row>
    <row r="82" spans="1:10" x14ac:dyDescent="0.3">
      <c r="A82" s="167" t="s">
        <v>8</v>
      </c>
      <c r="B82" s="237" t="s">
        <v>9</v>
      </c>
      <c r="C82" s="237"/>
      <c r="D82" s="3" t="s">
        <v>10</v>
      </c>
      <c r="E82" s="4" t="s">
        <v>11</v>
      </c>
      <c r="F82" s="5">
        <v>1</v>
      </c>
      <c r="G82" s="5">
        <v>168</v>
      </c>
      <c r="H82" s="6">
        <v>1</v>
      </c>
      <c r="I82" s="7">
        <v>2349990</v>
      </c>
      <c r="J82" s="15">
        <v>13159944</v>
      </c>
    </row>
    <row r="83" spans="1:10" ht="27.6" x14ac:dyDescent="0.3">
      <c r="A83" s="167"/>
      <c r="B83" s="238" t="s">
        <v>110</v>
      </c>
      <c r="C83" s="238"/>
      <c r="D83" s="117" t="s">
        <v>111</v>
      </c>
      <c r="E83" s="118" t="s">
        <v>112</v>
      </c>
      <c r="F83" s="118" t="s">
        <v>113</v>
      </c>
      <c r="G83" s="119">
        <v>1</v>
      </c>
      <c r="H83" s="120">
        <v>1</v>
      </c>
      <c r="I83" s="121">
        <v>20206500</v>
      </c>
      <c r="J83" s="122">
        <f t="shared" ref="J83" si="1">+I83*G83*H83</f>
        <v>20206500</v>
      </c>
    </row>
    <row r="84" spans="1:10" ht="22.5" customHeight="1" x14ac:dyDescent="0.3">
      <c r="A84" s="167"/>
      <c r="B84" s="167" t="s">
        <v>114</v>
      </c>
      <c r="C84" s="167"/>
      <c r="D84" s="18" t="s">
        <v>115</v>
      </c>
      <c r="E84" s="10" t="s">
        <v>116</v>
      </c>
      <c r="F84" s="10" t="s">
        <v>117</v>
      </c>
      <c r="G84" s="11">
        <v>1385</v>
      </c>
      <c r="H84" s="12">
        <v>1</v>
      </c>
      <c r="I84" s="13"/>
      <c r="J84" s="14"/>
    </row>
    <row r="85" spans="1:10" ht="42" thickBot="1" x14ac:dyDescent="0.35">
      <c r="A85" s="167"/>
      <c r="B85" s="167"/>
      <c r="C85" s="167"/>
      <c r="D85" s="123" t="s">
        <v>118</v>
      </c>
      <c r="E85" s="124" t="s">
        <v>119</v>
      </c>
      <c r="F85" s="124" t="s">
        <v>117</v>
      </c>
      <c r="G85" s="125">
        <v>540</v>
      </c>
      <c r="H85" s="126">
        <v>1</v>
      </c>
      <c r="I85" s="127"/>
      <c r="J85" s="128"/>
    </row>
    <row r="86" spans="1:10" ht="15.6" x14ac:dyDescent="0.3">
      <c r="A86" s="230" t="s">
        <v>266</v>
      </c>
      <c r="B86" s="231"/>
      <c r="C86" s="231"/>
      <c r="D86" s="232"/>
      <c r="E86" s="232"/>
      <c r="F86" s="232"/>
      <c r="G86" s="232"/>
      <c r="H86" s="232"/>
      <c r="I86" s="232"/>
      <c r="J86" s="129"/>
    </row>
    <row r="87" spans="1:10" ht="41.4" x14ac:dyDescent="0.3">
      <c r="A87" s="9" t="s">
        <v>0</v>
      </c>
      <c r="B87" s="161" t="s">
        <v>1</v>
      </c>
      <c r="C87" s="162"/>
      <c r="D87" s="9" t="s">
        <v>2</v>
      </c>
      <c r="E87" s="9" t="s">
        <v>3</v>
      </c>
      <c r="F87" s="9" t="s">
        <v>250</v>
      </c>
      <c r="G87" s="9" t="s">
        <v>4</v>
      </c>
      <c r="H87" s="9" t="s">
        <v>5</v>
      </c>
      <c r="I87" s="20" t="s">
        <v>6</v>
      </c>
      <c r="J87" s="20" t="s">
        <v>7</v>
      </c>
    </row>
    <row r="88" spans="1:10" ht="27.6" x14ac:dyDescent="0.3">
      <c r="A88" s="163" t="s">
        <v>19</v>
      </c>
      <c r="B88" s="165" t="s">
        <v>20</v>
      </c>
      <c r="C88" s="166"/>
      <c r="D88" s="3" t="s">
        <v>21</v>
      </c>
      <c r="E88" s="4" t="s">
        <v>21</v>
      </c>
      <c r="F88" s="5">
        <v>1</v>
      </c>
      <c r="G88" s="5">
        <v>168</v>
      </c>
      <c r="H88" s="6">
        <v>1</v>
      </c>
      <c r="I88" s="7">
        <v>7182000</v>
      </c>
      <c r="J88" s="7">
        <v>40219200</v>
      </c>
    </row>
    <row r="89" spans="1:10" x14ac:dyDescent="0.3">
      <c r="A89" s="163"/>
      <c r="B89" s="165" t="s">
        <v>9</v>
      </c>
      <c r="C89" s="166"/>
      <c r="D89" s="3" t="s">
        <v>10</v>
      </c>
      <c r="E89" s="4" t="s">
        <v>22</v>
      </c>
      <c r="F89" s="5">
        <v>1</v>
      </c>
      <c r="G89" s="5">
        <v>168</v>
      </c>
      <c r="H89" s="6">
        <v>1</v>
      </c>
      <c r="I89" s="7">
        <v>2349990</v>
      </c>
      <c r="J89" s="15">
        <v>13159944</v>
      </c>
    </row>
    <row r="90" spans="1:10" x14ac:dyDescent="0.3">
      <c r="A90" s="163"/>
      <c r="B90" s="165" t="s">
        <v>23</v>
      </c>
      <c r="C90" s="166"/>
      <c r="D90" s="3" t="s">
        <v>10</v>
      </c>
      <c r="E90" s="4" t="s">
        <v>24</v>
      </c>
      <c r="F90" s="5">
        <v>1</v>
      </c>
      <c r="G90" s="5">
        <v>168</v>
      </c>
      <c r="H90" s="6">
        <v>1</v>
      </c>
      <c r="I90" s="7">
        <v>3315000</v>
      </c>
      <c r="J90" s="15">
        <v>18564000</v>
      </c>
    </row>
    <row r="91" spans="1:10" x14ac:dyDescent="0.3">
      <c r="A91" s="163"/>
      <c r="B91" s="165" t="s">
        <v>14</v>
      </c>
      <c r="C91" s="166"/>
      <c r="D91" s="3" t="s">
        <v>15</v>
      </c>
      <c r="E91" s="4" t="s">
        <v>25</v>
      </c>
      <c r="F91" s="5">
        <v>1</v>
      </c>
      <c r="G91" s="5">
        <v>168</v>
      </c>
      <c r="H91" s="6">
        <v>1</v>
      </c>
      <c r="I91" s="7">
        <v>4974000</v>
      </c>
      <c r="J91" s="15">
        <v>27854400</v>
      </c>
    </row>
    <row r="92" spans="1:10" x14ac:dyDescent="0.3">
      <c r="A92" s="163"/>
      <c r="B92" s="165" t="s">
        <v>9</v>
      </c>
      <c r="C92" s="166"/>
      <c r="D92" s="3" t="s">
        <v>10</v>
      </c>
      <c r="E92" s="4" t="s">
        <v>26</v>
      </c>
      <c r="F92" s="5">
        <v>1</v>
      </c>
      <c r="G92" s="5">
        <v>168</v>
      </c>
      <c r="H92" s="6">
        <v>1</v>
      </c>
      <c r="I92" s="7">
        <v>2349990</v>
      </c>
      <c r="J92" s="15">
        <v>13159944</v>
      </c>
    </row>
    <row r="93" spans="1:10" x14ac:dyDescent="0.3">
      <c r="A93" s="163"/>
      <c r="B93" s="165" t="s">
        <v>9</v>
      </c>
      <c r="C93" s="166"/>
      <c r="D93" s="3" t="s">
        <v>27</v>
      </c>
      <c r="E93" s="4" t="s">
        <v>28</v>
      </c>
      <c r="F93" s="5">
        <v>1</v>
      </c>
      <c r="G93" s="5">
        <v>168</v>
      </c>
      <c r="H93" s="6">
        <v>1</v>
      </c>
      <c r="I93" s="7">
        <v>2349990</v>
      </c>
      <c r="J93" s="15">
        <v>13159944</v>
      </c>
    </row>
    <row r="94" spans="1:10" x14ac:dyDescent="0.3">
      <c r="A94" s="163"/>
      <c r="B94" s="167" t="s">
        <v>35</v>
      </c>
      <c r="C94" s="167"/>
      <c r="D94" s="18" t="s">
        <v>36</v>
      </c>
      <c r="E94" s="10" t="s">
        <v>37</v>
      </c>
      <c r="F94" s="10" t="s">
        <v>12</v>
      </c>
      <c r="G94" s="11">
        <v>257</v>
      </c>
      <c r="H94" s="12">
        <v>1</v>
      </c>
      <c r="I94" s="13"/>
      <c r="J94" s="14"/>
    </row>
    <row r="95" spans="1:10" ht="27.6" x14ac:dyDescent="0.3">
      <c r="A95" s="163"/>
      <c r="B95" s="167"/>
      <c r="C95" s="167"/>
      <c r="D95" s="18" t="s">
        <v>38</v>
      </c>
      <c r="E95" s="10" t="s">
        <v>39</v>
      </c>
      <c r="F95" s="10" t="s">
        <v>40</v>
      </c>
      <c r="G95" s="11">
        <v>13</v>
      </c>
      <c r="H95" s="12">
        <v>1</v>
      </c>
      <c r="I95" s="13"/>
      <c r="J95" s="14"/>
    </row>
    <row r="96" spans="1:10" x14ac:dyDescent="0.3">
      <c r="A96" s="163"/>
      <c r="B96" s="167"/>
      <c r="C96" s="167"/>
      <c r="D96" s="18" t="s">
        <v>41</v>
      </c>
      <c r="E96" s="10" t="s">
        <v>42</v>
      </c>
      <c r="F96" s="10" t="s">
        <v>12</v>
      </c>
      <c r="G96" s="11">
        <v>63</v>
      </c>
      <c r="H96" s="12">
        <v>1</v>
      </c>
      <c r="I96" s="13"/>
      <c r="J96" s="14"/>
    </row>
    <row r="97" spans="1:10" x14ac:dyDescent="0.3">
      <c r="A97" s="163"/>
      <c r="B97" s="167"/>
      <c r="C97" s="167"/>
      <c r="D97" s="18" t="s">
        <v>43</v>
      </c>
      <c r="E97" s="10" t="s">
        <v>44</v>
      </c>
      <c r="F97" s="10" t="s">
        <v>45</v>
      </c>
      <c r="G97" s="11">
        <v>68</v>
      </c>
      <c r="H97" s="12">
        <v>1</v>
      </c>
      <c r="I97" s="13"/>
      <c r="J97" s="14"/>
    </row>
    <row r="98" spans="1:10" ht="27.6" x14ac:dyDescent="0.3">
      <c r="A98" s="163"/>
      <c r="B98" s="167"/>
      <c r="C98" s="167"/>
      <c r="D98" s="18" t="s">
        <v>46</v>
      </c>
      <c r="E98" s="10" t="s">
        <v>47</v>
      </c>
      <c r="F98" s="10" t="s">
        <v>40</v>
      </c>
      <c r="G98" s="11">
        <v>4</v>
      </c>
      <c r="H98" s="12">
        <v>1</v>
      </c>
      <c r="I98" s="13"/>
      <c r="J98" s="14"/>
    </row>
    <row r="99" spans="1:10" x14ac:dyDescent="0.3">
      <c r="A99" s="163"/>
      <c r="B99" s="167"/>
      <c r="C99" s="167"/>
      <c r="D99" s="18" t="s">
        <v>43</v>
      </c>
      <c r="E99" s="10" t="s">
        <v>48</v>
      </c>
      <c r="F99" s="10" t="s">
        <v>49</v>
      </c>
      <c r="G99" s="11">
        <v>41</v>
      </c>
      <c r="H99" s="12">
        <v>1</v>
      </c>
      <c r="I99" s="13"/>
      <c r="J99" s="14"/>
    </row>
    <row r="100" spans="1:10" x14ac:dyDescent="0.3">
      <c r="A100" s="163"/>
      <c r="B100" s="167"/>
      <c r="C100" s="167"/>
      <c r="D100" s="18" t="s">
        <v>43</v>
      </c>
      <c r="E100" s="10" t="s">
        <v>50</v>
      </c>
      <c r="F100" s="10" t="s">
        <v>49</v>
      </c>
      <c r="G100" s="11">
        <v>21</v>
      </c>
      <c r="H100" s="12">
        <v>1</v>
      </c>
      <c r="I100" s="13"/>
      <c r="J100" s="14"/>
    </row>
    <row r="101" spans="1:10" ht="27.6" x14ac:dyDescent="0.3">
      <c r="A101" s="163"/>
      <c r="B101" s="167"/>
      <c r="C101" s="167"/>
      <c r="D101" s="18" t="s">
        <v>51</v>
      </c>
      <c r="E101" s="10" t="s">
        <v>52</v>
      </c>
      <c r="F101" s="10" t="s">
        <v>53</v>
      </c>
      <c r="G101" s="11">
        <v>4</v>
      </c>
      <c r="H101" s="12">
        <v>1</v>
      </c>
      <c r="I101" s="13"/>
      <c r="J101" s="14"/>
    </row>
    <row r="102" spans="1:10" x14ac:dyDescent="0.3">
      <c r="A102" s="163"/>
      <c r="B102" s="167"/>
      <c r="C102" s="167"/>
      <c r="D102" s="18" t="s">
        <v>54</v>
      </c>
      <c r="E102" s="10" t="s">
        <v>55</v>
      </c>
      <c r="F102" s="10" t="s">
        <v>12</v>
      </c>
      <c r="G102" s="11">
        <v>225</v>
      </c>
      <c r="H102" s="12">
        <v>1</v>
      </c>
      <c r="I102" s="13"/>
      <c r="J102" s="14"/>
    </row>
    <row r="103" spans="1:10" x14ac:dyDescent="0.3">
      <c r="A103" s="163"/>
      <c r="B103" s="167"/>
      <c r="C103" s="167"/>
      <c r="D103" s="18" t="s">
        <v>54</v>
      </c>
      <c r="E103" s="10" t="s">
        <v>56</v>
      </c>
      <c r="F103" s="10" t="s">
        <v>12</v>
      </c>
      <c r="G103" s="11">
        <v>225</v>
      </c>
      <c r="H103" s="12">
        <v>1</v>
      </c>
      <c r="I103" s="13"/>
      <c r="J103" s="14"/>
    </row>
    <row r="104" spans="1:10" x14ac:dyDescent="0.3">
      <c r="A104" s="163"/>
      <c r="B104" s="167"/>
      <c r="C104" s="167"/>
      <c r="D104" s="18" t="s">
        <v>57</v>
      </c>
      <c r="E104" s="10" t="s">
        <v>58</v>
      </c>
      <c r="F104" s="10" t="s">
        <v>12</v>
      </c>
      <c r="G104" s="11">
        <v>18</v>
      </c>
      <c r="H104" s="12">
        <v>1</v>
      </c>
      <c r="I104" s="13"/>
      <c r="J104" s="14"/>
    </row>
    <row r="105" spans="1:10" ht="27.6" x14ac:dyDescent="0.3">
      <c r="A105" s="163"/>
      <c r="B105" s="167"/>
      <c r="C105" s="167"/>
      <c r="D105" s="18" t="s">
        <v>59</v>
      </c>
      <c r="E105" s="10" t="s">
        <v>60</v>
      </c>
      <c r="F105" s="10" t="s">
        <v>61</v>
      </c>
      <c r="G105" s="11">
        <v>4</v>
      </c>
      <c r="H105" s="12">
        <v>1</v>
      </c>
      <c r="I105" s="13"/>
      <c r="J105" s="14"/>
    </row>
    <row r="106" spans="1:10" ht="27.6" x14ac:dyDescent="0.3">
      <c r="A106" s="163"/>
      <c r="B106" s="167"/>
      <c r="C106" s="167"/>
      <c r="D106" s="18" t="s">
        <v>62</v>
      </c>
      <c r="E106" s="10" t="s">
        <v>63</v>
      </c>
      <c r="F106" s="10" t="s">
        <v>64</v>
      </c>
      <c r="G106" s="11">
        <v>6</v>
      </c>
      <c r="H106" s="12">
        <v>1</v>
      </c>
      <c r="I106" s="13"/>
      <c r="J106" s="14"/>
    </row>
    <row r="107" spans="1:10" s="2" customFormat="1" x14ac:dyDescent="0.3">
      <c r="A107" s="163"/>
      <c r="B107" s="167"/>
      <c r="C107" s="167"/>
      <c r="D107" s="18" t="s">
        <v>65</v>
      </c>
      <c r="E107" s="10" t="s">
        <v>66</v>
      </c>
      <c r="F107" s="10" t="s">
        <v>12</v>
      </c>
      <c r="G107" s="11">
        <v>4</v>
      </c>
      <c r="H107" s="12">
        <v>1</v>
      </c>
      <c r="I107" s="13"/>
      <c r="J107" s="14"/>
    </row>
    <row r="108" spans="1:10" x14ac:dyDescent="0.3">
      <c r="A108" s="163"/>
      <c r="B108" s="167"/>
      <c r="C108" s="167"/>
      <c r="D108" s="18" t="s">
        <v>41</v>
      </c>
      <c r="E108" s="10" t="s">
        <v>67</v>
      </c>
      <c r="F108" s="10" t="s">
        <v>12</v>
      </c>
      <c r="G108" s="11">
        <v>36</v>
      </c>
      <c r="H108" s="12">
        <v>1</v>
      </c>
      <c r="I108" s="13"/>
      <c r="J108" s="14"/>
    </row>
    <row r="109" spans="1:10" x14ac:dyDescent="0.3">
      <c r="A109" s="163"/>
      <c r="B109" s="167"/>
      <c r="C109" s="167"/>
      <c r="D109" s="18" t="s">
        <v>68</v>
      </c>
      <c r="E109" s="10" t="s">
        <v>69</v>
      </c>
      <c r="F109" s="10" t="s">
        <v>12</v>
      </c>
      <c r="G109" s="11">
        <v>8</v>
      </c>
      <c r="H109" s="12">
        <v>1</v>
      </c>
      <c r="I109" s="13"/>
      <c r="J109" s="14"/>
    </row>
    <row r="110" spans="1:10" x14ac:dyDescent="0.3">
      <c r="A110" s="163"/>
      <c r="B110" s="167"/>
      <c r="C110" s="167"/>
      <c r="D110" s="18" t="s">
        <v>70</v>
      </c>
      <c r="E110" s="10" t="s">
        <v>71</v>
      </c>
      <c r="F110" s="10" t="s">
        <v>12</v>
      </c>
      <c r="G110" s="11">
        <v>8</v>
      </c>
      <c r="H110" s="12">
        <v>1</v>
      </c>
      <c r="I110" s="13"/>
      <c r="J110" s="14"/>
    </row>
    <row r="111" spans="1:10" x14ac:dyDescent="0.3">
      <c r="A111" s="163"/>
      <c r="B111" s="167"/>
      <c r="C111" s="167"/>
      <c r="D111" s="18" t="s">
        <v>65</v>
      </c>
      <c r="E111" s="10" t="s">
        <v>72</v>
      </c>
      <c r="F111" s="10" t="s">
        <v>12</v>
      </c>
      <c r="G111" s="11">
        <v>4</v>
      </c>
      <c r="H111" s="12">
        <v>1</v>
      </c>
      <c r="I111" s="13"/>
      <c r="J111" s="14"/>
    </row>
    <row r="112" spans="1:10" ht="27.6" x14ac:dyDescent="0.3">
      <c r="A112" s="163"/>
      <c r="B112" s="167" t="s">
        <v>73</v>
      </c>
      <c r="C112" s="167"/>
      <c r="D112" s="18" t="s">
        <v>74</v>
      </c>
      <c r="E112" s="10" t="s">
        <v>75</v>
      </c>
      <c r="F112" s="10" t="s">
        <v>76</v>
      </c>
      <c r="G112" s="11">
        <v>34</v>
      </c>
      <c r="H112" s="12">
        <v>1</v>
      </c>
      <c r="I112" s="13"/>
      <c r="J112" s="14"/>
    </row>
    <row r="113" spans="1:10" ht="27.6" x14ac:dyDescent="0.3">
      <c r="A113" s="163"/>
      <c r="B113" s="167"/>
      <c r="C113" s="167"/>
      <c r="D113" s="18" t="s">
        <v>77</v>
      </c>
      <c r="E113" s="10" t="s">
        <v>78</v>
      </c>
      <c r="F113" s="10" t="s">
        <v>79</v>
      </c>
      <c r="G113" s="11">
        <v>45</v>
      </c>
      <c r="H113" s="12">
        <v>1</v>
      </c>
      <c r="I113" s="13"/>
      <c r="J113" s="14"/>
    </row>
    <row r="114" spans="1:10" ht="41.4" x14ac:dyDescent="0.3">
      <c r="A114" s="163"/>
      <c r="B114" s="167"/>
      <c r="C114" s="167"/>
      <c r="D114" s="18" t="s">
        <v>80</v>
      </c>
      <c r="E114" s="10" t="s">
        <v>81</v>
      </c>
      <c r="F114" s="10" t="s">
        <v>82</v>
      </c>
      <c r="G114" s="11">
        <v>488</v>
      </c>
      <c r="H114" s="12">
        <v>1</v>
      </c>
      <c r="I114" s="13"/>
      <c r="J114" s="14"/>
    </row>
    <row r="115" spans="1:10" ht="27.6" x14ac:dyDescent="0.3">
      <c r="A115" s="163"/>
      <c r="B115" s="167"/>
      <c r="C115" s="167"/>
      <c r="D115" s="18" t="s">
        <v>83</v>
      </c>
      <c r="E115" s="10" t="s">
        <v>84</v>
      </c>
      <c r="F115" s="10" t="s">
        <v>85</v>
      </c>
      <c r="G115" s="11">
        <v>38</v>
      </c>
      <c r="H115" s="12">
        <v>1</v>
      </c>
      <c r="I115" s="13"/>
      <c r="J115" s="14"/>
    </row>
    <row r="116" spans="1:10" ht="27.6" x14ac:dyDescent="0.3">
      <c r="A116" s="163"/>
      <c r="B116" s="167"/>
      <c r="C116" s="167"/>
      <c r="D116" s="18" t="s">
        <v>86</v>
      </c>
      <c r="E116" s="10" t="s">
        <v>87</v>
      </c>
      <c r="F116" s="10" t="s">
        <v>88</v>
      </c>
      <c r="G116" s="11">
        <v>15</v>
      </c>
      <c r="H116" s="12">
        <v>1</v>
      </c>
      <c r="I116" s="13"/>
      <c r="J116" s="14"/>
    </row>
    <row r="117" spans="1:10" s="8" customFormat="1" ht="27.6" x14ac:dyDescent="0.3">
      <c r="A117" s="163"/>
      <c r="B117" s="167"/>
      <c r="C117" s="167"/>
      <c r="D117" s="18" t="s">
        <v>89</v>
      </c>
      <c r="E117" s="10" t="s">
        <v>90</v>
      </c>
      <c r="F117" s="10" t="s">
        <v>12</v>
      </c>
      <c r="G117" s="11">
        <v>2</v>
      </c>
      <c r="H117" s="12">
        <v>1</v>
      </c>
      <c r="I117" s="13"/>
      <c r="J117" s="14"/>
    </row>
    <row r="118" spans="1:10" ht="27.6" x14ac:dyDescent="0.3">
      <c r="A118" s="163"/>
      <c r="B118" s="167"/>
      <c r="C118" s="167"/>
      <c r="D118" s="18" t="s">
        <v>91</v>
      </c>
      <c r="E118" s="10" t="s">
        <v>92</v>
      </c>
      <c r="F118" s="10" t="s">
        <v>93</v>
      </c>
      <c r="G118" s="11">
        <v>6</v>
      </c>
      <c r="H118" s="12">
        <v>1</v>
      </c>
      <c r="I118" s="13"/>
      <c r="J118" s="14"/>
    </row>
    <row r="119" spans="1:10" ht="27.6" x14ac:dyDescent="0.3">
      <c r="A119" s="163"/>
      <c r="B119" s="167"/>
      <c r="C119" s="167"/>
      <c r="D119" s="18" t="s">
        <v>94</v>
      </c>
      <c r="E119" s="10" t="s">
        <v>95</v>
      </c>
      <c r="F119" s="10" t="s">
        <v>96</v>
      </c>
      <c r="G119" s="11">
        <v>12</v>
      </c>
      <c r="H119" s="12">
        <v>1</v>
      </c>
      <c r="I119" s="13"/>
      <c r="J119" s="14"/>
    </row>
    <row r="120" spans="1:10" ht="27.6" x14ac:dyDescent="0.3">
      <c r="A120" s="163"/>
      <c r="B120" s="167"/>
      <c r="C120" s="167"/>
      <c r="D120" s="18" t="s">
        <v>97</v>
      </c>
      <c r="E120" s="10" t="s">
        <v>98</v>
      </c>
      <c r="F120" s="10" t="s">
        <v>99</v>
      </c>
      <c r="G120" s="11">
        <v>23</v>
      </c>
      <c r="H120" s="12">
        <v>1</v>
      </c>
      <c r="I120" s="13"/>
      <c r="J120" s="14"/>
    </row>
    <row r="121" spans="1:10" ht="27.6" x14ac:dyDescent="0.3">
      <c r="A121" s="163"/>
      <c r="B121" s="167"/>
      <c r="C121" s="167"/>
      <c r="D121" s="18" t="s">
        <v>100</v>
      </c>
      <c r="E121" s="10" t="s">
        <v>101</v>
      </c>
      <c r="F121" s="10" t="s">
        <v>64</v>
      </c>
      <c r="G121" s="11">
        <v>75</v>
      </c>
      <c r="H121" s="12">
        <v>1</v>
      </c>
      <c r="I121" s="13"/>
      <c r="J121" s="14"/>
    </row>
    <row r="122" spans="1:10" x14ac:dyDescent="0.3">
      <c r="A122" s="163"/>
      <c r="B122" s="167"/>
      <c r="C122" s="167"/>
      <c r="D122" s="18" t="s">
        <v>102</v>
      </c>
      <c r="E122" s="10" t="s">
        <v>103</v>
      </c>
      <c r="F122" s="10" t="s">
        <v>104</v>
      </c>
      <c r="G122" s="11">
        <v>3</v>
      </c>
      <c r="H122" s="12">
        <v>1</v>
      </c>
      <c r="I122" s="13"/>
      <c r="J122" s="14"/>
    </row>
    <row r="123" spans="1:10" ht="27.6" x14ac:dyDescent="0.3">
      <c r="A123" s="163"/>
      <c r="B123" s="167"/>
      <c r="C123" s="167"/>
      <c r="D123" s="18" t="s">
        <v>105</v>
      </c>
      <c r="E123" s="10" t="s">
        <v>106</v>
      </c>
      <c r="F123" s="10" t="s">
        <v>107</v>
      </c>
      <c r="G123" s="11">
        <v>6</v>
      </c>
      <c r="H123" s="12">
        <v>1</v>
      </c>
      <c r="I123" s="13"/>
      <c r="J123" s="14"/>
    </row>
    <row r="124" spans="1:10" x14ac:dyDescent="0.3">
      <c r="A124" s="163"/>
      <c r="B124" s="167"/>
      <c r="C124" s="167"/>
      <c r="D124" s="18" t="s">
        <v>108</v>
      </c>
      <c r="E124" s="10" t="s">
        <v>109</v>
      </c>
      <c r="F124" s="10" t="s">
        <v>12</v>
      </c>
      <c r="G124" s="11">
        <v>3</v>
      </c>
      <c r="H124" s="12">
        <v>1</v>
      </c>
      <c r="I124" s="13"/>
      <c r="J124" s="14"/>
    </row>
    <row r="125" spans="1:10" ht="55.2" x14ac:dyDescent="0.3">
      <c r="A125" s="163"/>
      <c r="B125" s="167" t="s">
        <v>110</v>
      </c>
      <c r="C125" s="167"/>
      <c r="D125" s="18" t="s">
        <v>120</v>
      </c>
      <c r="E125" s="10" t="s">
        <v>121</v>
      </c>
      <c r="F125" s="10" t="s">
        <v>122</v>
      </c>
      <c r="G125" s="11">
        <v>920</v>
      </c>
      <c r="H125" s="12">
        <v>1</v>
      </c>
      <c r="I125" s="13"/>
      <c r="J125" s="14"/>
    </row>
    <row r="126" spans="1:10" ht="55.2" x14ac:dyDescent="0.3">
      <c r="A126" s="163"/>
      <c r="B126" s="167"/>
      <c r="C126" s="167"/>
      <c r="D126" s="18" t="s">
        <v>120</v>
      </c>
      <c r="E126" s="10" t="s">
        <v>123</v>
      </c>
      <c r="F126" s="10" t="s">
        <v>122</v>
      </c>
      <c r="G126" s="11">
        <v>120</v>
      </c>
      <c r="H126" s="12">
        <v>1</v>
      </c>
      <c r="I126" s="13"/>
      <c r="J126" s="14"/>
    </row>
    <row r="127" spans="1:10" ht="55.2" x14ac:dyDescent="0.3">
      <c r="A127" s="163"/>
      <c r="B127" s="167"/>
      <c r="C127" s="167"/>
      <c r="D127" s="18" t="s">
        <v>124</v>
      </c>
      <c r="E127" s="10" t="s">
        <v>125</v>
      </c>
      <c r="F127" s="10" t="s">
        <v>117</v>
      </c>
      <c r="G127" s="11">
        <v>3</v>
      </c>
      <c r="H127" s="12">
        <v>1</v>
      </c>
      <c r="I127" s="13"/>
      <c r="J127" s="14"/>
    </row>
    <row r="128" spans="1:10" ht="82.8" x14ac:dyDescent="0.3">
      <c r="A128" s="163"/>
      <c r="B128" s="167" t="s">
        <v>126</v>
      </c>
      <c r="C128" s="167"/>
      <c r="D128" s="18" t="s">
        <v>127</v>
      </c>
      <c r="E128" s="10" t="s">
        <v>128</v>
      </c>
      <c r="F128" s="10" t="s">
        <v>117</v>
      </c>
      <c r="G128" s="11">
        <v>2</v>
      </c>
      <c r="H128" s="12">
        <v>1</v>
      </c>
      <c r="I128" s="13"/>
      <c r="J128" s="14"/>
    </row>
    <row r="129" spans="1:10" ht="82.8" x14ac:dyDescent="0.3">
      <c r="A129" s="163"/>
      <c r="B129" s="167"/>
      <c r="C129" s="167"/>
      <c r="D129" s="18" t="s">
        <v>129</v>
      </c>
      <c r="E129" s="10" t="s">
        <v>130</v>
      </c>
      <c r="F129" s="10" t="s">
        <v>131</v>
      </c>
      <c r="G129" s="11">
        <v>18</v>
      </c>
      <c r="H129" s="12">
        <v>1</v>
      </c>
      <c r="I129" s="13"/>
      <c r="J129" s="14"/>
    </row>
    <row r="130" spans="1:10" ht="27.6" x14ac:dyDescent="0.3">
      <c r="A130" s="163"/>
      <c r="B130" s="167" t="s">
        <v>73</v>
      </c>
      <c r="C130" s="167"/>
      <c r="D130" s="18" t="s">
        <v>132</v>
      </c>
      <c r="E130" s="10" t="s">
        <v>133</v>
      </c>
      <c r="F130" s="10" t="s">
        <v>134</v>
      </c>
      <c r="G130" s="11">
        <v>375</v>
      </c>
      <c r="H130" s="12">
        <v>1</v>
      </c>
      <c r="I130" s="16"/>
      <c r="J130" s="14"/>
    </row>
    <row r="131" spans="1:10" ht="27.6" x14ac:dyDescent="0.3">
      <c r="A131" s="163"/>
      <c r="B131" s="167"/>
      <c r="C131" s="167"/>
      <c r="D131" s="18" t="s">
        <v>132</v>
      </c>
      <c r="E131" s="10" t="s">
        <v>135</v>
      </c>
      <c r="F131" s="10" t="s">
        <v>136</v>
      </c>
      <c r="G131" s="11">
        <v>338</v>
      </c>
      <c r="H131" s="12">
        <v>1</v>
      </c>
      <c r="I131" s="16"/>
      <c r="J131" s="14"/>
    </row>
    <row r="132" spans="1:10" ht="41.4" x14ac:dyDescent="0.3">
      <c r="A132" s="163"/>
      <c r="B132" s="167"/>
      <c r="C132" s="167"/>
      <c r="D132" s="18" t="s">
        <v>137</v>
      </c>
      <c r="E132" s="10" t="s">
        <v>138</v>
      </c>
      <c r="F132" s="10" t="s">
        <v>139</v>
      </c>
      <c r="G132" s="11">
        <v>225</v>
      </c>
      <c r="H132" s="12">
        <v>1</v>
      </c>
      <c r="I132" s="16"/>
      <c r="J132" s="14"/>
    </row>
    <row r="133" spans="1:10" x14ac:dyDescent="0.3">
      <c r="A133" s="163"/>
      <c r="B133" s="167"/>
      <c r="C133" s="167"/>
      <c r="D133" s="18" t="s">
        <v>140</v>
      </c>
      <c r="E133" s="10" t="s">
        <v>141</v>
      </c>
      <c r="F133" s="10" t="s">
        <v>142</v>
      </c>
      <c r="G133" s="11">
        <v>3</v>
      </c>
      <c r="H133" s="12">
        <v>1</v>
      </c>
      <c r="I133" s="16"/>
      <c r="J133" s="14"/>
    </row>
    <row r="134" spans="1:10" x14ac:dyDescent="0.3">
      <c r="A134" s="163"/>
      <c r="B134" s="167"/>
      <c r="C134" s="167"/>
      <c r="D134" s="18" t="s">
        <v>143</v>
      </c>
      <c r="E134" s="10" t="s">
        <v>144</v>
      </c>
      <c r="F134" s="10" t="s">
        <v>145</v>
      </c>
      <c r="G134" s="11">
        <v>6</v>
      </c>
      <c r="H134" s="12">
        <v>1</v>
      </c>
      <c r="I134" s="16"/>
      <c r="J134" s="14"/>
    </row>
    <row r="135" spans="1:10" ht="27.6" x14ac:dyDescent="0.3">
      <c r="A135" s="163"/>
      <c r="B135" s="167"/>
      <c r="C135" s="167"/>
      <c r="D135" s="18" t="s">
        <v>146</v>
      </c>
      <c r="E135" s="10" t="s">
        <v>147</v>
      </c>
      <c r="F135" s="10" t="s">
        <v>148</v>
      </c>
      <c r="G135" s="11">
        <v>57</v>
      </c>
      <c r="H135" s="12">
        <v>1</v>
      </c>
      <c r="I135" s="16"/>
      <c r="J135" s="14"/>
    </row>
    <row r="136" spans="1:10" ht="27.6" x14ac:dyDescent="0.3">
      <c r="A136" s="163"/>
      <c r="B136" s="167"/>
      <c r="C136" s="167"/>
      <c r="D136" s="18" t="s">
        <v>149</v>
      </c>
      <c r="E136" s="10" t="s">
        <v>150</v>
      </c>
      <c r="F136" s="10" t="s">
        <v>151</v>
      </c>
      <c r="G136" s="11">
        <v>6</v>
      </c>
      <c r="H136" s="12">
        <v>1</v>
      </c>
      <c r="I136" s="16"/>
      <c r="J136" s="14"/>
    </row>
    <row r="137" spans="1:10" ht="27.6" x14ac:dyDescent="0.3">
      <c r="A137" s="163"/>
      <c r="B137" s="167"/>
      <c r="C137" s="167"/>
      <c r="D137" s="18" t="s">
        <v>149</v>
      </c>
      <c r="E137" s="10" t="s">
        <v>152</v>
      </c>
      <c r="F137" s="10" t="s">
        <v>153</v>
      </c>
      <c r="G137" s="11">
        <v>15</v>
      </c>
      <c r="H137" s="12">
        <v>1</v>
      </c>
      <c r="I137" s="16"/>
      <c r="J137" s="14"/>
    </row>
    <row r="138" spans="1:10" ht="27.6" x14ac:dyDescent="0.3">
      <c r="A138" s="163"/>
      <c r="B138" s="167"/>
      <c r="C138" s="167"/>
      <c r="D138" s="17" t="s">
        <v>154</v>
      </c>
      <c r="E138" s="18" t="s">
        <v>155</v>
      </c>
      <c r="F138" s="18" t="s">
        <v>156</v>
      </c>
      <c r="G138" s="38">
        <v>60</v>
      </c>
      <c r="H138" s="12">
        <v>1</v>
      </c>
      <c r="I138" s="16"/>
      <c r="J138" s="14"/>
    </row>
    <row r="139" spans="1:10" ht="27.6" x14ac:dyDescent="0.3">
      <c r="A139" s="163"/>
      <c r="B139" s="167"/>
      <c r="C139" s="167"/>
      <c r="D139" s="17" t="s">
        <v>157</v>
      </c>
      <c r="E139" s="18" t="s">
        <v>158</v>
      </c>
      <c r="F139" s="18" t="s">
        <v>159</v>
      </c>
      <c r="G139" s="38">
        <v>4</v>
      </c>
      <c r="H139" s="12">
        <v>1</v>
      </c>
      <c r="I139" s="16"/>
      <c r="J139" s="14"/>
    </row>
    <row r="140" spans="1:10" x14ac:dyDescent="0.3">
      <c r="A140" s="163"/>
      <c r="B140" s="167"/>
      <c r="C140" s="167"/>
      <c r="D140" s="17" t="s">
        <v>160</v>
      </c>
      <c r="E140" s="18" t="s">
        <v>161</v>
      </c>
      <c r="F140" s="18" t="s">
        <v>162</v>
      </c>
      <c r="G140" s="38">
        <v>1</v>
      </c>
      <c r="H140" s="12">
        <v>1</v>
      </c>
      <c r="I140" s="16"/>
      <c r="J140" s="14"/>
    </row>
    <row r="141" spans="1:10" x14ac:dyDescent="0.3">
      <c r="A141" s="163"/>
      <c r="B141" s="167"/>
      <c r="C141" s="167"/>
      <c r="D141" s="17" t="s">
        <v>160</v>
      </c>
      <c r="E141" s="18" t="s">
        <v>163</v>
      </c>
      <c r="F141" s="18" t="s">
        <v>162</v>
      </c>
      <c r="G141" s="38">
        <v>1</v>
      </c>
      <c r="H141" s="12">
        <v>1</v>
      </c>
      <c r="I141" s="16"/>
      <c r="J141" s="14"/>
    </row>
    <row r="142" spans="1:10" ht="27.6" x14ac:dyDescent="0.3">
      <c r="A142" s="163"/>
      <c r="B142" s="167"/>
      <c r="C142" s="167"/>
      <c r="D142" s="17" t="s">
        <v>164</v>
      </c>
      <c r="E142" s="18" t="s">
        <v>165</v>
      </c>
      <c r="F142" s="18" t="s">
        <v>117</v>
      </c>
      <c r="G142" s="38">
        <v>1</v>
      </c>
      <c r="H142" s="12">
        <v>1</v>
      </c>
      <c r="I142" s="16"/>
      <c r="J142" s="14"/>
    </row>
    <row r="143" spans="1:10" x14ac:dyDescent="0.3">
      <c r="A143" s="163"/>
      <c r="B143" s="167"/>
      <c r="C143" s="167"/>
      <c r="D143" s="17" t="s">
        <v>166</v>
      </c>
      <c r="E143" s="18" t="s">
        <v>167</v>
      </c>
      <c r="F143" s="18" t="s">
        <v>168</v>
      </c>
      <c r="G143" s="38">
        <v>3</v>
      </c>
      <c r="H143" s="12">
        <v>1</v>
      </c>
      <c r="I143" s="16"/>
      <c r="J143" s="14"/>
    </row>
    <row r="144" spans="1:10" ht="27.6" x14ac:dyDescent="0.3">
      <c r="A144" s="163"/>
      <c r="B144" s="167"/>
      <c r="C144" s="167"/>
      <c r="D144" s="17" t="s">
        <v>169</v>
      </c>
      <c r="E144" s="18" t="s">
        <v>170</v>
      </c>
      <c r="F144" s="18" t="s">
        <v>117</v>
      </c>
      <c r="G144" s="38">
        <v>6</v>
      </c>
      <c r="H144" s="12">
        <v>1</v>
      </c>
      <c r="I144" s="16"/>
      <c r="J144" s="14"/>
    </row>
    <row r="145" spans="1:10" x14ac:dyDescent="0.3">
      <c r="A145" s="163"/>
      <c r="B145" s="167"/>
      <c r="C145" s="167"/>
      <c r="D145" s="17" t="s">
        <v>171</v>
      </c>
      <c r="E145" s="18" t="s">
        <v>172</v>
      </c>
      <c r="F145" s="18" t="s">
        <v>117</v>
      </c>
      <c r="G145" s="38">
        <v>8</v>
      </c>
      <c r="H145" s="12">
        <v>1</v>
      </c>
      <c r="I145" s="16"/>
      <c r="J145" s="14"/>
    </row>
    <row r="146" spans="1:10" x14ac:dyDescent="0.3">
      <c r="A146" s="163"/>
      <c r="B146" s="168" t="s">
        <v>35</v>
      </c>
      <c r="C146" s="168"/>
      <c r="D146" s="17" t="s">
        <v>173</v>
      </c>
      <c r="E146" s="18" t="s">
        <v>174</v>
      </c>
      <c r="F146" s="18" t="s">
        <v>117</v>
      </c>
      <c r="G146" s="38">
        <v>6635</v>
      </c>
      <c r="H146" s="12">
        <v>1</v>
      </c>
      <c r="I146" s="16"/>
      <c r="J146" s="14"/>
    </row>
    <row r="147" spans="1:10" x14ac:dyDescent="0.3">
      <c r="A147" s="163"/>
      <c r="B147" s="168"/>
      <c r="C147" s="168"/>
      <c r="D147" s="17" t="s">
        <v>173</v>
      </c>
      <c r="E147" s="18" t="s">
        <v>175</v>
      </c>
      <c r="F147" s="18" t="s">
        <v>117</v>
      </c>
      <c r="G147" s="38">
        <v>574</v>
      </c>
      <c r="H147" s="12">
        <v>1</v>
      </c>
      <c r="I147" s="16"/>
      <c r="J147" s="14"/>
    </row>
    <row r="148" spans="1:10" x14ac:dyDescent="0.3">
      <c r="A148" s="163"/>
      <c r="B148" s="168"/>
      <c r="C148" s="168"/>
      <c r="D148" s="17" t="s">
        <v>173</v>
      </c>
      <c r="E148" s="18" t="s">
        <v>176</v>
      </c>
      <c r="F148" s="18" t="s">
        <v>117</v>
      </c>
      <c r="G148" s="38">
        <v>1004</v>
      </c>
      <c r="H148" s="12">
        <v>1</v>
      </c>
      <c r="I148" s="16"/>
      <c r="J148" s="14"/>
    </row>
    <row r="149" spans="1:10" ht="27.75" customHeight="1" x14ac:dyDescent="0.3">
      <c r="A149" s="163"/>
      <c r="B149" s="168"/>
      <c r="C149" s="168"/>
      <c r="D149" s="17" t="s">
        <v>65</v>
      </c>
      <c r="E149" s="18" t="s">
        <v>177</v>
      </c>
      <c r="F149" s="18" t="s">
        <v>117</v>
      </c>
      <c r="G149" s="38">
        <v>4</v>
      </c>
      <c r="H149" s="12">
        <v>1</v>
      </c>
      <c r="I149" s="16"/>
      <c r="J149" s="14"/>
    </row>
    <row r="150" spans="1:10" ht="22.5" customHeight="1" thickBot="1" x14ac:dyDescent="0.35">
      <c r="A150" s="164"/>
      <c r="B150" s="169"/>
      <c r="C150" s="169"/>
      <c r="D150" s="130" t="s">
        <v>178</v>
      </c>
      <c r="E150" s="123" t="s">
        <v>179</v>
      </c>
      <c r="F150" s="123" t="s">
        <v>117</v>
      </c>
      <c r="G150" s="131">
        <v>4</v>
      </c>
      <c r="H150" s="126">
        <v>1</v>
      </c>
      <c r="I150" s="132"/>
      <c r="J150" s="128"/>
    </row>
    <row r="151" spans="1:10" ht="22.5" customHeight="1" thickBot="1" x14ac:dyDescent="0.35">
      <c r="A151" s="148" t="s">
        <v>267</v>
      </c>
      <c r="B151" s="149"/>
      <c r="C151" s="149"/>
      <c r="D151" s="149"/>
      <c r="E151" s="149"/>
      <c r="F151" s="149"/>
      <c r="G151" s="149"/>
      <c r="H151" s="149"/>
      <c r="I151" s="150"/>
      <c r="J151" s="133">
        <f>SUM(J88:J150)</f>
        <v>126117432</v>
      </c>
    </row>
    <row r="152" spans="1:10" ht="22.5" customHeight="1" thickBot="1" x14ac:dyDescent="0.35">
      <c r="A152" s="151" t="s">
        <v>268</v>
      </c>
      <c r="B152" s="152"/>
      <c r="C152" s="152"/>
      <c r="D152" s="152"/>
      <c r="E152" s="152"/>
      <c r="F152" s="152"/>
      <c r="G152" s="152"/>
      <c r="H152" s="152"/>
      <c r="I152" s="152"/>
      <c r="J152" s="134">
        <f>+J151+J86+J80+J77+J74+J70</f>
        <v>194678232</v>
      </c>
    </row>
    <row r="153" spans="1:10" ht="22.5" customHeight="1" x14ac:dyDescent="0.3">
      <c r="A153" s="153" t="s">
        <v>269</v>
      </c>
      <c r="B153" s="153"/>
      <c r="C153" s="153"/>
      <c r="D153" s="153"/>
      <c r="E153" s="153"/>
      <c r="F153" s="153"/>
      <c r="G153" s="153"/>
      <c r="H153" s="153"/>
      <c r="I153" s="154"/>
      <c r="J153" s="135">
        <f>+J152+J65</f>
        <v>194678232</v>
      </c>
    </row>
    <row r="154" spans="1:10" ht="22.5" customHeight="1" x14ac:dyDescent="0.3">
      <c r="A154" s="153" t="s">
        <v>270</v>
      </c>
      <c r="B154" s="153"/>
      <c r="C154" s="153"/>
      <c r="D154" s="153"/>
      <c r="E154" s="153"/>
      <c r="F154" s="153"/>
      <c r="G154" s="153"/>
      <c r="H154" s="153"/>
      <c r="I154" s="154"/>
      <c r="J154" s="135">
        <v>0</v>
      </c>
    </row>
    <row r="155" spans="1:10" ht="22.5" customHeight="1" x14ac:dyDescent="0.3">
      <c r="A155" s="153" t="s">
        <v>247</v>
      </c>
      <c r="B155" s="153"/>
      <c r="C155" s="153"/>
      <c r="D155" s="153"/>
      <c r="E155" s="153"/>
      <c r="F155" s="153"/>
      <c r="G155" s="153"/>
      <c r="H155" s="153"/>
      <c r="I155" s="154"/>
      <c r="J155" s="135">
        <v>0</v>
      </c>
    </row>
    <row r="156" spans="1:10" ht="16.2" thickBot="1" x14ac:dyDescent="0.35">
      <c r="A156" s="141" t="s">
        <v>248</v>
      </c>
      <c r="B156" s="141"/>
      <c r="C156" s="141"/>
      <c r="D156" s="141"/>
      <c r="E156" s="141"/>
      <c r="F156" s="141"/>
      <c r="G156" s="141"/>
      <c r="H156" s="141"/>
      <c r="I156" s="142"/>
      <c r="J156" s="136">
        <v>0</v>
      </c>
    </row>
    <row r="157" spans="1:10" ht="16.2" thickBot="1" x14ac:dyDescent="0.35">
      <c r="A157" s="143" t="s">
        <v>249</v>
      </c>
      <c r="B157" s="143"/>
      <c r="C157" s="143"/>
      <c r="D157" s="143"/>
      <c r="E157" s="143"/>
      <c r="F157" s="143"/>
      <c r="G157" s="143"/>
      <c r="H157" s="143"/>
      <c r="I157" s="144"/>
      <c r="J157" s="137">
        <v>0</v>
      </c>
    </row>
    <row r="161" spans="1:10" ht="324.75" customHeight="1" x14ac:dyDescent="0.3">
      <c r="A161" s="145" t="s">
        <v>272</v>
      </c>
      <c r="B161" s="146"/>
      <c r="C161" s="146"/>
      <c r="D161" s="146"/>
      <c r="E161" s="146"/>
      <c r="F161" s="146"/>
      <c r="G161" s="146"/>
      <c r="H161" s="146"/>
      <c r="I161" s="146"/>
      <c r="J161" s="147"/>
    </row>
  </sheetData>
  <mergeCells count="97">
    <mergeCell ref="A86:I86"/>
    <mergeCell ref="A6:I6"/>
    <mergeCell ref="B7:C7"/>
    <mergeCell ref="A8:A9"/>
    <mergeCell ref="B8:C8"/>
    <mergeCell ref="B9:C9"/>
    <mergeCell ref="A10:I10"/>
    <mergeCell ref="B11:C11"/>
    <mergeCell ref="A12:A17"/>
    <mergeCell ref="B81:C81"/>
    <mergeCell ref="A82:A85"/>
    <mergeCell ref="B82:C82"/>
    <mergeCell ref="B83:C83"/>
    <mergeCell ref="B84:C85"/>
    <mergeCell ref="A60:I60"/>
    <mergeCell ref="B61:C61"/>
    <mergeCell ref="A62:A63"/>
    <mergeCell ref="B62:C62"/>
    <mergeCell ref="A53:I53"/>
    <mergeCell ref="B54:C54"/>
    <mergeCell ref="B55:C55"/>
    <mergeCell ref="A56:I56"/>
    <mergeCell ref="B57:C57"/>
    <mergeCell ref="A58:A59"/>
    <mergeCell ref="B58:C58"/>
    <mergeCell ref="B59:C59"/>
    <mergeCell ref="B63:C63"/>
    <mergeCell ref="A1:J1"/>
    <mergeCell ref="B2:C2"/>
    <mergeCell ref="A3:A5"/>
    <mergeCell ref="B3:C3"/>
    <mergeCell ref="B4:C4"/>
    <mergeCell ref="B5:C5"/>
    <mergeCell ref="B12:C12"/>
    <mergeCell ref="B13:C13"/>
    <mergeCell ref="B14:C14"/>
    <mergeCell ref="B15:C15"/>
    <mergeCell ref="B16:C17"/>
    <mergeCell ref="A18:I18"/>
    <mergeCell ref="B19:C19"/>
    <mergeCell ref="A20:A37"/>
    <mergeCell ref="B20:C20"/>
    <mergeCell ref="B21:C31"/>
    <mergeCell ref="B32:C37"/>
    <mergeCell ref="A38:I38"/>
    <mergeCell ref="B39:C39"/>
    <mergeCell ref="A40:A47"/>
    <mergeCell ref="B40:C40"/>
    <mergeCell ref="B41:C41"/>
    <mergeCell ref="B42:C47"/>
    <mergeCell ref="A48:I48"/>
    <mergeCell ref="B49:C49"/>
    <mergeCell ref="A50:A52"/>
    <mergeCell ref="B50:C50"/>
    <mergeCell ref="B51:C51"/>
    <mergeCell ref="B52:C52"/>
    <mergeCell ref="A64:I64"/>
    <mergeCell ref="A65:I65"/>
    <mergeCell ref="A66:J66"/>
    <mergeCell ref="B67:C67"/>
    <mergeCell ref="A68:A69"/>
    <mergeCell ref="B68:C68"/>
    <mergeCell ref="B69:C69"/>
    <mergeCell ref="A70:I70"/>
    <mergeCell ref="B71:C71"/>
    <mergeCell ref="A72:A73"/>
    <mergeCell ref="B72:C72"/>
    <mergeCell ref="B73:C73"/>
    <mergeCell ref="A74:I74"/>
    <mergeCell ref="B75:C75"/>
    <mergeCell ref="B76:C76"/>
    <mergeCell ref="A77:I77"/>
    <mergeCell ref="B78:C78"/>
    <mergeCell ref="B79:C79"/>
    <mergeCell ref="A80:I80"/>
    <mergeCell ref="B87:C87"/>
    <mergeCell ref="A88:A150"/>
    <mergeCell ref="B88:C88"/>
    <mergeCell ref="B89:C89"/>
    <mergeCell ref="B90:C90"/>
    <mergeCell ref="B91:C91"/>
    <mergeCell ref="B92:C92"/>
    <mergeCell ref="B93:C93"/>
    <mergeCell ref="B94:C111"/>
    <mergeCell ref="B112:C124"/>
    <mergeCell ref="B125:C127"/>
    <mergeCell ref="B128:C129"/>
    <mergeCell ref="B130:C145"/>
    <mergeCell ref="B146:C150"/>
    <mergeCell ref="A156:I156"/>
    <mergeCell ref="A157:I157"/>
    <mergeCell ref="A161:J161"/>
    <mergeCell ref="A151:I151"/>
    <mergeCell ref="A152:I152"/>
    <mergeCell ref="A153:I153"/>
    <mergeCell ref="A154:I154"/>
    <mergeCell ref="A155:I155"/>
  </mergeCells>
  <conditionalFormatting sqref="B76 B72 B89:B93 B68:B69">
    <cfRule type="expression" dxfId="4" priority="5">
      <formula>IF(B68="ERROR PRODUCTO",TRUE,FALSE)</formula>
    </cfRule>
  </conditionalFormatting>
  <conditionalFormatting sqref="B79">
    <cfRule type="expression" dxfId="3" priority="4">
      <formula>IF(B79="ERROR PRODUCTO",TRUE,FALSE)</formula>
    </cfRule>
  </conditionalFormatting>
  <conditionalFormatting sqref="B88">
    <cfRule type="expression" dxfId="2" priority="3">
      <formula>IF(B88="ERROR PRODUCTO",TRUE,FALSE)</formula>
    </cfRule>
  </conditionalFormatting>
  <conditionalFormatting sqref="B73">
    <cfRule type="expression" dxfId="1" priority="2">
      <formula>IF(B73="ERROR PRODUCTO",TRUE,FALSE)</formula>
    </cfRule>
  </conditionalFormatting>
  <conditionalFormatting sqref="B82">
    <cfRule type="expression" dxfId="0" priority="1">
      <formula>IF(B82="ERROR PRODUCTO",TRUE,FALSE)</formula>
    </cfRule>
  </conditionalFormatting>
  <dataValidations count="3">
    <dataValidation allowBlank="1" showErrorMessage="1" promptTitle="Valor total" prompt="Celda automática, indica el valor total de este perfil cargado al producto seleccionado" sqref="J55 J12:J15" xr:uid="{00000000-0002-0000-0000-000000000000}"/>
    <dataValidation allowBlank="1" showErrorMessage="1" sqref="H82:J82 D125:I127 D68:F69 D82:F82 D83:I85 H79:I79 J83:J86 H76:I76 J72:J74 D71:J71 D7:I7 J9:J11 B20 D20:J37 D39:I39 D49:I49 D54:I55 J64 D61:J63 J76:J77 D81:J81 J125:J150 D94:J124 B125 A88:B88 B89:B94 D88:F93 B82:B84 A72:B72 B73 D72:F73 A76:B76 D76:F76 B79 D79:F79 A68:B68 B69 D67:J67 B62:B63 D57:J59 B58:B59 B55 D50:J52 B50:B52 D16:J17 B40:B41 B12:B15 D2:I5 B3:B5 B8:B9 D87:J87 J18:J19 D19:I19 J38:J39 J48:J49 J53:J54 J60 H68:J69 D75:J75 H72:I73 D78:J78 A79:A80 A82 J79:J80 J2:J7 H88:J93 D11:I15 D40:J47 D8:J8 D9:I9" xr:uid="{00000000-0002-0000-0000-000001000000}"/>
    <dataValidation type="list" allowBlank="1" showErrorMessage="1" promptTitle="Producto" prompt="Elija de la lista desplegable el producto a costear" sqref="A2:A3 A61:A62 A11:A12 A39:A40 A49:A50 A54:A55 A67 A7 A19 A57 A71 A75 A78 A81 A87" xr:uid="{00000000-0002-0000-0000-000002000000}">
      <formula1>piProducto</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Cecilia Londono Colorado</dc:creator>
  <cp:lastModifiedBy>Eliana</cp:lastModifiedBy>
  <dcterms:created xsi:type="dcterms:W3CDTF">2023-06-05T17:44:44Z</dcterms:created>
  <dcterms:modified xsi:type="dcterms:W3CDTF">2023-06-28T16:20:19Z</dcterms:modified>
</cp:coreProperties>
</file>