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sbotello_sena_edu_co/Documents/Escritorio/ESCRITORIO PORTATIL/CCYS 2023/07-03-2023/DIRECCION REGIONAL/Anexos Instructor Archivo/"/>
    </mc:Choice>
  </mc:AlternateContent>
  <xr:revisionPtr revIDLastSave="2" documentId="13_ncr:1_{E03E7635-3ED6-4166-87C0-165252C454A6}" xr6:coauthVersionLast="47" xr6:coauthVersionMax="47" xr10:uidLastSave="{905B131C-E41C-4349-AAFD-9601F411CAB5}"/>
  <bookViews>
    <workbookView xWindow="-120" yWindow="-120" windowWidth="29040" windowHeight="15840" tabRatio="598" xr2:uid="{00000000-000D-0000-FFFF-FFFF00000000}"/>
  </bookViews>
  <sheets>
    <sheet name="ANEXO 2 TITULADA REGULAR" sheetId="26" r:id="rId1"/>
    <sheet name="Hoja1" sheetId="27" r:id="rId2"/>
  </sheets>
  <definedNames>
    <definedName name="_xlnm._FilterDatabase" localSheetId="0" hidden="1">'ANEXO 2 TITULADA REGULAR'!$A$15:$Z$17</definedName>
    <definedName name="_xlnm.Print_Area" localSheetId="0">'ANEXO 2 TITULADA REGULAR'!$A$1:$V$28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7" l="1"/>
  <c r="H16" i="27"/>
  <c r="H15" i="27"/>
  <c r="H14" i="27"/>
  <c r="H13" i="27"/>
  <c r="F7" i="27"/>
  <c r="H18" i="27" s="1"/>
  <c r="O16" i="26"/>
  <c r="G17" i="26"/>
  <c r="H12" i="27" l="1"/>
  <c r="H19" i="27" s="1"/>
  <c r="O17" i="26"/>
  <c r="T17" i="26" s="1"/>
  <c r="S16" i="26"/>
  <c r="T16" i="26"/>
</calcChain>
</file>

<file path=xl/sharedStrings.xml><?xml version="1.0" encoding="utf-8"?>
<sst xmlns="http://schemas.openxmlformats.org/spreadsheetml/2006/main" count="63" uniqueCount="60">
  <si>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</si>
  <si>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</si>
  <si>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</si>
  <si>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</si>
  <si>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FORMACION TITULADA PRESENCIAL -REGULAR</t>
  </si>
  <si>
    <t>,</t>
  </si>
  <si>
    <t>PERIODO : AÑO 2023</t>
  </si>
  <si>
    <t>TOPE GLOBAL PROGRAMADO</t>
  </si>
  <si>
    <t xml:space="preserve">ELABORADO POR:  </t>
  </si>
  <si>
    <t>SALDO</t>
  </si>
  <si>
    <t>Nombre: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</si>
  <si>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</si>
  <si>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</si>
  <si>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</si>
  <si>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</si>
  <si>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</si>
  <si>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</si>
  <si>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CODIGO DE VACANTE</t>
  </si>
  <si>
    <t>CONTRATO</t>
  </si>
  <si>
    <t>disminución</t>
  </si>
  <si>
    <t>No. CONTRATOS</t>
  </si>
  <si>
    <t>MUNICIPIO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</si>
  <si>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</si>
  <si>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</si>
  <si>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</si>
  <si>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</si>
  <si>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</si>
  <si>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</si>
  <si>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Inicio
 (D-M-A)</t>
  </si>
  <si>
    <t>Terminación
(D-M-A)</t>
  </si>
  <si>
    <t>LÉCTIVA Y PRACTICA</t>
  </si>
  <si>
    <t>MESES</t>
  </si>
  <si>
    <t>DIAS</t>
  </si>
  <si>
    <t>PROFESIONALES</t>
  </si>
  <si>
    <t>COMPETENCIA</t>
  </si>
  <si>
    <t>Requisitos Academicos</t>
  </si>
  <si>
    <t>Experiencia</t>
  </si>
  <si>
    <t>Regional Cauca-Centro de Comercio y Servicios</t>
  </si>
  <si>
    <t>Prestación de servicios</t>
  </si>
  <si>
    <t>15 MESES</t>
  </si>
  <si>
    <t xml:space="preserve"> </t>
  </si>
  <si>
    <t xml:space="preserve">TITULADA                                                                                              ASISTENCIA EN ORGANIZACION DE ARCHIVOS  </t>
  </si>
  <si>
    <t xml:space="preserve">18557 - Guapi / 18563-Santander Q. / 12008 - Inza </t>
  </si>
  <si>
    <t>GUAPI                                                                                                          SANTANDER DE QUILICHAO                   INZA</t>
  </si>
  <si>
    <t>ORGANIZAR ARCHIVOS DE GESTIÓN DE ACUERDO CON NORMATIVA</t>
  </si>
  <si>
    <t>EXPERIENCIA LABORAL: MÍNIMO, DIECIOCHO (18) MESES DE EXPERIENCIA LABORAL, DE LOS CUALES DOCE (12) MESES ESTARÁN RELACIONADOS CON EL EJERCICIO DE LA PROFESIÓN U OFICIO OBJETO DE LA FORMACIÓN PROFESIONAL Y SEIS (6) MESES EN LABORES DE DOCENCIA EN EL ÁREA.</t>
  </si>
  <si>
    <t>TOTALES</t>
  </si>
  <si>
    <t>HAROL ARMANDO ROSERO SALAZAR</t>
  </si>
  <si>
    <t>Subdirector Encargado del Centro de Comercio y Servicios</t>
  </si>
  <si>
    <t>OLGA LUCIA HOYOS ASTUDILLO</t>
  </si>
  <si>
    <t>Requisitos académicos: Opción 1: Tecnico en asistencia de organización de archivos  o tecnologo en gestion documental . Opción 2: Profesional con estudios relacionados en  pedagogia, formación en pedagogíca de mínimo 40 horas</t>
  </si>
  <si>
    <t>jun</t>
  </si>
  <si>
    <t>jul</t>
  </si>
  <si>
    <t>ag</t>
  </si>
  <si>
    <t>sep</t>
  </si>
  <si>
    <t>oc</t>
  </si>
  <si>
    <t>nov</t>
  </si>
  <si>
    <t>dic</t>
  </si>
  <si>
    <t>TÉCNICO</t>
  </si>
  <si>
    <t>CDP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</si>
</sst>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9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/>
    </xf>
    <xf numFmtId="0" fontId="2" fillId="2" borderId="0" xfId="5" applyFont="1" applyFill="1" applyAlignment="1">
      <alignment horizontal="left"/>
    </xf>
    <xf numFmtId="0" fontId="2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center" vertical="center"/>
    </xf>
    <xf numFmtId="165" fontId="2" fillId="2" borderId="1" xfId="3" applyNumberFormat="1" applyFont="1" applyFill="1" applyBorder="1" applyAlignment="1">
      <alignment horizontal="center" vertical="center" wrapText="1"/>
    </xf>
    <xf numFmtId="165" fontId="2" fillId="2" borderId="3" xfId="3" applyNumberFormat="1" applyFont="1" applyFill="1" applyBorder="1" applyAlignment="1">
      <alignment horizontal="center" vertical="center" wrapText="1"/>
    </xf>
    <xf numFmtId="165" fontId="2" fillId="2" borderId="0" xfId="3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left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165" fontId="2" fillId="2" borderId="2" xfId="3" applyNumberFormat="1" applyFont="1" applyFill="1" applyBorder="1" applyAlignment="1">
      <alignment horizontal="center" vertical="center" wrapText="1"/>
    </xf>
    <xf numFmtId="165" fontId="2" fillId="2" borderId="1" xfId="3" applyNumberFormat="1" applyFont="1" applyFill="1" applyBorder="1" applyAlignment="1">
      <alignment horizontal="left" vertical="center" wrapText="1"/>
    </xf>
    <xf numFmtId="9" fontId="2" fillId="2" borderId="1" xfId="5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3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0" fontId="2" fillId="2" borderId="1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3" fontId="2" fillId="2" borderId="13" xfId="5" applyNumberFormat="1" applyFont="1" applyFill="1" applyBorder="1" applyAlignment="1">
      <alignment horizontal="center" vertical="center" wrapText="1"/>
    </xf>
    <xf numFmtId="3" fontId="3" fillId="2" borderId="1" xfId="5" applyNumberFormat="1" applyFont="1" applyFill="1" applyBorder="1" applyAlignment="1">
      <alignment horizontal="center" vertical="center" wrapText="1"/>
    </xf>
    <xf numFmtId="0" fontId="5" fillId="2" borderId="3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4" fillId="2" borderId="13" xfId="0" applyNumberFormat="1" applyFont="1" applyFill="1" applyBorder="1" applyAlignment="1">
      <alignment horizontal="right" vertical="center"/>
    </xf>
    <xf numFmtId="14" fontId="4" fillId="2" borderId="13" xfId="0" applyNumberFormat="1" applyFont="1" applyFill="1" applyBorder="1" applyAlignment="1">
      <alignment horizontal="center" vertical="center"/>
    </xf>
    <xf numFmtId="41" fontId="4" fillId="2" borderId="6" xfId="2" applyFont="1" applyFill="1" applyBorder="1" applyAlignment="1">
      <alignment vertical="center"/>
    </xf>
    <xf numFmtId="3" fontId="4" fillId="2" borderId="1" xfId="5" applyNumberFormat="1" applyFont="1" applyFill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3" fontId="9" fillId="2" borderId="1" xfId="5" applyNumberFormat="1" applyFont="1" applyFill="1" applyBorder="1" applyAlignment="1">
      <alignment horizontal="center" vertical="center" wrapText="1"/>
    </xf>
    <xf numFmtId="14" fontId="3" fillId="2" borderId="1" xfId="5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/>
    <xf numFmtId="3" fontId="9" fillId="2" borderId="1" xfId="0" applyNumberFormat="1" applyFont="1" applyFill="1" applyBorder="1" applyAlignment="1">
      <alignment horizontal="center"/>
    </xf>
    <xf numFmtId="41" fontId="5" fillId="2" borderId="1" xfId="2" applyFont="1" applyFill="1" applyBorder="1"/>
    <xf numFmtId="0" fontId="3" fillId="2" borderId="0" xfId="0" applyFont="1" applyFill="1"/>
    <xf numFmtId="3" fontId="5" fillId="2" borderId="0" xfId="0" applyNumberFormat="1" applyFont="1" applyFill="1"/>
    <xf numFmtId="43" fontId="5" fillId="2" borderId="0" xfId="1" applyFont="1" applyFill="1"/>
    <xf numFmtId="41" fontId="5" fillId="2" borderId="0" xfId="2" applyFont="1" applyFill="1" applyBorder="1"/>
    <xf numFmtId="43" fontId="5" fillId="2" borderId="0" xfId="0" applyNumberFormat="1" applyFont="1" applyFill="1"/>
    <xf numFmtId="41" fontId="5" fillId="2" borderId="0" xfId="2" applyFont="1" applyFill="1"/>
    <xf numFmtId="166" fontId="0" fillId="0" borderId="0" xfId="10" applyNumberFormat="1" applyFont="1"/>
    <xf numFmtId="0" fontId="4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2" fillId="2" borderId="1" xfId="5" applyFont="1" applyFill="1" applyBorder="1" applyAlignment="1">
      <alignment horizontal="center" vertical="center"/>
    </xf>
    <xf numFmtId="0" fontId="2" fillId="2" borderId="6" xfId="5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/>
    </xf>
    <xf numFmtId="0" fontId="2" fillId="2" borderId="2" xfId="5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2" xfId="3" applyNumberFormat="1" applyFont="1" applyFill="1" applyBorder="1" applyAlignment="1">
      <alignment horizontal="left" vertical="center" wrapText="1"/>
    </xf>
    <xf numFmtId="165" fontId="2" fillId="2" borderId="5" xfId="3" applyNumberFormat="1" applyFont="1" applyFill="1" applyBorder="1" applyAlignment="1">
      <alignment horizontal="left" vertical="center" wrapText="1"/>
    </xf>
    <xf numFmtId="165" fontId="2" fillId="2" borderId="6" xfId="3" applyNumberFormat="1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/>
    </xf>
    <xf numFmtId="0" fontId="2" fillId="2" borderId="3" xfId="5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0" fontId="2" fillId="2" borderId="11" xfId="5" applyFont="1" applyFill="1" applyBorder="1" applyAlignment="1">
      <alignment horizontal="center" vertical="center" wrapText="1"/>
    </xf>
    <xf numFmtId="0" fontId="2" fillId="2" borderId="7" xfId="5" applyFont="1" applyFill="1" applyBorder="1" applyAlignment="1">
      <alignment horizontal="center" vertical="center" wrapText="1"/>
    </xf>
    <xf numFmtId="0" fontId="2" fillId="2" borderId="8" xfId="5" applyFont="1" applyFill="1" applyBorder="1" applyAlignment="1">
      <alignment horizontal="center" vertical="center" wrapText="1"/>
    </xf>
    <xf numFmtId="0" fontId="2" fillId="2" borderId="9" xfId="5" applyFont="1" applyFill="1" applyBorder="1" applyAlignment="1">
      <alignment horizontal="center" vertical="center" wrapText="1"/>
    </xf>
    <xf numFmtId="0" fontId="2" fillId="2" borderId="10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/>
    </xf>
    <xf numFmtId="3" fontId="3" fillId="2" borderId="1" xfId="5" applyNumberFormat="1" applyFont="1" applyFill="1" applyBorder="1" applyAlignment="1">
      <alignment horizontal="left" vertical="center" wrapText="1"/>
    </xf>
    <xf numFmtId="3" fontId="2" fillId="2" borderId="7" xfId="5" applyNumberFormat="1" applyFont="1" applyFill="1" applyBorder="1" applyAlignment="1">
      <alignment horizontal="center" vertical="center" wrapText="1"/>
    </xf>
    <xf numFmtId="3" fontId="2" fillId="2" borderId="12" xfId="5" applyNumberFormat="1" applyFont="1" applyFill="1" applyBorder="1" applyAlignment="1">
      <alignment horizontal="center" vertical="center" wrapText="1"/>
    </xf>
    <xf numFmtId="3" fontId="2" fillId="2" borderId="8" xfId="5" applyNumberFormat="1" applyFont="1" applyFill="1" applyBorder="1" applyAlignment="1">
      <alignment horizontal="center" vertical="center" wrapText="1"/>
    </xf>
    <xf numFmtId="3" fontId="2" fillId="2" borderId="14" xfId="5" applyNumberFormat="1" applyFont="1" applyFill="1" applyBorder="1" applyAlignment="1">
      <alignment horizontal="center" vertical="center" wrapText="1"/>
    </xf>
    <xf numFmtId="3" fontId="2" fillId="2" borderId="0" xfId="5" applyNumberFormat="1" applyFont="1" applyFill="1" applyAlignment="1">
      <alignment horizontal="center" vertical="center" wrapText="1"/>
    </xf>
    <xf numFmtId="3" fontId="2" fillId="2" borderId="15" xfId="5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165" fontId="2" fillId="2" borderId="1" xfId="3" applyNumberFormat="1" applyFont="1" applyFill="1" applyBorder="1" applyAlignment="1">
      <alignment horizontal="center" vertical="center" wrapText="1"/>
    </xf>
    <xf numFmtId="3" fontId="2" fillId="2" borderId="11" xfId="5" applyNumberFormat="1" applyFont="1" applyFill="1" applyBorder="1" applyAlignment="1">
      <alignment horizontal="center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3" fontId="2" fillId="2" borderId="2" xfId="5" applyNumberFormat="1" applyFont="1" applyFill="1" applyBorder="1" applyAlignment="1">
      <alignment horizontal="center" vertical="center" wrapText="1"/>
    </xf>
    <xf numFmtId="3" fontId="2" fillId="2" borderId="5" xfId="5" applyNumberFormat="1" applyFont="1" applyFill="1" applyBorder="1" applyAlignment="1">
      <alignment horizontal="center" vertical="center" wrapText="1"/>
    </xf>
    <xf numFmtId="3" fontId="2" fillId="2" borderId="6" xfId="5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</cellXfs>
  <cellStyles count="11">
    <cellStyle name="Millares" xfId="1" builtinId="3"/>
    <cellStyle name="Millares [0]" xfId="2" builtinId="6"/>
    <cellStyle name="Millares [0] 2" xfId="8" xr:uid="{0EF1ABAF-CA96-41A0-97CE-200A7AC97200}"/>
    <cellStyle name="Millares 10" xfId="3" xr:uid="{00000000-0005-0000-0000-000002000000}"/>
    <cellStyle name="Millares 10 2" xfId="9" xr:uid="{D2958175-C115-464A-A9C4-25A4ABD192D1}"/>
    <cellStyle name="Millares 2" xfId="7" xr:uid="{C405BC14-11B3-4DF7-94E4-9C8DD12E098E}"/>
    <cellStyle name="Moneda" xfId="10" builtinId="4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38100</xdr:rowOff>
    </xdr:from>
    <xdr:to>
      <xdr:col>11</xdr:col>
      <xdr:colOff>439370</xdr:colOff>
      <xdr:row>2</xdr:row>
      <xdr:rowOff>66675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D42393F-71CB-4B60-BC4C-29A89354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810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464038</xdr:colOff>
      <xdr:row>17</xdr:row>
      <xdr:rowOff>109905</xdr:rowOff>
    </xdr:from>
    <xdr:to>
      <xdr:col>14</xdr:col>
      <xdr:colOff>24424</xdr:colOff>
      <xdr:row>18</xdr:row>
      <xdr:rowOff>302685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E9F1705-6C4B-A40A-8DD8-FE5397012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95000" y="5568463"/>
          <a:ext cx="2075962" cy="559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view="pageBreakPreview" topLeftCell="E1" zoomScale="78" zoomScaleNormal="78" zoomScaleSheetLayoutView="78" workbookViewId="0">
      <selection activeCell="N29" sqref="N29"/>
    </sheetView>
  </sheetViews>
  <sheetFormatPr baseColWidth="10" defaultColWidth="11.42578125" defaultRowHeight="14.25" x14ac:dyDescent="0.2"/>
  <cols>
    <col min="1" max="1" width="22.28515625" style="2" bestFit="1" customWidth="1"/>
    <col min="2" max="2" width="16.42578125" style="2" customWidth="1"/>
    <col min="3" max="3" width="39.42578125" style="2" customWidth="1"/>
    <col min="4" max="4" width="42.85546875" style="2" hidden="1" customWidth="1"/>
    <col min="5" max="5" width="24.85546875" style="2" customWidth="1"/>
    <col min="6" max="6" width="29.5703125" style="2" hidden="1" customWidth="1"/>
    <col min="7" max="7" width="16.7109375" style="2" customWidth="1"/>
    <col min="8" max="9" width="20.140625" style="2" hidden="1" customWidth="1"/>
    <col min="10" max="10" width="12.42578125" style="2" customWidth="1"/>
    <col min="11" max="11" width="10.42578125" style="2" customWidth="1"/>
    <col min="12" max="12" width="12.28515625" style="2" customWidth="1"/>
    <col min="13" max="13" width="14" style="2" customWidth="1"/>
    <col min="14" max="14" width="23.85546875" style="2" customWidth="1"/>
    <col min="15" max="15" width="24" style="2" customWidth="1"/>
    <col min="16" max="16" width="42.28515625" style="2" hidden="1" customWidth="1"/>
    <col min="17" max="17" width="41.140625" style="2" customWidth="1"/>
    <col min="18" max="18" width="41.7109375" style="2" customWidth="1"/>
    <col min="19" max="19" width="13.7109375" style="2" customWidth="1"/>
    <col min="20" max="20" width="13.85546875" style="2" customWidth="1"/>
    <col min="21" max="21" width="12.140625" style="2" bestFit="1" customWidth="1"/>
    <col min="22" max="22" width="19.5703125" style="2" bestFit="1" customWidth="1"/>
    <col min="23" max="16384" width="11.42578125" style="2"/>
  </cols>
  <sheetData>
    <row r="1" spans="1:22" ht="21.75" customHeight="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1" t="s">
        <v>0</v>
      </c>
    </row>
    <row r="2" spans="1:22" ht="30.75" customHeight="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3" t="s">
        <v>1</v>
      </c>
    </row>
    <row r="3" spans="1:22" ht="34.5" customHeight="1" x14ac:dyDescent="0.2">
      <c r="A3" s="52" t="s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</row>
    <row r="4" spans="1:22" x14ac:dyDescent="0.2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</row>
    <row r="5" spans="1:22" x14ac:dyDescent="0.2">
      <c r="A5" s="54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6"/>
    </row>
    <row r="6" spans="1:22" x14ac:dyDescent="0.2">
      <c r="A6" s="57" t="s">
        <v>4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x14ac:dyDescent="0.2">
      <c r="C7" s="2" t="s">
        <v>5</v>
      </c>
    </row>
    <row r="8" spans="1:22" x14ac:dyDescent="0.2">
      <c r="A8" s="63" t="s">
        <v>6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4"/>
      <c r="P8" s="5"/>
      <c r="Q8" s="5"/>
      <c r="R8" s="5"/>
      <c r="S8" s="5"/>
      <c r="T8" s="5"/>
      <c r="U8" s="5"/>
    </row>
    <row r="9" spans="1:22" x14ac:dyDescent="0.2">
      <c r="A9" s="71" t="s">
        <v>7</v>
      </c>
      <c r="B9" s="71"/>
      <c r="C9" s="71"/>
      <c r="D9" s="6"/>
      <c r="E9" s="7"/>
      <c r="F9" s="7"/>
      <c r="G9" s="8"/>
      <c r="H9" s="8"/>
      <c r="I9" s="8"/>
      <c r="J9" s="9"/>
      <c r="K9" s="9"/>
      <c r="L9" s="9"/>
      <c r="M9" s="9"/>
      <c r="N9" s="10"/>
      <c r="O9" s="10"/>
      <c r="P9" s="11"/>
      <c r="Q9" s="11"/>
      <c r="R9" s="11"/>
      <c r="S9" s="11"/>
      <c r="T9" s="11"/>
      <c r="U9" s="11"/>
    </row>
    <row r="10" spans="1:22" x14ac:dyDescent="0.2">
      <c r="A10" s="72"/>
      <c r="B10" s="62"/>
      <c r="C10" s="62"/>
      <c r="D10" s="12"/>
      <c r="E10" s="12"/>
      <c r="F10" s="12"/>
      <c r="G10" s="13"/>
      <c r="H10" s="13"/>
      <c r="I10" s="13"/>
      <c r="J10" s="9"/>
      <c r="K10" s="9"/>
      <c r="L10" s="8"/>
      <c r="M10" s="14"/>
      <c r="N10" s="58" t="s">
        <v>8</v>
      </c>
      <c r="O10" s="59"/>
      <c r="P10" s="59"/>
      <c r="Q10" s="59"/>
      <c r="R10" s="59"/>
      <c r="S10" s="59"/>
      <c r="T10" s="59"/>
      <c r="U10" s="59"/>
      <c r="V10" s="60"/>
    </row>
    <row r="11" spans="1:22" x14ac:dyDescent="0.2">
      <c r="A11" s="61" t="s">
        <v>9</v>
      </c>
      <c r="B11" s="62"/>
      <c r="C11" s="62"/>
      <c r="D11" s="12"/>
      <c r="E11" s="12"/>
      <c r="F11" s="12"/>
      <c r="G11" s="13"/>
      <c r="H11" s="13"/>
      <c r="I11" s="13"/>
      <c r="J11" s="9"/>
      <c r="K11" s="9"/>
      <c r="L11" s="9"/>
      <c r="M11" s="14"/>
      <c r="N11" s="15" t="s">
        <v>10</v>
      </c>
      <c r="O11" s="59" t="s">
        <v>49</v>
      </c>
      <c r="P11" s="59"/>
      <c r="Q11" s="59"/>
      <c r="R11" s="59"/>
      <c r="S11" s="59"/>
      <c r="T11" s="59"/>
      <c r="U11" s="59"/>
      <c r="V11" s="60"/>
    </row>
    <row r="12" spans="1:22" ht="22.5" x14ac:dyDescent="0.2">
      <c r="A12" s="61" t="s">
        <v>11</v>
      </c>
      <c r="B12" s="62"/>
      <c r="C12" s="62"/>
      <c r="D12" s="12"/>
      <c r="E12" s="12"/>
      <c r="F12" s="12"/>
      <c r="G12" s="16"/>
      <c r="H12" s="16"/>
      <c r="I12" s="16"/>
      <c r="J12" s="9"/>
      <c r="K12" s="9"/>
      <c r="L12" s="9"/>
      <c r="M12" s="14"/>
      <c r="N12" s="9" t="s">
        <v>12</v>
      </c>
      <c r="O12" s="15" t="s">
        <v>13</v>
      </c>
      <c r="P12" s="15"/>
      <c r="Q12" s="15"/>
      <c r="R12" s="15"/>
      <c r="S12" s="15"/>
      <c r="T12" s="15"/>
      <c r="U12" s="15"/>
      <c r="V12" s="17"/>
    </row>
    <row r="13" spans="1:22" ht="42.75" customHeight="1" x14ac:dyDescent="0.2">
      <c r="A13" s="87" t="s">
        <v>14</v>
      </c>
      <c r="B13" s="64" t="s">
        <v>15</v>
      </c>
      <c r="C13" s="64" t="s">
        <v>16</v>
      </c>
      <c r="D13" s="64" t="s">
        <v>17</v>
      </c>
      <c r="E13" s="64" t="s">
        <v>18</v>
      </c>
      <c r="F13" s="18" t="s">
        <v>19</v>
      </c>
      <c r="G13" s="64" t="s">
        <v>20</v>
      </c>
      <c r="H13" s="18"/>
      <c r="I13" s="64" t="s">
        <v>21</v>
      </c>
      <c r="J13" s="67" t="s">
        <v>22</v>
      </c>
      <c r="K13" s="68"/>
      <c r="L13" s="80" t="s">
        <v>23</v>
      </c>
      <c r="M13" s="80"/>
      <c r="N13" s="81" t="s">
        <v>24</v>
      </c>
      <c r="O13" s="81" t="s">
        <v>25</v>
      </c>
      <c r="P13" s="73" t="s">
        <v>26</v>
      </c>
      <c r="Q13" s="74"/>
      <c r="R13" s="75"/>
      <c r="S13" s="81" t="s">
        <v>24</v>
      </c>
      <c r="T13" s="81" t="s">
        <v>25</v>
      </c>
      <c r="U13" s="19" t="s">
        <v>27</v>
      </c>
      <c r="V13" s="83" t="s">
        <v>59</v>
      </c>
    </row>
    <row r="14" spans="1:22" ht="30.75" customHeight="1" x14ac:dyDescent="0.2">
      <c r="A14" s="88"/>
      <c r="B14" s="65"/>
      <c r="C14" s="65"/>
      <c r="D14" s="65"/>
      <c r="E14" s="65"/>
      <c r="F14" s="20"/>
      <c r="G14" s="65"/>
      <c r="H14" s="20"/>
      <c r="I14" s="65"/>
      <c r="J14" s="69"/>
      <c r="K14" s="70"/>
      <c r="L14" s="64" t="s">
        <v>28</v>
      </c>
      <c r="M14" s="64" t="s">
        <v>29</v>
      </c>
      <c r="N14" s="82"/>
      <c r="O14" s="82"/>
      <c r="P14" s="76"/>
      <c r="Q14" s="77"/>
      <c r="R14" s="78"/>
      <c r="S14" s="82"/>
      <c r="T14" s="82"/>
      <c r="U14" s="13" t="s">
        <v>30</v>
      </c>
      <c r="V14" s="52"/>
    </row>
    <row r="15" spans="1:22" ht="18" customHeight="1" x14ac:dyDescent="0.2">
      <c r="A15" s="89"/>
      <c r="B15" s="66"/>
      <c r="C15" s="66"/>
      <c r="D15" s="66"/>
      <c r="E15" s="66"/>
      <c r="F15" s="21"/>
      <c r="G15" s="66"/>
      <c r="H15" s="21"/>
      <c r="I15" s="66"/>
      <c r="J15" s="22" t="s">
        <v>31</v>
      </c>
      <c r="K15" s="22" t="s">
        <v>32</v>
      </c>
      <c r="L15" s="65"/>
      <c r="M15" s="65"/>
      <c r="N15" s="84" t="s">
        <v>33</v>
      </c>
      <c r="O15" s="85"/>
      <c r="P15" s="23" t="s">
        <v>34</v>
      </c>
      <c r="Q15" s="23" t="s">
        <v>35</v>
      </c>
      <c r="R15" s="23" t="s">
        <v>36</v>
      </c>
      <c r="S15" s="85" t="s">
        <v>58</v>
      </c>
      <c r="T15" s="86"/>
      <c r="U15" s="24"/>
      <c r="V15" s="25"/>
    </row>
    <row r="16" spans="1:22" ht="99" customHeight="1" x14ac:dyDescent="0.2">
      <c r="A16" s="26" t="s">
        <v>37</v>
      </c>
      <c r="B16" s="26" t="s">
        <v>58</v>
      </c>
      <c r="C16" s="26" t="s">
        <v>41</v>
      </c>
      <c r="D16" s="26" t="s">
        <v>42</v>
      </c>
      <c r="E16" s="26" t="s">
        <v>38</v>
      </c>
      <c r="F16" s="26"/>
      <c r="G16" s="27">
        <v>1</v>
      </c>
      <c r="H16" s="27"/>
      <c r="I16" s="26" t="s">
        <v>43</v>
      </c>
      <c r="J16" s="27">
        <v>5</v>
      </c>
      <c r="K16" s="28">
        <v>5</v>
      </c>
      <c r="L16" s="29">
        <v>45117</v>
      </c>
      <c r="M16" s="30">
        <v>45275</v>
      </c>
      <c r="N16" s="31">
        <v>3050000</v>
      </c>
      <c r="O16" s="32">
        <f>(J16*N16+(N16/30*K16))*G16</f>
        <v>15758333.333333334</v>
      </c>
      <c r="P16" s="32" t="s">
        <v>44</v>
      </c>
      <c r="Q16" s="32" t="s">
        <v>50</v>
      </c>
      <c r="R16" s="32" t="s">
        <v>45</v>
      </c>
      <c r="S16" s="33">
        <f t="shared" ref="S16" si="0">+N16</f>
        <v>3050000</v>
      </c>
      <c r="T16" s="32">
        <f t="shared" ref="T16" si="1">+O16</f>
        <v>15758333.333333334</v>
      </c>
      <c r="U16" s="32" t="s">
        <v>39</v>
      </c>
      <c r="V16" s="50">
        <v>3723</v>
      </c>
    </row>
    <row r="17" spans="1:22" x14ac:dyDescent="0.2">
      <c r="A17" s="34" t="s">
        <v>46</v>
      </c>
      <c r="B17" s="35"/>
      <c r="C17" s="36"/>
      <c r="D17" s="36"/>
      <c r="E17" s="37"/>
      <c r="F17" s="37"/>
      <c r="G17" s="38">
        <f>SUM(G16:G16)</f>
        <v>1</v>
      </c>
      <c r="H17" s="38"/>
      <c r="I17" s="38"/>
      <c r="J17" s="39"/>
      <c r="K17" s="24" t="s">
        <v>40</v>
      </c>
      <c r="L17" s="13"/>
      <c r="M17" s="17"/>
      <c r="N17" s="40"/>
      <c r="O17" s="41">
        <f>SUM(O16:O16)</f>
        <v>15758333.333333334</v>
      </c>
      <c r="P17" s="41"/>
      <c r="Q17" s="41"/>
      <c r="R17" s="41"/>
      <c r="S17" s="40"/>
      <c r="T17" s="32">
        <f>O17</f>
        <v>15758333.333333334</v>
      </c>
      <c r="U17" s="17"/>
      <c r="V17" s="42"/>
    </row>
    <row r="18" spans="1:22" ht="29.25" customHeight="1" x14ac:dyDescent="0.2">
      <c r="B18" s="43"/>
      <c r="O18" s="44"/>
      <c r="P18" s="44"/>
      <c r="S18" s="45"/>
      <c r="V18" s="46"/>
    </row>
    <row r="19" spans="1:22" ht="30.75" customHeight="1" x14ac:dyDescent="0.2">
      <c r="O19" s="47"/>
      <c r="P19" s="47"/>
      <c r="Q19" s="47"/>
      <c r="R19" s="47"/>
      <c r="S19" s="47"/>
      <c r="T19" s="47"/>
      <c r="V19" s="48"/>
    </row>
    <row r="20" spans="1:22" ht="15" x14ac:dyDescent="0.25">
      <c r="A20" s="79" t="s">
        <v>47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</row>
    <row r="21" spans="1:22" ht="15" x14ac:dyDescent="0.25">
      <c r="A21" s="79" t="s">
        <v>48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</row>
    <row r="22" spans="1:22" x14ac:dyDescent="0.2">
      <c r="M22" s="44"/>
    </row>
    <row r="23" spans="1:22" x14ac:dyDescent="0.2">
      <c r="N23" s="44"/>
    </row>
    <row r="24" spans="1:22" x14ac:dyDescent="0.2">
      <c r="L24" s="44"/>
    </row>
    <row r="25" spans="1:22" x14ac:dyDescent="0.2">
      <c r="N25" s="44"/>
    </row>
  </sheetData>
  <mergeCells count="33">
    <mergeCell ref="P13:R14"/>
    <mergeCell ref="A20:V20"/>
    <mergeCell ref="A21:V21"/>
    <mergeCell ref="L13:M13"/>
    <mergeCell ref="N13:N14"/>
    <mergeCell ref="O13:O14"/>
    <mergeCell ref="S13:S14"/>
    <mergeCell ref="T13:T14"/>
    <mergeCell ref="V13:V14"/>
    <mergeCell ref="L14:L15"/>
    <mergeCell ref="M14:M15"/>
    <mergeCell ref="N15:O15"/>
    <mergeCell ref="S15:T15"/>
    <mergeCell ref="A13:A15"/>
    <mergeCell ref="B13:B15"/>
    <mergeCell ref="C13:C15"/>
    <mergeCell ref="E13:E15"/>
    <mergeCell ref="G13:G15"/>
    <mergeCell ref="J13:K14"/>
    <mergeCell ref="A9:C9"/>
    <mergeCell ref="A10:C10"/>
    <mergeCell ref="I13:I15"/>
    <mergeCell ref="D13:D15"/>
    <mergeCell ref="N10:V10"/>
    <mergeCell ref="A11:C11"/>
    <mergeCell ref="O11:V11"/>
    <mergeCell ref="A12:C12"/>
    <mergeCell ref="A8:N8"/>
    <mergeCell ref="A1:U2"/>
    <mergeCell ref="A3:V3"/>
    <mergeCell ref="A4:V4"/>
    <mergeCell ref="A5:V5"/>
    <mergeCell ref="A6:V6"/>
  </mergeCells>
  <phoneticPr fontId="8" type="noConversion"/>
  <pageMargins left="0.7" right="0.7" top="0.75" bottom="0.75" header="0.3" footer="0.3"/>
  <pageSetup scale="22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166B7-303E-4B7F-983C-8AE1732C9278}">
  <dimension ref="E7:H19"/>
  <sheetViews>
    <sheetView topLeftCell="B7" workbookViewId="0">
      <selection activeCell="G33" sqref="G33"/>
    </sheetView>
  </sheetViews>
  <sheetFormatPr baseColWidth="10" defaultRowHeight="15" x14ac:dyDescent="0.25"/>
  <cols>
    <col min="5" max="5" width="14.5703125" bestFit="1" customWidth="1"/>
    <col min="6" max="6" width="13" bestFit="1" customWidth="1"/>
    <col min="8" max="8" width="15.5703125" bestFit="1" customWidth="1"/>
  </cols>
  <sheetData>
    <row r="7" spans="5:8" x14ac:dyDescent="0.25">
      <c r="E7" s="49">
        <v>3050000</v>
      </c>
      <c r="F7" s="49">
        <f>+E7/30</f>
        <v>101666.66666666667</v>
      </c>
    </row>
    <row r="12" spans="5:8" x14ac:dyDescent="0.25">
      <c r="F12" t="s">
        <v>51</v>
      </c>
      <c r="G12">
        <v>10</v>
      </c>
      <c r="H12" s="49">
        <f>+F7*G12</f>
        <v>1016666.6666666667</v>
      </c>
    </row>
    <row r="13" spans="5:8" x14ac:dyDescent="0.25">
      <c r="F13" t="s">
        <v>52</v>
      </c>
      <c r="G13">
        <v>30</v>
      </c>
      <c r="H13" s="49">
        <f>+E7</f>
        <v>3050000</v>
      </c>
    </row>
    <row r="14" spans="5:8" x14ac:dyDescent="0.25">
      <c r="F14" t="s">
        <v>53</v>
      </c>
      <c r="G14">
        <v>30</v>
      </c>
      <c r="H14" s="49">
        <f>+E7</f>
        <v>3050000</v>
      </c>
    </row>
    <row r="15" spans="5:8" x14ac:dyDescent="0.25">
      <c r="F15" t="s">
        <v>54</v>
      </c>
      <c r="G15">
        <v>30</v>
      </c>
      <c r="H15" s="49">
        <f>+E7</f>
        <v>3050000</v>
      </c>
    </row>
    <row r="16" spans="5:8" x14ac:dyDescent="0.25">
      <c r="F16" t="s">
        <v>55</v>
      </c>
      <c r="G16">
        <v>30</v>
      </c>
      <c r="H16" s="49">
        <f>+E7</f>
        <v>3050000</v>
      </c>
    </row>
    <row r="17" spans="6:8" x14ac:dyDescent="0.25">
      <c r="F17" t="s">
        <v>56</v>
      </c>
      <c r="G17">
        <v>30</v>
      </c>
      <c r="H17" s="49">
        <f>+E7</f>
        <v>3050000</v>
      </c>
    </row>
    <row r="18" spans="6:8" x14ac:dyDescent="0.25">
      <c r="F18" t="s">
        <v>57</v>
      </c>
      <c r="G18">
        <v>15</v>
      </c>
      <c r="H18" s="49">
        <f>+F7*G18</f>
        <v>1525000</v>
      </c>
    </row>
    <row r="19" spans="6:8" x14ac:dyDescent="0.25">
      <c r="H19" s="49">
        <f>SUM(H12:H18)</f>
        <v>17791666.666666668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79D214802A84A998E12A84960A850" ma:contentTypeVersion="10" ma:contentTypeDescription="Create a new document." ma:contentTypeScope="" ma:versionID="87e0ff0769a3867dd48ffbbeea785a3a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5e85910eb081f70d1f6529f77577ef20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03FADF-0D92-449E-9495-A8A2D4F83D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375593-0a06-44e1-a54e-19fc02ce848b"/>
    <ds:schemaRef ds:uri="02e3174d-e781-475c-8f27-27a7a6ffc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90FECD-9948-44EF-B0F5-29CE12E8F573}">
  <ds:schemaRefs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02e3174d-e781-475c-8f27-27a7a6ffc296"/>
    <ds:schemaRef ds:uri="60375593-0a06-44e1-a54e-19fc02ce848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B4CE3D0-1640-4278-8628-C06979988B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2 TITULADA REGULAR</vt:lpstr>
      <vt:lpstr>Hoja1</vt:lpstr>
      <vt:lpstr>'ANEXO 2 TITULADA REGULAR'!Área_de_impresión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Ana Sofia</cp:lastModifiedBy>
  <cp:revision/>
  <dcterms:created xsi:type="dcterms:W3CDTF">2020-02-28T20:30:41Z</dcterms:created>
  <dcterms:modified xsi:type="dcterms:W3CDTF">2023-07-06T14:03:15Z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2022-08-16T15:48:34Z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5024d7e2-795a-4418-9f34-969122a8bc3f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  <property fmtid="{D5CDD505-2E9C-101B-9397-08002B2CF9AE}" pid="10" name="MediaServiceImageTags">
    <vt:lpwstr/>
  </property>
</Properties>
</file>