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66925"/>
  <mc:AlternateContent xmlns:mc="http://schemas.openxmlformats.org/markup-compatibility/2006">
    <mc:Choice Requires="x15">
      <x15ac:absPath xmlns:x15ac="http://schemas.microsoft.com/office/spreadsheetml/2010/11/ac" url="C:\CAMAN\AMBIENTAL 2023\CONTRATOS-23\PTAR-POZO-ELECTRO-FILTRO-ESTUDIOS\EDP-23FN\"/>
    </mc:Choice>
  </mc:AlternateContent>
  <xr:revisionPtr revIDLastSave="0" documentId="8_{99C532B0-D825-494E-B6E0-C228A8EC6EDE}" xr6:coauthVersionLast="47" xr6:coauthVersionMax="47" xr10:uidLastSave="{00000000-0000-0000-0000-000000000000}"/>
  <bookViews>
    <workbookView xWindow="-120" yWindow="-120" windowWidth="20730" windowHeight="11040" xr2:uid="{00000000-000D-0000-FFFF-FFFF00000000}"/>
  </bookViews>
  <sheets>
    <sheet name="CAMAN_2023.1" sheetId="8" r:id="rId1"/>
    <sheet name="CAMAN_2023.2" sheetId="9" r:id="rId2"/>
    <sheet name="ACTIVIDADES" sheetId="11" r:id="rId3"/>
  </sheets>
  <externalReferences>
    <externalReference r:id="rId4"/>
    <externalReference r:id="rId5"/>
  </externalReferences>
  <definedNames>
    <definedName name="__________dot1">#REF!</definedName>
    <definedName name="__________err2">#REF!</definedName>
    <definedName name="__________err4">#REF!</definedName>
    <definedName name="__________inf2">#REF!</definedName>
    <definedName name="_________dot1">#REF!</definedName>
    <definedName name="_________err2">#REF!</definedName>
    <definedName name="_________err4">#REF!</definedName>
    <definedName name="_________inf2">#REF!</definedName>
    <definedName name="________dot1">#REF!</definedName>
    <definedName name="________err2">#REF!</definedName>
    <definedName name="________err4">#REF!</definedName>
    <definedName name="________inf2">#REF!</definedName>
    <definedName name="_______dot1">#REF!</definedName>
    <definedName name="_______err2">#REF!</definedName>
    <definedName name="_______err4">#REF!</definedName>
    <definedName name="_______inf2">#REF!</definedName>
    <definedName name="______dot1">#REF!</definedName>
    <definedName name="______err2">#REF!</definedName>
    <definedName name="______err4">#REF!</definedName>
    <definedName name="______inf2">#REF!</definedName>
    <definedName name="_____dot1">#REF!</definedName>
    <definedName name="_____err2">#REF!</definedName>
    <definedName name="_____err4">#REF!</definedName>
    <definedName name="_____inf2">#REF!</definedName>
    <definedName name="____dot1">#REF!</definedName>
    <definedName name="____err2">#REF!</definedName>
    <definedName name="____err4">#REF!</definedName>
    <definedName name="____inf2">#REF!</definedName>
    <definedName name="___dot1">#REF!</definedName>
    <definedName name="___err2">#REF!</definedName>
    <definedName name="___err4">#REF!</definedName>
    <definedName name="___inf2">#REF!</definedName>
    <definedName name="__dot1">#REF!</definedName>
    <definedName name="__err2">#REF!</definedName>
    <definedName name="__err4">#REF!</definedName>
    <definedName name="__inf2">#REF!</definedName>
    <definedName name="_D47">#REF!</definedName>
    <definedName name="_dot1">#REF!</definedName>
    <definedName name="_err2">#REF!</definedName>
    <definedName name="_err4">#REF!</definedName>
    <definedName name="_xlnm._FilterDatabase" localSheetId="0" hidden="1">'CAMAN_2023.1'!$C$7:$D$52</definedName>
    <definedName name="_Hlk66827835" localSheetId="1">'CAMAN_2023.2'!#REF!</definedName>
    <definedName name="_Hlk66828143" localSheetId="1">'CAMAN_2023.2'!#REF!</definedName>
    <definedName name="_Hlk66828256" localSheetId="1">'CAMAN_2023.2'!#REF!</definedName>
    <definedName name="_Hlk66828329" localSheetId="1">'CAMAN_2023.2'!#REF!</definedName>
    <definedName name="_Hlk66828384" localSheetId="1">'CAMAN_2023.2'!#REF!</definedName>
    <definedName name="_Hlk66828478" localSheetId="1">'CAMAN_2023.2'!#REF!</definedName>
    <definedName name="_Hlk66828521" localSheetId="1">'CAMAN_2023.2'!$C$6</definedName>
    <definedName name="_Hlk66828659" localSheetId="1">'CAMAN_2023.2'!#REF!</definedName>
    <definedName name="_Hlk66828768" localSheetId="1">'CAMAN_2023.2'!#REF!</definedName>
    <definedName name="_inf2">#REF!</definedName>
    <definedName name="_xlnm.Print_Area" localSheetId="2">ACTIVIDADES!$B$2:$E$23</definedName>
    <definedName name="_xlnm.Print_Area" localSheetId="0">'CAMAN_2023.1'!$B$2:$I$58</definedName>
    <definedName name="_xlnm.Print_Area" localSheetId="1">'CAMAN_2023.2'!$B$2:$L$90</definedName>
    <definedName name="CAM">#REF!</definedName>
    <definedName name="DENS">#REF!</definedName>
    <definedName name="densi">#REF!</definedName>
    <definedName name="DOT">#REF!</definedName>
    <definedName name="dota">#REF!</definedName>
    <definedName name="ERR">#REF!</definedName>
    <definedName name="erra">#REF!</definedName>
    <definedName name="errr">#REF!</definedName>
    <definedName name="INF">#REF!</definedName>
    <definedName name="inf.">#REF!</definedName>
    <definedName name="INFF">#REF!</definedName>
    <definedName name="infi">#REF!</definedName>
    <definedName name="IPC">'[1]$ BASE'!$E$5</definedName>
    <definedName name="LOCALIZACION">#REF!</definedName>
    <definedName name="nana">#REF!</definedName>
    <definedName name="OLE_LINK2" localSheetId="1">'CAMAN_2023.2'!#REF!</definedName>
    <definedName name="PARAMETROS">#REF!</definedName>
    <definedName name="PERFIL_DEL_TRAMO">#REF!</definedName>
    <definedName name="pp">'[2]$ BASE'!$E$5</definedName>
    <definedName name="q">#REF!</definedName>
    <definedName name="RET">#REF!</definedName>
    <definedName name="retr">#REF!</definedName>
    <definedName name="_xlnm.Print_Titles" localSheetId="0">'CAMAN_2023.1'!$5:$5</definedName>
    <definedName name="_xlnm.Print_Titles" localSheetId="1">'CAMAN_2023.2'!$6:$6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2" i="8" l="1"/>
  <c r="H51" i="8"/>
  <c r="H50" i="8"/>
  <c r="H49" i="8"/>
  <c r="H48" i="8"/>
  <c r="H46" i="8"/>
  <c r="H45" i="8"/>
  <c r="H43" i="8"/>
  <c r="H42" i="8"/>
  <c r="H41" i="8"/>
  <c r="H40" i="8"/>
  <c r="H39" i="8"/>
  <c r="H38" i="8"/>
  <c r="H37" i="8"/>
  <c r="H36" i="8"/>
  <c r="H35" i="8"/>
  <c r="H29" i="8"/>
  <c r="H28" i="8"/>
  <c r="H27" i="8"/>
  <c r="H26" i="8"/>
  <c r="H18" i="8"/>
  <c r="H19" i="8"/>
  <c r="H20" i="8"/>
  <c r="H21" i="8"/>
  <c r="H17" i="8"/>
  <c r="H12" i="8"/>
  <c r="H11" i="8"/>
  <c r="K85" i="9"/>
  <c r="I85" i="9"/>
  <c r="H85" i="9"/>
  <c r="K82" i="9"/>
  <c r="I82" i="9"/>
  <c r="H82" i="9"/>
  <c r="I81" i="9"/>
  <c r="K81" i="9" s="1"/>
  <c r="H81" i="9"/>
  <c r="I80" i="9"/>
  <c r="K80" i="9" s="1"/>
  <c r="H80" i="9"/>
  <c r="H79" i="9"/>
  <c r="I79" i="9" s="1"/>
  <c r="K79" i="9" s="1"/>
  <c r="H78" i="9"/>
  <c r="I78" i="9" s="1"/>
  <c r="K78" i="9" s="1"/>
  <c r="I77" i="9"/>
  <c r="K77" i="9" s="1"/>
  <c r="H77" i="9"/>
  <c r="H76" i="9"/>
  <c r="I76" i="9" s="1"/>
  <c r="K76" i="9" s="1"/>
  <c r="H75" i="9"/>
  <c r="I75" i="9" s="1"/>
  <c r="K75" i="9" s="1"/>
  <c r="H74" i="9"/>
  <c r="I74" i="9" s="1"/>
  <c r="K74" i="9" s="1"/>
  <c r="I73" i="9"/>
  <c r="K73" i="9" s="1"/>
  <c r="H73" i="9"/>
  <c r="H72" i="9"/>
  <c r="I72" i="9" s="1"/>
  <c r="K72" i="9" s="1"/>
  <c r="I69" i="9"/>
  <c r="K69" i="9" s="1"/>
  <c r="H70" i="9"/>
  <c r="I70" i="9" s="1"/>
  <c r="K70" i="9" s="1"/>
  <c r="H71" i="9"/>
  <c r="I71" i="9" s="1"/>
  <c r="K71" i="9" s="1"/>
  <c r="H69" i="9"/>
  <c r="H68" i="9"/>
  <c r="I68" i="9" s="1"/>
  <c r="K68" i="9" s="1"/>
  <c r="H58" i="9"/>
  <c r="I58" i="9" s="1"/>
  <c r="K58" i="9" s="1"/>
  <c r="H57" i="9"/>
  <c r="I57" i="9" s="1"/>
  <c r="K57" i="9" s="1"/>
  <c r="I56" i="9"/>
  <c r="K56" i="9" s="1"/>
  <c r="H56" i="9"/>
  <c r="H55" i="9"/>
  <c r="I55" i="9" s="1"/>
  <c r="K55" i="9" s="1"/>
  <c r="H54" i="9"/>
  <c r="I54" i="9" s="1"/>
  <c r="K54" i="9" s="1"/>
  <c r="H53" i="9"/>
  <c r="I53" i="9" s="1"/>
  <c r="K53" i="9" s="1"/>
  <c r="I52" i="9"/>
  <c r="K52" i="9" s="1"/>
  <c r="H52" i="9"/>
  <c r="H51" i="9"/>
  <c r="I51" i="9" s="1"/>
  <c r="K51" i="9" s="1"/>
  <c r="H50" i="9"/>
  <c r="I50" i="9" s="1"/>
  <c r="K50" i="9" s="1"/>
  <c r="H49" i="9"/>
  <c r="I49" i="9" s="1"/>
  <c r="K49" i="9" s="1"/>
  <c r="H48" i="9"/>
  <c r="I48" i="9" s="1"/>
  <c r="K48" i="9" s="1"/>
  <c r="H47" i="9"/>
  <c r="I47" i="9" s="1"/>
  <c r="K47" i="9" s="1"/>
  <c r="I43" i="9"/>
  <c r="K43" i="9" s="1"/>
  <c r="H43" i="9"/>
  <c r="H42" i="9"/>
  <c r="I42" i="9" s="1"/>
  <c r="K42" i="9" s="1"/>
  <c r="H41" i="9"/>
  <c r="I41" i="9" s="1"/>
  <c r="K41" i="9" s="1"/>
  <c r="I40" i="9"/>
  <c r="H40" i="9"/>
  <c r="H39" i="9"/>
  <c r="I39" i="9" s="1"/>
  <c r="K39" i="9" s="1"/>
  <c r="H34" i="9"/>
  <c r="I34" i="9" s="1"/>
  <c r="K34" i="9" s="1"/>
  <c r="H33" i="9"/>
  <c r="I33" i="9" s="1"/>
  <c r="K33" i="9" s="1"/>
  <c r="I31" i="9"/>
  <c r="K31" i="9" s="1"/>
  <c r="H31" i="9"/>
  <c r="H30" i="9"/>
  <c r="I30" i="9" s="1"/>
  <c r="K30" i="9" s="1"/>
  <c r="H29" i="9"/>
  <c r="I29" i="9" s="1"/>
  <c r="K29" i="9" s="1"/>
  <c r="H28" i="9"/>
  <c r="I28" i="9" s="1"/>
  <c r="K28" i="9" s="1"/>
  <c r="I27" i="9"/>
  <c r="K27" i="9" s="1"/>
  <c r="H27" i="9"/>
  <c r="H26" i="9"/>
  <c r="I26" i="9" s="1"/>
  <c r="K26" i="9" s="1"/>
  <c r="K25" i="9"/>
  <c r="H25" i="9"/>
  <c r="I25" i="9" s="1"/>
  <c r="K24" i="9"/>
  <c r="H24" i="9"/>
  <c r="I24" i="9" s="1"/>
  <c r="K23" i="9"/>
  <c r="I23" i="9"/>
  <c r="H23" i="9"/>
  <c r="K22" i="9"/>
  <c r="H22" i="9"/>
  <c r="I22" i="9" s="1"/>
  <c r="K21" i="9"/>
  <c r="H21" i="9"/>
  <c r="I21" i="9" s="1"/>
  <c r="K20" i="9"/>
  <c r="H20" i="9"/>
  <c r="I20" i="9" s="1"/>
  <c r="K19" i="9"/>
  <c r="I19" i="9"/>
  <c r="H19" i="9"/>
  <c r="K18" i="9"/>
  <c r="H18" i="9"/>
  <c r="I18" i="9" s="1"/>
  <c r="K17" i="9"/>
  <c r="H17" i="9"/>
  <c r="I17" i="9" s="1"/>
  <c r="K16" i="9"/>
  <c r="H16" i="9"/>
  <c r="I16" i="9" s="1"/>
  <c r="K15" i="9"/>
  <c r="I15" i="9"/>
  <c r="H15" i="9"/>
  <c r="K14" i="9"/>
  <c r="H14" i="9"/>
  <c r="I14" i="9" s="1"/>
  <c r="K13" i="9"/>
  <c r="H13" i="9"/>
  <c r="I13" i="9" s="1"/>
  <c r="K12" i="9"/>
  <c r="H12" i="9"/>
  <c r="I12" i="9" s="1"/>
  <c r="K11" i="9"/>
  <c r="I11" i="9"/>
  <c r="H11" i="9"/>
  <c r="K10" i="9"/>
  <c r="H10" i="9"/>
  <c r="I10" i="9" s="1"/>
  <c r="K9" i="9"/>
  <c r="H9" i="9"/>
  <c r="I9" i="9" s="1"/>
  <c r="K8" i="9"/>
  <c r="H8" i="9"/>
  <c r="I8" i="9" s="1"/>
  <c r="K59" i="9" l="1"/>
  <c r="H9" i="8"/>
  <c r="H10" i="8"/>
  <c r="H8" i="8"/>
  <c r="K40" i="9"/>
  <c r="H32" i="9"/>
  <c r="I32" i="9" s="1"/>
  <c r="K32" i="9" s="1"/>
  <c r="H38" i="9"/>
  <c r="I38" i="9" s="1"/>
  <c r="K38" i="9" s="1"/>
  <c r="H13" i="8" l="1"/>
  <c r="I86" i="9"/>
  <c r="K86" i="9" s="1"/>
  <c r="H84" i="9"/>
  <c r="I84" i="9" s="1"/>
  <c r="K84" i="9" s="1"/>
  <c r="H83" i="9"/>
  <c r="I83" i="9" s="1"/>
  <c r="K83" i="9" s="1"/>
  <c r="I44" i="9"/>
  <c r="H44" i="9"/>
  <c r="G44" i="9"/>
  <c r="K44" i="9"/>
  <c r="H44" i="8"/>
  <c r="H53" i="8" s="1"/>
</calcChain>
</file>

<file path=xl/sharedStrings.xml><?xml version="1.0" encoding="utf-8"?>
<sst xmlns="http://schemas.openxmlformats.org/spreadsheetml/2006/main" count="380" uniqueCount="247">
  <si>
    <t>DESCRIPCION</t>
  </si>
  <si>
    <t>UNIDAD</t>
  </si>
  <si>
    <t>CANTIDAD</t>
  </si>
  <si>
    <t>VALOR UNITARIO</t>
  </si>
  <si>
    <t>FUERZA AÉREA COLOMBIANA – COMANDO AÉREO DE MANTENIMIENTO Y CONSTRUCCION Y CONSULTORIA AMBIENTAL Y CIVIL CONCREAMBIENTE SAS</t>
  </si>
  <si>
    <t>VALOR TOTAL</t>
  </si>
  <si>
    <t>Ïtem</t>
  </si>
  <si>
    <t>Mantenimiento Planta de Aguas Residuales No. 01. Taller de Electroquímica.  No de inventario 8004050000000000000441463</t>
  </si>
  <si>
    <t>1.1</t>
  </si>
  <si>
    <t>1.2</t>
  </si>
  <si>
    <t>1.3</t>
  </si>
  <si>
    <t>1.4</t>
  </si>
  <si>
    <t>1.5</t>
  </si>
  <si>
    <t xml:space="preserve">Suministro de papel indicador para la medición pH rango de 0-14 caja x 100 tirillas </t>
  </si>
  <si>
    <t>PTAR - ELECTROQUÍMICA</t>
  </si>
  <si>
    <t>PTAR - LAVADO DE PIEZAS</t>
  </si>
  <si>
    <t>Mantenimiento Planta de Aguas Residuales No. 02. Proceso Lavado de Piezas. No. De inventario……8004050000000000000441463</t>
  </si>
  <si>
    <t xml:space="preserve">Mantenimiento y puesta en marcha de electrobomba de centrifugado de 1Hp a 220V, la cual se encuentra en funcionamiento.  Incluye desarme, cambio de diagframas, empaques, sellos. Verificación del motor, en caso de presentar falla se deberá reparar. Verificación del tablero, líneas eléctricas, tuberías y accesorios que hacen parte del sistema. En caso de deterioro deberán ser reemplazados </t>
  </si>
  <si>
    <t>PTAR - AERONAVES</t>
  </si>
  <si>
    <t>Mantenimiento Planta de Aguas Residuales No. 03. Proceso Lavado de Aeronaves. No. De inventario…………8004050000000000000407039</t>
  </si>
  <si>
    <t>MT</t>
  </si>
  <si>
    <t>POZO PROFUNDO</t>
  </si>
  <si>
    <t>2.1</t>
  </si>
  <si>
    <t>2.2</t>
  </si>
  <si>
    <t>2.3</t>
  </si>
  <si>
    <t>2.4</t>
  </si>
  <si>
    <t>2.5</t>
  </si>
  <si>
    <t>2.6</t>
  </si>
  <si>
    <t>2.7</t>
  </si>
  <si>
    <t>2.8</t>
  </si>
  <si>
    <t>2.9</t>
  </si>
  <si>
    <t>2.10</t>
  </si>
  <si>
    <t>2.11</t>
  </si>
  <si>
    <t>2.12</t>
  </si>
  <si>
    <t>2.13</t>
  </si>
  <si>
    <t>2.14</t>
  </si>
  <si>
    <t>2.15</t>
  </si>
  <si>
    <t>2.16</t>
  </si>
  <si>
    <t>2.17</t>
  </si>
  <si>
    <t xml:space="preserve">Revisión y mantenimiento preventivo y/o correctivo de un Motor eléctrico sumergible de 30 Hp a 460 V. Se deberá realizar las pruebas de voltaje y amperaje y garantizar su correcto funcionamiento.   </t>
  </si>
  <si>
    <t xml:space="preserve">Toma de muestra de agua del pozo y análisis físico – químico (antes  y después  de mantenimiento). De acuerdo con los parámetros estipulados por la Resolución 2115/07 para agua cruda y Requerimientos por la Oficina de Gestión Ambiental de la FAC-OFGA </t>
  </si>
  <si>
    <t xml:space="preserve">Adición de químicos desoxidantes: Es inyectar al pozo 20lt de ácido muriático industrial con el fin de diluir el óxido que se encuentra adherido a la tubería de revestimiento.  </t>
  </si>
  <si>
    <t xml:space="preserve">Adición de químicos desinfectantes: Es inyectar al pozo 20 kilos de Hipoclorito de Calcio con el fin de desinfectar totalmente el pozo y las partes más cercanas de los acuíferos  </t>
  </si>
  <si>
    <t xml:space="preserve">Limpieza del pozo, para extraer sedimentos e incrustaciones removidas por el Cepillado y la sedimentación del pozo, mediante la inyección de aire al pozo a presión (150 PSI) con un compresor estacionario y manguera de alta presión realizando limpieza metro a metro haciendo énfasis frente a cada filtro con el fin de terminar de remover las incrustaciones y extraerlas esta actividad se debe realizar durante mínimo 2 días o hasta obtener un agua limpia y libre de impurezas  </t>
  </si>
  <si>
    <t>Mt </t>
  </si>
  <si>
    <t>ITEM</t>
  </si>
  <si>
    <t>CAPITULO</t>
  </si>
  <si>
    <t>UND</t>
  </si>
  <si>
    <t>CANT</t>
  </si>
  <si>
    <t>IVA</t>
  </si>
  <si>
    <t>VALOR UNITARIO CON IVA</t>
  </si>
  <si>
    <t>VALOR TOTAL CON IVA</t>
  </si>
  <si>
    <t>2.18</t>
  </si>
  <si>
    <t>Mantenimiento Sistema de la Red de Eyección.</t>
  </si>
  <si>
    <t>3.1</t>
  </si>
  <si>
    <t>3.2</t>
  </si>
  <si>
    <t>3.3</t>
  </si>
  <si>
    <t>3.4</t>
  </si>
  <si>
    <t>3.5</t>
  </si>
  <si>
    <t>ZONA LAVADO AERONAVES Mantenimiento de 02 bombas sumergibles de 3Hp de aguas residuales.  Incluye Mantenimiento preventivo de bombas eyectora marca Barnes, el cual se encuentra en funcionamiento, Verificación del motor, en caso de presentar falla se deberá reparar. (incluye mantenimiento del tablero de control, protector de voltaje, líneas eléctricas, tuberías y accesorios que hacen parte del sistema. En caso de deterioro deberán ser reemplazados</t>
  </si>
  <si>
    <t xml:space="preserve">SISTEMA DE EYECCION PARQUEADERO DE MOTOS:
Mantenimiento de 02 bombas sumergibles de 5 Hp de aguas residuales, Incluye Mantenimiento preventivo y correctivo las de bombas eyectoras marca Barnes, las cuales se encuentran en funcionamiento, Verificación del motor, en caso de presentar falla se deberá reparar. (incluye mantenimiento del tablero de control, protector de voltaje, líneas eléctricas, tuberías y accesorios que hacen parte del sistema. En caso de deterioro deberán ser reemplazados. Garantizar la automatización del sistema de bombeo, incluye el suministro de accesorios necesarios para la operación del pozo. </t>
  </si>
  <si>
    <t>3.7</t>
  </si>
  <si>
    <t xml:space="preserve">SISTEMA DE EYECCION GRUPO DE APOYO: Mantenimiento preventivo y correctivo de 02 bombas, sumergibles de 5 Hp de aguas residuales, marca Barnes, incluye cambio de sellos, diagrama, rodamientos. las cuales se encuentran en funcionamiento, Verificación del motor, en caso de presentar falla se deberá reparar. (incluye mantenimiento del tablero de control, incluye el suministro e instalación de sensor de nivel, protector de voltaje, líneas eléctricas, tuberías y accesorios que hacen parte del sistema. En caso de deterioro de la tubería de conducción y cualquier componente deberán ser reemplazados. Garantizar la automatización del sistema de bombeo, incluye el suministro de accesorios necesarios para la operación del pozo. </t>
  </si>
  <si>
    <t xml:space="preserve">MANTENIMIENTO DE TRAMPA DE GRASAS Y POZOS </t>
  </si>
  <si>
    <t>3.8</t>
  </si>
  <si>
    <t>3.9</t>
  </si>
  <si>
    <t>CASINOS: evacuación y limpieza con carro vactor de las 02 trampas de grasas con aproximadamente 12m3. Con frecuencia trimestral. Incluye transporte y disposición final certificada de los residuos evacuados</t>
  </si>
  <si>
    <t>3.10</t>
  </si>
  <si>
    <t>3.11</t>
  </si>
  <si>
    <t>ZONA LAVADO AERONAVES: evacuación, lavado y desinfección pozo. Recolección transporte y disposición final del pozo 8 mts 3. Con frecuencia semestral</t>
  </si>
  <si>
    <t>3.12</t>
  </si>
  <si>
    <t>EQUIPO ETTA: evacuación, lavado y desinfección pozo. Recolección transporte y disposición final del pozo 12 mts 3. Con frecuencia semestral</t>
  </si>
  <si>
    <t>3.13</t>
  </si>
  <si>
    <t>COMANDO GRUTE: evacuación, lavado y desinfección pozo de aproximadamente 22m3. Con frecuencia semestral Incluye transporte y disposición final certificada de los residuos evacuados.</t>
  </si>
  <si>
    <t>3.14</t>
  </si>
  <si>
    <t>ZONA DE LAVADO DE PIEZAS: evacuación, lavado y desinfección pozo de aproximadamente 22m3. Con frecuencia semestral Incluye transporte y disposición final certificada de los residuos evacuados</t>
  </si>
  <si>
    <t>3.15</t>
  </si>
  <si>
    <t>3.16</t>
  </si>
  <si>
    <t>SISTEMA DE EYECCION PARQUEADERO DE MOTOS: evacuación, lavado y desinfección del pozo. Con frecuencia semestral Incluye transporte y disposición final certificada de los residuos evacuados (18mt3)</t>
  </si>
  <si>
    <t>3.17</t>
  </si>
  <si>
    <t>SISTEMA DE EYECCION GRUPO DE APOYO: Evacuación, lavado y desinfección pozo. Con frecuencia semestral Incluye transporte y disposición final certificada de los residuos evacuados (16mt3)</t>
  </si>
  <si>
    <t>3.18</t>
  </si>
  <si>
    <t>3.19</t>
  </si>
  <si>
    <t>Suministro de kit de medición de Cyanid 08 (cianuro) TEST 0-31 Rango 0.005-0.80 mg/L CN -Caja x 20 test. Con fecha de vencimiento igual o superior al II semestre 2024.</t>
  </si>
  <si>
    <t>Suministro kit de Cromo VI ref. 5-20 Rango 0,02-0,50mg/L Cr-Caja x 20 test, que contenga: 30ml de Cr-1 de 25 ml y Cr-2 02 tubos de medida con tapón a rosca, 01 comparador deslizante, 01 tarjeta de comparación de colores, 01 jeringa de 5ml y 01 instrucciones de uso.</t>
  </si>
  <si>
    <t>Cambio de gravas de los lechos de secado de capacidad 250lts consistente en 3 tipos de gravas Gruesa, semigruesa y delgada .Incluye el suministro, cambio, instalación y disposición final certificada del material filtrante .</t>
  </si>
  <si>
    <t>Suministro y cambio e instalación de válvula universal de 3/4 pvc del tanque metálico de clarifloculado</t>
  </si>
  <si>
    <t>Evacuación de lodos y lavado de 01 tanques de trampa de Grasas de capacidad 20 m3. Incluye recolección, transporte y disposición certificad de los residuos peligoros.</t>
  </si>
  <si>
    <t>Pintura de la escalera de acceso y plataforma del tanque cariflocuador. Consistente en remoción de la corrosión y pintura de seguridad color amarillo resistente a la intemperie.</t>
  </si>
  <si>
    <t>Revisión y mantenimiento preventivo y/o correctivo de 02 bombas tipo lapicero sumergible, 18 etapas, en acero inoxidable. Se deberá realizar las pruebas de voltaje y amperaje y garantizar su correcto funcionamiento. En caso de daño o deterioro de alguno de los componentes y sistema eléctrico se deberá efectuar el suministro, cambio e instalación del componente a fin de garantizar su correcta operación.</t>
  </si>
  <si>
    <t>Adición de químicos desincrustantes: Es inyectarle al pozo 25 kilos de exametafosfato o tripolisfosfato de Sodio disuelto en agua, con el fin de despegar las incrustaciones que se forman dentro del pozo, especialmente en los filtros de acero y el anillo de gravilla que se encuentra
alrededor del pozo, ya que cuando éste se incrusta demasiado disminuye caudal, pues el agua no puede pasar al centro del pozo por estos obstáculos</t>
  </si>
  <si>
    <t>Suministro e Instalación válvula triple efecto de expulsión de aire en 1".</t>
  </si>
  <si>
    <t>Mantenimiento de los accesorios externos tales como (cheques, tubería de cabezal, llaves y válvulas), consistente en lijado, aplicación anticorrosiva, y pintura epoxica. En caso de presentar deterioro se deberá realizar el cambio e instalación de los componentes requeridos.</t>
  </si>
  <si>
    <t>Informe general de todas las actividades ejecutadas y las novedades y recomendaciones para determinar vida útil del pozo y el tiempo recomendó de funcionamiento diario</t>
  </si>
  <si>
    <t>Realizar prueba de bombeo durante 24 horas, incluye entrega de informe</t>
  </si>
  <si>
    <t>3.2.1</t>
  </si>
  <si>
    <t>Suministro de flotadores para agua residual (Sumergibles, Control máximo o mínimo, Fabricado en PP Microrruptor SPDT 10 A / 250 VCA – +60ºC, 6 bar, IP68.)</t>
  </si>
  <si>
    <t>3.2.2</t>
  </si>
  <si>
    <t>3.2.3</t>
  </si>
  <si>
    <t>3.2.4</t>
  </si>
  <si>
    <t>3.2.5</t>
  </si>
  <si>
    <t>Suministro e instalación de redes de control para automatización de sensores en cable No. 4*14 AWG encauchetado, certificado RETIE</t>
  </si>
  <si>
    <t>GLOBAL</t>
  </si>
  <si>
    <t>Suministro e instalación de tubería CONDUIT rígida de 1/2" para
instalación de cable 4*16 AWG</t>
  </si>
  <si>
    <t>Suministro e instalación de Curva 90 x 1/2 CONDUIT rígida para
instalación de cable 4*16 AWG</t>
  </si>
  <si>
    <t>Ajuste y optimización de tablero de control, relevos, contactos auxiliares, borneras y dos muletillas I-0-II.</t>
  </si>
  <si>
    <t>3.3.1</t>
  </si>
  <si>
    <t>3.3.2</t>
  </si>
  <si>
    <t>3.3.3</t>
  </si>
  <si>
    <t>3.3.4</t>
  </si>
  <si>
    <t>3.3.5</t>
  </si>
  <si>
    <t>Suministro de flotadores para agua residual (Sumergibles, Control máximo o mínimo, Fabricado en PPMicrorruptor SPDT 10 A / 250 VCA – +60ºC, 6 bar, IP68.)</t>
  </si>
  <si>
    <t>Ajuste y optimización de tablero de control, relevos, contactos auxiliares, borneras y dos muletillas I-0-II. (Incluye Arrancador de
Bomba No. 2)</t>
  </si>
  <si>
    <t>ML</t>
  </si>
  <si>
    <t>3.4.1</t>
  </si>
  <si>
    <t>3.4.2</t>
  </si>
  <si>
    <t>Suministro e instalación de redes de control para automatización de sensores en cable No. 4*14 AWG encauchetado, certificado RETIE.</t>
  </si>
  <si>
    <t>LOTE No. 4</t>
  </si>
  <si>
    <t>FICHA TÉCNICA</t>
  </si>
  <si>
    <t>A- 02-02-02-008-007-01-5-10. Por Valor de $ 10.000.000</t>
  </si>
  <si>
    <t>MANTENIMIENTO DE ELECTROBOMBAS EN EL CAMAN.</t>
  </si>
  <si>
    <t>CERRO MANJUI: mantenimiento de electrobomba periferica de agua 3 Hp, marca Pedrollo -. pertenece al Ministerio de Defensa</t>
  </si>
  <si>
    <t>CERRO MANJUI: mantenimiento preventivo y/o correctivo del sistema de presión constante - conformado por 02 bombas sumergibles de 3Hp marca Barnes . pertenece al CAMAN</t>
  </si>
  <si>
    <t>CERRO NEUSA: mantenimiento preventivo y/o correctivo del electrobomba periférica de 3Hp, marca Pedrollo - pertenece al Ministerio de Defensa.</t>
  </si>
  <si>
    <t>CERRO NEUSA mantenimiento preventivo y/o correctivo del sistema de presión constante conformado por 02 bombas sumergibles de 3Hp marca Barnes . pertenece al CAMAN</t>
  </si>
  <si>
    <t>CERRO NEUSA: Mantenimiento de una (1) bomba sumergible de agua potable de 0.5 Hp 110v incluye impulsor de nivel en acero inoxidable. En caso de daño en alguno de sus componentes deberá ser reemplazado.</t>
  </si>
  <si>
    <t>Hangar helicópteros : equipo de presión de 1,5 hp, marca IHM - GRUTE N°. Inventario 8004050000000000000334266.</t>
  </si>
  <si>
    <t>Hangar aviones: equipo de presión de 1,5 Hp, marca Pedrollo - GRUTE N°. Inventario 8004050000000000000406734.</t>
  </si>
  <si>
    <t>Centro Logístico: equipo de presión de 2 HP, marca IHM - N°. Inventario 8004050000000000000406198</t>
  </si>
  <si>
    <t>Estructuras y Láminas : equipo de presión constante con electrobomba de 10HP - GRUTE N°. inventario 8004050000000000000407039</t>
  </si>
  <si>
    <t>ESCAM : equipo de presión de 2 HP, marca Barnes – N°. Inventario 8004050000000000000403322</t>
  </si>
  <si>
    <t>Casas de Oficiales : equipo de presión de 3 HP, marca Barnes - N°. Inventario 8004050000000000000196005</t>
  </si>
  <si>
    <t>Apartamentos de Suboficiales Torre No 1 :equipo de presión de 2 HP, marca Barnes - N°. inventario 8004050000000000000407320</t>
  </si>
  <si>
    <t>Apartamentos de Suboficiales Torre No 2 equipo de presión de 2 HP, marca Barnes - x N°. inventario 8004050000000000000535086</t>
  </si>
  <si>
    <t>Barraca Olimpo: equipo contraincendios: conformado por 2 electrobomba Pedrollo de 1 HP, 1 electrobomba SIEMENS de 5 HP - sistema hidroneumático 2 HP, marca Pedrollo N°. inventario 8004050000000000000199995.</t>
  </si>
  <si>
    <t>Barraca Olimpo: equipo de presión: electrobomba SIEMENS de 2 HP - N°. Inventario 8004050000000000000202650</t>
  </si>
  <si>
    <t>Establecimiento de Sanidad : equipo de presión de 3 HP, marca Barnes - N°. Inventario 8004050000000000000220986.</t>
  </si>
  <si>
    <t>4.3.1</t>
  </si>
  <si>
    <t>Mantenimiento de Electrobombas</t>
  </si>
  <si>
    <t>4.1</t>
  </si>
  <si>
    <t>4.2</t>
  </si>
  <si>
    <t>4.3</t>
  </si>
  <si>
    <t>4.4</t>
  </si>
  <si>
    <t>4.5</t>
  </si>
  <si>
    <t>4.6</t>
  </si>
  <si>
    <t>4.7</t>
  </si>
  <si>
    <t>4.8</t>
  </si>
  <si>
    <t>4.9</t>
  </si>
  <si>
    <t>4.10</t>
  </si>
  <si>
    <t>4.11</t>
  </si>
  <si>
    <t>4.12</t>
  </si>
  <si>
    <t>4.13</t>
  </si>
  <si>
    <t>Mantenimiento general, limpieza verificación de todos los parámetros</t>
  </si>
  <si>
    <t>Cambio de rodamientos, sellos mecánicos, empaquetadura</t>
  </si>
  <si>
    <t>Mantenimiento motobombas a gasolina y diésel</t>
  </si>
  <si>
    <t>Balancear eje, turbinas</t>
  </si>
  <si>
    <t>Pintura y cambio de tornillería elementos de fijación</t>
  </si>
  <si>
    <t>Cambio de membrana</t>
  </si>
  <si>
    <t>Cambio de flotadores, válvulas, cheques y elementos de cierre y control de niveles</t>
  </si>
  <si>
    <t>Cambio tubería y accesorios de conexión</t>
  </si>
  <si>
    <t>Reparación de motores</t>
  </si>
  <si>
    <t>Tableros eléctricos cambios de elementos del mismo y puesta en funcionamiento</t>
  </si>
  <si>
    <t>Cambio tablero de control</t>
  </si>
  <si>
    <t>Cambios flotadores eléctricos y sistemas de control de niveles</t>
  </si>
  <si>
    <t>Cambio impulsor</t>
  </si>
  <si>
    <t>Además del mantenimiento que requiera cada uno para su correcto funcionamiento</t>
  </si>
  <si>
    <t>Puesta en funcionamiento</t>
  </si>
  <si>
    <t>4.14</t>
  </si>
  <si>
    <t>4.15</t>
  </si>
  <si>
    <t>4.16</t>
  </si>
  <si>
    <t>Entregar reporte físico con letra legible y firma del técnico, del trabajo realizado a cada uno de los equipos de presión y electrobombas.</t>
  </si>
  <si>
    <t>CANTIDADES ACTIVIDADES</t>
  </si>
  <si>
    <t>MANTENIMIENTO DE ELECTROBOMBAS EN EL CAMAN</t>
  </si>
  <si>
    <t>LOTE No.1.   
A- 02-02-02-005-004-02-5-10: $ 25.000.000
MANTENIMIENTO DE PLANTAS DE AGUAS RESIDUALES</t>
  </si>
  <si>
    <t>TOTAL</t>
  </si>
  <si>
    <t>LOTE No.2.   
A-02-02-02-005-004-02-5-10: $27.000.00
MANTENIMIENTO DEL POZO PROFUNDO EN EL CAMAN</t>
  </si>
  <si>
    <t>LOTE No. 3.
FICHA TÉCNICA
A-02-02-02-005-004-02-5-10. $: 20.000.000
MANTENIMIENTO DE LA RED DE EYECCIÓN EN EL CAMAN</t>
  </si>
  <si>
    <t xml:space="preserve">SUB TOTAL EJECUCIÓN </t>
  </si>
  <si>
    <t>IVA (19%)</t>
  </si>
  <si>
    <t>Lavado y desinfección de los tanques de igualación de capacidad (21m3), tanque de agua clarificada (9m3) y tanque reactor biológico de capacidad (21m3) consistente en, lavado, desinfección de tanque , retiro de lodos y disposición final certificada , además de la verificación de difusores y en caso de deterioro deberá ser reemplazado respectivamente.</t>
  </si>
  <si>
    <t>Cheque de bronce fundido de trabajo vertical con su respectivo kit de adaptadores en acero inoxidable en la mitad del tramo de tubería de la descarga de la bomba</t>
  </si>
  <si>
    <t>Mantenimiento, estandarización, automatización y puesta en marcha con el tablero de mando y control de la planta de 04 bombas marca TECNO dosificadoras de sustancias químicos tales como: ácido sulfúrico 98%, hipoclorito de calcio 60%, soda cautica 98%, peróxido de hidrogeno 50%. De acuerdo a lo establecido en el manual de operación de la planta. Incluye desarme, cambio de diagframas empaques, sellos. Las cuales se encuentran en funcionamiento.</t>
  </si>
  <si>
    <t>Cepillado: limpieza del pozo mediante cepillo industrial, consistente en dos fases, en la primera fase cepillado de sección de la cámara de bombeo en un diámetro de 10” de 0 hasta 176.45 m de profundidad. Segun la fase 2 cepillado de la sección de 6” comprendida de 176.45 m hasta 207 m de profundidad.</t>
  </si>
  <si>
    <t>Instalación de 156 mts de tubería para columna de producción en upvc de 3” (policloruro de vinilo no plastificado), consistente en 52 tramos de longitud de 3.mts aproximadamente cada uno, mediante el uso grúa hidráulica incluye la instalación de la bomba lapicero con su respectivo motor a una profUNDidad de 156m del pozo profundo.</t>
  </si>
  <si>
    <t>TOTAL EJECUCIÓN LOTE No. 3 + LOTE No. 4</t>
  </si>
  <si>
    <t>Suministro, e instalación de 01 filtro en yee en acero para el medidor de caudal de 4”, incluye todos sus accesorios</t>
  </si>
  <si>
    <t>Mantenimiento del electromotor del agitación a 220 v tanque clarifloculador Incluye cambio de rodamientos, bujes, ejes, verificación de alineación aislamiento y boina medición parámetros eléctricos .y puesta en marca . En caso de deterioro de perdida de aislamiento y bobina y / u otro componente deberá hacer la rebobina y/o reposición respectiva de los compontes.</t>
  </si>
  <si>
    <t xml:space="preserve">Mantenimiento Pozo Profundo No. De inventario 8004050000000000000495476 </t>
  </si>
  <si>
    <t>Extracción con equipo de grúa hidráulica de 156m de tubería en UPVC de 3 del pozo profuno, incluye extracción de la bomba lapicero sumergible de 17 etapas y el motor de 30hp</t>
  </si>
  <si>
    <t>GRUSE: evacuación y limpieza con carro vactor de las 03 trampas de grasas con aproximadamente 22 m3. Con una frecuencia trimestral.  Incluye transporte y disposición final certificada de los residuos evacuados.</t>
  </si>
  <si>
    <t>SECAM: evacuación y limpieza con carro vactor de las 02   cajas de inspección con aproximadamente 16m3. Incluye transporte y disposición final certificada de los residuos evacuados.Con frecuencia anual.</t>
  </si>
  <si>
    <t>PATIO AUTOMOTRES: evacuación, lavado y desinfección de la caja   y cárcamo. Incluye la recolección, transporte y disposición final de los residuos. 2mt3.  Con frecuencia semestral.</t>
  </si>
  <si>
    <t>ZONA DESCONCENTRADA DE SEGURIDAD CERRO MANJUI: (Municipio de Zipacón). Evacuación, lavado y desinfección del pozo séptico y trampa de grasas. Con frecuencia semestral Incluye transporte y disposición final certificada de los residuos evacuados (16mt3)</t>
  </si>
  <si>
    <t>ZONA DESCONCENTRADA DE SEGURIDAD CERRO NEUSAI: (Municipio de Tausa). Evacuación, lavado y desinfección del pozo séptico y trampa de grasas. Incluye transporte y disposición final certificada de los residuos evacuados  ( 16mt3). Con frecuencia semestral.</t>
  </si>
  <si>
    <t>Mantenimiento de Electrobombas .</t>
  </si>
  <si>
    <t>4.3.2</t>
  </si>
  <si>
    <t>4.3.3</t>
  </si>
  <si>
    <t>4.3.4</t>
  </si>
  <si>
    <t>4.4.4</t>
  </si>
  <si>
    <t>4.4.5</t>
  </si>
  <si>
    <t>4.4.6</t>
  </si>
  <si>
    <t>4.4.7</t>
  </si>
  <si>
    <t>4.4.8</t>
  </si>
  <si>
    <t>4.4.9</t>
  </si>
  <si>
    <t>4.4.10</t>
  </si>
  <si>
    <t>4.4.11</t>
  </si>
  <si>
    <t>4.4.12</t>
  </si>
  <si>
    <t>4.4.13</t>
  </si>
  <si>
    <t>4.4.14</t>
  </si>
  <si>
    <t>4.4.15</t>
  </si>
  <si>
    <t>4.4.16</t>
  </si>
  <si>
    <t>Gl</t>
  </si>
  <si>
    <t xml:space="preserve">Global </t>
  </si>
  <si>
    <r>
      <t>Suministro e instalación de 20 mts de manguera siliconada de 1 a 5 mm de las bombas dosificadoras de nutrientes No. 1 y  2.</t>
    </r>
    <r>
      <rPr>
        <sz val="11"/>
        <color rgb="FFFF0000"/>
        <rFont val="Arial Narrow"/>
        <family val="2"/>
      </rPr>
      <t xml:space="preserve"> </t>
    </r>
  </si>
  <si>
    <r>
      <rPr>
        <u/>
        <sz val="11"/>
        <color rgb="FF000000"/>
        <rFont val="Arial Narrow"/>
        <family val="2"/>
      </rPr>
      <t xml:space="preserve">Toma de video inicial:  Se deberá realizar la toma de video inicial </t>
    </r>
    <r>
      <rPr>
        <sz val="11"/>
        <color indexed="64"/>
        <rFont val="Arial Narrow"/>
        <family val="2"/>
      </rPr>
      <t xml:space="preserve">a fin de verificar el estado y condiciones actuales del pozo, verifindo la situación actal del pozo como estabilidad, estado de tuberia de producción,   de filtros, obstrucciones presentes. A fin de realizar un  diagnóstico preliminar que pemita identificar la situación actual del pozo y conforme a ello se proceda a realizar la  intervencción del pozo.   
</t>
    </r>
    <r>
      <rPr>
        <u/>
        <sz val="11"/>
        <color rgb="FF000000"/>
        <rFont val="Arial Narrow"/>
        <family val="2"/>
      </rPr>
      <t>Toma de Video  final del pozo:</t>
    </r>
    <r>
      <rPr>
        <sz val="11"/>
        <color indexed="64"/>
        <rFont val="Arial Narrow"/>
        <family val="2"/>
      </rPr>
      <t xml:space="preserve"> Es introducir camara al pozo   por segunda vez la cámara de video sumergible con el fin de conocer la efectividad del mantenimiento y si hubo algún cambio en el estado mecánico,  tubería y filtros. </t>
    </r>
  </si>
  <si>
    <t xml:space="preserve">Cambio de los lechos filtrantes, cada lecho corresponde a 1000 lt, consistente en 14 bultos de material filtrante  y (03 3 tipos de gravas Gruesa, semigruesa y delgada .Incluye el suministro, cambio, instalación y disposición final certificada del material filtrante.  </t>
  </si>
  <si>
    <t>Cambio de gravas del tanque de filtración con 03 tipos de gravas Gruesa, semigruesa y delgada. Incluye el suministro, cambio, instalación y disposición final certificada del material filtrante .</t>
  </si>
  <si>
    <r>
      <rPr>
        <u/>
        <sz val="11"/>
        <color theme="1"/>
        <rFont val="Arial Narrow"/>
        <family val="2"/>
      </rPr>
      <t>COMANDO GRUTE</t>
    </r>
    <r>
      <rPr>
        <sz val="11"/>
        <color theme="1"/>
        <rFont val="Arial Narrow"/>
        <family val="2"/>
      </rPr>
      <t>: Mantenimiento preventivo de 02 electrobombas marca Barnes de 5 Hp las cuales se encuentra en funcionamiento incluye cambio de sellos, rodamientos. Verificación del motor, en caso de presentar falla se deberá reparar (incluye mantenimiento del tablero de control, líneas eléctricas, tuberías y accesorios que hacen parte del sistema. En caso de deterioro deberán ser reemplazados</t>
    </r>
  </si>
  <si>
    <r>
      <rPr>
        <u/>
        <sz val="11"/>
        <color theme="1"/>
        <rFont val="Arial Narrow"/>
        <family val="2"/>
      </rPr>
      <t>COMPONENTES DINAMICOS ESTRUCTURAS Y LAMINAS</t>
    </r>
    <r>
      <rPr>
        <sz val="11"/>
        <color theme="1"/>
        <rFont val="Arial Narrow"/>
        <family val="2"/>
      </rPr>
      <t>: Mantenimiento preventivo de bombas eyectoras 01 hp de aguas lluvias, las cuales se encuentran en funcionamiento consistente en desarme, cambio de rodamientos, cambio de sellos, cambio de impulsor, revisión y/o cambio de válvula checK y pintura, Verificación del motor, en caso de presentar falla se deberá reparar. (incluye mantenimiento del tablero de control, líneas eléctricas, tuberías y accesorios que hacen parte del sistema. En caso de deterioro deberán ser reemplazados.</t>
    </r>
  </si>
  <si>
    <r>
      <rPr>
        <u/>
        <sz val="11"/>
        <color theme="1"/>
        <rFont val="Arial Narrow"/>
        <family val="2"/>
      </rPr>
      <t xml:space="preserve">EQUIPO ETTA: </t>
    </r>
    <r>
      <rPr>
        <sz val="11"/>
        <color theme="1"/>
        <rFont val="Arial Narrow"/>
        <family val="2"/>
      </rPr>
      <t xml:space="preserve">Mantenimiento preventivo de electrobombas marca Barnes de 5 Hp las cuales se encuentra en funcionamiento incluye cambio de sellos rodamientos. Verificación del motor, en caso de presentar falla se deberá reparar. (incluye mantenimiento del tablero de control, líneas eléctricas, tuberías y accesorios que hacen parte del sistema. En caso de deterioro deberán ser reemplazados. </t>
    </r>
  </si>
  <si>
    <r>
      <rPr>
        <u/>
        <sz val="11"/>
        <color theme="1"/>
        <rFont val="Arial Narrow"/>
        <family val="2"/>
      </rPr>
      <t>PLANTA LAVADO PIEZAS:</t>
    </r>
    <r>
      <rPr>
        <sz val="11"/>
        <color theme="1"/>
        <rFont val="Arial Narrow"/>
        <family val="2"/>
      </rPr>
      <t xml:space="preserve"> Mantenimiento preventivo de electrobombas marca Barnes de 5 Hp las cuales se encuentra en funcionamiento incluye cambio de sellos rodamientos. Verificación del motor, en caso de presentar falla se deberá reparar. (incluye mantenimiento del tablero de control, líneas eléctricas, tuberías y accesorios que hacen parte del sistema. En caso de deterioro deberán ser reemplazados.</t>
    </r>
  </si>
  <si>
    <t>3.4.3</t>
  </si>
  <si>
    <t>3.4.4</t>
  </si>
  <si>
    <t>3.4.5</t>
  </si>
  <si>
    <t>3.5.1</t>
  </si>
  <si>
    <t>3.5.2</t>
  </si>
  <si>
    <t>3.5.3</t>
  </si>
  <si>
    <t>3.5.4</t>
  </si>
  <si>
    <t xml:space="preserve">TOTAL EJECUCIÓN LOTE No. 3 </t>
  </si>
  <si>
    <t>4.4.17</t>
  </si>
  <si>
    <t>Instalaciones (Taller plomeria) Motobomba Honda 5 Hp N°. inventario.</t>
  </si>
  <si>
    <t xml:space="preserve">Instalaciones (Taller plomeria): motobomba Lombardini 4” de 13HP - N°. INVENTARIO 8004050000000000000193482. </t>
  </si>
  <si>
    <t>4.4.18</t>
  </si>
  <si>
    <t>Sistema Filtración de agua potable Cerro Manjui (Zipacón) consistente en  el Suministro  e instalación de equipo purificador de agua Ultra violeta 3 etapas Purikor . Carcasa 20 Pulgadas Slim , el cual incluye  lampara ultravioleta de 0.4 amperios para caudal de 3.6 gal/ h. Suministro de 01 fundas de cuarzo para lampara ultravioleta de 0.4 amperios para caudal de 3.6 gal/ h. Suministro e instalación de Una (1) UPS - Batería, a fin de conectar lámpara ultravioleta - 2000Kv. suministro y  de 24 cartuchos de polifribra de 5 y 2.5 micrones</t>
  </si>
  <si>
    <t>3.5.5</t>
  </si>
  <si>
    <t>Suministro e instalación de un cheque tipo Cortina 3" en Bronce, incluye 2 uniones lisas PVC-P 3" y 2 adaptadores macho 3" PVC-P</t>
  </si>
  <si>
    <t xml:space="preserve">Mantenimiento del tablero eléctrico: consistente en revisión, limpieza contactores, red de alimentación , temporizador, sensor de nivel (electrodos). En caso de presentar deterioro en alguno de sus componentes se efectuará el respectivo cambio.  Así como la revisión del estado de la sonda  tipo electrodo  a 110 v  de longitud de 240 mts más cable 3*14 encauchetado que alimenta el funcionamiento de la bomba al tablero eléctrico. En caso de presentar deterioro en alguno de sus componentes se efectuará el respectivo cambio. </t>
  </si>
  <si>
    <t>3.. 6</t>
  </si>
  <si>
    <t>3.6.1</t>
  </si>
  <si>
    <t>3.6.2</t>
  </si>
  <si>
    <t>3.6.3</t>
  </si>
  <si>
    <t>3.6.4</t>
  </si>
  <si>
    <t>3.6.5</t>
  </si>
  <si>
    <t>3.7.1</t>
  </si>
  <si>
    <t>3.7.2</t>
  </si>
  <si>
    <t>3.7.3</t>
  </si>
  <si>
    <t>3.7.4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</si>
</sst>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23" x14ac:knownFonts="1">
    <font>
      <sz val="10"/>
      <name val="Arial"/>
    </font>
    <font>
      <sz val="11"/>
      <color theme="1"/>
      <name val="Calibri"/>
      <family val="2"/>
      <scheme val="minor"/>
    </font>
    <font>
      <sz val="11"/>
      <color theme="1"/>
      <name val="Calibri"/>
      <family val="2"/>
      <scheme val="minor"/>
    </font>
    <font>
      <sz val="10"/>
      <name val="Arial"/>
      <family val="2"/>
    </font>
    <font>
      <sz val="11"/>
      <name val="Arial Narrow"/>
      <family val="2"/>
    </font>
    <font>
      <b/>
      <sz val="11"/>
      <color indexed="8"/>
      <name val="Arial Narrow"/>
      <family val="2"/>
    </font>
    <font>
      <b/>
      <sz val="14"/>
      <color indexed="8"/>
      <name val="Arial Narrow"/>
      <family val="2"/>
    </font>
    <font>
      <sz val="10"/>
      <name val="Arial"/>
    </font>
    <font>
      <b/>
      <sz val="11"/>
      <name val="Arial Narrow"/>
      <family val="2"/>
    </font>
    <font>
      <sz val="8"/>
      <name val="Arial"/>
      <family val="2"/>
    </font>
    <font>
      <b/>
      <sz val="10"/>
      <name val="Arial"/>
      <family val="2"/>
    </font>
    <font>
      <sz val="10"/>
      <color theme="1"/>
      <name val="Arial Narrow"/>
      <family val="2"/>
    </font>
    <font>
      <b/>
      <sz val="11"/>
      <color theme="1"/>
      <name val="Arial Narrow"/>
      <family val="2"/>
    </font>
    <font>
      <sz val="11"/>
      <color theme="1"/>
      <name val="Arial Narrow"/>
      <family val="2"/>
    </font>
    <font>
      <b/>
      <sz val="11"/>
      <color rgb="FF000000"/>
      <name val="Arial Narrow"/>
      <family val="2"/>
    </font>
    <font>
      <sz val="11"/>
      <color rgb="FFFF0000"/>
      <name val="Arial Narrow"/>
      <family val="2"/>
    </font>
    <font>
      <sz val="11"/>
      <color rgb="FF000000"/>
      <name val="Arial Narrow"/>
      <family val="2"/>
    </font>
    <font>
      <sz val="11"/>
      <name val="Arial"/>
      <family val="2"/>
    </font>
    <font>
      <sz val="11"/>
      <color indexed="64"/>
      <name val="Arial Narrow"/>
      <family val="2"/>
    </font>
    <font>
      <u/>
      <sz val="11"/>
      <color rgb="FF000000"/>
      <name val="Arial Narrow"/>
      <family val="2"/>
    </font>
    <font>
      <sz val="9"/>
      <name val="Arial"/>
      <family val="2"/>
    </font>
    <font>
      <sz val="11"/>
      <color theme="1"/>
      <name val="Arial"/>
      <family val="2"/>
    </font>
    <font>
      <u/>
      <sz val="11"/>
      <color theme="1"/>
      <name val="Arial Narrow"/>
      <family val="2"/>
    </font>
  </fonts>
  <fills count="3">
    <fill>
      <patternFill patternType="none"/>
    </fill>
    <fill>
      <patternFill patternType="gray125"/>
    </fill>
    <fill>
      <patternFill patternType="solid">
        <fgColor rgb="FF92D050"/>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right/>
      <top/>
      <bottom style="medium">
        <color indexed="64"/>
      </bottom>
      <diagonal/>
    </border>
  </borders>
  <cellStyleXfs count="6">
    <xf numFmtId="0" fontId="0" fillId="0" borderId="0"/>
    <xf numFmtId="0" fontId="3" fillId="0" borderId="0"/>
    <xf numFmtId="0" fontId="3" fillId="0" borderId="0"/>
    <xf numFmtId="44" fontId="7" fillId="0" borderId="0" applyFont="0" applyFill="0" applyBorder="0" applyAlignment="0" applyProtection="0"/>
    <xf numFmtId="0" fontId="2" fillId="0" borderId="0"/>
    <xf numFmtId="0" fontId="1" fillId="0" borderId="0"/>
  </cellStyleXfs>
  <cellXfs count="139">
    <xf numFmtId="0" fontId="0" fillId="0" borderId="0" xfId="0"/>
    <xf numFmtId="0" fontId="4" fillId="0" borderId="0" xfId="1" applyFont="1" applyAlignment="1">
      <alignment horizontal="center"/>
    </xf>
    <xf numFmtId="0" fontId="4" fillId="0" borderId="0" xfId="1" applyFont="1"/>
    <xf numFmtId="0" fontId="4" fillId="0" borderId="0" xfId="1" applyFont="1" applyAlignment="1">
      <alignment vertical="center"/>
    </xf>
    <xf numFmtId="0" fontId="4" fillId="0" borderId="0" xfId="1" applyFont="1" applyAlignment="1">
      <alignment vertical="center" wrapText="1"/>
    </xf>
    <xf numFmtId="0" fontId="4" fillId="0" borderId="0" xfId="1" applyFont="1" applyAlignment="1">
      <alignment horizontal="center" vertical="center"/>
    </xf>
    <xf numFmtId="0" fontId="4" fillId="0" borderId="0" xfId="1" applyFont="1" applyAlignment="1">
      <alignment horizontal="center" vertical="center" wrapText="1"/>
    </xf>
    <xf numFmtId="0" fontId="5" fillId="0" borderId="0" xfId="1" applyFont="1" applyAlignment="1">
      <alignment horizontal="center" vertical="center"/>
    </xf>
    <xf numFmtId="44" fontId="4" fillId="0" borderId="5" xfId="3" applyFont="1" applyFill="1" applyBorder="1" applyAlignment="1">
      <alignment horizontal="center" vertical="center"/>
    </xf>
    <xf numFmtId="44" fontId="4" fillId="0" borderId="7" xfId="3" applyFont="1" applyFill="1" applyBorder="1" applyAlignment="1">
      <alignment horizontal="center" vertical="center"/>
    </xf>
    <xf numFmtId="44" fontId="4" fillId="0" borderId="0" xfId="3" applyFont="1"/>
    <xf numFmtId="44" fontId="4" fillId="0" borderId="0" xfId="3" applyFont="1" applyAlignment="1">
      <alignment vertical="center"/>
    </xf>
    <xf numFmtId="0" fontId="8" fillId="0" borderId="11" xfId="1" applyFont="1" applyBorder="1" applyAlignment="1">
      <alignment horizontal="center" vertical="center" wrapText="1"/>
    </xf>
    <xf numFmtId="0" fontId="0" fillId="0" borderId="0" xfId="0" applyAlignment="1">
      <alignment horizontal="center"/>
    </xf>
    <xf numFmtId="0" fontId="3" fillId="0" borderId="0" xfId="0" applyFont="1" applyAlignment="1">
      <alignment horizontal="center"/>
    </xf>
    <xf numFmtId="44" fontId="8" fillId="0" borderId="11" xfId="1" applyNumberFormat="1" applyFont="1" applyBorder="1" applyAlignment="1">
      <alignment vertical="center"/>
    </xf>
    <xf numFmtId="44" fontId="8" fillId="0" borderId="3" xfId="1" applyNumberFormat="1" applyFont="1" applyBorder="1" applyAlignment="1">
      <alignment horizontal="center" vertical="center"/>
    </xf>
    <xf numFmtId="44" fontId="8" fillId="0" borderId="11" xfId="1" applyNumberFormat="1" applyFont="1" applyBorder="1" applyAlignment="1">
      <alignment horizontal="center" vertical="center"/>
    </xf>
    <xf numFmtId="0" fontId="4" fillId="0" borderId="8" xfId="1" applyFont="1" applyBorder="1" applyAlignment="1">
      <alignment horizontal="center" vertical="center"/>
    </xf>
    <xf numFmtId="0" fontId="4" fillId="0" borderId="6" xfId="1" applyFont="1" applyBorder="1" applyAlignment="1">
      <alignment horizontal="justify" vertical="center" wrapText="1"/>
    </xf>
    <xf numFmtId="0" fontId="4" fillId="0" borderId="12" xfId="1" applyFont="1" applyBorder="1" applyAlignment="1">
      <alignment horizontal="justify" vertical="center" wrapText="1"/>
    </xf>
    <xf numFmtId="0" fontId="4" fillId="0" borderId="12" xfId="1" applyFont="1" applyBorder="1" applyAlignment="1">
      <alignment horizontal="center" vertical="center"/>
    </xf>
    <xf numFmtId="0" fontId="0" fillId="0" borderId="5" xfId="0" applyBorder="1" applyAlignment="1">
      <alignment horizontal="justify" vertical="center" wrapText="1"/>
    </xf>
    <xf numFmtId="0" fontId="3" fillId="0" borderId="8" xfId="0" applyFont="1" applyBorder="1" applyAlignment="1">
      <alignment horizontal="center" vertical="center" wrapText="1"/>
    </xf>
    <xf numFmtId="0" fontId="3" fillId="0" borderId="7" xfId="0" applyFont="1" applyBorder="1" applyAlignment="1">
      <alignment horizontal="justify" vertical="center" wrapText="1"/>
    </xf>
    <xf numFmtId="0" fontId="3" fillId="0" borderId="13" xfId="0" applyFont="1" applyBorder="1" applyAlignment="1">
      <alignment horizontal="center" vertical="center" wrapText="1"/>
    </xf>
    <xf numFmtId="0" fontId="3" fillId="0" borderId="14" xfId="0" applyFont="1" applyBorder="1" applyAlignment="1">
      <alignment horizontal="justify" vertical="center" wrapText="1"/>
    </xf>
    <xf numFmtId="0" fontId="11" fillId="0" borderId="0" xfId="5" applyFont="1" applyAlignment="1">
      <alignment horizontal="center"/>
    </xf>
    <xf numFmtId="0" fontId="11" fillId="0" borderId="0" xfId="5" applyFont="1"/>
    <xf numFmtId="0" fontId="12" fillId="0" borderId="11" xfId="5" applyFont="1" applyBorder="1" applyAlignment="1">
      <alignment horizontal="center" vertical="center" wrapText="1"/>
    </xf>
    <xf numFmtId="0" fontId="12" fillId="0" borderId="3" xfId="5" applyFont="1" applyBorder="1" applyAlignment="1">
      <alignment horizontal="center" vertical="center" wrapText="1"/>
    </xf>
    <xf numFmtId="0" fontId="13" fillId="0" borderId="0" xfId="5" applyFont="1"/>
    <xf numFmtId="0" fontId="13" fillId="0" borderId="15" xfId="5" applyFont="1" applyBorder="1" applyAlignment="1">
      <alignment horizontal="center" vertical="center" wrapText="1"/>
    </xf>
    <xf numFmtId="0" fontId="13" fillId="0" borderId="10" xfId="5" applyFont="1" applyBorder="1" applyAlignment="1">
      <alignment horizontal="justify" vertical="center" wrapText="1"/>
    </xf>
    <xf numFmtId="0" fontId="13" fillId="0" borderId="10" xfId="5" applyFont="1" applyBorder="1" applyAlignment="1">
      <alignment horizontal="center" vertical="center" wrapText="1"/>
    </xf>
    <xf numFmtId="6" fontId="13" fillId="0" borderId="10" xfId="5" applyNumberFormat="1" applyFont="1" applyBorder="1" applyAlignment="1">
      <alignment horizontal="center" vertical="center" wrapText="1"/>
    </xf>
    <xf numFmtId="6" fontId="13" fillId="0" borderId="15" xfId="5" applyNumberFormat="1" applyFont="1" applyBorder="1" applyAlignment="1">
      <alignment horizontal="center" vertical="center" wrapText="1"/>
    </xf>
    <xf numFmtId="0" fontId="13" fillId="0" borderId="11" xfId="5" applyFont="1" applyBorder="1" applyAlignment="1">
      <alignment horizontal="center" vertical="center" wrapText="1"/>
    </xf>
    <xf numFmtId="0" fontId="13" fillId="0" borderId="3" xfId="5" applyFont="1" applyBorder="1" applyAlignment="1">
      <alignment horizontal="justify" vertical="center" wrapText="1"/>
    </xf>
    <xf numFmtId="0" fontId="13" fillId="0" borderId="3" xfId="5" applyFont="1" applyBorder="1" applyAlignment="1">
      <alignment horizontal="center" vertical="center" wrapText="1"/>
    </xf>
    <xf numFmtId="6" fontId="13" fillId="0" borderId="3" xfId="5" applyNumberFormat="1" applyFont="1" applyBorder="1" applyAlignment="1">
      <alignment horizontal="center" vertical="center" wrapText="1"/>
    </xf>
    <xf numFmtId="6" fontId="13" fillId="0" borderId="11" xfId="5" applyNumberFormat="1" applyFont="1" applyBorder="1" applyAlignment="1">
      <alignment horizontal="center" vertical="center" wrapText="1"/>
    </xf>
    <xf numFmtId="0" fontId="13" fillId="0" borderId="0" xfId="5" applyFont="1" applyAlignment="1">
      <alignment horizontal="center" vertical="center" wrapText="1"/>
    </xf>
    <xf numFmtId="0" fontId="13" fillId="0" borderId="0" xfId="5" applyFont="1" applyAlignment="1">
      <alignment horizontal="justify" vertical="center" wrapText="1"/>
    </xf>
    <xf numFmtId="6" fontId="13" fillId="0" borderId="0" xfId="5" applyNumberFormat="1" applyFont="1" applyAlignment="1">
      <alignment horizontal="center" vertical="center" wrapText="1"/>
    </xf>
    <xf numFmtId="6" fontId="12" fillId="0" borderId="10" xfId="5" applyNumberFormat="1" applyFont="1" applyBorder="1" applyAlignment="1">
      <alignment horizontal="center" vertical="center" wrapText="1"/>
    </xf>
    <xf numFmtId="0" fontId="12" fillId="0" borderId="0" xfId="5" applyFont="1"/>
    <xf numFmtId="6" fontId="12" fillId="0" borderId="11" xfId="5" applyNumberFormat="1" applyFont="1" applyBorder="1" applyAlignment="1">
      <alignment horizontal="center" vertical="center" wrapText="1"/>
    </xf>
    <xf numFmtId="0" fontId="13" fillId="0" borderId="11" xfId="5" applyFont="1" applyBorder="1" applyAlignment="1">
      <alignment horizontal="justify" vertical="center" wrapText="1"/>
    </xf>
    <xf numFmtId="0" fontId="13" fillId="0" borderId="0" xfId="5" applyFont="1" applyAlignment="1">
      <alignment horizontal="center"/>
    </xf>
    <xf numFmtId="6" fontId="13" fillId="0" borderId="0" xfId="5" applyNumberFormat="1" applyFont="1" applyAlignment="1">
      <alignment vertical="center"/>
    </xf>
    <xf numFmtId="6" fontId="12" fillId="0" borderId="11" xfId="5" applyNumberFormat="1" applyFont="1" applyBorder="1" applyAlignment="1">
      <alignment vertical="center"/>
    </xf>
    <xf numFmtId="0" fontId="13" fillId="0" borderId="18" xfId="5" applyFont="1" applyBorder="1" applyAlignment="1">
      <alignment horizontal="center" vertical="center" wrapText="1"/>
    </xf>
    <xf numFmtId="6" fontId="4" fillId="0" borderId="0" xfId="3" applyNumberFormat="1" applyFont="1"/>
    <xf numFmtId="0" fontId="8" fillId="0" borderId="11" xfId="1" applyFont="1" applyBorder="1" applyAlignment="1">
      <alignment horizontal="center" vertical="center"/>
    </xf>
    <xf numFmtId="0" fontId="5" fillId="0" borderId="11" xfId="2" applyFont="1" applyBorder="1" applyAlignment="1">
      <alignment horizontal="center" vertical="center" wrapText="1"/>
    </xf>
    <xf numFmtId="0" fontId="16" fillId="0" borderId="4" xfId="0" applyFont="1" applyBorder="1" applyAlignment="1">
      <alignment horizontal="justify" vertical="center" wrapText="1"/>
    </xf>
    <xf numFmtId="0" fontId="16" fillId="0" borderId="4" xfId="0" applyFont="1" applyBorder="1" applyAlignment="1">
      <alignment horizontal="center" vertical="center" wrapText="1"/>
    </xf>
    <xf numFmtId="0" fontId="17" fillId="0" borderId="4" xfId="0" applyFont="1" applyBorder="1" applyAlignment="1">
      <alignment horizontal="center" vertical="center" wrapText="1"/>
    </xf>
    <xf numFmtId="44" fontId="16" fillId="0" borderId="4" xfId="3" applyFont="1" applyFill="1" applyBorder="1" applyAlignment="1">
      <alignment horizontal="center" vertical="center" wrapText="1"/>
    </xf>
    <xf numFmtId="0" fontId="16" fillId="0" borderId="6" xfId="0" applyFont="1" applyBorder="1" applyAlignment="1">
      <alignment horizontal="justify" vertical="center" wrapText="1"/>
    </xf>
    <xf numFmtId="0" fontId="16" fillId="0" borderId="6" xfId="0" applyFont="1" applyBorder="1" applyAlignment="1">
      <alignment horizontal="center" vertical="center" wrapText="1"/>
    </xf>
    <xf numFmtId="44" fontId="16" fillId="0" borderId="6" xfId="3" applyFont="1" applyFill="1" applyBorder="1" applyAlignment="1">
      <alignment horizontal="center" vertical="center" wrapText="1"/>
    </xf>
    <xf numFmtId="2" fontId="4" fillId="0" borderId="6" xfId="2" applyNumberFormat="1" applyFont="1" applyBorder="1" applyAlignment="1">
      <alignment horizontal="justify" vertical="center" wrapText="1"/>
    </xf>
    <xf numFmtId="0" fontId="17" fillId="0" borderId="6" xfId="0" applyFont="1" applyBorder="1" applyAlignment="1">
      <alignment horizontal="center" vertical="center" wrapText="1"/>
    </xf>
    <xf numFmtId="0" fontId="4" fillId="0" borderId="13" xfId="1" applyFont="1" applyBorder="1" applyAlignment="1">
      <alignment horizontal="center" vertical="center"/>
    </xf>
    <xf numFmtId="2" fontId="4" fillId="0" borderId="12" xfId="2" applyNumberFormat="1" applyFont="1" applyBorder="1" applyAlignment="1">
      <alignment horizontal="justify" vertical="center" wrapText="1"/>
    </xf>
    <xf numFmtId="0" fontId="16" fillId="0" borderId="12" xfId="0" applyFont="1" applyBorder="1" applyAlignment="1">
      <alignment horizontal="center" vertical="center" wrapText="1"/>
    </xf>
    <xf numFmtId="2" fontId="18" fillId="0" borderId="6" xfId="0" applyNumberFormat="1" applyFont="1" applyBorder="1" applyAlignment="1">
      <alignment horizontal="justify" vertical="center" wrapText="1"/>
    </xf>
    <xf numFmtId="44" fontId="16" fillId="0" borderId="12" xfId="3" applyFont="1" applyFill="1" applyBorder="1" applyAlignment="1">
      <alignment horizontal="center" vertical="center" wrapText="1"/>
    </xf>
    <xf numFmtId="164" fontId="13" fillId="0" borderId="10" xfId="5" applyNumberFormat="1" applyFont="1" applyBorder="1" applyAlignment="1">
      <alignment horizontal="center" vertical="center" wrapText="1"/>
    </xf>
    <xf numFmtId="164" fontId="13" fillId="0" borderId="11" xfId="5" applyNumberFormat="1" applyFont="1" applyBorder="1" applyAlignment="1">
      <alignment horizontal="center" vertical="center" wrapText="1"/>
    </xf>
    <xf numFmtId="0" fontId="20" fillId="0" borderId="0" xfId="0" applyFont="1"/>
    <xf numFmtId="0" fontId="0" fillId="2" borderId="9" xfId="0" applyFill="1" applyBorder="1" applyAlignment="1">
      <alignment horizontal="center" vertical="center" wrapText="1"/>
    </xf>
    <xf numFmtId="0" fontId="13" fillId="2" borderId="11" xfId="5" applyFont="1" applyFill="1" applyBorder="1" applyAlignment="1">
      <alignment horizontal="center" vertical="center" wrapText="1"/>
    </xf>
    <xf numFmtId="0" fontId="13" fillId="0" borderId="19" xfId="5" applyFont="1" applyBorder="1" applyAlignment="1">
      <alignment horizontal="center" vertical="center" wrapText="1"/>
    </xf>
    <xf numFmtId="0" fontId="20" fillId="0" borderId="20" xfId="0" applyFont="1" applyBorder="1"/>
    <xf numFmtId="0" fontId="21" fillId="0" borderId="6" xfId="0" applyFont="1" applyBorder="1" applyAlignment="1">
      <alignment horizontal="center" vertical="center" wrapText="1"/>
    </xf>
    <xf numFmtId="2" fontId="13" fillId="0" borderId="6" xfId="2" applyNumberFormat="1" applyFont="1" applyBorder="1" applyAlignment="1">
      <alignment horizontal="justify" vertical="center" wrapText="1"/>
    </xf>
    <xf numFmtId="0" fontId="13" fillId="0" borderId="6" xfId="0" applyFont="1" applyBorder="1" applyAlignment="1">
      <alignment horizontal="center" vertical="center" wrapText="1"/>
    </xf>
    <xf numFmtId="0" fontId="13" fillId="0" borderId="21" xfId="5" applyFont="1" applyBorder="1" applyAlignment="1">
      <alignment horizontal="center" vertical="center" wrapText="1"/>
    </xf>
    <xf numFmtId="0" fontId="13" fillId="0" borderId="22" xfId="5" applyFont="1" applyBorder="1" applyAlignment="1">
      <alignment horizontal="justify" vertical="center" wrapText="1"/>
    </xf>
    <xf numFmtId="0" fontId="13" fillId="0" borderId="22" xfId="5" applyFont="1" applyBorder="1" applyAlignment="1">
      <alignment horizontal="center" vertical="center" wrapText="1"/>
    </xf>
    <xf numFmtId="164" fontId="13" fillId="0" borderId="22" xfId="5" applyNumberFormat="1" applyFont="1" applyBorder="1" applyAlignment="1">
      <alignment horizontal="center" vertical="center" wrapText="1"/>
    </xf>
    <xf numFmtId="0" fontId="13" fillId="0" borderId="20" xfId="5" applyFont="1" applyBorder="1" applyAlignment="1">
      <alignment horizontal="center" vertical="center" wrapText="1"/>
    </xf>
    <xf numFmtId="0" fontId="13" fillId="0" borderId="20" xfId="5" applyFont="1" applyBorder="1" applyAlignment="1">
      <alignment horizontal="justify" vertical="center" wrapText="1"/>
    </xf>
    <xf numFmtId="164" fontId="13" fillId="0" borderId="20" xfId="5" applyNumberFormat="1" applyFont="1" applyBorder="1" applyAlignment="1">
      <alignment horizontal="center" vertical="center" wrapText="1"/>
    </xf>
    <xf numFmtId="6" fontId="13" fillId="0" borderId="20" xfId="5" applyNumberFormat="1" applyFont="1" applyBorder="1" applyAlignment="1">
      <alignment horizontal="center" vertical="center" wrapText="1"/>
    </xf>
    <xf numFmtId="0" fontId="13" fillId="0" borderId="20" xfId="5" applyFont="1" applyBorder="1"/>
    <xf numFmtId="164" fontId="12" fillId="0" borderId="20" xfId="5" applyNumberFormat="1" applyFont="1" applyBorder="1" applyAlignment="1">
      <alignment horizontal="center" vertical="center" wrapText="1"/>
    </xf>
    <xf numFmtId="6" fontId="12" fillId="0" borderId="20" xfId="5" applyNumberFormat="1" applyFont="1" applyBorder="1" applyAlignment="1">
      <alignment horizontal="center" vertical="center" wrapText="1"/>
    </xf>
    <xf numFmtId="0" fontId="12" fillId="0" borderId="20" xfId="5" applyFont="1" applyBorder="1"/>
    <xf numFmtId="6" fontId="12" fillId="0" borderId="0" xfId="5" applyNumberFormat="1" applyFont="1" applyAlignment="1">
      <alignment horizontal="center" vertical="center" wrapText="1"/>
    </xf>
    <xf numFmtId="0" fontId="13" fillId="0" borderId="19" xfId="5" applyFont="1" applyBorder="1" applyAlignment="1">
      <alignment horizontal="justify" vertical="center" wrapText="1"/>
    </xf>
    <xf numFmtId="164" fontId="13" fillId="0" borderId="19" xfId="5" applyNumberFormat="1" applyFont="1" applyBorder="1" applyAlignment="1">
      <alignment horizontal="center" vertical="center" wrapText="1"/>
    </xf>
    <xf numFmtId="0" fontId="4" fillId="0" borderId="9" xfId="1" applyFont="1" applyBorder="1" applyAlignment="1">
      <alignment horizontal="center" vertical="center"/>
    </xf>
    <xf numFmtId="164" fontId="13" fillId="0" borderId="3" xfId="5" applyNumberFormat="1" applyFont="1" applyBorder="1" applyAlignment="1">
      <alignment horizontal="center" vertical="center" wrapText="1"/>
    </xf>
    <xf numFmtId="0" fontId="5" fillId="0" borderId="0" xfId="1" applyFont="1" applyAlignment="1">
      <alignment horizontal="center" vertical="center"/>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4" fillId="0" borderId="2" xfId="1" applyFont="1" applyBorder="1" applyAlignment="1">
      <alignment horizontal="center" vertical="center"/>
    </xf>
    <xf numFmtId="0" fontId="4" fillId="0" borderId="0" xfId="1" applyFont="1" applyAlignment="1">
      <alignment horizontal="center" vertical="center"/>
    </xf>
    <xf numFmtId="0" fontId="12" fillId="0" borderId="1" xfId="5" applyFont="1" applyBorder="1" applyAlignment="1">
      <alignment horizontal="center" vertical="center"/>
    </xf>
    <xf numFmtId="0" fontId="12" fillId="0" borderId="2" xfId="5" applyFont="1" applyBorder="1" applyAlignment="1">
      <alignment horizontal="center" vertical="center"/>
    </xf>
    <xf numFmtId="0" fontId="12" fillId="0" borderId="3" xfId="5" applyFont="1" applyBorder="1" applyAlignment="1">
      <alignment horizontal="center" vertical="center"/>
    </xf>
    <xf numFmtId="0" fontId="12" fillId="2" borderId="2" xfId="5" applyFont="1" applyFill="1" applyBorder="1" applyAlignment="1">
      <alignment horizontal="left" vertical="center" wrapText="1"/>
    </xf>
    <xf numFmtId="0" fontId="12" fillId="2" borderId="3" xfId="5" applyFont="1" applyFill="1" applyBorder="1" applyAlignment="1">
      <alignment horizontal="left" vertical="center" wrapText="1"/>
    </xf>
    <xf numFmtId="0" fontId="13" fillId="0" borderId="1" xfId="5" applyFont="1" applyBorder="1" applyAlignment="1">
      <alignment horizontal="justify" vertical="center" wrapText="1"/>
    </xf>
    <xf numFmtId="0" fontId="13" fillId="0" borderId="2" xfId="5" applyFont="1" applyBorder="1" applyAlignment="1">
      <alignment horizontal="justify" vertical="center" wrapText="1"/>
    </xf>
    <xf numFmtId="0" fontId="13" fillId="0" borderId="3" xfId="5" applyFont="1" applyBorder="1" applyAlignment="1">
      <alignment horizontal="justify" vertical="center" wrapText="1"/>
    </xf>
    <xf numFmtId="0" fontId="12" fillId="0" borderId="23" xfId="5" applyFont="1" applyBorder="1" applyAlignment="1">
      <alignment horizontal="center" vertical="center" wrapText="1"/>
    </xf>
    <xf numFmtId="0" fontId="12" fillId="0" borderId="24" xfId="5" applyFont="1" applyBorder="1" applyAlignment="1">
      <alignment horizontal="center" vertical="center" wrapText="1"/>
    </xf>
    <xf numFmtId="0" fontId="12" fillId="0" borderId="25" xfId="5" applyFont="1" applyBorder="1" applyAlignment="1">
      <alignment horizontal="center" vertical="center" wrapText="1"/>
    </xf>
    <xf numFmtId="0" fontId="12" fillId="0" borderId="26" xfId="5" applyFont="1" applyBorder="1" applyAlignment="1">
      <alignment horizontal="center" vertical="center" wrapText="1"/>
    </xf>
    <xf numFmtId="0" fontId="12" fillId="0" borderId="0" xfId="5" applyFont="1" applyAlignment="1">
      <alignment horizontal="center" wrapText="1"/>
    </xf>
    <xf numFmtId="0" fontId="12" fillId="0" borderId="0" xfId="5" applyFont="1" applyAlignment="1">
      <alignment horizontal="center"/>
    </xf>
    <xf numFmtId="0" fontId="14" fillId="0" borderId="19" xfId="5" applyFont="1" applyBorder="1" applyAlignment="1">
      <alignment horizontal="center" vertical="center" wrapText="1"/>
    </xf>
    <xf numFmtId="0" fontId="14" fillId="0" borderId="15" xfId="5" applyFont="1" applyBorder="1" applyAlignment="1">
      <alignment horizontal="center" vertical="center" wrapText="1"/>
    </xf>
    <xf numFmtId="0" fontId="12" fillId="0" borderId="18" xfId="5" applyFont="1" applyBorder="1" applyAlignment="1">
      <alignment horizontal="center" vertical="center" wrapText="1"/>
    </xf>
    <xf numFmtId="0" fontId="12" fillId="0" borderId="27" xfId="5" applyFont="1" applyBorder="1" applyAlignment="1">
      <alignment horizontal="center" vertical="center" wrapText="1"/>
    </xf>
    <xf numFmtId="0" fontId="12" fillId="0" borderId="10" xfId="5" applyFont="1" applyBorder="1" applyAlignment="1">
      <alignment horizontal="center" vertical="center" wrapText="1"/>
    </xf>
    <xf numFmtId="0" fontId="13" fillId="0" borderId="1" xfId="5" applyFont="1" applyBorder="1" applyAlignment="1">
      <alignment horizontal="left" vertical="center" wrapText="1"/>
    </xf>
    <xf numFmtId="0" fontId="13" fillId="0" borderId="2" xfId="5" applyFont="1" applyBorder="1" applyAlignment="1">
      <alignment horizontal="left" vertical="center" wrapText="1"/>
    </xf>
    <xf numFmtId="0" fontId="13" fillId="0" borderId="3" xfId="5" applyFont="1" applyBorder="1" applyAlignment="1">
      <alignment horizontal="left" vertical="center" wrapText="1"/>
    </xf>
    <xf numFmtId="0" fontId="12" fillId="0" borderId="1" xfId="5" applyFont="1" applyBorder="1" applyAlignment="1">
      <alignment horizontal="center" vertical="center" wrapText="1"/>
    </xf>
    <xf numFmtId="0" fontId="12" fillId="0" borderId="2" xfId="5" applyFont="1" applyBorder="1" applyAlignment="1">
      <alignment horizontal="center" vertical="center" wrapText="1"/>
    </xf>
    <xf numFmtId="0" fontId="12" fillId="0" borderId="3" xfId="5" applyFont="1" applyBorder="1" applyAlignment="1">
      <alignment horizontal="center" vertical="center" wrapText="1"/>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0" xfId="0" applyFont="1" applyBorder="1" applyAlignment="1">
      <alignment horizontal="center" vertical="center"/>
    </xf>
    <xf numFmtId="0" fontId="3" fillId="0" borderId="0" xfId="0" applyFont="1" applyAlignment="1">
      <alignment horizontal="center"/>
    </xf>
  </cellXfs>
  <cellStyles count="6">
    <cellStyle name="Moneda" xfId="3" builtinId="4"/>
    <cellStyle name="Normal" xfId="0" builtinId="0"/>
    <cellStyle name="Normal 2" xfId="4" xr:uid="{00000000-0005-0000-0000-000002000000}"/>
    <cellStyle name="Normal 3" xfId="5" xr:uid="{00000000-0005-0000-0000-000003000000}"/>
    <cellStyle name="Normal_acueducto LRC Y DIVINO NIÑO 2" xfId="1" xr:uid="{00000000-0005-0000-0000-000004000000}"/>
    <cellStyle name="Normal_acueducto LRC Y DIVINO NIÑO 2 2"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7</xdr:col>
      <xdr:colOff>590551</xdr:colOff>
      <xdr:row>2</xdr:row>
      <xdr:rowOff>561975</xdr:rowOff>
    </xdr:to>
    <xdr:pic>
      <xdr:nvPicPr>
        <xdr:cNvPr id="3" name="Imagen 2">
          <a:extLst>
            <a:ext uri="{FF2B5EF4-FFF2-40B4-BE49-F238E27FC236}">
              <a16:creationId xmlns:a16="http://schemas.microsoft.com/office/drawing/2014/main" id="{4351321E-ACE3-4933-90B1-67153FAABCF9}"/>
            </a:ext>
          </a:extLst>
        </xdr:cNvPr>
        <xdr:cNvPicPr>
          <a:picLocks noChangeAspect="1"/>
        </xdr:cNvPicPr>
      </xdr:nvPicPr>
      <xdr:blipFill>
        <a:blip xmlns:r="http://schemas.openxmlformats.org/officeDocument/2006/relationships" r:embed="rId1"/>
        <a:stretch>
          <a:fillRect/>
        </a:stretch>
      </xdr:blipFill>
      <xdr:spPr>
        <a:xfrm>
          <a:off x="7705725" y="495300"/>
          <a:ext cx="2457451" cy="5619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819149</xdr:colOff>
      <xdr:row>1</xdr:row>
      <xdr:rowOff>171449</xdr:rowOff>
    </xdr:from>
    <xdr:to>
      <xdr:col>10</xdr:col>
      <xdr:colOff>819150</xdr:colOff>
      <xdr:row>2</xdr:row>
      <xdr:rowOff>561974</xdr:rowOff>
    </xdr:to>
    <xdr:pic>
      <xdr:nvPicPr>
        <xdr:cNvPr id="2" name="Imagen 1">
          <a:extLst>
            <a:ext uri="{FF2B5EF4-FFF2-40B4-BE49-F238E27FC236}">
              <a16:creationId xmlns:a16="http://schemas.microsoft.com/office/drawing/2014/main" id="{C4B53450-77BA-4B9B-A0DA-0718BE782E3C}"/>
            </a:ext>
          </a:extLst>
        </xdr:cNvPr>
        <xdr:cNvPicPr>
          <a:picLocks noChangeAspect="1"/>
        </xdr:cNvPicPr>
      </xdr:nvPicPr>
      <xdr:blipFill>
        <a:blip xmlns:r="http://schemas.openxmlformats.org/officeDocument/2006/relationships" r:embed="rId1"/>
        <a:stretch>
          <a:fillRect/>
        </a:stretch>
      </xdr:blipFill>
      <xdr:spPr>
        <a:xfrm>
          <a:off x="6467474" y="333374"/>
          <a:ext cx="2457451" cy="5619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2.%20PTAP%20MAICAO/02.%20EJECUCION/02.%20PRESUPUESTO/APU%202020%20GUAJIRA%20-%20V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sabelita/Desktop/APU%202020%20GUAJIRA%20-%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BASE"/>
      <sheetName val="LISTADO DE $"/>
      <sheetName val="2.2.1"/>
      <sheetName val="2.2.2"/>
      <sheetName val="2.2.3"/>
      <sheetName val="2.2.4"/>
      <sheetName val="3.1.1.1"/>
      <sheetName val="3.1.1.2"/>
      <sheetName val="3.1.1.3.4"/>
      <sheetName val="3.2.1.1.1"/>
      <sheetName val="3.2.1.1.2"/>
      <sheetName val="3.2.1.1.3"/>
      <sheetName val="3.2.2.1"/>
      <sheetName val="3.2.2.2"/>
      <sheetName val="3.2.3.2"/>
      <sheetName val="3.2.4.1"/>
      <sheetName val="3.2.4.2"/>
      <sheetName val="3.2.6"/>
      <sheetName val="3.2.7.1"/>
      <sheetName val="3.2.7.2"/>
      <sheetName val="3.3.1.1"/>
      <sheetName val="3.3.2.1"/>
      <sheetName val="3.3.2.2"/>
      <sheetName val="3.3.2.3"/>
      <sheetName val="3.3.2.4"/>
      <sheetName val="3.3.2.5"/>
      <sheetName val="3.3.3.2"/>
      <sheetName val="3.3.5.1"/>
      <sheetName val="3.3.7.2.1"/>
      <sheetName val="3.3.7.3.1"/>
      <sheetName val="3.3.7.3.3"/>
      <sheetName val="3.3.7.4.2"/>
      <sheetName val="3.4.1.1.3.1"/>
      <sheetName val="3.4.1.1.3.2"/>
      <sheetName val="3.4.1.1.3.3"/>
      <sheetName val="3.4.1.1.3.4"/>
      <sheetName val="3.4.1.1.3.5"/>
      <sheetName val="3.4.1.1.3.6"/>
      <sheetName val="3.4.1.1.3.7"/>
      <sheetName val="3.4.1.1.3.8"/>
      <sheetName val="3.4.2.2.1"/>
      <sheetName val="3.4.2.2.2"/>
      <sheetName val="3.4.2.2.3"/>
      <sheetName val="3.4.2.2.4"/>
      <sheetName val="3.4.2.2.5"/>
      <sheetName val="3.4.2.2.6"/>
      <sheetName val="3.4.2.2.7"/>
      <sheetName val="3.4.2.2.8"/>
      <sheetName val="3.4.2.3.1"/>
      <sheetName val="3.4.2.3.2"/>
      <sheetName val="3.4.2.3.3"/>
      <sheetName val="3.4.2.3.4"/>
      <sheetName val="3.4.2.3.5"/>
      <sheetName val="3.4.2.3.6"/>
      <sheetName val="3.4.2.3.7"/>
      <sheetName val="3.4.2.4.1"/>
      <sheetName val="3.4.2.4.2"/>
      <sheetName val="3.4.2.4.3"/>
      <sheetName val="3.4.2.4.4"/>
      <sheetName val="3.4.2.4.5"/>
      <sheetName val="3.4.2.4.6"/>
      <sheetName val="3.4.2.4.7"/>
      <sheetName val="3.4.2.4.8"/>
      <sheetName val="3.4.2.4.9"/>
      <sheetName val="3.4.2.4.10"/>
      <sheetName val="3.4.2.4.11"/>
      <sheetName val="3.4.2.4.12"/>
      <sheetName val="3.4.2.4.13"/>
      <sheetName val="3.4.2.4.14"/>
      <sheetName val="3.4.2.4.15"/>
      <sheetName val="3.4.2.4.16"/>
      <sheetName val="3.4.2.4.17"/>
      <sheetName val="3.4.2.5.1"/>
      <sheetName val="3.4.2.5.2"/>
      <sheetName val="3.4.2.5.3"/>
      <sheetName val="3.4.2.5.4"/>
      <sheetName val="3.4.2.5.5"/>
      <sheetName val="3.4.2.5.6"/>
      <sheetName val="3.4.2.5.7"/>
      <sheetName val="3.4.2.5.8"/>
      <sheetName val="3.4.2.5.9"/>
      <sheetName val="3.4.2.5.10"/>
      <sheetName val="3.4.2.5.11"/>
      <sheetName val="3.4.2.5.12"/>
      <sheetName val="3.4.3.1.1"/>
      <sheetName val="3.4.3.1.2"/>
      <sheetName val="3.4.3.1.3"/>
      <sheetName val="3.4.3.1.4"/>
      <sheetName val="3.4.3.1.4 (2)"/>
      <sheetName val="3.4.3.1.5"/>
      <sheetName val="3.4.3.1.6"/>
      <sheetName val="3.4.3.1.7"/>
      <sheetName val="3.4.3.1.8"/>
      <sheetName val="3.4.3.1.19"/>
      <sheetName val="3.4.3.2.1"/>
      <sheetName val="3.4.3.2.2"/>
      <sheetName val="3.4.3.2.3"/>
      <sheetName val="3.4.3.2.4"/>
      <sheetName val="3.4.3.2.5"/>
      <sheetName val="3.4.3.2.6"/>
      <sheetName val="3.4.3.2.7"/>
      <sheetName val="3.4.3.2.8"/>
      <sheetName val="3.4.4.1.1"/>
      <sheetName val="3.4.4.1.2"/>
      <sheetName val="3.4.4.1.3"/>
      <sheetName val="3.4.4.1.4"/>
      <sheetName val="3.4.4.1.5"/>
      <sheetName val="3.4.4.1.6"/>
      <sheetName val="3.4.4.1.7"/>
      <sheetName val="3.4.4.1.8"/>
      <sheetName val="3.4.4.1.9"/>
      <sheetName val="3.4.4.2.1.1"/>
      <sheetName val="3.4.4.2.1.2"/>
      <sheetName val="3.4.4.2.1.3"/>
      <sheetName val="3.4.4.2.1.4"/>
      <sheetName val="3.4.4.2.1.5"/>
      <sheetName val="3.4.4.2.1.6"/>
      <sheetName val="3.4.4.2.1.7"/>
      <sheetName val="3.4.4.2.1.8"/>
      <sheetName val="3.4.4.2.1.9"/>
      <sheetName val="3.4.4.2.1.10"/>
      <sheetName val="3.4.4.2.1.11"/>
      <sheetName val="3.4.4.2.1.12"/>
      <sheetName val="3.4.4.2.1.13"/>
      <sheetName val="3.4.4.2.1.14"/>
      <sheetName val="3.4.4.2.1.15"/>
      <sheetName val="3.4.4.2.1.16"/>
      <sheetName val="3.4.4.2.1.17"/>
      <sheetName val="3.4.4.2.1.18"/>
      <sheetName val="3.4.4.2.1.19"/>
      <sheetName val="3.4.4.2.1.20"/>
      <sheetName val="3.4.4.2.1.21"/>
      <sheetName val="3.4.4.2.2.1"/>
      <sheetName val="3.4.4.2.2.2"/>
      <sheetName val="3.4.4.2.2.3"/>
      <sheetName val="3.4.4.2.2.4"/>
      <sheetName val="3.4.4.2.2.5"/>
      <sheetName val="3.4.4.2.2.6"/>
      <sheetName val="3.4.4.2.2.7"/>
      <sheetName val="3.4.4.2.2.8"/>
      <sheetName val="3.4.4.2.2.9"/>
      <sheetName val="3.4.4.2.2.10"/>
      <sheetName val="3.4.4.2.2.11"/>
      <sheetName val="3.4.4.2.2.12"/>
      <sheetName val="3.4.4.2.2.13"/>
      <sheetName val="3.4.4.2.2.14"/>
      <sheetName val="3.4.4.2.2.15"/>
      <sheetName val="3.4.4.2.2.16"/>
      <sheetName val="3.4.4.2.2.17"/>
      <sheetName val="3.4.4.2.2.18"/>
      <sheetName val="3.4.4.2.2.19"/>
      <sheetName val="3.4.4.2.2.20"/>
      <sheetName val="3.4.4.2.2.21"/>
      <sheetName val="3.4.4.3.0"/>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3.4.4.3.15"/>
      <sheetName val="3.4.4.4.1"/>
      <sheetName val="3.4.4.4.2"/>
      <sheetName val="3.4.4.4.3"/>
      <sheetName val="3.4.4.4.4"/>
      <sheetName val="3.4.4.4.5"/>
      <sheetName val="3.4.4.4.6"/>
      <sheetName val="3.4.4.4.7"/>
      <sheetName val="3.4.4.4.8"/>
      <sheetName val="3.4.4.4.9"/>
      <sheetName val="3.4.4.4.10"/>
      <sheetName val="3.4.5.1"/>
      <sheetName val="3.4.5.2"/>
      <sheetName val="3.4.5.3"/>
      <sheetName val="3.4.5.4"/>
      <sheetName val="3.4.5.5"/>
      <sheetName val="3.4.5.6"/>
      <sheetName val="3.4.5.7"/>
      <sheetName val="3.4.5.8"/>
      <sheetName val="3.4.5.9"/>
      <sheetName val="3.4.5.10"/>
      <sheetName val="3.4.5.11"/>
      <sheetName val="3.4.5.12"/>
      <sheetName val="3.4.5.13"/>
      <sheetName val="3.4.5.14"/>
      <sheetName val="3.4.6.1"/>
      <sheetName val="3.4.6.2"/>
      <sheetName val="3.4.6.3"/>
      <sheetName val="3.4.6.4"/>
      <sheetName val="3.5.1.1.1"/>
      <sheetName val="3.5.1.1.2"/>
      <sheetName val="3.5.1.1.3"/>
      <sheetName val="3.5.1.1.4"/>
      <sheetName val="3.5.1.2"/>
      <sheetName val="3.5.2.1"/>
      <sheetName val="3.5.2.2"/>
      <sheetName val="3.5.2.9"/>
      <sheetName val="3.5.3"/>
      <sheetName val="3.5.4.1.1"/>
      <sheetName val="3.5.4.1.2"/>
      <sheetName val="3.5.4.1.3"/>
      <sheetName val="3.5.4.2.1"/>
      <sheetName val="3.6.1.1.1"/>
      <sheetName val="3.6.1.1.2"/>
      <sheetName val="3.6.1.1.3"/>
      <sheetName val="3.6.1.1.4"/>
      <sheetName val="3.6.2.1"/>
      <sheetName val="3.6.2.2"/>
      <sheetName val="3.6.2.3"/>
      <sheetName val="3.6.2.4"/>
      <sheetName val="3.6.2.5"/>
      <sheetName val="3.6.2.6"/>
      <sheetName val="3.6.2.7"/>
      <sheetName val="3.6.2.8"/>
      <sheetName val="3.6.2.9"/>
      <sheetName val="3.6.2.10"/>
      <sheetName val="3.6.2.11"/>
      <sheetName val="3.6.2.12"/>
      <sheetName val="3.6.4.1.3"/>
      <sheetName val="3.6.4.1.4"/>
      <sheetName val="3.6.4.1.5"/>
      <sheetName val="3.6.4.1.6"/>
      <sheetName val="3.6.4.1.7"/>
      <sheetName val="3.6.4.1.8"/>
      <sheetName val="3.6.4.1.9"/>
      <sheetName val="3.6.4.1.10"/>
      <sheetName val="3.6.4.1.11"/>
      <sheetName val="3.6.4.2.1"/>
      <sheetName val="3.6.4.3.1"/>
      <sheetName val="3.6.4.4.1"/>
      <sheetName val="3.6.4.4.2"/>
      <sheetName val="3.7.1.3.3"/>
      <sheetName val="3.7.1.3.4"/>
      <sheetName val="3.7.1.3.5"/>
      <sheetName val="3.7.2.1.4"/>
      <sheetName val="3.7.2.4"/>
      <sheetName val="3.7.3.1.1"/>
      <sheetName val="3.7.3.1.2"/>
      <sheetName val="3.7.3.1.3"/>
      <sheetName val="3.7.3.1.4"/>
      <sheetName val="3.7.3.1.5"/>
      <sheetName val="3.7.3.1.6"/>
      <sheetName val="3.7.3.1.11"/>
      <sheetName val="3.7.3.1.12"/>
      <sheetName val="3.7.3.1.12 (2)"/>
      <sheetName val="3.7.3.2.1.1"/>
      <sheetName val="3.7.3.2.1.2"/>
      <sheetName val="3.7.3.2.1.3"/>
      <sheetName val="3.7.3.2.1.4"/>
      <sheetName val="3.7.3.2.1.5"/>
      <sheetName val="3.7.3.2.1.6"/>
      <sheetName val="3.7.3.2.1.7"/>
      <sheetName val="3.7.3.2.1.8"/>
      <sheetName val="3.7.3.2.1.9"/>
      <sheetName val="3.7.3.3.1"/>
      <sheetName val="3.7.3.3.2"/>
      <sheetName val="3.7.3.5.1"/>
      <sheetName val="3.7.4.2.1.1"/>
      <sheetName val="3.7.4.2.1.2"/>
      <sheetName val="3.7.4.2.1.3"/>
      <sheetName val="3.7.4.2.1.4"/>
      <sheetName val="3.7.4.2.1.5"/>
      <sheetName val="3.7.4.2.1.6"/>
      <sheetName val="3.7.4.2.1.7"/>
      <sheetName val="3.7.4.2.2.1"/>
      <sheetName val="3.7.4.2.2.2 "/>
      <sheetName val="3.7.4.2.2.3 "/>
      <sheetName val="3.7.4.2.2.4 "/>
      <sheetName val="3.7.4.2.2.5"/>
      <sheetName val="3.7.4.2.2.6 "/>
      <sheetName val="3.7.4.2.2.7 "/>
      <sheetName val="3.7.4.2.3.1"/>
      <sheetName val="3.7.4.2.3.2 "/>
      <sheetName val="3.7.4.2.3.3"/>
      <sheetName val="3.7.4.2.3.4"/>
      <sheetName val="3.7.4.2.3.5"/>
      <sheetName val="3.7.4.2.3.6"/>
      <sheetName val="3.7.4.2.3.7 "/>
      <sheetName val="3.7.4.2.4.1 "/>
      <sheetName val="3.7.4.2.4.2 "/>
      <sheetName val="3.7.4.2.4.3 "/>
      <sheetName val="3.7.4.2.4.4 "/>
      <sheetName val="3.7.4.2.4.5 "/>
      <sheetName val="3.7.4.2.4.6 "/>
      <sheetName val="3.7.4.2.4.7 "/>
      <sheetName val="3.7.4.2.5.1"/>
      <sheetName val="3.7.4.2.5.2"/>
      <sheetName val="3.7.4.2.5.3"/>
      <sheetName val="3.7.4.2.5.4"/>
      <sheetName val="3.7.4.2.5.5"/>
      <sheetName val="3.7.4.2.5.6"/>
      <sheetName val="3.7.4.2.5.7"/>
      <sheetName val="3.7.5.1.1"/>
      <sheetName val="3.7.5.2.1"/>
      <sheetName val="3.7.5.2.2"/>
      <sheetName val="3.7.5.2.3"/>
      <sheetName val="3.7.5.2.4"/>
      <sheetName val="3.7.5.2.5"/>
      <sheetName val="3.7.7.3.1"/>
      <sheetName val="3.7.8.1.1.7"/>
      <sheetName val="3.7.8.1.1.8"/>
      <sheetName val="3.7.8.1.1.9"/>
      <sheetName val="3.7.8.1.1.10"/>
      <sheetName val="3.7.10.12"/>
      <sheetName val="3.7.10.13"/>
      <sheetName val="3.7.12.1"/>
      <sheetName val="3.7.12.2"/>
      <sheetName val="3.7.15.1.2"/>
      <sheetName val="3.7.15.2.9"/>
      <sheetName val="3.7.16.1"/>
      <sheetName val="3.7.16.2.1"/>
      <sheetName val="3.7.16.2.2"/>
      <sheetName val="3.7.16.3"/>
      <sheetName val="3.8.1.1.1"/>
      <sheetName val="3.8.1.1.2"/>
      <sheetName val="3.8.1.1.3"/>
      <sheetName val="3.8.1.1.4"/>
      <sheetName val="3.8.1.1.5"/>
      <sheetName val="3.8.1.1.6"/>
      <sheetName val="3.8.1.1.7"/>
      <sheetName val="3.8.1.1.8"/>
      <sheetName val="3.8.1.1.9"/>
      <sheetName val="3.8.1.1.10"/>
      <sheetName val="3.8.1.1.11"/>
      <sheetName val="3.8.1.1.12"/>
      <sheetName val="3.8.1.1.13"/>
      <sheetName val="3.8.1.1.14"/>
      <sheetName val="3.8.1.1.15"/>
      <sheetName val="3.8.1.1.16"/>
      <sheetName val="3.8.1.1.17"/>
      <sheetName val="3.8.1.2.1"/>
      <sheetName val="3.8.1.2.2"/>
      <sheetName val="3.8.1.2.3"/>
      <sheetName val="3.8.1.2.4"/>
      <sheetName val="3.8.1.2.5"/>
      <sheetName val="3.8.1.2.6"/>
      <sheetName val="3.8.1.2.7"/>
      <sheetName val="3.8.1.2.8"/>
      <sheetName val="3.8.1.2.9"/>
      <sheetName val="3.8.1.2.10"/>
      <sheetName val="3.8.1.2.11"/>
      <sheetName val="3.8.1.2.12"/>
      <sheetName val="3.8.1.2.13"/>
      <sheetName val="3.8.1.2.14"/>
      <sheetName val="3.8.1.2.15"/>
      <sheetName val="3.8.1.2.16"/>
      <sheetName val="3.8.1.3.1"/>
      <sheetName val="3.8.1.3.2"/>
      <sheetName val="3.8.1.3.3"/>
      <sheetName val="3.8.1.3.4"/>
      <sheetName val="3.8.1.3.5"/>
      <sheetName val="3.8.1.3.6"/>
      <sheetName val="3.8.1.3.7"/>
      <sheetName val="3.8.1.3.8"/>
      <sheetName val="3.8.1.3.9"/>
      <sheetName val="3.8.1.3.10"/>
      <sheetName val="3.8.1.3.11"/>
      <sheetName val="3.8.1.3.12"/>
      <sheetName val="3.8.1.3.13"/>
      <sheetName val="3.8.1.3.14"/>
      <sheetName val="3.8.1.3.15"/>
      <sheetName val="3.8.1.3.16"/>
      <sheetName val="3.8.1.4.1"/>
      <sheetName val="3.8.1.4.2"/>
      <sheetName val="3.8.1.4.3"/>
      <sheetName val="3.8.1.6.1"/>
      <sheetName val="3.8.1.6.2"/>
      <sheetName val="3.8.1.6.3"/>
      <sheetName val="3.8.1.6.4"/>
      <sheetName val="3.8.1.8.1.1"/>
      <sheetName val="3.8.1.8.1.2"/>
      <sheetName val="3.8.1.8.1.3"/>
      <sheetName val="3.8.1.8.1.4"/>
      <sheetName val="3.8.1.8.1.5"/>
      <sheetName val="3.8.1.8.1.6"/>
      <sheetName val="3.8.1.8.1.7"/>
      <sheetName val="3.8.1.8.1.8"/>
      <sheetName val="3.8.1.8.1.9"/>
      <sheetName val="3.8.1.8.1.10"/>
      <sheetName val="3.8.1.8.1.11"/>
      <sheetName val="3.8.1.8.2.1"/>
      <sheetName val="3.8.1.8.2.2"/>
      <sheetName val="3.8.1.8.2.3"/>
      <sheetName val="3.8.1.8.2.4"/>
      <sheetName val="3.8.1.8.2.5"/>
      <sheetName val="3.8.1.8.2.6"/>
      <sheetName val="3.8.1.8.2.7"/>
      <sheetName val="3.8.1.8.2.8"/>
      <sheetName val="3.8.1.8.2.9"/>
      <sheetName val="3.8.1.8.2.10"/>
      <sheetName val="3.8.1.8.2.11"/>
      <sheetName val="3.8.1.8.3.1"/>
      <sheetName val="3.8.1.8.3.2"/>
      <sheetName val="3.8.1.8.3.3"/>
      <sheetName val="3.8.1.8.3.4"/>
      <sheetName val="3.8.1.8.3.5"/>
      <sheetName val="3.8.1.8.3.6"/>
      <sheetName val="3.8.1.8.3.7"/>
      <sheetName val="3.8.1.8.3.8"/>
      <sheetName val="3.8.1.8.3.9"/>
      <sheetName val="3.8.1.8.3.10"/>
      <sheetName val="3.8.1.8.3.11"/>
      <sheetName val="3.8.1.8.4.1"/>
      <sheetName val="3.8.1.8.4.2"/>
      <sheetName val="3.8.1.8.4.3"/>
      <sheetName val="3.8.1.8.4.4"/>
      <sheetName val="3.8.1.8.4.5"/>
      <sheetName val="3.8.1.8.4.6"/>
      <sheetName val="3.8.1.8.4.7"/>
      <sheetName val="3.8.1.8.4.8"/>
      <sheetName val="3.8.1.8.4.9"/>
      <sheetName val="3.8.1.8.4.10"/>
      <sheetName val="3.8.1.8.4.11"/>
      <sheetName val="3.8.1.9.1"/>
      <sheetName val="3.8.1.9.2"/>
      <sheetName val="3.8.1.9.3"/>
      <sheetName val="3.8.1.9.4"/>
      <sheetName val="3.8.1.9.5"/>
      <sheetName val="3.8.1.9.6"/>
      <sheetName val="3.8.1.10.1"/>
      <sheetName val="3.8.1.10.2"/>
      <sheetName val="3.8.1.10.3"/>
      <sheetName val="3.8.1.10.4"/>
      <sheetName val="3.8.1.10.5"/>
      <sheetName val="3.8.1.10.6"/>
      <sheetName val="3.8.1.10.7"/>
      <sheetName val="3.8.1.10.8"/>
      <sheetName val="3.8.1.10.9"/>
      <sheetName val="3.8.1.10.10"/>
      <sheetName val="3.8.1.10.11"/>
      <sheetName val="3.8.1.10.12"/>
      <sheetName val="3.8.1.10.13"/>
      <sheetName val="3.8.1.11.6"/>
      <sheetName val="3.8.2.4.1.1"/>
      <sheetName val="3.8.2.4.1.2"/>
      <sheetName val="3.8.2.4.1.3"/>
      <sheetName val="3.8.2.4.1.4"/>
      <sheetName val="3.8.2.4.1.5"/>
      <sheetName val="3.8.2.4.1.6"/>
      <sheetName val="3.8.2.4.1.7"/>
      <sheetName val="3.8.2.4.1.8"/>
      <sheetName val="3.8.2.4.1.9"/>
      <sheetName val="3.8.2.4.1.10"/>
      <sheetName val="3.8.2.4.2.1.1"/>
      <sheetName val="3.8.2.4.2.1.2"/>
      <sheetName val="3.8.2.4.2.1.3"/>
      <sheetName val="3.8.2.4.2.1.4"/>
      <sheetName val="3.8.2.4.2.1.5"/>
      <sheetName val="3.8.2.4.2.1.6"/>
      <sheetName val="3.8.2.4.2.1.7"/>
      <sheetName val="3.8.2.4.2.1.8"/>
      <sheetName val="3.8.2.4.2.1.9"/>
      <sheetName val="3.8.2.4.2.1.10"/>
      <sheetName val="3.8.2.4.2.1.11"/>
      <sheetName val="3.8.2.4.2.1.12"/>
      <sheetName val="3.8.2.4.2.1.13"/>
      <sheetName val="3.8.2.4.2.1.14"/>
      <sheetName val="3.8.2.4.2.1.15"/>
      <sheetName val="3.8.2.4.2.1.16"/>
      <sheetName val="3.8.2.4.3.2.7"/>
      <sheetName val="E.1"/>
      <sheetName val="E.2"/>
      <sheetName val="E.3"/>
      <sheetName val="E.4"/>
      <sheetName val="E.5"/>
      <sheetName val="E.6"/>
      <sheetName val="E.7"/>
      <sheetName val="E 8"/>
      <sheetName val="E.9"/>
      <sheetName val="E.10"/>
      <sheetName val="E.11"/>
      <sheetName val="E.12"/>
      <sheetName val="E.13"/>
      <sheetName val="E 14"/>
      <sheetName val="E 16"/>
      <sheetName val="E.17"/>
      <sheetName val="E.18"/>
      <sheetName val="E.19"/>
      <sheetName val="E.20"/>
      <sheetName val="E.21"/>
      <sheetName val="E.22"/>
      <sheetName val="E 23"/>
      <sheetName val="E 24"/>
      <sheetName val="E.25"/>
      <sheetName val="E.26"/>
      <sheetName val="E.27"/>
      <sheetName val="E.28"/>
      <sheetName val="E 29"/>
      <sheetName val="E.30"/>
      <sheetName val="E.31"/>
      <sheetName val="E 32"/>
      <sheetName val="E.33"/>
      <sheetName val="E.34"/>
      <sheetName val="E.35"/>
      <sheetName val="E 36"/>
      <sheetName val="E.37"/>
      <sheetName val="E 38"/>
      <sheetName val="E.39"/>
      <sheetName val="E 41"/>
      <sheetName val="E.42"/>
      <sheetName val="E.44"/>
      <sheetName val="7.1.2"/>
      <sheetName val="7.1.1"/>
      <sheetName val="7.1.3"/>
      <sheetName val="7.1.4"/>
      <sheetName val="7.1.5"/>
      <sheetName val="7.2.1"/>
      <sheetName val="7.2.2"/>
      <sheetName val="7.2.3"/>
      <sheetName val="7.2.4"/>
      <sheetName val="7.2.5"/>
      <sheetName val="7.3.1"/>
      <sheetName val="7.3.2"/>
      <sheetName val="7.3.3"/>
      <sheetName val="7.3.4"/>
      <sheetName val="7.3.5"/>
      <sheetName val="7.4.1"/>
      <sheetName val="7.4.2"/>
      <sheetName val="7.4.3"/>
      <sheetName val="7.4.4"/>
      <sheetName val="7.4.5"/>
      <sheetName val="7.6"/>
      <sheetName val="7.7"/>
      <sheetName val="7.8.1"/>
      <sheetName val="7.8.2"/>
      <sheetName val="apiques h&lt;1"/>
      <sheetName val="apiques h&gt;1"/>
      <sheetName val="apiques h&lt;1 andén"/>
      <sheetName val="apiques h&gt;1 andén"/>
      <sheetName val="Barandas Metálicas"/>
      <sheetName val="Geotextil"/>
      <sheetName val="MAnejo de Agua"/>
      <sheetName val="E.39 (2)"/>
      <sheetName val="E.39 (3)"/>
    </sheetNames>
    <sheetDataSet>
      <sheetData sheetId="0" refreshError="1">
        <row r="2">
          <cell r="E2">
            <v>2</v>
          </cell>
        </row>
        <row r="5">
          <cell r="E5">
            <v>1.3529678224743564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BASE"/>
      <sheetName val="LISTADO DE $"/>
      <sheetName val="2.2.3"/>
      <sheetName val="3.1.1.1"/>
      <sheetName val="3.1.1.2"/>
      <sheetName val="3.1.1.3.4"/>
      <sheetName val="3.3.1.1"/>
      <sheetName val="3.3.2.1"/>
      <sheetName val="3.3.5.1"/>
      <sheetName val="3.4.4.2.2.1"/>
      <sheetName val="3.4.4.2.2.2"/>
      <sheetName val="3.4.4.2.2.3"/>
      <sheetName val="3.4.4.2.2.4"/>
      <sheetName val="3.4.4.2.2.5"/>
      <sheetName val="3.4.4.2.2.6"/>
      <sheetName val="3.4.4.2.2.7"/>
      <sheetName val="3.4.4.2.2.8"/>
      <sheetName val="3.4.4.4.1"/>
      <sheetName val="3.4.4.4.2"/>
      <sheetName val="3.4.4.4.3"/>
      <sheetName val="3.4.4.4.4"/>
      <sheetName val="3.4.4.4.5"/>
      <sheetName val="3.4.4.4.6"/>
      <sheetName val="3.4.4.4.7"/>
      <sheetName val="3.5.1.1.4"/>
      <sheetName val="3.7.3.1.11"/>
      <sheetName val="3.7.3.1.12"/>
      <sheetName val="3.7.3.1.12 (2)"/>
      <sheetName val="3.7.3.2.1.1"/>
      <sheetName val="3.7.3.2.1.2"/>
      <sheetName val="3.7.3.2.1.3"/>
      <sheetName val="3.7.3.2.1.4"/>
      <sheetName val="3.7.3.2.1.5"/>
      <sheetName val="3.7.3.2.1.6"/>
      <sheetName val="3.7.3.2.1.7"/>
      <sheetName val="3.7.3.2.1.8"/>
      <sheetName val="3.7.3.2.1.9"/>
      <sheetName val="3.7.16.3"/>
      <sheetName val="3.8.1.1.1"/>
      <sheetName val="3.8.1.1.2"/>
      <sheetName val="3.8.1.1.3"/>
      <sheetName val="3.8.1.1.4"/>
      <sheetName val="3.8.1.1.5"/>
      <sheetName val="3.8.1.1.6"/>
      <sheetName val="3.8.1.1.7"/>
      <sheetName val="3.8.1.1.8"/>
      <sheetName val="3.8.1.1.9"/>
      <sheetName val="3.8.1.1.10"/>
      <sheetName val="3.8.1.1.11"/>
      <sheetName val="3.8.1.1.12"/>
      <sheetName val="3.8.1.1.13"/>
      <sheetName val="3.8.1.1.14"/>
      <sheetName val="3.8.1.1.15"/>
      <sheetName val="3.8.1.1.16"/>
      <sheetName val="3.8.1.1.17"/>
      <sheetName val="3.8.1.2.1"/>
      <sheetName val="3.8.1.2.2"/>
      <sheetName val="3.8.1.2.3"/>
      <sheetName val="3.8.1.2.4"/>
      <sheetName val="3.8.1.2.5"/>
      <sheetName val="3.8.1.2.6"/>
      <sheetName val="3.8.1.2.7"/>
      <sheetName val="3.8.1.2.8"/>
      <sheetName val="3.8.1.2.9"/>
      <sheetName val="3.8.1.2.10"/>
      <sheetName val="3.8.1.2.11"/>
      <sheetName val="3.8.1.2.12"/>
      <sheetName val="3.8.1.2.13"/>
      <sheetName val="3.8.1.2.14"/>
      <sheetName val="3.8.1.2.15"/>
      <sheetName val="3.8.1.2.16"/>
      <sheetName val="3.8.1.3.1"/>
      <sheetName val="3.8.1.3.2"/>
      <sheetName val="3.8.1.3.3"/>
      <sheetName val="3.8.1.3.4"/>
      <sheetName val="3.8.1.3.5"/>
      <sheetName val="3.8.1.3.6"/>
      <sheetName val="3.8.1.3.7"/>
      <sheetName val="3.8.1.3.8"/>
      <sheetName val="3.8.1.3.9"/>
      <sheetName val="3.8.1.3.10"/>
      <sheetName val="3.8.1.3.11"/>
      <sheetName val="3.8.1.3.12"/>
      <sheetName val="3.8.1.3.13"/>
      <sheetName val="3.8.1.3.14"/>
      <sheetName val="3.8.1.3.15"/>
      <sheetName val="3.8.1.3.16"/>
      <sheetName val="3.8.1.4.1"/>
      <sheetName val="3.8.1.4.2"/>
      <sheetName val="3.8.1.4.3"/>
      <sheetName val="3.8.1.6.1"/>
      <sheetName val="3.8.1.6.2"/>
      <sheetName val="3.8.1.6.3"/>
      <sheetName val="3.8.1.6.4"/>
      <sheetName val="3.8.1.8.1.1"/>
      <sheetName val="3.8.1.8.1.2"/>
      <sheetName val="3.8.1.8.1.3"/>
      <sheetName val="3.8.1.8.1.4"/>
      <sheetName val="3.8.1.8.1.5"/>
      <sheetName val="3.8.1.8.1.6"/>
      <sheetName val="3.8.1.8.1.7"/>
      <sheetName val="3.8.1.8.1.8"/>
      <sheetName val="3.8.1.8.1.9"/>
      <sheetName val="3.8.1.8.1.10"/>
      <sheetName val="3.8.1.8.1.11"/>
      <sheetName val="3.8.1.8.2.1"/>
      <sheetName val="3.8.1.8.2.2"/>
      <sheetName val="3.8.1.8.2.3"/>
      <sheetName val="3.8.1.8.2.4"/>
      <sheetName val="3.8.1.8.2.5"/>
      <sheetName val="3.8.1.8.2.6"/>
      <sheetName val="3.8.1.8.2.7"/>
      <sheetName val="3.8.1.8.2.8"/>
      <sheetName val="3.8.1.8.2.9"/>
      <sheetName val="3.8.1.8.2.10"/>
      <sheetName val="3.8.1.8.2.11"/>
      <sheetName val="3.8.1.8.3.1"/>
      <sheetName val="3.8.1.8.3.2"/>
      <sheetName val="3.8.1.8.3.3"/>
      <sheetName val="3.8.1.8.3.4"/>
      <sheetName val="3.8.1.8.3.5"/>
      <sheetName val="3.8.1.8.3.6"/>
      <sheetName val="3.8.1.8.3.7"/>
      <sheetName val="3.8.1.8.3.8"/>
      <sheetName val="3.8.1.8.3.9"/>
      <sheetName val="3.8.1.8.3.10"/>
      <sheetName val="3.8.1.8.3.11"/>
      <sheetName val="3.8.1.8.4.1"/>
      <sheetName val="3.8.1.8.4.2"/>
      <sheetName val="3.8.1.8.4.3"/>
      <sheetName val="3.8.1.8.4.4"/>
      <sheetName val="3.8.1.8.4.5"/>
      <sheetName val="3.8.1.8.4.6"/>
      <sheetName val="3.8.1.8.4.7"/>
      <sheetName val="3.8.1.8.4.8"/>
      <sheetName val="3.8.1.8.4.9"/>
      <sheetName val="3.8.1.8.4.10"/>
      <sheetName val="3.8.1.8.4.11"/>
      <sheetName val="3.8.1.9.1"/>
      <sheetName val="3.8.1.9.2"/>
      <sheetName val="3.8.1.9.3"/>
      <sheetName val="3.8.1.9.4"/>
      <sheetName val="3.8.1.9.5"/>
      <sheetName val="3.8.1.9.6"/>
      <sheetName val="3.8.1.10.1"/>
      <sheetName val="3.8.1.10.2"/>
      <sheetName val="3.8.1.10.3"/>
      <sheetName val="3.8.1.10.4"/>
      <sheetName val="3.8.1.10.5"/>
      <sheetName val="3.8.1.10.6"/>
      <sheetName val="3.8.1.10.7"/>
      <sheetName val="3.8.1.10.8"/>
      <sheetName val="3.8.1.10.9"/>
      <sheetName val="3.8.1.10.10"/>
      <sheetName val="3.8.1.10.11"/>
      <sheetName val="3.8.1.10.12"/>
      <sheetName val="3.8.1.10.13"/>
      <sheetName val="3.8.1.11.6"/>
      <sheetName val="3.8.2.4.1.1"/>
      <sheetName val="3.8.2.4.1.2"/>
      <sheetName val="3.8.2.4.1.3"/>
      <sheetName val="3.8.2.4.1.4"/>
      <sheetName val="3.8.2.4.1.5"/>
      <sheetName val="3.8.2.4.1.6"/>
      <sheetName val="3.8.2.4.1.7"/>
      <sheetName val="3.8.2.4.1.8"/>
      <sheetName val="3.8.2.4.1.9"/>
      <sheetName val="3.8.2.4.1.10"/>
      <sheetName val="3.8.2.4.2.1.1"/>
      <sheetName val="3.8.2.4.2.1.2"/>
      <sheetName val="3.8.2.4.2.1.3"/>
      <sheetName val="3.8.2.4.2.1.4"/>
      <sheetName val="3.8.2.4.2.1.5"/>
      <sheetName val="3.8.2.4.2.1.6"/>
      <sheetName val="3.8.2.4.2.1.7"/>
      <sheetName val="3.8.2.4.2.1.8"/>
      <sheetName val="3.8.2.4.2.1.9"/>
      <sheetName val="3.8.2.4.2.1.10"/>
      <sheetName val="3.8.2.4.2.1.11"/>
      <sheetName val="3.8.2.4.2.1.12"/>
      <sheetName val="3.8.2.4.2.1.13"/>
      <sheetName val="3.8.2.4.2.1.14"/>
      <sheetName val="3.8.2.4.2.1.15"/>
      <sheetName val="3.8.2.4.2.1.16"/>
      <sheetName val="3.8.2.4.3.2.7"/>
      <sheetName val="E.1"/>
      <sheetName val="E.2"/>
      <sheetName val="E.3"/>
      <sheetName val="E.4"/>
      <sheetName val="E.5"/>
      <sheetName val="E.6"/>
      <sheetName val="E.7"/>
      <sheetName val="E 8"/>
      <sheetName val="E.9"/>
      <sheetName val="E.10"/>
      <sheetName val="E.11"/>
      <sheetName val="E.12"/>
      <sheetName val="E.13"/>
      <sheetName val="E 14"/>
      <sheetName val="E 16"/>
      <sheetName val="E.17"/>
      <sheetName val="E.18"/>
      <sheetName val="E.19"/>
      <sheetName val="E.20"/>
      <sheetName val="E.21"/>
      <sheetName val="E.22"/>
      <sheetName val="E 23"/>
      <sheetName val="E 24"/>
      <sheetName val="E.25"/>
      <sheetName val="E.26"/>
      <sheetName val="E.27"/>
      <sheetName val="E.28"/>
      <sheetName val="E 29"/>
      <sheetName val="E.30"/>
      <sheetName val="E.31"/>
      <sheetName val="E 32"/>
      <sheetName val="E.33"/>
      <sheetName val="E.34"/>
      <sheetName val="E.35"/>
      <sheetName val="E 36"/>
      <sheetName val="E.37"/>
      <sheetName val="E 38"/>
      <sheetName val="E.39"/>
      <sheetName val="E 41"/>
      <sheetName val="E.42"/>
      <sheetName val="E.44"/>
      <sheetName val="7.1.1"/>
      <sheetName val="7.1.2"/>
      <sheetName val="7.1.3"/>
      <sheetName val="7.1.4"/>
      <sheetName val="7.1.5"/>
      <sheetName val="7.2.1"/>
      <sheetName val="7.2.2"/>
      <sheetName val="7.2.3"/>
      <sheetName val="7.2.4"/>
      <sheetName val="7.2.5"/>
      <sheetName val="7.3.1"/>
      <sheetName val="7.3.2"/>
      <sheetName val="7.3.3"/>
      <sheetName val="7.3.4"/>
      <sheetName val="7.3.5"/>
      <sheetName val="7.4.1"/>
      <sheetName val="7.4.2"/>
      <sheetName val="7.4.3"/>
      <sheetName val="7.4.4"/>
      <sheetName val="7.4.5"/>
      <sheetName val="7.6"/>
      <sheetName val="7.7"/>
      <sheetName val="7.8.1"/>
      <sheetName val="7.8.2"/>
      <sheetName val="apiques h&lt;1"/>
      <sheetName val="apiques h&gt;1"/>
      <sheetName val="apiques h&lt;1 andén"/>
      <sheetName val="apiques h&gt;1 andén"/>
      <sheetName val="Barandas Metálicas"/>
      <sheetName val="Geotextil"/>
      <sheetName val="MAnejo de Agua"/>
      <sheetName val="E.39 (2)"/>
      <sheetName val="E.39 (3)"/>
      <sheetName val="3.6.2.12"/>
      <sheetName val="3.6.4.1.3"/>
      <sheetName val="3.6.4.1.4"/>
      <sheetName val="3.6.4.1.5"/>
      <sheetName val="3.6.4.1.6"/>
      <sheetName val="3.6.4.1.7"/>
      <sheetName val="3.6.4.1.8"/>
      <sheetName val="3.6.4.1.9"/>
      <sheetName val="3.6.4.1.10"/>
      <sheetName val="3.6.4.1.11"/>
      <sheetName val="3.6.4.2.1"/>
      <sheetName val="3.6.4.3.1"/>
      <sheetName val="3.6.4.4.1"/>
      <sheetName val="3.6.4.4.2"/>
      <sheetName val="3.7.1.3.3"/>
      <sheetName val="3.7.1.3.4"/>
      <sheetName val="3.7.1.3.5"/>
      <sheetName val="3.7.2.1.4"/>
      <sheetName val="3.7.2.4"/>
      <sheetName val="3.7.3.1.1"/>
      <sheetName val="3.7.3.1.2"/>
      <sheetName val="3.7.3.1.3"/>
      <sheetName val="3.7.3.1.4"/>
      <sheetName val="3.7.3.1.5"/>
      <sheetName val="3.7.3.1.6"/>
      <sheetName val="3.7.3.3.1"/>
      <sheetName val="3.7.3.3.2"/>
      <sheetName val="3.7.3.5.1"/>
      <sheetName val="3.7.4.2.1.1"/>
      <sheetName val="3.7.4.2.1.2"/>
      <sheetName val="3.7.4.2.1.3"/>
      <sheetName val="3.7.4.2.1.4"/>
      <sheetName val="3.7.4.2.1.5"/>
      <sheetName val="3.7.4.2.1.6"/>
      <sheetName val="3.7.4.2.1.7"/>
      <sheetName val="3.7.4.2.2.1"/>
      <sheetName val="3.7.4.2.2.2 "/>
      <sheetName val="3.7.4.2.2.3 "/>
      <sheetName val="3.7.4.2.2.4 "/>
      <sheetName val="3.7.4.2.2.5"/>
      <sheetName val="3.7.4.2.2.6 "/>
      <sheetName val="3.7.4.2.2.7 "/>
      <sheetName val="3.7.4.2.3.1"/>
      <sheetName val="3.7.4.2.3.2 "/>
      <sheetName val="3.7.4.2.3.3"/>
      <sheetName val="3.7.4.2.3.4"/>
      <sheetName val="3.7.4.2.3.5"/>
      <sheetName val="3.7.4.2.3.6"/>
      <sheetName val="3.7.4.2.3.7 "/>
      <sheetName val="3.7.4.2.4.1 "/>
      <sheetName val="3.7.4.2.4.2 "/>
      <sheetName val="3.7.4.2.4.3 "/>
      <sheetName val="3.7.4.2.4.4 "/>
      <sheetName val="3.7.4.2.4.5 "/>
      <sheetName val="3.7.4.2.4.6 "/>
      <sheetName val="3.7.4.2.4.7 "/>
      <sheetName val="3.7.4.2.5.1"/>
      <sheetName val="3.7.4.2.5.2"/>
      <sheetName val="3.7.4.2.5.3"/>
      <sheetName val="3.7.4.2.5.4"/>
      <sheetName val="3.7.4.2.5.5"/>
      <sheetName val="3.7.4.2.5.6"/>
      <sheetName val="3.7.4.2.5.7"/>
      <sheetName val="3.7.5.1.1"/>
      <sheetName val="3.7.5.2.1"/>
      <sheetName val="3.7.5.2.2"/>
      <sheetName val="3.7.5.2.3"/>
      <sheetName val="3.7.5.2.4"/>
      <sheetName val="3.7.5.2.5"/>
      <sheetName val="3.7.7.3.1"/>
      <sheetName val="3.7.8.1.1.7"/>
      <sheetName val="3.7.8.1.1.8"/>
      <sheetName val="3.7.8.1.1.9"/>
      <sheetName val="3.7.8.1.1.10"/>
      <sheetName val="3.7.10.12"/>
      <sheetName val="3.7.10.13"/>
      <sheetName val="3.7.12.1"/>
      <sheetName val="3.7.12.2"/>
      <sheetName val="3.7.15.1.2"/>
      <sheetName val="3.7.15.2.9"/>
      <sheetName val="3.7.16.1"/>
      <sheetName val="3.7.16.2.1"/>
      <sheetName val="3.7.16.2.2"/>
    </sheetNames>
    <sheetDataSet>
      <sheetData sheetId="0">
        <row r="5">
          <cell r="E5">
            <v>1.3529678224743564</v>
          </cell>
        </row>
      </sheetData>
      <sheetData sheetId="1">
        <row r="5">
          <cell r="C5" t="str">
            <v>m2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59999389629810485"/>
  </sheetPr>
  <dimension ref="C1:S57"/>
  <sheetViews>
    <sheetView showGridLines="0" tabSelected="1" view="pageBreakPreview" zoomScaleNormal="100" zoomScaleSheetLayoutView="100" workbookViewId="0">
      <selection activeCell="F3" sqref="F3:H3"/>
    </sheetView>
  </sheetViews>
  <sheetFormatPr baseColWidth="10" defaultColWidth="11.42578125" defaultRowHeight="16.5" x14ac:dyDescent="0.3"/>
  <cols>
    <col min="1" max="1" width="2.42578125" style="2" customWidth="1"/>
    <col min="2" max="2" width="3.85546875" style="2" customWidth="1"/>
    <col min="3" max="3" width="7.28515625" style="1" customWidth="1"/>
    <col min="4" max="4" width="91.7109375" style="4" customWidth="1"/>
    <col min="5" max="5" width="10.28515625" style="6" customWidth="1"/>
    <col min="6" max="6" width="10.7109375" style="6" customWidth="1"/>
    <col min="7" max="7" width="17.28515625" style="6" customWidth="1"/>
    <col min="8" max="8" width="15.85546875" style="5" bestFit="1" customWidth="1"/>
    <col min="9" max="9" width="3.5703125" style="2" customWidth="1"/>
    <col min="10" max="10" width="13.85546875" style="10" bestFit="1" customWidth="1"/>
    <col min="11" max="11" width="15.85546875" style="10" bestFit="1" customWidth="1"/>
    <col min="12" max="12" width="13.85546875" style="10" bestFit="1" customWidth="1"/>
    <col min="13" max="19" width="11.42578125" style="10"/>
    <col min="20" max="16384" width="11.42578125" style="2"/>
  </cols>
  <sheetData>
    <row r="1" spans="3:19" ht="18.75" customHeight="1" x14ac:dyDescent="0.3">
      <c r="D1" s="97"/>
      <c r="E1" s="7"/>
      <c r="F1" s="7"/>
      <c r="G1" s="7"/>
    </row>
    <row r="2" spans="3:19" ht="20.25" customHeight="1" thickBot="1" x14ac:dyDescent="0.35">
      <c r="D2" s="97"/>
      <c r="E2" s="7"/>
      <c r="F2" s="7"/>
      <c r="G2" s="7"/>
    </row>
    <row r="3" spans="3:19" ht="51.75" customHeight="1" thickBot="1" x14ac:dyDescent="0.35">
      <c r="C3" s="98" t="s">
        <v>4</v>
      </c>
      <c r="D3" s="99"/>
      <c r="E3" s="99"/>
      <c r="F3" s="98"/>
      <c r="G3" s="99"/>
      <c r="H3" s="100"/>
    </row>
    <row r="4" spans="3:19" ht="61.5" customHeight="1" thickBot="1" x14ac:dyDescent="0.35">
      <c r="C4" s="101" t="s">
        <v>173</v>
      </c>
      <c r="D4" s="102"/>
      <c r="E4" s="102"/>
      <c r="F4" s="102"/>
      <c r="G4" s="102"/>
      <c r="H4" s="103"/>
    </row>
    <row r="5" spans="3:19" ht="31.5" customHeight="1" thickBot="1" x14ac:dyDescent="0.35">
      <c r="C5" s="54" t="s">
        <v>6</v>
      </c>
      <c r="D5" s="55" t="s">
        <v>0</v>
      </c>
      <c r="E5" s="55" t="s">
        <v>1</v>
      </c>
      <c r="F5" s="55" t="s">
        <v>2</v>
      </c>
      <c r="G5" s="55" t="s">
        <v>3</v>
      </c>
      <c r="H5" s="12" t="s">
        <v>5</v>
      </c>
    </row>
    <row r="6" spans="3:19" ht="27" customHeight="1" thickBot="1" x14ac:dyDescent="0.35">
      <c r="C6" s="104" t="s">
        <v>14</v>
      </c>
      <c r="D6" s="105"/>
      <c r="E6" s="105"/>
      <c r="F6" s="105"/>
      <c r="G6" s="105"/>
      <c r="H6" s="106"/>
    </row>
    <row r="7" spans="3:19" s="3" customFormat="1" ht="33" x14ac:dyDescent="0.2">
      <c r="C7" s="95">
        <v>1</v>
      </c>
      <c r="D7" s="56" t="s">
        <v>7</v>
      </c>
      <c r="E7" s="57" t="s">
        <v>47</v>
      </c>
      <c r="F7" s="58">
        <v>1</v>
      </c>
      <c r="G7" s="59"/>
      <c r="H7" s="8">
        <v>0</v>
      </c>
      <c r="J7" s="11"/>
      <c r="K7" s="11"/>
      <c r="L7" s="11"/>
      <c r="M7" s="11"/>
      <c r="N7" s="11"/>
      <c r="O7" s="11"/>
      <c r="P7" s="11"/>
      <c r="Q7" s="11"/>
      <c r="R7" s="11"/>
      <c r="S7" s="11"/>
    </row>
    <row r="8" spans="3:19" s="3" customFormat="1" ht="49.5" x14ac:dyDescent="0.2">
      <c r="C8" s="18" t="s">
        <v>8</v>
      </c>
      <c r="D8" s="60" t="s">
        <v>215</v>
      </c>
      <c r="E8" s="61" t="s">
        <v>211</v>
      </c>
      <c r="F8" s="77">
        <v>1</v>
      </c>
      <c r="G8" s="62">
        <v>2768500</v>
      </c>
      <c r="H8" s="9">
        <f>G8+389025</f>
        <v>3157525</v>
      </c>
      <c r="J8" s="11"/>
      <c r="K8" s="11"/>
      <c r="L8" s="11"/>
      <c r="M8" s="11"/>
      <c r="N8" s="11"/>
      <c r="O8" s="11"/>
      <c r="P8" s="11"/>
      <c r="Q8" s="11"/>
      <c r="R8" s="11"/>
      <c r="S8" s="11"/>
    </row>
    <row r="9" spans="3:19" s="3" customFormat="1" x14ac:dyDescent="0.2">
      <c r="C9" s="18" t="s">
        <v>9</v>
      </c>
      <c r="D9" s="63" t="s">
        <v>13</v>
      </c>
      <c r="E9" s="61" t="s">
        <v>47</v>
      </c>
      <c r="F9" s="64">
        <v>3</v>
      </c>
      <c r="G9" s="62">
        <v>378088.8</v>
      </c>
      <c r="H9" s="9">
        <f>G9*F9</f>
        <v>1134266.3999999999</v>
      </c>
      <c r="J9" s="11"/>
      <c r="K9" s="11"/>
      <c r="L9" s="11"/>
      <c r="M9" s="11"/>
      <c r="N9" s="11"/>
      <c r="O9" s="11"/>
      <c r="P9" s="11"/>
      <c r="Q9" s="11"/>
      <c r="R9" s="11"/>
      <c r="S9" s="11"/>
    </row>
    <row r="10" spans="3:19" s="3" customFormat="1" ht="33" x14ac:dyDescent="0.2">
      <c r="C10" s="18" t="s">
        <v>10</v>
      </c>
      <c r="D10" s="60" t="s">
        <v>83</v>
      </c>
      <c r="E10" s="61" t="s">
        <v>47</v>
      </c>
      <c r="F10" s="64">
        <v>4</v>
      </c>
      <c r="G10" s="62">
        <v>334824</v>
      </c>
      <c r="H10" s="9">
        <f>G10*F10</f>
        <v>1339296</v>
      </c>
      <c r="J10" s="11"/>
      <c r="K10" s="11"/>
      <c r="L10" s="11"/>
      <c r="M10" s="11"/>
      <c r="N10" s="11"/>
      <c r="O10" s="11"/>
      <c r="P10" s="11"/>
      <c r="Q10" s="11"/>
      <c r="R10" s="11"/>
      <c r="S10" s="11"/>
    </row>
    <row r="11" spans="3:19" s="3" customFormat="1" ht="49.5" x14ac:dyDescent="0.2">
      <c r="C11" s="18" t="s">
        <v>11</v>
      </c>
      <c r="D11" s="63" t="s">
        <v>84</v>
      </c>
      <c r="E11" s="61" t="s">
        <v>47</v>
      </c>
      <c r="F11" s="64">
        <v>4</v>
      </c>
      <c r="G11" s="62">
        <v>308680</v>
      </c>
      <c r="H11" s="9">
        <f>G11*F11</f>
        <v>1234720</v>
      </c>
      <c r="J11" s="11"/>
      <c r="K11" s="11"/>
      <c r="L11" s="11"/>
      <c r="M11" s="11"/>
      <c r="N11" s="11"/>
      <c r="O11" s="11"/>
      <c r="P11" s="11"/>
      <c r="Q11" s="11"/>
      <c r="R11" s="11"/>
      <c r="S11" s="11"/>
    </row>
    <row r="12" spans="3:19" s="3" customFormat="1" ht="90" customHeight="1" thickBot="1" x14ac:dyDescent="0.25">
      <c r="C12" s="18" t="s">
        <v>12</v>
      </c>
      <c r="D12" s="63" t="s">
        <v>181</v>
      </c>
      <c r="E12" s="61" t="s">
        <v>47</v>
      </c>
      <c r="F12" s="64">
        <v>4</v>
      </c>
      <c r="G12" s="62">
        <v>1289500</v>
      </c>
      <c r="H12" s="9">
        <f>G12*F12</f>
        <v>5158000</v>
      </c>
      <c r="J12" s="11"/>
      <c r="K12" s="11"/>
      <c r="L12" s="11"/>
      <c r="M12" s="11"/>
      <c r="N12" s="11"/>
      <c r="O12" s="11"/>
      <c r="P12" s="11"/>
      <c r="Q12" s="11"/>
      <c r="R12" s="11"/>
      <c r="S12" s="11"/>
    </row>
    <row r="13" spans="3:19" s="3" customFormat="1" ht="17.25" thickBot="1" x14ac:dyDescent="0.25">
      <c r="C13" s="104" t="s">
        <v>174</v>
      </c>
      <c r="D13" s="105"/>
      <c r="E13" s="105"/>
      <c r="F13" s="105"/>
      <c r="G13" s="15">
        <v>4051392.8</v>
      </c>
      <c r="H13" s="15">
        <f>SUM(H8:H12)</f>
        <v>12023807.4</v>
      </c>
      <c r="J13" s="11"/>
      <c r="K13" s="11"/>
      <c r="L13" s="11"/>
      <c r="M13" s="11"/>
      <c r="N13" s="11"/>
      <c r="O13" s="11"/>
      <c r="P13" s="11"/>
      <c r="Q13" s="11"/>
      <c r="R13" s="11"/>
      <c r="S13" s="11"/>
    </row>
    <row r="14" spans="3:19" s="3" customFormat="1" ht="17.25" thickBot="1" x14ac:dyDescent="0.25">
      <c r="C14" s="107"/>
      <c r="D14" s="107"/>
      <c r="E14" s="107"/>
      <c r="F14" s="107"/>
      <c r="G14" s="107"/>
      <c r="H14" s="107"/>
      <c r="J14" s="11"/>
      <c r="K14" s="11"/>
      <c r="L14" s="11"/>
      <c r="M14" s="11"/>
      <c r="N14" s="11"/>
      <c r="O14" s="11"/>
      <c r="P14" s="11"/>
      <c r="Q14" s="11"/>
      <c r="R14" s="11"/>
      <c r="S14" s="11"/>
    </row>
    <row r="15" spans="3:19" s="3" customFormat="1" ht="17.25" thickBot="1" x14ac:dyDescent="0.25">
      <c r="C15" s="104" t="s">
        <v>15</v>
      </c>
      <c r="D15" s="105"/>
      <c r="E15" s="105"/>
      <c r="F15" s="105"/>
      <c r="G15" s="105"/>
      <c r="H15" s="106"/>
      <c r="J15" s="11"/>
      <c r="K15" s="11"/>
      <c r="L15" s="11"/>
      <c r="M15" s="11"/>
      <c r="N15" s="11"/>
      <c r="O15" s="11"/>
      <c r="P15" s="11"/>
      <c r="Q15" s="11"/>
      <c r="R15" s="11"/>
      <c r="S15" s="11"/>
    </row>
    <row r="16" spans="3:19" s="3" customFormat="1" ht="33" x14ac:dyDescent="0.2">
      <c r="C16" s="95">
        <v>2</v>
      </c>
      <c r="D16" s="56" t="s">
        <v>16</v>
      </c>
      <c r="E16" s="57" t="s">
        <v>47</v>
      </c>
      <c r="F16" s="57"/>
      <c r="G16" s="59"/>
      <c r="H16" s="8"/>
      <c r="J16" s="11"/>
      <c r="K16" s="11"/>
      <c r="L16" s="11"/>
      <c r="M16" s="11"/>
      <c r="N16" s="11"/>
      <c r="O16" s="11"/>
      <c r="P16" s="11"/>
      <c r="Q16" s="11"/>
      <c r="R16" s="11"/>
      <c r="S16" s="11"/>
    </row>
    <row r="17" spans="3:19" s="3" customFormat="1" ht="66" x14ac:dyDescent="0.2">
      <c r="C17" s="18" t="s">
        <v>22</v>
      </c>
      <c r="D17" s="63" t="s">
        <v>17</v>
      </c>
      <c r="E17" s="61" t="s">
        <v>47</v>
      </c>
      <c r="F17" s="61">
        <v>1</v>
      </c>
      <c r="G17" s="62">
        <v>1587000</v>
      </c>
      <c r="H17" s="9">
        <f>G17*F17</f>
        <v>1587000</v>
      </c>
      <c r="J17" s="11"/>
      <c r="K17" s="11"/>
      <c r="L17" s="11"/>
      <c r="M17" s="11"/>
      <c r="N17" s="11"/>
      <c r="O17" s="11"/>
      <c r="P17" s="11"/>
      <c r="Q17" s="11"/>
      <c r="R17" s="11"/>
      <c r="S17" s="11"/>
    </row>
    <row r="18" spans="3:19" s="3" customFormat="1" ht="49.5" x14ac:dyDescent="0.2">
      <c r="C18" s="18" t="s">
        <v>23</v>
      </c>
      <c r="D18" s="78" t="s">
        <v>85</v>
      </c>
      <c r="E18" s="61" t="s">
        <v>212</v>
      </c>
      <c r="F18" s="79">
        <v>1</v>
      </c>
      <c r="G18" s="62">
        <v>782864.75</v>
      </c>
      <c r="H18" s="9">
        <f t="shared" ref="H18:H21" si="0">G18*F18</f>
        <v>782864.75</v>
      </c>
      <c r="J18" s="11"/>
      <c r="K18" s="11"/>
      <c r="L18" s="11"/>
      <c r="M18" s="11"/>
      <c r="N18" s="11"/>
      <c r="O18" s="11"/>
      <c r="P18" s="11"/>
      <c r="Q18" s="11"/>
      <c r="R18" s="11"/>
      <c r="S18" s="11"/>
    </row>
    <row r="19" spans="3:19" s="3" customFormat="1" ht="45.75" customHeight="1" x14ac:dyDescent="0.2">
      <c r="C19" s="18" t="s">
        <v>24</v>
      </c>
      <c r="D19" s="78" t="s">
        <v>216</v>
      </c>
      <c r="E19" s="61" t="s">
        <v>102</v>
      </c>
      <c r="F19" s="79">
        <v>1</v>
      </c>
      <c r="G19" s="62">
        <v>682863.75</v>
      </c>
      <c r="H19" s="9">
        <f t="shared" si="0"/>
        <v>682863.75</v>
      </c>
      <c r="J19" s="11"/>
      <c r="K19" s="11"/>
      <c r="L19" s="11"/>
      <c r="M19" s="11"/>
      <c r="N19" s="11"/>
      <c r="O19" s="11"/>
      <c r="P19" s="11"/>
      <c r="Q19" s="11"/>
      <c r="R19" s="11"/>
      <c r="S19" s="11"/>
    </row>
    <row r="20" spans="3:19" s="3" customFormat="1" x14ac:dyDescent="0.2">
      <c r="C20" s="18" t="s">
        <v>25</v>
      </c>
      <c r="D20" s="63" t="s">
        <v>86</v>
      </c>
      <c r="E20" s="61" t="s">
        <v>47</v>
      </c>
      <c r="F20" s="61">
        <v>1</v>
      </c>
      <c r="G20" s="62">
        <v>12785</v>
      </c>
      <c r="H20" s="9">
        <f t="shared" si="0"/>
        <v>12785</v>
      </c>
      <c r="J20" s="11"/>
      <c r="K20" s="11"/>
      <c r="L20" s="11"/>
      <c r="M20" s="11"/>
      <c r="N20" s="11"/>
      <c r="O20" s="11"/>
      <c r="P20" s="11"/>
      <c r="Q20" s="11"/>
      <c r="R20" s="11"/>
      <c r="S20" s="11"/>
    </row>
    <row r="21" spans="3:19" s="3" customFormat="1" ht="33.75" thickBot="1" x14ac:dyDescent="0.25">
      <c r="C21" s="65" t="s">
        <v>26</v>
      </c>
      <c r="D21" s="66" t="s">
        <v>87</v>
      </c>
      <c r="E21" s="67" t="s">
        <v>102</v>
      </c>
      <c r="F21" s="67">
        <v>1</v>
      </c>
      <c r="G21" s="69">
        <v>2342000</v>
      </c>
      <c r="H21" s="9">
        <f t="shared" si="0"/>
        <v>2342000</v>
      </c>
      <c r="J21" s="11"/>
      <c r="K21" s="11"/>
      <c r="L21" s="11"/>
      <c r="M21" s="11"/>
      <c r="N21" s="11"/>
      <c r="O21" s="11"/>
      <c r="P21" s="11"/>
      <c r="Q21" s="11"/>
      <c r="R21" s="11"/>
      <c r="S21" s="11"/>
    </row>
    <row r="22" spans="3:19" s="3" customFormat="1" ht="17.25" thickBot="1" x14ac:dyDescent="0.25">
      <c r="C22" s="104" t="s">
        <v>174</v>
      </c>
      <c r="D22" s="105"/>
      <c r="E22" s="105"/>
      <c r="F22" s="105"/>
      <c r="G22" s="15">
        <v>3983622.5</v>
      </c>
      <c r="H22" s="15">
        <v>4526486.25</v>
      </c>
      <c r="J22" s="11"/>
      <c r="K22" s="11"/>
      <c r="L22" s="11"/>
      <c r="M22" s="11"/>
      <c r="N22" s="11"/>
      <c r="O22" s="11"/>
      <c r="P22" s="11"/>
      <c r="Q22" s="11"/>
      <c r="R22" s="11"/>
      <c r="S22" s="11"/>
    </row>
    <row r="23" spans="3:19" s="3" customFormat="1" ht="17.25" thickBot="1" x14ac:dyDescent="0.25">
      <c r="C23" s="108"/>
      <c r="D23" s="108"/>
      <c r="E23" s="108"/>
      <c r="F23" s="108"/>
      <c r="G23" s="108"/>
      <c r="H23" s="108"/>
      <c r="J23" s="11"/>
      <c r="K23" s="11"/>
      <c r="L23" s="11"/>
      <c r="M23" s="11"/>
      <c r="N23" s="11"/>
      <c r="O23" s="11"/>
      <c r="P23" s="11"/>
      <c r="Q23" s="11"/>
      <c r="R23" s="11"/>
      <c r="S23" s="11"/>
    </row>
    <row r="24" spans="3:19" s="3" customFormat="1" ht="17.25" thickBot="1" x14ac:dyDescent="0.25">
      <c r="C24" s="104" t="s">
        <v>18</v>
      </c>
      <c r="D24" s="105"/>
      <c r="E24" s="105"/>
      <c r="F24" s="105"/>
      <c r="G24" s="105"/>
      <c r="H24" s="106"/>
      <c r="J24" s="11"/>
      <c r="K24" s="11"/>
      <c r="L24" s="11"/>
      <c r="M24" s="11"/>
      <c r="N24" s="11"/>
      <c r="O24" s="11"/>
      <c r="P24" s="11"/>
      <c r="Q24" s="11"/>
      <c r="R24" s="11"/>
      <c r="S24" s="11"/>
    </row>
    <row r="25" spans="3:19" s="3" customFormat="1" ht="33" x14ac:dyDescent="0.2">
      <c r="C25" s="95">
        <v>3</v>
      </c>
      <c r="D25" s="56" t="s">
        <v>19</v>
      </c>
      <c r="E25" s="57"/>
      <c r="F25" s="57"/>
      <c r="G25" s="59"/>
      <c r="H25" s="8"/>
      <c r="J25" s="11"/>
      <c r="K25" s="11"/>
      <c r="L25" s="11"/>
      <c r="M25" s="11"/>
      <c r="N25" s="11"/>
      <c r="O25" s="11"/>
      <c r="P25" s="11"/>
      <c r="Q25" s="11"/>
      <c r="R25" s="11"/>
      <c r="S25" s="11"/>
    </row>
    <row r="26" spans="3:19" s="3" customFormat="1" ht="33" x14ac:dyDescent="0.2">
      <c r="C26" s="18" t="s">
        <v>54</v>
      </c>
      <c r="D26" s="63" t="s">
        <v>213</v>
      </c>
      <c r="E26" s="61" t="s">
        <v>20</v>
      </c>
      <c r="F26" s="61">
        <v>20</v>
      </c>
      <c r="G26" s="62">
        <v>8451</v>
      </c>
      <c r="H26" s="9">
        <f>G26*F26</f>
        <v>169020</v>
      </c>
      <c r="J26" s="11"/>
      <c r="K26" s="11"/>
      <c r="L26" s="11"/>
      <c r="M26" s="11"/>
      <c r="N26" s="11"/>
      <c r="O26" s="11"/>
      <c r="P26" s="11"/>
      <c r="Q26" s="11"/>
      <c r="R26" s="11"/>
      <c r="S26" s="11"/>
    </row>
    <row r="27" spans="3:19" s="3" customFormat="1" ht="66" x14ac:dyDescent="0.2">
      <c r="C27" s="18" t="s">
        <v>55</v>
      </c>
      <c r="D27" s="19" t="s">
        <v>186</v>
      </c>
      <c r="E27" s="61" t="s">
        <v>47</v>
      </c>
      <c r="F27" s="61">
        <v>1</v>
      </c>
      <c r="G27" s="62">
        <v>2283000</v>
      </c>
      <c r="H27" s="9">
        <f>G27*F27</f>
        <v>2283000</v>
      </c>
      <c r="J27" s="11"/>
      <c r="K27" s="11"/>
      <c r="L27" s="11"/>
      <c r="M27" s="11"/>
      <c r="N27" s="11"/>
      <c r="O27" s="11"/>
      <c r="P27" s="11"/>
      <c r="Q27" s="11"/>
      <c r="R27" s="11"/>
      <c r="S27" s="11"/>
    </row>
    <row r="28" spans="3:19" s="3" customFormat="1" ht="33" x14ac:dyDescent="0.2">
      <c r="C28" s="18" t="s">
        <v>56</v>
      </c>
      <c r="D28" s="63" t="s">
        <v>88</v>
      </c>
      <c r="E28" s="61" t="s">
        <v>102</v>
      </c>
      <c r="F28" s="61">
        <v>1</v>
      </c>
      <c r="G28" s="62">
        <v>2285840</v>
      </c>
      <c r="H28" s="9">
        <f>G28*F28</f>
        <v>2285840</v>
      </c>
      <c r="J28" s="11"/>
      <c r="K28" s="11"/>
      <c r="L28" s="11"/>
      <c r="M28" s="11"/>
      <c r="N28" s="11"/>
      <c r="O28" s="11"/>
      <c r="P28" s="11"/>
      <c r="Q28" s="11"/>
      <c r="R28" s="11"/>
      <c r="S28" s="11"/>
    </row>
    <row r="29" spans="3:19" s="3" customFormat="1" ht="66.75" thickBot="1" x14ac:dyDescent="0.25">
      <c r="C29" s="65" t="s">
        <v>57</v>
      </c>
      <c r="D29" s="20" t="s">
        <v>179</v>
      </c>
      <c r="E29" s="21" t="s">
        <v>102</v>
      </c>
      <c r="F29" s="21">
        <v>1</v>
      </c>
      <c r="G29" s="62">
        <v>2170400</v>
      </c>
      <c r="H29" s="9">
        <f>G29*F29</f>
        <v>2170400</v>
      </c>
      <c r="J29" s="11"/>
      <c r="K29" s="11"/>
      <c r="L29" s="11"/>
      <c r="M29" s="11"/>
      <c r="N29" s="11"/>
      <c r="O29" s="11"/>
      <c r="P29" s="11"/>
      <c r="Q29" s="11"/>
      <c r="R29" s="11"/>
      <c r="S29" s="11"/>
    </row>
    <row r="30" spans="3:19" s="3" customFormat="1" ht="17.25" thickBot="1" x14ac:dyDescent="0.25">
      <c r="C30" s="104" t="s">
        <v>174</v>
      </c>
      <c r="D30" s="105"/>
      <c r="E30" s="105"/>
      <c r="F30" s="105"/>
      <c r="G30" s="15">
        <v>4329791</v>
      </c>
      <c r="H30" s="15">
        <v>4448560</v>
      </c>
      <c r="J30" s="11"/>
      <c r="K30" s="11"/>
      <c r="L30" s="11"/>
      <c r="M30" s="11"/>
      <c r="N30" s="11"/>
      <c r="O30" s="11"/>
      <c r="P30" s="11"/>
      <c r="Q30" s="11"/>
      <c r="R30" s="11"/>
      <c r="S30" s="11"/>
    </row>
    <row r="31" spans="3:19" s="3" customFormat="1" ht="17.25" thickBot="1" x14ac:dyDescent="0.25">
      <c r="C31" s="108"/>
      <c r="D31" s="108"/>
      <c r="E31" s="108"/>
      <c r="F31" s="108"/>
      <c r="G31" s="108"/>
      <c r="H31" s="108"/>
      <c r="J31" s="11"/>
      <c r="K31" s="11"/>
      <c r="L31" s="11"/>
      <c r="M31" s="11"/>
      <c r="N31" s="11"/>
      <c r="O31" s="11"/>
      <c r="P31" s="11"/>
      <c r="Q31" s="11"/>
      <c r="R31" s="11"/>
      <c r="S31" s="11"/>
    </row>
    <row r="32" spans="3:19" ht="61.5" customHeight="1" thickBot="1" x14ac:dyDescent="0.35">
      <c r="C32" s="101" t="s">
        <v>175</v>
      </c>
      <c r="D32" s="102"/>
      <c r="E32" s="102"/>
      <c r="F32" s="102"/>
      <c r="G32" s="102"/>
      <c r="H32" s="103"/>
    </row>
    <row r="33" spans="3:19" s="3" customFormat="1" ht="17.25" thickBot="1" x14ac:dyDescent="0.25">
      <c r="C33" s="104" t="s">
        <v>21</v>
      </c>
      <c r="D33" s="105"/>
      <c r="E33" s="105"/>
      <c r="F33" s="105"/>
      <c r="G33" s="105"/>
      <c r="H33" s="106"/>
      <c r="J33" s="11"/>
      <c r="K33" s="11"/>
      <c r="L33" s="11"/>
      <c r="M33" s="11"/>
      <c r="N33" s="11"/>
      <c r="O33" s="11"/>
      <c r="P33" s="11"/>
      <c r="Q33" s="11"/>
      <c r="R33" s="11"/>
      <c r="S33" s="11"/>
    </row>
    <row r="34" spans="3:19" s="3" customFormat="1" x14ac:dyDescent="0.2">
      <c r="C34" s="18">
        <v>2</v>
      </c>
      <c r="D34" s="68" t="s">
        <v>187</v>
      </c>
      <c r="E34" s="61"/>
      <c r="F34" s="61"/>
      <c r="G34" s="62"/>
      <c r="H34" s="9"/>
      <c r="J34" s="11"/>
      <c r="K34" s="11"/>
      <c r="L34" s="11"/>
      <c r="M34" s="11"/>
      <c r="N34" s="11"/>
      <c r="O34" s="11"/>
      <c r="P34" s="11"/>
      <c r="Q34" s="11"/>
      <c r="R34" s="11"/>
      <c r="S34" s="11"/>
    </row>
    <row r="35" spans="3:19" s="3" customFormat="1" ht="33" x14ac:dyDescent="0.2">
      <c r="C35" s="18" t="s">
        <v>22</v>
      </c>
      <c r="D35" s="68" t="s">
        <v>188</v>
      </c>
      <c r="E35" s="61" t="s">
        <v>102</v>
      </c>
      <c r="F35" s="61">
        <v>1</v>
      </c>
      <c r="G35" s="62">
        <v>3437800</v>
      </c>
      <c r="H35" s="9">
        <f t="shared" ref="H35:H43" si="1">G35*F35</f>
        <v>3437800</v>
      </c>
      <c r="J35" s="11"/>
      <c r="K35" s="11"/>
      <c r="L35" s="11"/>
      <c r="M35" s="11"/>
      <c r="N35" s="11"/>
      <c r="O35" s="11"/>
      <c r="P35" s="11"/>
      <c r="Q35" s="11"/>
      <c r="R35" s="11"/>
      <c r="S35" s="11"/>
    </row>
    <row r="36" spans="3:19" s="3" customFormat="1" ht="66" x14ac:dyDescent="0.2">
      <c r="C36" s="18" t="s">
        <v>23</v>
      </c>
      <c r="D36" s="68" t="s">
        <v>89</v>
      </c>
      <c r="E36" s="61" t="s">
        <v>47</v>
      </c>
      <c r="F36" s="61">
        <v>1</v>
      </c>
      <c r="G36" s="62">
        <v>4687000</v>
      </c>
      <c r="H36" s="9">
        <f t="shared" si="1"/>
        <v>4687000</v>
      </c>
      <c r="J36" s="11"/>
      <c r="K36" s="11"/>
      <c r="L36" s="11"/>
      <c r="M36" s="11"/>
      <c r="N36" s="11"/>
      <c r="O36" s="11"/>
      <c r="P36" s="11"/>
      <c r="Q36" s="11"/>
      <c r="R36" s="11"/>
      <c r="S36" s="11"/>
    </row>
    <row r="37" spans="3:19" s="3" customFormat="1" ht="33" x14ac:dyDescent="0.2">
      <c r="C37" s="18" t="s">
        <v>24</v>
      </c>
      <c r="D37" s="68" t="s">
        <v>39</v>
      </c>
      <c r="E37" s="61" t="s">
        <v>47</v>
      </c>
      <c r="F37" s="61">
        <v>1</v>
      </c>
      <c r="G37" s="62">
        <v>4594000</v>
      </c>
      <c r="H37" s="9">
        <f t="shared" si="1"/>
        <v>4594000</v>
      </c>
      <c r="J37" s="11"/>
      <c r="K37" s="11"/>
      <c r="L37" s="11"/>
      <c r="M37" s="11"/>
      <c r="N37" s="11"/>
      <c r="O37" s="11"/>
      <c r="P37" s="11"/>
      <c r="Q37" s="11"/>
      <c r="R37" s="11"/>
      <c r="S37" s="11"/>
    </row>
    <row r="38" spans="3:19" s="3" customFormat="1" ht="49.5" x14ac:dyDescent="0.2">
      <c r="C38" s="18" t="s">
        <v>25</v>
      </c>
      <c r="D38" s="68" t="s">
        <v>40</v>
      </c>
      <c r="E38" s="61" t="s">
        <v>47</v>
      </c>
      <c r="F38" s="61">
        <v>2</v>
      </c>
      <c r="G38" s="62">
        <v>1323958</v>
      </c>
      <c r="H38" s="9">
        <f t="shared" si="1"/>
        <v>2647916</v>
      </c>
      <c r="J38" s="11"/>
      <c r="K38" s="11"/>
      <c r="L38" s="11"/>
      <c r="M38" s="11"/>
      <c r="N38" s="11"/>
      <c r="O38" s="11"/>
      <c r="P38" s="11"/>
      <c r="Q38" s="11"/>
      <c r="R38" s="11"/>
      <c r="S38" s="11"/>
    </row>
    <row r="39" spans="3:19" s="3" customFormat="1" ht="82.5" x14ac:dyDescent="0.2">
      <c r="C39" s="18" t="s">
        <v>26</v>
      </c>
      <c r="D39" s="68" t="s">
        <v>90</v>
      </c>
      <c r="E39" s="61" t="s">
        <v>47</v>
      </c>
      <c r="F39" s="61">
        <v>1</v>
      </c>
      <c r="G39" s="62">
        <v>535280</v>
      </c>
      <c r="H39" s="9">
        <f t="shared" si="1"/>
        <v>535280</v>
      </c>
      <c r="J39" s="11"/>
      <c r="K39" s="11"/>
      <c r="L39" s="11"/>
      <c r="M39" s="11"/>
      <c r="N39" s="11"/>
      <c r="O39" s="11"/>
      <c r="P39" s="11"/>
      <c r="Q39" s="11"/>
      <c r="R39" s="11"/>
      <c r="S39" s="11"/>
    </row>
    <row r="40" spans="3:19" s="3" customFormat="1" ht="33" x14ac:dyDescent="0.2">
      <c r="C40" s="18" t="s">
        <v>27</v>
      </c>
      <c r="D40" s="68" t="s">
        <v>41</v>
      </c>
      <c r="E40" s="61" t="s">
        <v>47</v>
      </c>
      <c r="F40" s="61">
        <v>1</v>
      </c>
      <c r="G40" s="62">
        <v>586750</v>
      </c>
      <c r="H40" s="9">
        <f t="shared" si="1"/>
        <v>586750</v>
      </c>
      <c r="J40" s="11"/>
      <c r="K40" s="11"/>
      <c r="L40" s="11"/>
      <c r="M40" s="11"/>
      <c r="N40" s="11"/>
      <c r="O40" s="11"/>
      <c r="P40" s="11"/>
      <c r="Q40" s="11"/>
      <c r="R40" s="11"/>
      <c r="S40" s="11"/>
    </row>
    <row r="41" spans="3:19" s="3" customFormat="1" ht="33" x14ac:dyDescent="0.2">
      <c r="C41" s="18" t="s">
        <v>28</v>
      </c>
      <c r="D41" s="68" t="s">
        <v>42</v>
      </c>
      <c r="E41" s="61" t="s">
        <v>47</v>
      </c>
      <c r="F41" s="61">
        <v>1</v>
      </c>
      <c r="G41" s="62">
        <v>580786</v>
      </c>
      <c r="H41" s="9">
        <f t="shared" si="1"/>
        <v>580786</v>
      </c>
      <c r="J41" s="11"/>
      <c r="K41" s="11"/>
      <c r="L41" s="11"/>
      <c r="M41" s="11"/>
      <c r="N41" s="11"/>
      <c r="O41" s="11"/>
      <c r="P41" s="11"/>
      <c r="Q41" s="11"/>
      <c r="R41" s="11"/>
      <c r="S41" s="11"/>
    </row>
    <row r="42" spans="3:19" s="3" customFormat="1" ht="49.5" x14ac:dyDescent="0.2">
      <c r="C42" s="18" t="s">
        <v>29</v>
      </c>
      <c r="D42" s="68" t="s">
        <v>182</v>
      </c>
      <c r="E42" s="61" t="s">
        <v>102</v>
      </c>
      <c r="F42" s="61">
        <v>1</v>
      </c>
      <c r="G42" s="62">
        <v>3652942</v>
      </c>
      <c r="H42" s="9">
        <f t="shared" si="1"/>
        <v>3652942</v>
      </c>
      <c r="J42" s="11"/>
      <c r="K42" s="11"/>
      <c r="L42" s="11"/>
      <c r="M42" s="11"/>
      <c r="N42" s="11"/>
      <c r="O42" s="11"/>
      <c r="P42" s="11"/>
      <c r="Q42" s="11"/>
      <c r="R42" s="11"/>
      <c r="S42" s="11"/>
    </row>
    <row r="43" spans="3:19" s="3" customFormat="1" ht="82.5" x14ac:dyDescent="0.2">
      <c r="C43" s="18" t="s">
        <v>30</v>
      </c>
      <c r="D43" s="68" t="s">
        <v>43</v>
      </c>
      <c r="E43" s="61" t="s">
        <v>102</v>
      </c>
      <c r="F43" s="61">
        <v>1</v>
      </c>
      <c r="G43" s="62">
        <v>2594000</v>
      </c>
      <c r="H43" s="9">
        <f t="shared" si="1"/>
        <v>2594000</v>
      </c>
      <c r="J43" s="11"/>
      <c r="K43" s="11"/>
      <c r="L43" s="11"/>
      <c r="M43" s="11"/>
      <c r="N43" s="11"/>
      <c r="O43" s="11"/>
      <c r="P43" s="11"/>
      <c r="Q43" s="11"/>
      <c r="R43" s="11"/>
      <c r="S43" s="11"/>
    </row>
    <row r="44" spans="3:19" s="3" customFormat="1" ht="156" customHeight="1" x14ac:dyDescent="0.2">
      <c r="C44" s="18" t="s">
        <v>31</v>
      </c>
      <c r="D44" s="68" t="s">
        <v>214</v>
      </c>
      <c r="E44" s="61" t="s">
        <v>48</v>
      </c>
      <c r="F44" s="61">
        <v>2</v>
      </c>
      <c r="G44" s="62">
        <v>2257000</v>
      </c>
      <c r="H44" s="9">
        <f>G44*2</f>
        <v>4514000</v>
      </c>
      <c r="J44" s="11"/>
      <c r="K44" s="11"/>
      <c r="L44" s="11"/>
      <c r="M44" s="11"/>
      <c r="N44" s="11"/>
      <c r="O44" s="11"/>
      <c r="P44" s="11"/>
      <c r="Q44" s="11"/>
      <c r="R44" s="11"/>
      <c r="S44" s="11"/>
    </row>
    <row r="45" spans="3:19" s="3" customFormat="1" ht="66" x14ac:dyDescent="0.2">
      <c r="C45" s="18" t="s">
        <v>32</v>
      </c>
      <c r="D45" s="68" t="s">
        <v>183</v>
      </c>
      <c r="E45" s="61" t="s">
        <v>44</v>
      </c>
      <c r="F45" s="61">
        <v>156</v>
      </c>
      <c r="G45" s="62">
        <v>203640</v>
      </c>
      <c r="H45" s="9">
        <f>G45*F45</f>
        <v>31767840</v>
      </c>
      <c r="J45" s="11"/>
      <c r="K45" s="11"/>
      <c r="L45" s="11"/>
      <c r="M45" s="11"/>
      <c r="N45" s="11"/>
      <c r="O45" s="11"/>
      <c r="P45" s="11"/>
      <c r="Q45" s="11"/>
      <c r="R45" s="11"/>
      <c r="S45" s="11"/>
    </row>
    <row r="46" spans="3:19" s="3" customFormat="1" ht="82.5" x14ac:dyDescent="0.2">
      <c r="C46" s="18" t="s">
        <v>33</v>
      </c>
      <c r="D46" s="68" t="s">
        <v>236</v>
      </c>
      <c r="E46" s="61" t="s">
        <v>102</v>
      </c>
      <c r="F46" s="61">
        <v>1</v>
      </c>
      <c r="G46" s="62">
        <v>5420200</v>
      </c>
      <c r="H46" s="9">
        <f>G46*F46</f>
        <v>5420200</v>
      </c>
      <c r="J46" s="11"/>
      <c r="K46" s="11"/>
      <c r="L46" s="11"/>
      <c r="M46" s="11"/>
      <c r="N46" s="11"/>
      <c r="O46" s="11"/>
      <c r="P46" s="11"/>
      <c r="Q46" s="11"/>
      <c r="R46" s="11"/>
      <c r="S46" s="11"/>
    </row>
    <row r="47" spans="3:19" s="3" customFormat="1" x14ac:dyDescent="0.2">
      <c r="C47" s="18" t="s">
        <v>34</v>
      </c>
      <c r="D47" s="63" t="s">
        <v>91</v>
      </c>
      <c r="E47" s="61" t="s">
        <v>47</v>
      </c>
      <c r="F47" s="61">
        <v>1</v>
      </c>
      <c r="G47" s="62">
        <v>525000</v>
      </c>
      <c r="H47" s="9">
        <v>525000</v>
      </c>
      <c r="J47" s="11"/>
      <c r="K47" s="11"/>
      <c r="L47" s="11"/>
      <c r="M47" s="11"/>
      <c r="N47" s="11"/>
      <c r="O47" s="11"/>
      <c r="P47" s="11"/>
      <c r="Q47" s="11"/>
      <c r="R47" s="11"/>
      <c r="S47" s="11"/>
    </row>
    <row r="48" spans="3:19" s="3" customFormat="1" ht="33" x14ac:dyDescent="0.2">
      <c r="C48" s="18" t="s">
        <v>35</v>
      </c>
      <c r="D48" s="63" t="s">
        <v>185</v>
      </c>
      <c r="E48" s="61" t="s">
        <v>47</v>
      </c>
      <c r="F48" s="61">
        <v>1</v>
      </c>
      <c r="G48" s="62">
        <v>2780000</v>
      </c>
      <c r="H48" s="9">
        <f>G48*F48</f>
        <v>2780000</v>
      </c>
      <c r="J48" s="11"/>
      <c r="K48" s="11"/>
      <c r="L48" s="11"/>
      <c r="M48" s="11"/>
      <c r="N48" s="11"/>
      <c r="O48" s="11"/>
      <c r="P48" s="11"/>
      <c r="Q48" s="11"/>
      <c r="R48" s="11"/>
      <c r="S48" s="11"/>
    </row>
    <row r="49" spans="3:19" s="3" customFormat="1" ht="33" x14ac:dyDescent="0.2">
      <c r="C49" s="18" t="s">
        <v>36</v>
      </c>
      <c r="D49" s="63" t="s">
        <v>180</v>
      </c>
      <c r="E49" s="61" t="s">
        <v>102</v>
      </c>
      <c r="F49" s="61">
        <v>1</v>
      </c>
      <c r="G49" s="62">
        <v>723000</v>
      </c>
      <c r="H49" s="9">
        <f>G49*F49</f>
        <v>723000</v>
      </c>
      <c r="J49" s="11"/>
      <c r="K49" s="11"/>
      <c r="L49" s="11"/>
      <c r="M49" s="11"/>
      <c r="N49" s="11"/>
      <c r="O49" s="11"/>
      <c r="P49" s="11"/>
      <c r="Q49" s="11"/>
      <c r="R49" s="11"/>
      <c r="S49" s="11"/>
    </row>
    <row r="50" spans="3:19" s="3" customFormat="1" ht="49.5" x14ac:dyDescent="0.2">
      <c r="C50" s="18" t="s">
        <v>37</v>
      </c>
      <c r="D50" s="63" t="s">
        <v>92</v>
      </c>
      <c r="E50" s="61" t="s">
        <v>102</v>
      </c>
      <c r="F50" s="61">
        <v>1</v>
      </c>
      <c r="G50" s="62">
        <v>1015000</v>
      </c>
      <c r="H50" s="9">
        <f>G50*F50</f>
        <v>1015000</v>
      </c>
      <c r="J50" s="11"/>
      <c r="K50" s="11"/>
      <c r="L50" s="11"/>
      <c r="M50" s="11"/>
      <c r="N50" s="11"/>
      <c r="O50" s="11"/>
      <c r="P50" s="11"/>
      <c r="Q50" s="11"/>
      <c r="R50" s="11"/>
      <c r="S50" s="11"/>
    </row>
    <row r="51" spans="3:19" s="3" customFormat="1" ht="33" x14ac:dyDescent="0.2">
      <c r="C51" s="18" t="s">
        <v>38</v>
      </c>
      <c r="D51" s="63" t="s">
        <v>93</v>
      </c>
      <c r="E51" s="61" t="s">
        <v>47</v>
      </c>
      <c r="F51" s="61">
        <v>1</v>
      </c>
      <c r="G51" s="62">
        <v>858500</v>
      </c>
      <c r="H51" s="9">
        <f>G51*F51</f>
        <v>858500</v>
      </c>
      <c r="J51" s="11"/>
      <c r="K51" s="11"/>
      <c r="L51" s="11"/>
      <c r="M51" s="11"/>
      <c r="N51" s="11"/>
      <c r="O51" s="11"/>
      <c r="P51" s="11"/>
      <c r="Q51" s="11"/>
      <c r="R51" s="11"/>
      <c r="S51" s="11"/>
    </row>
    <row r="52" spans="3:19" s="3" customFormat="1" ht="17.25" thickBot="1" x14ac:dyDescent="0.25">
      <c r="C52" s="18" t="s">
        <v>52</v>
      </c>
      <c r="D52" s="63" t="s">
        <v>94</v>
      </c>
      <c r="E52" s="61" t="s">
        <v>102</v>
      </c>
      <c r="F52" s="61">
        <v>1</v>
      </c>
      <c r="G52" s="62">
        <v>2528000</v>
      </c>
      <c r="H52" s="9">
        <f>G52*F52</f>
        <v>2528000</v>
      </c>
      <c r="J52" s="11"/>
      <c r="K52" s="11"/>
      <c r="L52" s="11"/>
      <c r="M52" s="11"/>
      <c r="N52" s="11"/>
      <c r="O52" s="11"/>
      <c r="P52" s="11"/>
      <c r="Q52" s="11"/>
      <c r="R52" s="11"/>
      <c r="S52" s="11"/>
    </row>
    <row r="53" spans="3:19" ht="17.25" thickBot="1" x14ac:dyDescent="0.35">
      <c r="C53" s="104" t="s">
        <v>174</v>
      </c>
      <c r="D53" s="105"/>
      <c r="E53" s="105"/>
      <c r="F53" s="105"/>
      <c r="G53" s="15">
        <v>30958560</v>
      </c>
      <c r="H53" s="15">
        <f>SUM(H35:H52)</f>
        <v>73448014</v>
      </c>
    </row>
    <row r="54" spans="3:19" ht="17.25" thickBot="1" x14ac:dyDescent="0.35"/>
    <row r="55" spans="3:19" ht="17.25" thickBot="1" x14ac:dyDescent="0.35">
      <c r="C55" s="104" t="s">
        <v>177</v>
      </c>
      <c r="D55" s="105"/>
      <c r="E55" s="105"/>
      <c r="F55" s="105"/>
      <c r="G55" s="106"/>
      <c r="H55" s="16">
        <v>83688756.650000006</v>
      </c>
    </row>
    <row r="56" spans="3:19" ht="17.25" thickBot="1" x14ac:dyDescent="0.35">
      <c r="C56" s="104" t="s">
        <v>178</v>
      </c>
      <c r="D56" s="105"/>
      <c r="E56" s="105"/>
      <c r="F56" s="105"/>
      <c r="G56" s="106"/>
      <c r="H56" s="16">
        <v>15900863.763500001</v>
      </c>
    </row>
    <row r="57" spans="3:19" ht="17.25" thickBot="1" x14ac:dyDescent="0.35">
      <c r="C57" s="104" t="s">
        <v>174</v>
      </c>
      <c r="D57" s="105"/>
      <c r="E57" s="105"/>
      <c r="F57" s="105"/>
      <c r="G57" s="106"/>
      <c r="H57" s="17">
        <v>99589620.413500011</v>
      </c>
      <c r="J57" s="53"/>
    </row>
  </sheetData>
  <mergeCells count="19">
    <mergeCell ref="C55:G55"/>
    <mergeCell ref="C56:G56"/>
    <mergeCell ref="C57:G57"/>
    <mergeCell ref="C13:F13"/>
    <mergeCell ref="C14:H14"/>
    <mergeCell ref="C22:F22"/>
    <mergeCell ref="C23:H23"/>
    <mergeCell ref="C53:F53"/>
    <mergeCell ref="C32:H32"/>
    <mergeCell ref="C31:H31"/>
    <mergeCell ref="C30:F30"/>
    <mergeCell ref="C15:H15"/>
    <mergeCell ref="C24:H24"/>
    <mergeCell ref="C33:H33"/>
    <mergeCell ref="D1:D2"/>
    <mergeCell ref="C3:E3"/>
    <mergeCell ref="F3:H3"/>
    <mergeCell ref="C4:H4"/>
    <mergeCell ref="C6:H6"/>
  </mergeCells>
  <phoneticPr fontId="9" type="noConversion"/>
  <printOptions horizontalCentered="1"/>
  <pageMargins left="0.11811023622047245" right="0.11811023622047245" top="0.35433070866141736" bottom="0.35433070866141736" header="0.31496062992125984" footer="0.31496062992125984"/>
  <pageSetup paperSize="9" scale="60" orientation="portrait" r:id="rId1"/>
  <rowBreaks count="1" manualBreakCount="1">
    <brk id="38" min="1"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C2:M90"/>
  <sheetViews>
    <sheetView showGridLines="0" view="pageBreakPreview" zoomScaleNormal="100" zoomScaleSheetLayoutView="100" workbookViewId="0">
      <selection activeCell="K86" sqref="K86"/>
    </sheetView>
  </sheetViews>
  <sheetFormatPr baseColWidth="10" defaultRowHeight="12.75" x14ac:dyDescent="0.2"/>
  <cols>
    <col min="1" max="1" width="4.42578125" style="28" customWidth="1"/>
    <col min="2" max="2" width="3.5703125" style="28" customWidth="1"/>
    <col min="3" max="3" width="6" style="27" customWidth="1"/>
    <col min="4" max="4" width="54.42578125" style="28" customWidth="1"/>
    <col min="5" max="5" width="8.5703125" style="28" customWidth="1"/>
    <col min="6" max="6" width="7.7109375" style="28" customWidth="1"/>
    <col min="7" max="7" width="12.28515625" style="28" bestFit="1" customWidth="1"/>
    <col min="8" max="8" width="11.140625" style="28" customWidth="1"/>
    <col min="9" max="9" width="12" style="28" customWidth="1"/>
    <col min="10" max="10" width="1.42578125" style="28" customWidth="1"/>
    <col min="11" max="11" width="12.7109375" style="28" customWidth="1"/>
    <col min="12" max="12" width="3.85546875" style="28" customWidth="1"/>
    <col min="13" max="16384" width="11.42578125" style="28"/>
  </cols>
  <sheetData>
    <row r="2" spans="3:13" ht="13.5" thickBot="1" x14ac:dyDescent="0.25"/>
    <row r="3" spans="3:13" ht="44.25" customHeight="1" thickBot="1" x14ac:dyDescent="0.25">
      <c r="C3" s="98" t="s">
        <v>4</v>
      </c>
      <c r="D3" s="99"/>
      <c r="E3" s="99"/>
      <c r="F3" s="99"/>
      <c r="G3" s="100"/>
      <c r="H3" s="98"/>
      <c r="I3" s="99"/>
      <c r="J3" s="99"/>
      <c r="K3" s="100"/>
    </row>
    <row r="4" spans="3:13" ht="69.75" customHeight="1" x14ac:dyDescent="0.3">
      <c r="C4" s="121" t="s">
        <v>176</v>
      </c>
      <c r="D4" s="122"/>
      <c r="E4" s="122"/>
      <c r="F4" s="122"/>
      <c r="G4" s="122"/>
      <c r="H4" s="122"/>
      <c r="I4" s="122"/>
      <c r="J4" s="122"/>
      <c r="K4" s="122"/>
    </row>
    <row r="5" spans="3:13" ht="10.5" customHeight="1" thickBot="1" x14ac:dyDescent="0.25"/>
    <row r="6" spans="3:13" ht="50.25" thickBot="1" x14ac:dyDescent="0.35">
      <c r="C6" s="29" t="s">
        <v>45</v>
      </c>
      <c r="D6" s="30" t="s">
        <v>46</v>
      </c>
      <c r="E6" s="30" t="s">
        <v>47</v>
      </c>
      <c r="F6" s="30" t="s">
        <v>48</v>
      </c>
      <c r="G6" s="30" t="s">
        <v>3</v>
      </c>
      <c r="H6" s="30" t="s">
        <v>49</v>
      </c>
      <c r="I6" s="30" t="s">
        <v>50</v>
      </c>
      <c r="J6" s="31"/>
      <c r="K6" s="123" t="s">
        <v>51</v>
      </c>
      <c r="L6" s="31"/>
      <c r="M6" s="31"/>
    </row>
    <row r="7" spans="3:13" ht="17.25" thickBot="1" x14ac:dyDescent="0.35">
      <c r="C7" s="32">
        <v>3</v>
      </c>
      <c r="D7" s="128" t="s">
        <v>53</v>
      </c>
      <c r="E7" s="129"/>
      <c r="F7" s="129"/>
      <c r="G7" s="129"/>
      <c r="H7" s="129"/>
      <c r="I7" s="130"/>
      <c r="J7" s="31"/>
      <c r="K7" s="124"/>
      <c r="L7" s="31"/>
      <c r="M7" s="31"/>
    </row>
    <row r="8" spans="3:13" ht="149.25" thickBot="1" x14ac:dyDescent="0.35">
      <c r="C8" s="32" t="s">
        <v>54</v>
      </c>
      <c r="D8" s="33" t="s">
        <v>218</v>
      </c>
      <c r="E8" s="34" t="s">
        <v>47</v>
      </c>
      <c r="F8" s="34">
        <v>2</v>
      </c>
      <c r="G8" s="70">
        <v>1075000</v>
      </c>
      <c r="H8" s="35">
        <f t="shared" ref="H8:H34" si="0">G8*0.19</f>
        <v>204250</v>
      </c>
      <c r="I8" s="70">
        <f t="shared" ref="I8:I34" si="1">G8+H8</f>
        <v>1279250</v>
      </c>
      <c r="J8" s="31"/>
      <c r="K8" s="36">
        <f t="shared" ref="K8:K25" si="2">G8*F8</f>
        <v>2150000</v>
      </c>
      <c r="L8" s="31"/>
      <c r="M8" s="31"/>
    </row>
    <row r="9" spans="3:13" ht="116.25" thickBot="1" x14ac:dyDescent="0.35">
      <c r="C9" s="32" t="s">
        <v>55</v>
      </c>
      <c r="D9" s="33" t="s">
        <v>217</v>
      </c>
      <c r="E9" s="34" t="s">
        <v>47</v>
      </c>
      <c r="F9" s="34">
        <v>2</v>
      </c>
      <c r="G9" s="70">
        <v>2500600</v>
      </c>
      <c r="H9" s="35">
        <f t="shared" si="0"/>
        <v>475114</v>
      </c>
      <c r="I9" s="70">
        <f t="shared" si="1"/>
        <v>2975714</v>
      </c>
      <c r="J9" s="31"/>
      <c r="K9" s="36">
        <f t="shared" si="2"/>
        <v>5001200</v>
      </c>
      <c r="L9" s="31"/>
      <c r="M9" s="31"/>
    </row>
    <row r="10" spans="3:13" ht="50.25" thickBot="1" x14ac:dyDescent="0.35">
      <c r="C10" s="32" t="s">
        <v>95</v>
      </c>
      <c r="D10" s="33" t="s">
        <v>96</v>
      </c>
      <c r="E10" s="34" t="s">
        <v>47</v>
      </c>
      <c r="F10" s="34">
        <v>2</v>
      </c>
      <c r="G10" s="70">
        <v>562880</v>
      </c>
      <c r="H10" s="35">
        <f t="shared" si="0"/>
        <v>106947.2</v>
      </c>
      <c r="I10" s="70">
        <f t="shared" si="1"/>
        <v>669827.19999999995</v>
      </c>
      <c r="J10" s="31"/>
      <c r="K10" s="36">
        <f t="shared" si="2"/>
        <v>1125760</v>
      </c>
      <c r="L10" s="31"/>
      <c r="M10" s="31"/>
    </row>
    <row r="11" spans="3:13" ht="50.25" thickBot="1" x14ac:dyDescent="0.35">
      <c r="C11" s="32" t="s">
        <v>97</v>
      </c>
      <c r="D11" s="33" t="s">
        <v>101</v>
      </c>
      <c r="E11" s="34" t="s">
        <v>47</v>
      </c>
      <c r="F11" s="34">
        <v>30</v>
      </c>
      <c r="G11" s="70">
        <v>10140</v>
      </c>
      <c r="H11" s="35">
        <f t="shared" si="0"/>
        <v>1926.6</v>
      </c>
      <c r="I11" s="70">
        <f t="shared" si="1"/>
        <v>12066.6</v>
      </c>
      <c r="J11" s="31"/>
      <c r="K11" s="36">
        <f t="shared" si="2"/>
        <v>304200</v>
      </c>
      <c r="L11" s="31"/>
      <c r="M11" s="31"/>
    </row>
    <row r="12" spans="3:13" ht="27" customHeight="1" thickBot="1" x14ac:dyDescent="0.35">
      <c r="C12" s="32" t="s">
        <v>98</v>
      </c>
      <c r="D12" s="33" t="s">
        <v>103</v>
      </c>
      <c r="E12" s="34" t="s">
        <v>47</v>
      </c>
      <c r="F12" s="34">
        <v>15</v>
      </c>
      <c r="G12" s="70">
        <v>6858</v>
      </c>
      <c r="H12" s="35">
        <f t="shared" si="0"/>
        <v>1303.02</v>
      </c>
      <c r="I12" s="70">
        <f t="shared" si="1"/>
        <v>8161.02</v>
      </c>
      <c r="J12" s="31"/>
      <c r="K12" s="36">
        <f t="shared" si="2"/>
        <v>102870</v>
      </c>
      <c r="L12" s="31"/>
      <c r="M12" s="31"/>
    </row>
    <row r="13" spans="3:13" ht="28.5" customHeight="1" thickBot="1" x14ac:dyDescent="0.35">
      <c r="C13" s="32" t="s">
        <v>99</v>
      </c>
      <c r="D13" s="33" t="s">
        <v>104</v>
      </c>
      <c r="E13" s="34" t="s">
        <v>47</v>
      </c>
      <c r="F13" s="34">
        <v>2</v>
      </c>
      <c r="G13" s="70">
        <v>2900</v>
      </c>
      <c r="H13" s="35">
        <f t="shared" si="0"/>
        <v>551</v>
      </c>
      <c r="I13" s="70">
        <f t="shared" si="1"/>
        <v>3451</v>
      </c>
      <c r="J13" s="31"/>
      <c r="K13" s="36">
        <f t="shared" si="2"/>
        <v>5800</v>
      </c>
      <c r="L13" s="31"/>
      <c r="M13" s="31"/>
    </row>
    <row r="14" spans="3:13" ht="33.75" thickBot="1" x14ac:dyDescent="0.35">
      <c r="C14" s="32" t="s">
        <v>100</v>
      </c>
      <c r="D14" s="33" t="s">
        <v>105</v>
      </c>
      <c r="E14" s="34" t="s">
        <v>102</v>
      </c>
      <c r="F14" s="34">
        <v>1</v>
      </c>
      <c r="G14" s="70">
        <v>1686000</v>
      </c>
      <c r="H14" s="35">
        <f t="shared" si="0"/>
        <v>320340</v>
      </c>
      <c r="I14" s="70">
        <f t="shared" si="1"/>
        <v>2006340</v>
      </c>
      <c r="J14" s="31"/>
      <c r="K14" s="36">
        <f t="shared" si="2"/>
        <v>1686000</v>
      </c>
      <c r="L14" s="31"/>
      <c r="M14" s="31"/>
    </row>
    <row r="15" spans="3:13" ht="116.25" thickBot="1" x14ac:dyDescent="0.35">
      <c r="C15" s="32" t="s">
        <v>56</v>
      </c>
      <c r="D15" s="33" t="s">
        <v>219</v>
      </c>
      <c r="E15" s="34" t="s">
        <v>47</v>
      </c>
      <c r="F15" s="34">
        <v>2</v>
      </c>
      <c r="G15" s="70">
        <v>2200500</v>
      </c>
      <c r="H15" s="35">
        <f t="shared" si="0"/>
        <v>418095</v>
      </c>
      <c r="I15" s="70">
        <f t="shared" si="1"/>
        <v>2618595</v>
      </c>
      <c r="J15" s="31"/>
      <c r="K15" s="36">
        <f t="shared" si="2"/>
        <v>4401000</v>
      </c>
      <c r="L15" s="31"/>
      <c r="M15" s="31"/>
    </row>
    <row r="16" spans="3:13" ht="50.25" thickBot="1" x14ac:dyDescent="0.35">
      <c r="C16" s="32" t="s">
        <v>106</v>
      </c>
      <c r="D16" s="33" t="s">
        <v>111</v>
      </c>
      <c r="E16" s="34" t="s">
        <v>47</v>
      </c>
      <c r="F16" s="34">
        <v>2</v>
      </c>
      <c r="G16" s="70">
        <v>536880</v>
      </c>
      <c r="H16" s="35">
        <f t="shared" si="0"/>
        <v>102007.2</v>
      </c>
      <c r="I16" s="70">
        <f t="shared" si="1"/>
        <v>638887.19999999995</v>
      </c>
      <c r="J16" s="31"/>
      <c r="K16" s="36">
        <f t="shared" si="2"/>
        <v>1073760</v>
      </c>
      <c r="L16" s="31"/>
      <c r="M16" s="31"/>
    </row>
    <row r="17" spans="3:13" ht="50.25" thickBot="1" x14ac:dyDescent="0.35">
      <c r="C17" s="32" t="s">
        <v>107</v>
      </c>
      <c r="D17" s="33" t="s">
        <v>101</v>
      </c>
      <c r="E17" s="34" t="s">
        <v>113</v>
      </c>
      <c r="F17" s="34">
        <v>75</v>
      </c>
      <c r="G17" s="70">
        <v>10240</v>
      </c>
      <c r="H17" s="35">
        <f t="shared" si="0"/>
        <v>1945.6</v>
      </c>
      <c r="I17" s="70">
        <f t="shared" si="1"/>
        <v>12185.6</v>
      </c>
      <c r="J17" s="31"/>
      <c r="K17" s="36">
        <f t="shared" si="2"/>
        <v>768000</v>
      </c>
      <c r="L17" s="31"/>
      <c r="M17" s="31"/>
    </row>
    <row r="18" spans="3:13" ht="30.75" customHeight="1" thickBot="1" x14ac:dyDescent="0.35">
      <c r="C18" s="32" t="s">
        <v>108</v>
      </c>
      <c r="D18" s="33" t="s">
        <v>103</v>
      </c>
      <c r="E18" s="34" t="s">
        <v>113</v>
      </c>
      <c r="F18" s="34">
        <v>25</v>
      </c>
      <c r="G18" s="70">
        <v>6859</v>
      </c>
      <c r="H18" s="35">
        <f t="shared" si="0"/>
        <v>1303.21</v>
      </c>
      <c r="I18" s="70">
        <f t="shared" si="1"/>
        <v>8162.21</v>
      </c>
      <c r="J18" s="31"/>
      <c r="K18" s="36">
        <f t="shared" si="2"/>
        <v>171475</v>
      </c>
      <c r="L18" s="31"/>
      <c r="M18" s="31"/>
    </row>
    <row r="19" spans="3:13" ht="29.25" customHeight="1" thickBot="1" x14ac:dyDescent="0.35">
      <c r="C19" s="32" t="s">
        <v>109</v>
      </c>
      <c r="D19" s="33" t="s">
        <v>104</v>
      </c>
      <c r="E19" s="34" t="s">
        <v>47</v>
      </c>
      <c r="F19" s="34">
        <v>2</v>
      </c>
      <c r="G19" s="70">
        <v>3700</v>
      </c>
      <c r="H19" s="35">
        <f t="shared" si="0"/>
        <v>703</v>
      </c>
      <c r="I19" s="70">
        <f t="shared" si="1"/>
        <v>4403</v>
      </c>
      <c r="J19" s="31"/>
      <c r="K19" s="36">
        <f t="shared" si="2"/>
        <v>7400</v>
      </c>
      <c r="L19" s="31"/>
      <c r="M19" s="31"/>
    </row>
    <row r="20" spans="3:13" ht="48.75" customHeight="1" thickBot="1" x14ac:dyDescent="0.35">
      <c r="C20" s="32" t="s">
        <v>110</v>
      </c>
      <c r="D20" s="33" t="s">
        <v>112</v>
      </c>
      <c r="E20" s="34" t="s">
        <v>102</v>
      </c>
      <c r="F20" s="34">
        <v>1</v>
      </c>
      <c r="G20" s="70">
        <v>1688000</v>
      </c>
      <c r="H20" s="35">
        <f t="shared" si="0"/>
        <v>320720</v>
      </c>
      <c r="I20" s="70">
        <f t="shared" si="1"/>
        <v>2008720</v>
      </c>
      <c r="J20" s="31"/>
      <c r="K20" s="36">
        <f t="shared" si="2"/>
        <v>1688000</v>
      </c>
      <c r="L20" s="31"/>
      <c r="M20" s="31"/>
    </row>
    <row r="21" spans="3:13" ht="116.25" thickBot="1" x14ac:dyDescent="0.35">
      <c r="C21" s="32" t="s">
        <v>57</v>
      </c>
      <c r="D21" s="33" t="s">
        <v>220</v>
      </c>
      <c r="E21" s="34" t="s">
        <v>47</v>
      </c>
      <c r="F21" s="34">
        <v>2</v>
      </c>
      <c r="G21" s="70">
        <v>2002650</v>
      </c>
      <c r="H21" s="35">
        <f t="shared" si="0"/>
        <v>380503.5</v>
      </c>
      <c r="I21" s="70">
        <f t="shared" si="1"/>
        <v>2383153.5</v>
      </c>
      <c r="J21" s="31"/>
      <c r="K21" s="36">
        <f t="shared" si="2"/>
        <v>4005300</v>
      </c>
      <c r="L21" s="31"/>
      <c r="M21" s="31"/>
    </row>
    <row r="22" spans="3:13" ht="50.25" thickBot="1" x14ac:dyDescent="0.35">
      <c r="C22" s="32" t="s">
        <v>114</v>
      </c>
      <c r="D22" s="33" t="s">
        <v>96</v>
      </c>
      <c r="E22" s="34" t="s">
        <v>47</v>
      </c>
      <c r="F22" s="34">
        <v>3</v>
      </c>
      <c r="G22" s="70">
        <v>625880</v>
      </c>
      <c r="H22" s="35">
        <f t="shared" si="0"/>
        <v>118917.2</v>
      </c>
      <c r="I22" s="70">
        <f t="shared" si="1"/>
        <v>744797.2</v>
      </c>
      <c r="J22" s="31"/>
      <c r="K22" s="36">
        <f t="shared" si="2"/>
        <v>1877640</v>
      </c>
      <c r="L22" s="31"/>
      <c r="M22" s="31"/>
    </row>
    <row r="23" spans="3:13" ht="50.25" thickBot="1" x14ac:dyDescent="0.35">
      <c r="C23" s="37" t="s">
        <v>115</v>
      </c>
      <c r="D23" s="38" t="s">
        <v>116</v>
      </c>
      <c r="E23" s="39" t="s">
        <v>113</v>
      </c>
      <c r="F23" s="39">
        <v>30</v>
      </c>
      <c r="G23" s="70">
        <v>10240</v>
      </c>
      <c r="H23" s="35">
        <f t="shared" si="0"/>
        <v>1945.6</v>
      </c>
      <c r="I23" s="70">
        <f t="shared" si="1"/>
        <v>12185.6</v>
      </c>
      <c r="J23" s="31"/>
      <c r="K23" s="36">
        <f t="shared" si="2"/>
        <v>307200</v>
      </c>
      <c r="L23" s="31"/>
      <c r="M23" s="31"/>
    </row>
    <row r="24" spans="3:13" ht="33.75" thickBot="1" x14ac:dyDescent="0.35">
      <c r="C24" s="32" t="s">
        <v>221</v>
      </c>
      <c r="D24" s="33" t="s">
        <v>103</v>
      </c>
      <c r="E24" s="34" t="s">
        <v>113</v>
      </c>
      <c r="F24" s="34">
        <v>25</v>
      </c>
      <c r="G24" s="70">
        <v>6748</v>
      </c>
      <c r="H24" s="35">
        <f t="shared" si="0"/>
        <v>1282.1200000000001</v>
      </c>
      <c r="I24" s="70">
        <f t="shared" si="1"/>
        <v>8030.12</v>
      </c>
      <c r="J24" s="31"/>
      <c r="K24" s="36">
        <f t="shared" si="2"/>
        <v>168700</v>
      </c>
      <c r="L24" s="31"/>
      <c r="M24" s="31"/>
    </row>
    <row r="25" spans="3:13" ht="33.75" thickBot="1" x14ac:dyDescent="0.35">
      <c r="C25" s="80" t="s">
        <v>222</v>
      </c>
      <c r="D25" s="81" t="s">
        <v>104</v>
      </c>
      <c r="E25" s="82" t="s">
        <v>47</v>
      </c>
      <c r="F25" s="82">
        <v>2</v>
      </c>
      <c r="G25" s="83">
        <v>3000</v>
      </c>
      <c r="H25" s="35">
        <f t="shared" si="0"/>
        <v>570</v>
      </c>
      <c r="I25" s="70">
        <f t="shared" si="1"/>
        <v>3570</v>
      </c>
      <c r="J25" s="31"/>
      <c r="K25" s="36">
        <f t="shared" si="2"/>
        <v>6000</v>
      </c>
      <c r="L25" s="31"/>
      <c r="M25" s="31"/>
    </row>
    <row r="26" spans="3:13" ht="50.25" thickBot="1" x14ac:dyDescent="0.35">
      <c r="C26" s="84" t="s">
        <v>223</v>
      </c>
      <c r="D26" s="85" t="s">
        <v>112</v>
      </c>
      <c r="E26" s="84" t="s">
        <v>102</v>
      </c>
      <c r="F26" s="84">
        <v>1</v>
      </c>
      <c r="G26" s="86">
        <v>1678600</v>
      </c>
      <c r="H26" s="35">
        <f t="shared" si="0"/>
        <v>318934</v>
      </c>
      <c r="I26" s="70">
        <f t="shared" si="1"/>
        <v>1997534</v>
      </c>
      <c r="J26" s="88"/>
      <c r="K26" s="36">
        <f t="shared" ref="K26:K31" si="3">I26*F26</f>
        <v>1997534</v>
      </c>
      <c r="L26" s="31"/>
      <c r="M26" s="31"/>
    </row>
    <row r="27" spans="3:13" ht="132.75" thickBot="1" x14ac:dyDescent="0.35">
      <c r="C27" s="84" t="s">
        <v>58</v>
      </c>
      <c r="D27" s="85" t="s">
        <v>59</v>
      </c>
      <c r="E27" s="84" t="s">
        <v>47</v>
      </c>
      <c r="F27" s="84">
        <v>2</v>
      </c>
      <c r="G27" s="86">
        <v>1766000</v>
      </c>
      <c r="H27" s="35">
        <f t="shared" si="0"/>
        <v>335540</v>
      </c>
      <c r="I27" s="70">
        <f t="shared" si="1"/>
        <v>2101540</v>
      </c>
      <c r="J27" s="88"/>
      <c r="K27" s="36">
        <f t="shared" si="3"/>
        <v>4203080</v>
      </c>
      <c r="L27" s="31"/>
      <c r="M27" s="31"/>
    </row>
    <row r="28" spans="3:13" ht="50.25" thickBot="1" x14ac:dyDescent="0.35">
      <c r="C28" s="32" t="s">
        <v>224</v>
      </c>
      <c r="D28" s="33" t="s">
        <v>96</v>
      </c>
      <c r="E28" s="34" t="s">
        <v>47</v>
      </c>
      <c r="F28" s="34">
        <v>2</v>
      </c>
      <c r="G28" s="70">
        <v>525780</v>
      </c>
      <c r="H28" s="35">
        <f t="shared" si="0"/>
        <v>99898.2</v>
      </c>
      <c r="I28" s="70">
        <f t="shared" si="1"/>
        <v>625678.19999999995</v>
      </c>
      <c r="J28" s="31"/>
      <c r="K28" s="36">
        <f t="shared" si="3"/>
        <v>1251356.3999999999</v>
      </c>
      <c r="L28" s="31"/>
      <c r="M28" s="31"/>
    </row>
    <row r="29" spans="3:13" ht="50.25" thickBot="1" x14ac:dyDescent="0.35">
      <c r="C29" s="37" t="s">
        <v>225</v>
      </c>
      <c r="D29" s="38" t="s">
        <v>116</v>
      </c>
      <c r="E29" s="39" t="s">
        <v>113</v>
      </c>
      <c r="F29" s="39">
        <v>30</v>
      </c>
      <c r="G29" s="70">
        <v>9245</v>
      </c>
      <c r="H29" s="40">
        <f t="shared" si="0"/>
        <v>1756.55</v>
      </c>
      <c r="I29" s="96">
        <f t="shared" si="1"/>
        <v>11001.55</v>
      </c>
      <c r="J29" s="31"/>
      <c r="K29" s="71">
        <f t="shared" si="3"/>
        <v>330046.5</v>
      </c>
      <c r="L29" s="31"/>
      <c r="M29" s="31"/>
    </row>
    <row r="30" spans="3:13" ht="33.75" thickBot="1" x14ac:dyDescent="0.35">
      <c r="C30" s="32" t="s">
        <v>226</v>
      </c>
      <c r="D30" s="33" t="s">
        <v>103</v>
      </c>
      <c r="E30" s="34" t="s">
        <v>113</v>
      </c>
      <c r="F30" s="34">
        <v>25</v>
      </c>
      <c r="G30" s="70">
        <v>6648</v>
      </c>
      <c r="H30" s="40">
        <f t="shared" si="0"/>
        <v>1263.1200000000001</v>
      </c>
      <c r="I30" s="96">
        <f t="shared" si="1"/>
        <v>7911.12</v>
      </c>
      <c r="J30" s="31"/>
      <c r="K30" s="71">
        <f t="shared" si="3"/>
        <v>197778</v>
      </c>
      <c r="L30" s="31"/>
      <c r="M30" s="31"/>
    </row>
    <row r="31" spans="3:13" ht="33.75" thickBot="1" x14ac:dyDescent="0.35">
      <c r="C31" s="32" t="s">
        <v>227</v>
      </c>
      <c r="D31" s="33" t="s">
        <v>104</v>
      </c>
      <c r="E31" s="34" t="s">
        <v>47</v>
      </c>
      <c r="F31" s="34">
        <v>2</v>
      </c>
      <c r="G31" s="70">
        <v>3700</v>
      </c>
      <c r="H31" s="40">
        <f t="shared" si="0"/>
        <v>703</v>
      </c>
      <c r="I31" s="96">
        <f t="shared" si="1"/>
        <v>4403</v>
      </c>
      <c r="J31" s="31"/>
      <c r="K31" s="71">
        <f t="shared" si="3"/>
        <v>8806</v>
      </c>
      <c r="L31" s="31"/>
      <c r="M31" s="31"/>
    </row>
    <row r="32" spans="3:13" ht="33.75" thickBot="1" x14ac:dyDescent="0.35">
      <c r="C32" s="32" t="s">
        <v>234</v>
      </c>
      <c r="D32" s="33" t="s">
        <v>235</v>
      </c>
      <c r="E32" s="34" t="s">
        <v>47</v>
      </c>
      <c r="F32" s="34">
        <v>2</v>
      </c>
      <c r="G32" s="70">
        <v>665000</v>
      </c>
      <c r="H32" s="35">
        <f t="shared" si="0"/>
        <v>126350</v>
      </c>
      <c r="I32" s="70">
        <f t="shared" si="1"/>
        <v>791350</v>
      </c>
      <c r="J32" s="31"/>
      <c r="K32" s="36">
        <f>F32*I32</f>
        <v>1582700</v>
      </c>
      <c r="L32" s="31"/>
      <c r="M32" s="31"/>
    </row>
    <row r="33" spans="3:13" ht="182.25" thickBot="1" x14ac:dyDescent="0.35">
      <c r="C33" s="32" t="s">
        <v>237</v>
      </c>
      <c r="D33" s="33" t="s">
        <v>60</v>
      </c>
      <c r="E33" s="34" t="s">
        <v>47</v>
      </c>
      <c r="F33" s="34">
        <v>1</v>
      </c>
      <c r="G33" s="70">
        <v>2619340</v>
      </c>
      <c r="H33" s="35">
        <f t="shared" si="0"/>
        <v>497674.6</v>
      </c>
      <c r="I33" s="70">
        <f t="shared" si="1"/>
        <v>3117014.6</v>
      </c>
      <c r="J33" s="31"/>
      <c r="K33" s="36">
        <f>F33*I33</f>
        <v>3117014.6</v>
      </c>
      <c r="L33" s="31"/>
      <c r="M33" s="31"/>
    </row>
    <row r="34" spans="3:13" ht="50.25" thickBot="1" x14ac:dyDescent="0.35">
      <c r="C34" s="32" t="s">
        <v>238</v>
      </c>
      <c r="D34" s="33" t="s">
        <v>96</v>
      </c>
      <c r="E34" s="34" t="s">
        <v>47</v>
      </c>
      <c r="F34" s="34">
        <v>2</v>
      </c>
      <c r="G34" s="70">
        <v>455780</v>
      </c>
      <c r="H34" s="35">
        <f t="shared" si="0"/>
        <v>86598.2</v>
      </c>
      <c r="I34" s="70">
        <f t="shared" si="1"/>
        <v>542378.19999999995</v>
      </c>
      <c r="J34" s="31"/>
      <c r="K34" s="36">
        <f>F34*I34</f>
        <v>1084756.3999999999</v>
      </c>
      <c r="L34" s="31"/>
      <c r="M34" s="31"/>
    </row>
    <row r="35" spans="3:13" ht="50.25" thickBot="1" x14ac:dyDescent="0.35">
      <c r="C35" s="37" t="s">
        <v>239</v>
      </c>
      <c r="D35" s="38" t="s">
        <v>116</v>
      </c>
      <c r="E35" s="39" t="s">
        <v>113</v>
      </c>
      <c r="F35" s="39">
        <v>30</v>
      </c>
      <c r="G35" s="70">
        <v>10240</v>
      </c>
      <c r="H35" s="40">
        <v>1755.6</v>
      </c>
      <c r="I35" s="40">
        <v>10995.6</v>
      </c>
      <c r="J35" s="31"/>
      <c r="K35" s="41">
        <v>329868</v>
      </c>
      <c r="L35" s="31"/>
      <c r="M35" s="31"/>
    </row>
    <row r="36" spans="3:13" ht="33.75" thickBot="1" x14ac:dyDescent="0.35">
      <c r="C36" s="32" t="s">
        <v>240</v>
      </c>
      <c r="D36" s="33" t="s">
        <v>103</v>
      </c>
      <c r="E36" s="34" t="s">
        <v>113</v>
      </c>
      <c r="F36" s="34">
        <v>25</v>
      </c>
      <c r="G36" s="70">
        <v>5748</v>
      </c>
      <c r="H36" s="35">
        <v>1092.1200000000001</v>
      </c>
      <c r="I36" s="35">
        <v>6840.12</v>
      </c>
      <c r="J36" s="31"/>
      <c r="K36" s="36">
        <v>171003</v>
      </c>
      <c r="L36" s="31"/>
      <c r="M36" s="31"/>
    </row>
    <row r="37" spans="3:13" ht="33.75" thickBot="1" x14ac:dyDescent="0.35">
      <c r="C37" s="32" t="s">
        <v>241</v>
      </c>
      <c r="D37" s="33" t="s">
        <v>104</v>
      </c>
      <c r="E37" s="34" t="s">
        <v>47</v>
      </c>
      <c r="F37" s="34">
        <v>2</v>
      </c>
      <c r="G37" s="70">
        <v>2700</v>
      </c>
      <c r="H37" s="35">
        <v>513</v>
      </c>
      <c r="I37" s="35">
        <v>3213</v>
      </c>
      <c r="J37" s="31"/>
      <c r="K37" s="36">
        <v>6426</v>
      </c>
      <c r="L37" s="31"/>
      <c r="M37" s="31"/>
    </row>
    <row r="38" spans="3:13" ht="33.75" thickBot="1" x14ac:dyDescent="0.35">
      <c r="C38" s="32" t="s">
        <v>242</v>
      </c>
      <c r="D38" s="33" t="s">
        <v>235</v>
      </c>
      <c r="E38" s="34" t="s">
        <v>47</v>
      </c>
      <c r="F38" s="34">
        <v>1</v>
      </c>
      <c r="G38" s="70">
        <v>580000</v>
      </c>
      <c r="H38" s="35">
        <f t="shared" ref="H38:H43" si="4">G38*0.19</f>
        <v>110200</v>
      </c>
      <c r="I38" s="70">
        <f t="shared" ref="I38:I43" si="5">G38+H38</f>
        <v>690200</v>
      </c>
      <c r="J38" s="31"/>
      <c r="K38" s="36">
        <f>F38*I38</f>
        <v>690200</v>
      </c>
      <c r="L38" s="31"/>
      <c r="M38" s="31"/>
    </row>
    <row r="39" spans="3:13" ht="198.75" thickBot="1" x14ac:dyDescent="0.35">
      <c r="C39" s="32" t="s">
        <v>61</v>
      </c>
      <c r="D39" s="33" t="s">
        <v>62</v>
      </c>
      <c r="E39" s="34" t="s">
        <v>47</v>
      </c>
      <c r="F39" s="34">
        <v>2</v>
      </c>
      <c r="G39" s="70">
        <v>2620200</v>
      </c>
      <c r="H39" s="35">
        <f t="shared" si="4"/>
        <v>497838</v>
      </c>
      <c r="I39" s="70">
        <f t="shared" si="5"/>
        <v>3118038</v>
      </c>
      <c r="J39" s="31"/>
      <c r="K39" s="36">
        <f>F39*I39</f>
        <v>6236076</v>
      </c>
      <c r="L39" s="31"/>
      <c r="M39" s="31"/>
    </row>
    <row r="40" spans="3:13" ht="50.25" thickBot="1" x14ac:dyDescent="0.35">
      <c r="C40" s="32" t="s">
        <v>243</v>
      </c>
      <c r="D40" s="33" t="s">
        <v>96</v>
      </c>
      <c r="E40" s="34" t="s">
        <v>47</v>
      </c>
      <c r="F40" s="34">
        <v>2</v>
      </c>
      <c r="G40" s="70">
        <v>525880</v>
      </c>
      <c r="H40" s="35">
        <f t="shared" si="4"/>
        <v>99917.2</v>
      </c>
      <c r="I40" s="70">
        <f t="shared" si="5"/>
        <v>625797.19999999995</v>
      </c>
      <c r="J40" s="31"/>
      <c r="K40" s="36">
        <f>I40*F40</f>
        <v>1251594.3999999999</v>
      </c>
      <c r="L40" s="31"/>
      <c r="M40" s="31"/>
    </row>
    <row r="41" spans="3:13" ht="50.25" thickBot="1" x14ac:dyDescent="0.35">
      <c r="C41" s="37" t="s">
        <v>244</v>
      </c>
      <c r="D41" s="38" t="s">
        <v>116</v>
      </c>
      <c r="E41" s="39" t="s">
        <v>113</v>
      </c>
      <c r="F41" s="39">
        <v>30</v>
      </c>
      <c r="G41" s="70">
        <v>1024</v>
      </c>
      <c r="H41" s="35">
        <f t="shared" si="4"/>
        <v>194.56</v>
      </c>
      <c r="I41" s="70">
        <f t="shared" si="5"/>
        <v>1218.56</v>
      </c>
      <c r="J41" s="31"/>
      <c r="K41" s="36">
        <f>I41*F41</f>
        <v>36556.799999999996</v>
      </c>
      <c r="L41" s="31"/>
      <c r="M41" s="31"/>
    </row>
    <row r="42" spans="3:13" ht="33.75" thickBot="1" x14ac:dyDescent="0.35">
      <c r="C42" s="32" t="s">
        <v>245</v>
      </c>
      <c r="D42" s="33" t="s">
        <v>103</v>
      </c>
      <c r="E42" s="34" t="s">
        <v>113</v>
      </c>
      <c r="F42" s="34">
        <v>25</v>
      </c>
      <c r="G42" s="70">
        <v>6748</v>
      </c>
      <c r="H42" s="35">
        <f t="shared" si="4"/>
        <v>1282.1200000000001</v>
      </c>
      <c r="I42" s="70">
        <f t="shared" si="5"/>
        <v>8030.12</v>
      </c>
      <c r="J42" s="31"/>
      <c r="K42" s="36">
        <f>I42*F42</f>
        <v>200753</v>
      </c>
      <c r="L42" s="31"/>
      <c r="M42" s="31"/>
    </row>
    <row r="43" spans="3:13" ht="33.75" thickBot="1" x14ac:dyDescent="0.35">
      <c r="C43" s="32" t="s">
        <v>246</v>
      </c>
      <c r="D43" s="33" t="s">
        <v>104</v>
      </c>
      <c r="E43" s="34" t="s">
        <v>47</v>
      </c>
      <c r="F43" s="34">
        <v>2</v>
      </c>
      <c r="G43" s="70">
        <v>2900</v>
      </c>
      <c r="H43" s="35">
        <f t="shared" si="4"/>
        <v>551</v>
      </c>
      <c r="I43" s="70">
        <f t="shared" si="5"/>
        <v>3451</v>
      </c>
      <c r="J43" s="31"/>
      <c r="K43" s="36">
        <f>I43*F43</f>
        <v>6902</v>
      </c>
      <c r="L43" s="31"/>
      <c r="M43" s="31"/>
    </row>
    <row r="44" spans="3:13" ht="16.5" x14ac:dyDescent="0.3">
      <c r="C44" s="117" t="s">
        <v>174</v>
      </c>
      <c r="D44" s="118"/>
      <c r="E44" s="118"/>
      <c r="F44" s="119"/>
      <c r="G44" s="89">
        <f>SUM(G8:G43)</f>
        <v>24424608</v>
      </c>
      <c r="H44" s="90">
        <f>SUM(H8:H43)</f>
        <v>4640485.5200000005</v>
      </c>
      <c r="I44" s="90">
        <f>SUM(I8:I43)</f>
        <v>29064093.520000003</v>
      </c>
      <c r="J44" s="91"/>
      <c r="K44" s="90">
        <f>SUM(K8:K43)</f>
        <v>47552756.099999994</v>
      </c>
      <c r="L44" s="31"/>
      <c r="M44" s="31"/>
    </row>
    <row r="45" spans="3:13" ht="17.25" thickBot="1" x14ac:dyDescent="0.35">
      <c r="C45" s="28"/>
      <c r="L45" s="31"/>
      <c r="M45" s="31"/>
    </row>
    <row r="46" spans="3:13" ht="17.25" thickBot="1" x14ac:dyDescent="0.35">
      <c r="C46" s="52"/>
      <c r="D46" s="112" t="s">
        <v>63</v>
      </c>
      <c r="E46" s="112"/>
      <c r="F46" s="112"/>
      <c r="G46" s="112"/>
      <c r="H46" s="112"/>
      <c r="I46" s="113"/>
      <c r="J46" s="31"/>
      <c r="K46" s="36"/>
      <c r="L46" s="31"/>
      <c r="M46" s="31"/>
    </row>
    <row r="47" spans="3:13" ht="66.75" thickBot="1" x14ac:dyDescent="0.35">
      <c r="C47" s="32" t="s">
        <v>64</v>
      </c>
      <c r="D47" s="33" t="s">
        <v>189</v>
      </c>
      <c r="E47" s="34" t="s">
        <v>102</v>
      </c>
      <c r="F47" s="34">
        <v>1</v>
      </c>
      <c r="G47" s="70">
        <v>4579760</v>
      </c>
      <c r="H47" s="35">
        <f t="shared" ref="H47:H58" si="6">G47*0.19</f>
        <v>870154.4</v>
      </c>
      <c r="I47" s="70">
        <f t="shared" ref="I47:I58" si="7">G47+H47</f>
        <v>5449914.4000000004</v>
      </c>
      <c r="J47" s="31"/>
      <c r="K47" s="36">
        <f t="shared" ref="K47:K58" si="8">I47*F47</f>
        <v>5449914.4000000004</v>
      </c>
      <c r="L47" s="31"/>
      <c r="M47" s="31"/>
    </row>
    <row r="48" spans="3:13" ht="66.75" thickBot="1" x14ac:dyDescent="0.35">
      <c r="C48" s="32" t="s">
        <v>65</v>
      </c>
      <c r="D48" s="33" t="s">
        <v>66</v>
      </c>
      <c r="E48" s="34" t="s">
        <v>102</v>
      </c>
      <c r="F48" s="34">
        <v>1</v>
      </c>
      <c r="G48" s="70">
        <v>4798000</v>
      </c>
      <c r="H48" s="35">
        <f t="shared" si="6"/>
        <v>911620</v>
      </c>
      <c r="I48" s="70">
        <f t="shared" si="7"/>
        <v>5709620</v>
      </c>
      <c r="J48" s="31"/>
      <c r="K48" s="36">
        <f t="shared" si="8"/>
        <v>5709620</v>
      </c>
      <c r="L48" s="31"/>
      <c r="M48" s="31"/>
    </row>
    <row r="49" spans="3:13" ht="66.75" thickBot="1" x14ac:dyDescent="0.35">
      <c r="C49" s="32" t="s">
        <v>67</v>
      </c>
      <c r="D49" s="33" t="s">
        <v>190</v>
      </c>
      <c r="E49" s="34" t="s">
        <v>102</v>
      </c>
      <c r="F49" s="34">
        <v>1</v>
      </c>
      <c r="G49" s="70">
        <v>3892000</v>
      </c>
      <c r="H49" s="35">
        <f t="shared" si="6"/>
        <v>739480</v>
      </c>
      <c r="I49" s="70">
        <f t="shared" si="7"/>
        <v>4631480</v>
      </c>
      <c r="J49" s="31"/>
      <c r="K49" s="36">
        <f t="shared" si="8"/>
        <v>4631480</v>
      </c>
      <c r="L49" s="31"/>
      <c r="M49" s="31"/>
    </row>
    <row r="50" spans="3:13" ht="50.25" thickBot="1" x14ac:dyDescent="0.35">
      <c r="C50" s="32" t="s">
        <v>68</v>
      </c>
      <c r="D50" s="33" t="s">
        <v>69</v>
      </c>
      <c r="E50" s="34" t="s">
        <v>102</v>
      </c>
      <c r="F50" s="34">
        <v>1</v>
      </c>
      <c r="G50" s="70">
        <v>3292000</v>
      </c>
      <c r="H50" s="35">
        <f t="shared" si="6"/>
        <v>625480</v>
      </c>
      <c r="I50" s="70">
        <f t="shared" si="7"/>
        <v>3917480</v>
      </c>
      <c r="J50" s="31"/>
      <c r="K50" s="36">
        <f t="shared" si="8"/>
        <v>3917480</v>
      </c>
      <c r="L50" s="31"/>
      <c r="M50" s="31"/>
    </row>
    <row r="51" spans="3:13" ht="50.25" thickBot="1" x14ac:dyDescent="0.35">
      <c r="C51" s="32" t="s">
        <v>70</v>
      </c>
      <c r="D51" s="33" t="s">
        <v>71</v>
      </c>
      <c r="E51" s="34" t="s">
        <v>102</v>
      </c>
      <c r="F51" s="34">
        <v>1</v>
      </c>
      <c r="G51" s="70">
        <v>3482000</v>
      </c>
      <c r="H51" s="35">
        <f t="shared" si="6"/>
        <v>661580</v>
      </c>
      <c r="I51" s="70">
        <f t="shared" si="7"/>
        <v>4143580</v>
      </c>
      <c r="J51" s="31"/>
      <c r="K51" s="36">
        <f t="shared" si="8"/>
        <v>4143580</v>
      </c>
      <c r="L51" s="31"/>
      <c r="M51" s="31"/>
    </row>
    <row r="52" spans="3:13" ht="66.75" thickBot="1" x14ac:dyDescent="0.35">
      <c r="C52" s="32" t="s">
        <v>72</v>
      </c>
      <c r="D52" s="33" t="s">
        <v>73</v>
      </c>
      <c r="E52" s="34" t="s">
        <v>102</v>
      </c>
      <c r="F52" s="34">
        <v>1</v>
      </c>
      <c r="G52" s="70">
        <v>5235080</v>
      </c>
      <c r="H52" s="35">
        <f t="shared" si="6"/>
        <v>994665.2</v>
      </c>
      <c r="I52" s="70">
        <f t="shared" si="7"/>
        <v>6229745.2000000002</v>
      </c>
      <c r="J52" s="31"/>
      <c r="K52" s="36">
        <f t="shared" si="8"/>
        <v>6229745.2000000002</v>
      </c>
      <c r="L52" s="31"/>
      <c r="M52" s="31"/>
    </row>
    <row r="53" spans="3:13" ht="66.75" thickBot="1" x14ac:dyDescent="0.35">
      <c r="C53" s="32" t="s">
        <v>74</v>
      </c>
      <c r="D53" s="33" t="s">
        <v>75</v>
      </c>
      <c r="E53" s="34" t="s">
        <v>102</v>
      </c>
      <c r="F53" s="34">
        <v>1</v>
      </c>
      <c r="G53" s="70">
        <v>4012080</v>
      </c>
      <c r="H53" s="35">
        <f t="shared" si="6"/>
        <v>762295.2</v>
      </c>
      <c r="I53" s="70">
        <f t="shared" si="7"/>
        <v>4774375.2</v>
      </c>
      <c r="J53" s="31"/>
      <c r="K53" s="36">
        <f t="shared" si="8"/>
        <v>4774375.2</v>
      </c>
      <c r="L53" s="31"/>
      <c r="M53" s="31"/>
    </row>
    <row r="54" spans="3:13" ht="50.25" thickBot="1" x14ac:dyDescent="0.35">
      <c r="C54" s="32" t="s">
        <v>76</v>
      </c>
      <c r="D54" s="33" t="s">
        <v>191</v>
      </c>
      <c r="E54" s="34" t="s">
        <v>102</v>
      </c>
      <c r="F54" s="34">
        <v>1</v>
      </c>
      <c r="G54" s="70">
        <v>610000</v>
      </c>
      <c r="H54" s="35">
        <f t="shared" si="6"/>
        <v>115900</v>
      </c>
      <c r="I54" s="70">
        <f t="shared" si="7"/>
        <v>725900</v>
      </c>
      <c r="J54" s="31"/>
      <c r="K54" s="36">
        <f t="shared" si="8"/>
        <v>725900</v>
      </c>
      <c r="L54" s="31"/>
      <c r="M54" s="31"/>
    </row>
    <row r="55" spans="3:13" ht="66.75" thickBot="1" x14ac:dyDescent="0.35">
      <c r="C55" s="32" t="s">
        <v>77</v>
      </c>
      <c r="D55" s="33" t="s">
        <v>78</v>
      </c>
      <c r="E55" s="34" t="s">
        <v>102</v>
      </c>
      <c r="F55" s="34">
        <v>1</v>
      </c>
      <c r="G55" s="70">
        <v>4313080</v>
      </c>
      <c r="H55" s="35">
        <f t="shared" si="6"/>
        <v>819485.2</v>
      </c>
      <c r="I55" s="70">
        <f t="shared" si="7"/>
        <v>5132565.2</v>
      </c>
      <c r="J55" s="31"/>
      <c r="K55" s="36">
        <f t="shared" si="8"/>
        <v>5132565.2</v>
      </c>
      <c r="L55" s="31"/>
      <c r="M55" s="31"/>
    </row>
    <row r="56" spans="3:13" ht="66.75" thickBot="1" x14ac:dyDescent="0.35">
      <c r="C56" s="32" t="s">
        <v>79</v>
      </c>
      <c r="D56" s="33" t="s">
        <v>80</v>
      </c>
      <c r="E56" s="34" t="s">
        <v>102</v>
      </c>
      <c r="F56" s="34">
        <v>1</v>
      </c>
      <c r="G56" s="70">
        <v>4313760</v>
      </c>
      <c r="H56" s="35">
        <f t="shared" si="6"/>
        <v>819614.4</v>
      </c>
      <c r="I56" s="70">
        <f t="shared" si="7"/>
        <v>5133374.4000000004</v>
      </c>
      <c r="J56" s="31"/>
      <c r="K56" s="36">
        <f t="shared" si="8"/>
        <v>5133374.4000000004</v>
      </c>
      <c r="L56" s="31"/>
      <c r="M56" s="31"/>
    </row>
    <row r="57" spans="3:13" ht="83.25" thickBot="1" x14ac:dyDescent="0.35">
      <c r="C57" s="32" t="s">
        <v>81</v>
      </c>
      <c r="D57" s="33" t="s">
        <v>192</v>
      </c>
      <c r="E57" s="34" t="s">
        <v>102</v>
      </c>
      <c r="F57" s="34">
        <v>1</v>
      </c>
      <c r="G57" s="70">
        <v>3878000</v>
      </c>
      <c r="H57" s="35">
        <f t="shared" si="6"/>
        <v>736820</v>
      </c>
      <c r="I57" s="70">
        <f t="shared" si="7"/>
        <v>4614820</v>
      </c>
      <c r="J57" s="31"/>
      <c r="K57" s="36">
        <f t="shared" si="8"/>
        <v>4614820</v>
      </c>
      <c r="L57" s="31"/>
      <c r="M57" s="31"/>
    </row>
    <row r="58" spans="3:13" ht="83.25" thickBot="1" x14ac:dyDescent="0.35">
      <c r="C58" s="32" t="s">
        <v>82</v>
      </c>
      <c r="D58" s="33" t="s">
        <v>193</v>
      </c>
      <c r="E58" s="34" t="s">
        <v>102</v>
      </c>
      <c r="F58" s="34">
        <v>1</v>
      </c>
      <c r="G58" s="70">
        <v>3912000</v>
      </c>
      <c r="H58" s="35">
        <f t="shared" si="6"/>
        <v>743280</v>
      </c>
      <c r="I58" s="70">
        <f t="shared" si="7"/>
        <v>4655280</v>
      </c>
      <c r="J58" s="31"/>
      <c r="K58" s="36">
        <f t="shared" si="8"/>
        <v>4655280</v>
      </c>
      <c r="L58" s="31"/>
      <c r="M58" s="31"/>
    </row>
    <row r="59" spans="3:13" ht="17.25" thickBot="1" x14ac:dyDescent="0.35">
      <c r="C59" s="131" t="s">
        <v>174</v>
      </c>
      <c r="D59" s="132"/>
      <c r="E59" s="132"/>
      <c r="F59" s="133"/>
      <c r="G59" s="45">
        <v>52053120</v>
      </c>
      <c r="H59" s="45">
        <v>9890092.8000000007</v>
      </c>
      <c r="I59" s="45">
        <v>61943212.800000004</v>
      </c>
      <c r="J59" s="46"/>
      <c r="K59" s="47">
        <f>SUM(K47:K58)</f>
        <v>55118134.399999999</v>
      </c>
      <c r="L59" s="31"/>
      <c r="M59" s="31"/>
    </row>
    <row r="60" spans="3:13" ht="16.5" x14ac:dyDescent="0.3">
      <c r="C60" s="120" t="s">
        <v>228</v>
      </c>
      <c r="D60" s="120"/>
      <c r="E60" s="120"/>
      <c r="F60" s="120"/>
      <c r="G60" s="120"/>
      <c r="H60" s="120"/>
      <c r="I60" s="120"/>
      <c r="J60" s="46"/>
      <c r="K60" s="92"/>
      <c r="L60" s="31"/>
      <c r="M60" s="31"/>
    </row>
    <row r="61" spans="3:13" ht="16.5" x14ac:dyDescent="0.3">
      <c r="C61" s="42"/>
      <c r="D61" s="43"/>
      <c r="E61" s="42"/>
      <c r="F61" s="42"/>
      <c r="G61" s="44"/>
      <c r="H61" s="44"/>
      <c r="I61" s="44"/>
      <c r="J61" s="31"/>
      <c r="K61" s="44"/>
      <c r="L61" s="31"/>
      <c r="M61" s="31"/>
    </row>
    <row r="62" spans="3:13" ht="16.5" x14ac:dyDescent="0.3">
      <c r="C62" s="122" t="s">
        <v>117</v>
      </c>
      <c r="D62" s="122"/>
      <c r="E62" s="122"/>
      <c r="F62" s="122"/>
      <c r="G62" s="122"/>
      <c r="H62" s="122"/>
      <c r="I62" s="122"/>
      <c r="J62" s="122"/>
      <c r="K62" s="122"/>
      <c r="L62" s="31"/>
      <c r="M62" s="31"/>
    </row>
    <row r="63" spans="3:13" ht="16.5" x14ac:dyDescent="0.3">
      <c r="C63" s="122" t="s">
        <v>118</v>
      </c>
      <c r="D63" s="122"/>
      <c r="E63" s="122"/>
      <c r="F63" s="122"/>
      <c r="G63" s="122"/>
      <c r="H63" s="122"/>
      <c r="I63" s="122"/>
      <c r="J63" s="122"/>
      <c r="K63" s="122"/>
      <c r="L63" s="31"/>
      <c r="M63" s="31"/>
    </row>
    <row r="64" spans="3:13" ht="16.5" x14ac:dyDescent="0.3">
      <c r="C64" s="122" t="s">
        <v>119</v>
      </c>
      <c r="D64" s="122"/>
      <c r="E64" s="122"/>
      <c r="F64" s="122"/>
      <c r="G64" s="122"/>
      <c r="H64" s="122"/>
      <c r="I64" s="122"/>
      <c r="J64" s="122"/>
      <c r="K64" s="122"/>
      <c r="L64" s="31"/>
      <c r="M64" s="31"/>
    </row>
    <row r="65" spans="3:13" ht="16.5" x14ac:dyDescent="0.3">
      <c r="C65" s="122" t="s">
        <v>120</v>
      </c>
      <c r="D65" s="122"/>
      <c r="E65" s="122"/>
      <c r="F65" s="122"/>
      <c r="G65" s="122"/>
      <c r="H65" s="122"/>
      <c r="I65" s="122"/>
      <c r="J65" s="122"/>
      <c r="K65" s="122"/>
      <c r="L65" s="31"/>
      <c r="M65" s="31"/>
    </row>
    <row r="66" spans="3:13" ht="17.25" thickBot="1" x14ac:dyDescent="0.35">
      <c r="C66" s="42"/>
      <c r="D66" s="43"/>
      <c r="E66" s="42"/>
      <c r="F66" s="42"/>
      <c r="G66" s="44"/>
      <c r="H66" s="44"/>
      <c r="I66" s="44"/>
      <c r="J66" s="31"/>
      <c r="K66" s="44"/>
      <c r="L66" s="31"/>
      <c r="M66" s="31"/>
    </row>
    <row r="67" spans="3:13" ht="33" customHeight="1" thickBot="1" x14ac:dyDescent="0.35">
      <c r="C67" s="74">
        <v>4</v>
      </c>
      <c r="D67" s="114" t="s">
        <v>194</v>
      </c>
      <c r="E67" s="115"/>
      <c r="F67" s="115"/>
      <c r="G67" s="115"/>
      <c r="H67" s="115"/>
      <c r="I67" s="116"/>
      <c r="J67" s="31"/>
      <c r="K67" s="41"/>
      <c r="L67" s="31"/>
      <c r="M67" s="31"/>
    </row>
    <row r="68" spans="3:13" ht="54" customHeight="1" thickBot="1" x14ac:dyDescent="0.35">
      <c r="C68" s="37" t="s">
        <v>137</v>
      </c>
      <c r="D68" s="48" t="s">
        <v>121</v>
      </c>
      <c r="E68" s="34" t="s">
        <v>47</v>
      </c>
      <c r="F68" s="34">
        <v>1</v>
      </c>
      <c r="G68" s="71">
        <v>1878000</v>
      </c>
      <c r="H68" s="35">
        <f t="shared" ref="H68:H85" si="9">G68*0.19</f>
        <v>356820</v>
      </c>
      <c r="I68" s="70">
        <f>G68+H68</f>
        <v>2234820</v>
      </c>
      <c r="J68" s="31"/>
      <c r="K68" s="36">
        <f>I68*F68</f>
        <v>2234820</v>
      </c>
      <c r="L68" s="31"/>
      <c r="M68" s="31"/>
    </row>
    <row r="69" spans="3:13" ht="50.25" thickBot="1" x14ac:dyDescent="0.35">
      <c r="C69" s="37" t="s">
        <v>195</v>
      </c>
      <c r="D69" s="48" t="s">
        <v>122</v>
      </c>
      <c r="E69" s="34" t="s">
        <v>47</v>
      </c>
      <c r="F69" s="34">
        <v>2</v>
      </c>
      <c r="G69" s="71">
        <v>1878000</v>
      </c>
      <c r="H69" s="35">
        <f t="shared" si="9"/>
        <v>356820</v>
      </c>
      <c r="I69" s="70">
        <f t="shared" ref="I69:I82" si="10">G69+H69</f>
        <v>2234820</v>
      </c>
      <c r="J69" s="31"/>
      <c r="K69" s="36">
        <f t="shared" ref="K69:K82" si="11">I69*F69</f>
        <v>4469640</v>
      </c>
      <c r="L69" s="31"/>
      <c r="M69" s="31"/>
    </row>
    <row r="70" spans="3:13" ht="50.25" thickBot="1" x14ac:dyDescent="0.35">
      <c r="C70" s="37" t="s">
        <v>196</v>
      </c>
      <c r="D70" s="48" t="s">
        <v>123</v>
      </c>
      <c r="E70" s="34" t="s">
        <v>47</v>
      </c>
      <c r="F70" s="34">
        <v>2</v>
      </c>
      <c r="G70" s="71">
        <v>1878000</v>
      </c>
      <c r="H70" s="35">
        <f t="shared" si="9"/>
        <v>356820</v>
      </c>
      <c r="I70" s="70">
        <f t="shared" si="10"/>
        <v>2234820</v>
      </c>
      <c r="J70" s="31"/>
      <c r="K70" s="36">
        <f t="shared" si="11"/>
        <v>4469640</v>
      </c>
      <c r="L70" s="31"/>
      <c r="M70" s="31"/>
    </row>
    <row r="71" spans="3:13" ht="50.25" thickBot="1" x14ac:dyDescent="0.35">
      <c r="C71" s="75" t="s">
        <v>197</v>
      </c>
      <c r="D71" s="48" t="s">
        <v>124</v>
      </c>
      <c r="E71" s="34" t="s">
        <v>47</v>
      </c>
      <c r="F71" s="34">
        <v>2</v>
      </c>
      <c r="G71" s="71">
        <v>1878000</v>
      </c>
      <c r="H71" s="35">
        <f t="shared" si="9"/>
        <v>356820</v>
      </c>
      <c r="I71" s="70">
        <f t="shared" si="10"/>
        <v>2234820</v>
      </c>
      <c r="J71" s="31"/>
      <c r="K71" s="36">
        <f t="shared" si="11"/>
        <v>4469640</v>
      </c>
      <c r="L71" s="31"/>
      <c r="M71" s="31"/>
    </row>
    <row r="72" spans="3:13" ht="66.75" thickBot="1" x14ac:dyDescent="0.35">
      <c r="C72" s="76" t="s">
        <v>198</v>
      </c>
      <c r="D72" s="38" t="s">
        <v>125</v>
      </c>
      <c r="E72" s="34" t="s">
        <v>47</v>
      </c>
      <c r="F72" s="34">
        <v>1</v>
      </c>
      <c r="G72" s="71">
        <v>1574000</v>
      </c>
      <c r="H72" s="35">
        <f t="shared" si="9"/>
        <v>299060</v>
      </c>
      <c r="I72" s="70">
        <f t="shared" si="10"/>
        <v>1873060</v>
      </c>
      <c r="J72" s="31"/>
      <c r="K72" s="36">
        <f t="shared" si="11"/>
        <v>1873060</v>
      </c>
      <c r="L72" s="31"/>
      <c r="M72" s="31"/>
    </row>
    <row r="73" spans="3:13" ht="33.75" thickBot="1" x14ac:dyDescent="0.35">
      <c r="C73" s="76" t="s">
        <v>199</v>
      </c>
      <c r="D73" s="38" t="s">
        <v>126</v>
      </c>
      <c r="E73" s="34" t="s">
        <v>102</v>
      </c>
      <c r="F73" s="34">
        <v>1</v>
      </c>
      <c r="G73" s="71">
        <v>1380000</v>
      </c>
      <c r="H73" s="35">
        <f t="shared" si="9"/>
        <v>262200</v>
      </c>
      <c r="I73" s="70">
        <f t="shared" si="10"/>
        <v>1642200</v>
      </c>
      <c r="J73" s="31"/>
      <c r="K73" s="36">
        <f t="shared" si="11"/>
        <v>1642200</v>
      </c>
      <c r="L73" s="31"/>
      <c r="M73" s="31"/>
    </row>
    <row r="74" spans="3:13" ht="33.75" thickBot="1" x14ac:dyDescent="0.35">
      <c r="C74" s="32" t="s">
        <v>200</v>
      </c>
      <c r="D74" s="48" t="s">
        <v>127</v>
      </c>
      <c r="E74" s="34" t="s">
        <v>102</v>
      </c>
      <c r="F74" s="34">
        <v>1</v>
      </c>
      <c r="G74" s="71">
        <v>1860000</v>
      </c>
      <c r="H74" s="35">
        <f t="shared" si="9"/>
        <v>353400</v>
      </c>
      <c r="I74" s="70">
        <f t="shared" si="10"/>
        <v>2213400</v>
      </c>
      <c r="J74" s="31"/>
      <c r="K74" s="36">
        <f t="shared" si="11"/>
        <v>2213400</v>
      </c>
      <c r="L74" s="31"/>
      <c r="M74" s="31"/>
    </row>
    <row r="75" spans="3:13" ht="33.75" thickBot="1" x14ac:dyDescent="0.35">
      <c r="C75" s="37" t="s">
        <v>201</v>
      </c>
      <c r="D75" s="48" t="s">
        <v>128</v>
      </c>
      <c r="E75" s="34" t="s">
        <v>47</v>
      </c>
      <c r="F75" s="34">
        <v>2</v>
      </c>
      <c r="G75" s="71">
        <v>1782000</v>
      </c>
      <c r="H75" s="35">
        <f t="shared" si="9"/>
        <v>338580</v>
      </c>
      <c r="I75" s="70">
        <f t="shared" si="10"/>
        <v>2120580</v>
      </c>
      <c r="J75" s="31"/>
      <c r="K75" s="36">
        <f t="shared" si="11"/>
        <v>4241160</v>
      </c>
      <c r="L75" s="31"/>
      <c r="M75" s="31"/>
    </row>
    <row r="76" spans="3:13" ht="50.25" thickBot="1" x14ac:dyDescent="0.35">
      <c r="C76" s="37" t="s">
        <v>202</v>
      </c>
      <c r="D76" s="48" t="s">
        <v>129</v>
      </c>
      <c r="E76" s="34" t="s">
        <v>47</v>
      </c>
      <c r="F76" s="34">
        <v>1</v>
      </c>
      <c r="G76" s="71">
        <v>3836000</v>
      </c>
      <c r="H76" s="35">
        <f t="shared" si="9"/>
        <v>728840</v>
      </c>
      <c r="I76" s="70">
        <f t="shared" si="10"/>
        <v>4564840</v>
      </c>
      <c r="J76" s="31"/>
      <c r="K76" s="36">
        <f t="shared" si="11"/>
        <v>4564840</v>
      </c>
      <c r="L76" s="31"/>
      <c r="M76" s="31"/>
    </row>
    <row r="77" spans="3:13" ht="33.75" thickBot="1" x14ac:dyDescent="0.35">
      <c r="C77" s="37" t="s">
        <v>203</v>
      </c>
      <c r="D77" s="48" t="s">
        <v>130</v>
      </c>
      <c r="E77" s="34" t="s">
        <v>47</v>
      </c>
      <c r="F77" s="34">
        <v>1</v>
      </c>
      <c r="G77" s="71">
        <v>1792000</v>
      </c>
      <c r="H77" s="35">
        <f t="shared" si="9"/>
        <v>340480</v>
      </c>
      <c r="I77" s="70">
        <f t="shared" si="10"/>
        <v>2132480</v>
      </c>
      <c r="J77" s="31"/>
      <c r="K77" s="36">
        <f t="shared" si="11"/>
        <v>2132480</v>
      </c>
      <c r="L77" s="31"/>
      <c r="M77" s="31"/>
    </row>
    <row r="78" spans="3:13" ht="33.75" thickBot="1" x14ac:dyDescent="0.35">
      <c r="C78" s="37" t="s">
        <v>204</v>
      </c>
      <c r="D78" s="48" t="s">
        <v>131</v>
      </c>
      <c r="E78" s="34" t="s">
        <v>47</v>
      </c>
      <c r="F78" s="34">
        <v>1</v>
      </c>
      <c r="G78" s="71">
        <v>1854600</v>
      </c>
      <c r="H78" s="35">
        <f t="shared" si="9"/>
        <v>352374</v>
      </c>
      <c r="I78" s="70">
        <f t="shared" si="10"/>
        <v>2206974</v>
      </c>
      <c r="J78" s="31"/>
      <c r="K78" s="36">
        <f t="shared" si="11"/>
        <v>2206974</v>
      </c>
      <c r="L78" s="31"/>
      <c r="M78" s="31"/>
    </row>
    <row r="79" spans="3:13" ht="32.25" customHeight="1" thickBot="1" x14ac:dyDescent="0.35">
      <c r="C79" s="37" t="s">
        <v>205</v>
      </c>
      <c r="D79" s="48" t="s">
        <v>132</v>
      </c>
      <c r="E79" s="34" t="s">
        <v>47</v>
      </c>
      <c r="F79" s="34">
        <v>1</v>
      </c>
      <c r="G79" s="71">
        <v>2482000</v>
      </c>
      <c r="H79" s="35">
        <f t="shared" si="9"/>
        <v>471580</v>
      </c>
      <c r="I79" s="70">
        <f t="shared" si="10"/>
        <v>2953580</v>
      </c>
      <c r="J79" s="31"/>
      <c r="K79" s="36">
        <f t="shared" si="11"/>
        <v>2953580</v>
      </c>
      <c r="L79" s="31"/>
      <c r="M79" s="31"/>
    </row>
    <row r="80" spans="3:13" ht="50.25" thickBot="1" x14ac:dyDescent="0.35">
      <c r="C80" s="72" t="s">
        <v>206</v>
      </c>
      <c r="D80" s="48" t="s">
        <v>133</v>
      </c>
      <c r="E80" s="34" t="s">
        <v>47</v>
      </c>
      <c r="F80" s="34">
        <v>1</v>
      </c>
      <c r="G80" s="71">
        <v>1765000</v>
      </c>
      <c r="H80" s="35">
        <f t="shared" si="9"/>
        <v>335350</v>
      </c>
      <c r="I80" s="70">
        <f t="shared" si="10"/>
        <v>2100350</v>
      </c>
      <c r="J80" s="31"/>
      <c r="K80" s="36">
        <f t="shared" si="11"/>
        <v>2100350</v>
      </c>
      <c r="L80" s="31"/>
      <c r="M80" s="31"/>
    </row>
    <row r="81" spans="3:13" ht="66.75" thickBot="1" x14ac:dyDescent="0.35">
      <c r="C81" s="37" t="s">
        <v>207</v>
      </c>
      <c r="D81" s="48" t="s">
        <v>134</v>
      </c>
      <c r="E81" s="34" t="s">
        <v>47</v>
      </c>
      <c r="F81" s="34">
        <v>1</v>
      </c>
      <c r="G81" s="71">
        <v>1580000</v>
      </c>
      <c r="H81" s="35">
        <f t="shared" si="9"/>
        <v>300200</v>
      </c>
      <c r="I81" s="70">
        <f t="shared" si="10"/>
        <v>1880200</v>
      </c>
      <c r="J81" s="31"/>
      <c r="K81" s="36">
        <f t="shared" si="11"/>
        <v>1880200</v>
      </c>
      <c r="L81" s="31"/>
      <c r="M81" s="31"/>
    </row>
    <row r="82" spans="3:13" ht="33.75" thickBot="1" x14ac:dyDescent="0.35">
      <c r="C82" s="37" t="s">
        <v>208</v>
      </c>
      <c r="D82" s="48" t="s">
        <v>135</v>
      </c>
      <c r="E82" s="34" t="s">
        <v>47</v>
      </c>
      <c r="F82" s="34">
        <v>1</v>
      </c>
      <c r="G82" s="71">
        <v>1685000</v>
      </c>
      <c r="H82" s="35">
        <f t="shared" si="9"/>
        <v>320150</v>
      </c>
      <c r="I82" s="70">
        <f t="shared" si="10"/>
        <v>2005150</v>
      </c>
      <c r="J82" s="31"/>
      <c r="K82" s="36">
        <f t="shared" si="11"/>
        <v>2005150</v>
      </c>
      <c r="L82" s="31"/>
      <c r="M82" s="31"/>
    </row>
    <row r="83" spans="3:13" ht="33.75" thickBot="1" x14ac:dyDescent="0.35">
      <c r="C83" s="37" t="s">
        <v>209</v>
      </c>
      <c r="D83" s="48" t="s">
        <v>231</v>
      </c>
      <c r="E83" s="34" t="s">
        <v>47</v>
      </c>
      <c r="F83" s="34">
        <v>1</v>
      </c>
      <c r="G83" s="71">
        <v>6800000</v>
      </c>
      <c r="H83" s="35">
        <f t="shared" si="9"/>
        <v>1292000</v>
      </c>
      <c r="I83" s="70">
        <f>G83+H83</f>
        <v>8092000</v>
      </c>
      <c r="J83" s="31"/>
      <c r="K83" s="36">
        <f>I83*F83</f>
        <v>8092000</v>
      </c>
      <c r="L83" s="31"/>
      <c r="M83" s="31"/>
    </row>
    <row r="84" spans="3:13" ht="33.75" thickBot="1" x14ac:dyDescent="0.35">
      <c r="C84" s="37" t="s">
        <v>210</v>
      </c>
      <c r="D84" s="48" t="s">
        <v>230</v>
      </c>
      <c r="E84" s="34" t="s">
        <v>47</v>
      </c>
      <c r="F84" s="34">
        <v>1</v>
      </c>
      <c r="G84" s="71">
        <v>2691804</v>
      </c>
      <c r="H84" s="35">
        <f t="shared" si="9"/>
        <v>511442.76</v>
      </c>
      <c r="I84" s="70">
        <f>G84+H84</f>
        <v>3203246.76</v>
      </c>
      <c r="J84" s="31"/>
      <c r="K84" s="36">
        <f>F84*I84</f>
        <v>3203246.76</v>
      </c>
      <c r="L84" s="31"/>
      <c r="M84" s="31"/>
    </row>
    <row r="85" spans="3:13" ht="33.75" thickBot="1" x14ac:dyDescent="0.35">
      <c r="C85" s="75" t="s">
        <v>229</v>
      </c>
      <c r="D85" s="93" t="s">
        <v>136</v>
      </c>
      <c r="E85" s="82" t="s">
        <v>47</v>
      </c>
      <c r="F85" s="82">
        <v>1</v>
      </c>
      <c r="G85" s="94">
        <v>2646000</v>
      </c>
      <c r="H85" s="35">
        <f t="shared" si="9"/>
        <v>502740</v>
      </c>
      <c r="I85" s="70">
        <f>G85+H85</f>
        <v>3148740</v>
      </c>
      <c r="J85" s="31"/>
      <c r="K85" s="36">
        <f>F85*I85</f>
        <v>3148740</v>
      </c>
      <c r="L85" s="31"/>
      <c r="M85" s="31"/>
    </row>
    <row r="86" spans="3:13" ht="149.25" thickBot="1" x14ac:dyDescent="0.35">
      <c r="C86" s="84" t="s">
        <v>232</v>
      </c>
      <c r="D86" s="85" t="s">
        <v>233</v>
      </c>
      <c r="E86" s="84" t="s">
        <v>47</v>
      </c>
      <c r="F86" s="84">
        <v>1</v>
      </c>
      <c r="G86" s="86">
        <v>3545870</v>
      </c>
      <c r="H86" s="87">
        <v>534996.30000000005</v>
      </c>
      <c r="I86" s="70">
        <f>G86+H86</f>
        <v>4080866.3</v>
      </c>
      <c r="J86" s="31"/>
      <c r="K86" s="36">
        <f>I86*F86</f>
        <v>4080866.3</v>
      </c>
      <c r="L86" s="31"/>
      <c r="M86" s="31"/>
    </row>
    <row r="87" spans="3:13" ht="17.25" thickBot="1" x14ac:dyDescent="0.35">
      <c r="C87" s="125" t="s">
        <v>174</v>
      </c>
      <c r="D87" s="126"/>
      <c r="E87" s="126"/>
      <c r="F87" s="127"/>
      <c r="G87" s="45">
        <v>140947296</v>
      </c>
      <c r="H87" s="45">
        <v>26779986.240000002</v>
      </c>
      <c r="I87" s="47">
        <v>167727282.24000001</v>
      </c>
      <c r="J87" s="46"/>
      <c r="K87" s="47">
        <v>38170440</v>
      </c>
      <c r="L87" s="31"/>
      <c r="M87" s="31"/>
    </row>
    <row r="88" spans="3:13" ht="12" customHeight="1" thickBot="1" x14ac:dyDescent="0.35">
      <c r="C88" s="49"/>
      <c r="D88" s="31"/>
      <c r="E88" s="31"/>
      <c r="F88" s="31"/>
      <c r="G88" s="31"/>
      <c r="H88" s="31"/>
      <c r="I88" s="31"/>
      <c r="J88" s="31"/>
      <c r="K88" s="31"/>
      <c r="L88" s="31"/>
      <c r="M88" s="31"/>
    </row>
    <row r="89" spans="3:13" ht="19.5" customHeight="1" thickBot="1" x14ac:dyDescent="0.35">
      <c r="C89" s="109" t="s">
        <v>184</v>
      </c>
      <c r="D89" s="110"/>
      <c r="E89" s="110"/>
      <c r="F89" s="110"/>
      <c r="G89" s="110"/>
      <c r="H89" s="110"/>
      <c r="I89" s="111"/>
      <c r="K89" s="51">
        <v>139079917.20000002</v>
      </c>
      <c r="L89" s="31"/>
      <c r="M89" s="50"/>
    </row>
    <row r="90" spans="3:13" ht="15.75" customHeight="1" x14ac:dyDescent="0.2"/>
  </sheetData>
  <mergeCells count="16">
    <mergeCell ref="C4:K4"/>
    <mergeCell ref="H3:K3"/>
    <mergeCell ref="C3:G3"/>
    <mergeCell ref="K6:K7"/>
    <mergeCell ref="C87:F87"/>
    <mergeCell ref="D7:I7"/>
    <mergeCell ref="C59:F59"/>
    <mergeCell ref="C62:K62"/>
    <mergeCell ref="C63:K63"/>
    <mergeCell ref="C64:K64"/>
    <mergeCell ref="C65:K65"/>
    <mergeCell ref="C89:I89"/>
    <mergeCell ref="D46:I46"/>
    <mergeCell ref="D67:I67"/>
    <mergeCell ref="C44:F44"/>
    <mergeCell ref="C60:I60"/>
  </mergeCells>
  <phoneticPr fontId="9" type="noConversion"/>
  <printOptions horizontalCentered="1"/>
  <pageMargins left="0.11811023622047245" right="7.874015748031496E-2" top="0.35433070866141736" bottom="0.15748031496062992" header="0.31496062992125984" footer="0.31496062992125984"/>
  <pageSetup scale="67" fitToHeight="4" orientation="portrait" r:id="rId1"/>
  <rowBreaks count="3" manualBreakCount="3">
    <brk id="21" min="1" max="11" man="1"/>
    <brk id="44" min="1" max="11" man="1"/>
    <brk id="61" min="1" max="11" man="1"/>
  </rowBreak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79998168889431442"/>
  </sheetPr>
  <dimension ref="C2:D23"/>
  <sheetViews>
    <sheetView showGridLines="0" view="pageBreakPreview" zoomScaleNormal="100" zoomScaleSheetLayoutView="100" workbookViewId="0">
      <selection activeCell="D15" sqref="D15"/>
    </sheetView>
  </sheetViews>
  <sheetFormatPr baseColWidth="10" defaultRowHeight="12.75" x14ac:dyDescent="0.2"/>
  <cols>
    <col min="1" max="1" width="2.7109375" customWidth="1"/>
    <col min="2" max="2" width="3" customWidth="1"/>
    <col min="3" max="3" width="4.5703125" style="13" bestFit="1" customWidth="1"/>
    <col min="4" max="4" width="70.28515625" customWidth="1"/>
    <col min="5" max="5" width="2.42578125" customWidth="1"/>
  </cols>
  <sheetData>
    <row r="2" spans="3:4" ht="13.5" thickBot="1" x14ac:dyDescent="0.25"/>
    <row r="3" spans="3:4" ht="17.25" customHeight="1" x14ac:dyDescent="0.2">
      <c r="C3" s="134" t="s">
        <v>171</v>
      </c>
      <c r="D3" s="135"/>
    </row>
    <row r="4" spans="3:4" ht="17.25" customHeight="1" thickBot="1" x14ac:dyDescent="0.25">
      <c r="C4" s="136" t="s">
        <v>172</v>
      </c>
      <c r="D4" s="137"/>
    </row>
    <row r="5" spans="3:4" ht="4.5" customHeight="1" thickBot="1" x14ac:dyDescent="0.25">
      <c r="C5" s="138"/>
      <c r="D5" s="138"/>
    </row>
    <row r="6" spans="3:4" x14ac:dyDescent="0.2">
      <c r="C6" s="73">
        <v>4</v>
      </c>
      <c r="D6" s="22" t="s">
        <v>138</v>
      </c>
    </row>
    <row r="7" spans="3:4" x14ac:dyDescent="0.2">
      <c r="C7" s="23" t="s">
        <v>139</v>
      </c>
      <c r="D7" s="24" t="s">
        <v>152</v>
      </c>
    </row>
    <row r="8" spans="3:4" x14ac:dyDescent="0.2">
      <c r="C8" s="23" t="s">
        <v>140</v>
      </c>
      <c r="D8" s="24" t="s">
        <v>153</v>
      </c>
    </row>
    <row r="9" spans="3:4" x14ac:dyDescent="0.2">
      <c r="C9" s="23" t="s">
        <v>141</v>
      </c>
      <c r="D9" s="24" t="s">
        <v>154</v>
      </c>
    </row>
    <row r="10" spans="3:4" x14ac:dyDescent="0.2">
      <c r="C10" s="23" t="s">
        <v>142</v>
      </c>
      <c r="D10" s="24" t="s">
        <v>155</v>
      </c>
    </row>
    <row r="11" spans="3:4" x14ac:dyDescent="0.2">
      <c r="C11" s="23" t="s">
        <v>143</v>
      </c>
      <c r="D11" s="24" t="s">
        <v>156</v>
      </c>
    </row>
    <row r="12" spans="3:4" x14ac:dyDescent="0.2">
      <c r="C12" s="23" t="s">
        <v>144</v>
      </c>
      <c r="D12" s="24" t="s">
        <v>157</v>
      </c>
    </row>
    <row r="13" spans="3:4" ht="25.5" x14ac:dyDescent="0.2">
      <c r="C13" s="23" t="s">
        <v>145</v>
      </c>
      <c r="D13" s="24" t="s">
        <v>158</v>
      </c>
    </row>
    <row r="14" spans="3:4" x14ac:dyDescent="0.2">
      <c r="C14" s="23" t="s">
        <v>146</v>
      </c>
      <c r="D14" s="24" t="s">
        <v>159</v>
      </c>
    </row>
    <row r="15" spans="3:4" x14ac:dyDescent="0.2">
      <c r="C15" s="23" t="s">
        <v>147</v>
      </c>
      <c r="D15" s="24" t="s">
        <v>160</v>
      </c>
    </row>
    <row r="16" spans="3:4" x14ac:dyDescent="0.2">
      <c r="C16" s="23" t="s">
        <v>148</v>
      </c>
      <c r="D16" s="24" t="s">
        <v>161</v>
      </c>
    </row>
    <row r="17" spans="3:4" x14ac:dyDescent="0.2">
      <c r="C17" s="23" t="s">
        <v>149</v>
      </c>
      <c r="D17" s="24" t="s">
        <v>162</v>
      </c>
    </row>
    <row r="18" spans="3:4" x14ac:dyDescent="0.2">
      <c r="C18" s="23" t="s">
        <v>150</v>
      </c>
      <c r="D18" s="24" t="s">
        <v>163</v>
      </c>
    </row>
    <row r="19" spans="3:4" x14ac:dyDescent="0.2">
      <c r="C19" s="23" t="s">
        <v>151</v>
      </c>
      <c r="D19" s="24" t="s">
        <v>164</v>
      </c>
    </row>
    <row r="20" spans="3:4" ht="25.5" x14ac:dyDescent="0.2">
      <c r="C20" s="23" t="s">
        <v>167</v>
      </c>
      <c r="D20" s="24" t="s">
        <v>165</v>
      </c>
    </row>
    <row r="21" spans="3:4" x14ac:dyDescent="0.2">
      <c r="C21" s="23" t="s">
        <v>168</v>
      </c>
      <c r="D21" s="24" t="s">
        <v>166</v>
      </c>
    </row>
    <row r="22" spans="3:4" ht="26.25" thickBot="1" x14ac:dyDescent="0.25">
      <c r="C22" s="25" t="s">
        <v>169</v>
      </c>
      <c r="D22" s="26" t="s">
        <v>170</v>
      </c>
    </row>
    <row r="23" spans="3:4" x14ac:dyDescent="0.2">
      <c r="C23" s="14"/>
    </row>
  </sheetData>
  <mergeCells count="3">
    <mergeCell ref="C3:D3"/>
    <mergeCell ref="C4:D4"/>
    <mergeCell ref="C5:D5"/>
  </mergeCells>
  <phoneticPr fontId="9" type="noConversion"/>
  <printOptions horizontalCentered="1"/>
  <pageMargins left="0.31496062992125984" right="0.31496062992125984" top="0.35433070866141736" bottom="0.74803149606299213" header="0.31496062992125984" footer="0.31496062992125984"/>
  <pageSetup scale="125" orientation="portrait" r:id="rId1"/>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CAMAN_2023.1</vt:lpstr>
      <vt:lpstr>CAMAN_2023.2</vt:lpstr>
      <vt:lpstr>ACTIVIDADES</vt:lpstr>
      <vt:lpstr>CAMAN_2023.2!_Hlk66828521</vt:lpstr>
      <vt:lpstr>ACTIVIDADES!Área_de_impresión</vt:lpstr>
      <vt:lpstr>CAMAN_2023.1!Área_de_impresión</vt:lpstr>
      <vt:lpstr>CAMAN_2023.2!Área_de_impresión</vt:lpstr>
      <vt:lpstr>CAMAN_2023.1!Títulos_a_imprimir</vt:lpstr>
      <vt:lpstr>CAMAN_2023.2!Títulos_a_imprimir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CONCREAMBIENTE1</dc:creator>
  <cp:lastModifiedBy>MAGDALENA JAIMES ORTEGA</cp:lastModifiedBy>
  <cp:lastPrinted>2023-03-15T22:10:57Z</cp:lastPrinted>
  <dcterms:created xsi:type="dcterms:W3CDTF">2022-10-12T18:51:24Z</dcterms:created>
  <dcterms:modified xsi:type="dcterms:W3CDTF">2023-06-24T14:54:54Z</dcterms:modified>
</cp:coreProperties>
</file>