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cuments\2023\FORTIC 2023\Licitaciones y Contratos 2023\POR PRESENTAR\Medellin Varios - SENA Intercentros 2023 SECOP II 13 LOTES\PROPUESTA\FORMATOS\ECONOMICAS\"/>
    </mc:Choice>
  </mc:AlternateContent>
  <xr:revisionPtr revIDLastSave="0" documentId="13_ncr:1_{5AD66540-A695-4404-918B-C0C9D0358F30}" xr6:coauthVersionLast="47" xr6:coauthVersionMax="47" xr10:uidLastSave="{00000000-0000-0000-0000-000000000000}"/>
  <bookViews>
    <workbookView xWindow="7710" yWindow="390" windowWidth="21105" windowHeight="15135" xr2:uid="{52F2EB79-9FE9-428F-B032-4158C9B4CDD4}"/>
  </bookViews>
  <sheets>
    <sheet name="LOTE 5" sheetId="1" r:id="rId1"/>
  </sheets>
  <definedNames>
    <definedName name="_xlnm.Print_Titles" localSheetId="0">'LOTE 5'!$14:$15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J38" i="1" l="1"/>
  <c r="E17" i="1"/>
  <c r="F17" i="1" s="1"/>
  <c r="E18" i="1"/>
  <c r="F18" i="1" s="1"/>
  <c r="E19" i="1"/>
  <c r="F19" i="1" s="1"/>
  <c r="G19" i="1" s="1"/>
  <c r="K19" i="1" s="1"/>
  <c r="L19" i="1" s="1"/>
  <c r="E20" i="1"/>
  <c r="F20" i="1" s="1"/>
  <c r="E21" i="1"/>
  <c r="F21" i="1" s="1"/>
  <c r="G21" i="1" s="1"/>
  <c r="K21" i="1" s="1"/>
  <c r="L21" i="1" s="1"/>
  <c r="E22" i="1"/>
  <c r="F22" i="1"/>
  <c r="G22" i="1"/>
  <c r="K22" i="1" s="1"/>
  <c r="L22" i="1" s="1"/>
  <c r="E23" i="1"/>
  <c r="F23" i="1" s="1"/>
  <c r="E24" i="1"/>
  <c r="F24" i="1"/>
  <c r="G24" i="1"/>
  <c r="E25" i="1"/>
  <c r="F25" i="1"/>
  <c r="G25" i="1"/>
  <c r="K25" i="1" s="1"/>
  <c r="L25" i="1" s="1"/>
  <c r="E26" i="1"/>
  <c r="F26" i="1" s="1"/>
  <c r="E27" i="1"/>
  <c r="F27" i="1"/>
  <c r="G27" i="1"/>
  <c r="F28" i="1"/>
  <c r="G28" i="1" s="1"/>
  <c r="E29" i="1"/>
  <c r="F29" i="1"/>
  <c r="G29" i="1"/>
  <c r="E30" i="1"/>
  <c r="F30" i="1"/>
  <c r="G30" i="1"/>
  <c r="E31" i="1"/>
  <c r="F31" i="1" s="1"/>
  <c r="E32" i="1"/>
  <c r="F32" i="1"/>
  <c r="G32" i="1"/>
  <c r="E33" i="1"/>
  <c r="F33" i="1"/>
  <c r="G33" i="1"/>
  <c r="E34" i="1"/>
  <c r="F34" i="1" s="1"/>
  <c r="G34" i="1" s="1"/>
  <c r="K34" i="1" s="1"/>
  <c r="L34" i="1" s="1"/>
  <c r="E35" i="1"/>
  <c r="F35" i="1"/>
  <c r="G35" i="1"/>
  <c r="E36" i="1"/>
  <c r="G36" i="1" s="1"/>
  <c r="K36" i="1" s="1"/>
  <c r="L36" i="1" s="1"/>
  <c r="F36" i="1"/>
  <c r="E37" i="1"/>
  <c r="F37" i="1"/>
  <c r="G37" i="1"/>
  <c r="K37" i="1" s="1"/>
  <c r="L37" i="1" s="1"/>
  <c r="F16" i="1"/>
  <c r="E16" i="1"/>
  <c r="J17" i="1"/>
  <c r="J18" i="1"/>
  <c r="J19" i="1"/>
  <c r="J20" i="1"/>
  <c r="J21" i="1"/>
  <c r="J22" i="1"/>
  <c r="J23" i="1"/>
  <c r="J24" i="1"/>
  <c r="K24" i="1"/>
  <c r="L24" i="1"/>
  <c r="J25" i="1"/>
  <c r="J26" i="1"/>
  <c r="J27" i="1"/>
  <c r="K27" i="1"/>
  <c r="L27" i="1" s="1"/>
  <c r="J28" i="1"/>
  <c r="J29" i="1"/>
  <c r="K29" i="1"/>
  <c r="L29" i="1"/>
  <c r="J30" i="1"/>
  <c r="K30" i="1"/>
  <c r="J31" i="1"/>
  <c r="J32" i="1"/>
  <c r="K32" i="1"/>
  <c r="L32" i="1"/>
  <c r="J33" i="1"/>
  <c r="K33" i="1"/>
  <c r="L33" i="1" s="1"/>
  <c r="J34" i="1"/>
  <c r="J35" i="1"/>
  <c r="K35" i="1"/>
  <c r="L35" i="1" s="1"/>
  <c r="J36" i="1"/>
  <c r="J37" i="1"/>
  <c r="J16" i="1"/>
  <c r="K28" i="1" l="1"/>
  <c r="L28" i="1" s="1"/>
  <c r="G38" i="1"/>
  <c r="G26" i="1"/>
  <c r="K26" i="1" s="1"/>
  <c r="L26" i="1" s="1"/>
  <c r="G18" i="1"/>
  <c r="K18" i="1" s="1"/>
  <c r="L18" i="1" s="1"/>
  <c r="G31" i="1"/>
  <c r="K31" i="1" s="1"/>
  <c r="L31" i="1" s="1"/>
  <c r="G23" i="1"/>
  <c r="K23" i="1" s="1"/>
  <c r="L23" i="1" s="1"/>
  <c r="L30" i="1"/>
  <c r="G20" i="1"/>
  <c r="K20" i="1" s="1"/>
  <c r="L20" i="1" s="1"/>
  <c r="G17" i="1"/>
  <c r="K17" i="1" s="1"/>
  <c r="L17" i="1" s="1"/>
  <c r="G16" i="1"/>
  <c r="K16" i="1" s="1"/>
  <c r="L16" i="1" s="1"/>
</calcChain>
</file>

<file path=xl/sharedStrings.xml><?xml version="1.0" encoding="utf-8"?>
<sst xmlns="http://schemas.openxmlformats.org/spreadsheetml/2006/main" count="68" uniqueCount="46">
  <si>
    <t>OFERTA ECONOMICA</t>
  </si>
  <si>
    <t xml:space="preserve">Los precios deben corresponder a los precios del mercado. </t>
  </si>
  <si>
    <t>Ítem</t>
  </si>
  <si>
    <t>DESCRIPCIÓN</t>
  </si>
  <si>
    <t>Unidad</t>
  </si>
  <si>
    <t>Cant.  Inicial</t>
  </si>
  <si>
    <t>TOTAL</t>
  </si>
  <si>
    <t xml:space="preserve">PRECIO </t>
  </si>
  <si>
    <t>IVA</t>
  </si>
  <si>
    <t>VALOR TOTAL</t>
  </si>
  <si>
    <t xml:space="preserve">VALORES PROPUESTA </t>
  </si>
  <si>
    <t>UN</t>
  </si>
  <si>
    <t>El proponente deberá presentar un listado de los artículos y deberá cumplir con las especificaciones técnicas de los bienes solicitados por la entidad. El contratista deberá garantizar de primera calidad los materiales, y ajustar las cantidades según indique la entidad, hasta el valor total del presupuesto para cada grupo, los entregará debidamente empacados y rotulados, en las instalaciones del SENA.
El SENA contratará el servicio en mención con empresas o cualquier persona natural o jurídica especializada en la materia, que provean estos bienes con experiencia e idoneidad.</t>
  </si>
  <si>
    <t>Curvígrafo plastico flexible de 50 cm milimetrado</t>
  </si>
  <si>
    <t>Rapidografo desechable de tinta negra 0.4</t>
  </si>
  <si>
    <t>Papel Cartulina durex tamaño hoja 35 x 50 cm (1/4 de pliego). Paquete o block por 10 hojas.</t>
  </si>
  <si>
    <t>Papel opalino grabada tamaño 100 cm X 70 cm color blanco por unidad</t>
  </si>
  <si>
    <t>Lamina de de Acrilico. Colores: Transparente y negro.   Dimensiones: 120 cm X 90 cm Espesor: 3 mm, 4 mm y 5mm. En cantidades iguales según la cantidad solicitada.</t>
  </si>
  <si>
    <t>Lamina de de Acrilico. Colores: Amarillo, azul, rojo, blanco, naranja, verde.   Dimensiones: 120 cm X 90 cm Espesor: 3 mm, 4 mm y 5mm. En cantidades iguales según la cantidad solicitada.</t>
  </si>
  <si>
    <t>Filamento PLA Premium para impresora 3D por 1kg (1000 gr) Calibre - espesor: 1.75mm (Color surtido: amarillo, azul, rojo, verde, blanco, dorado, negro, morado, naranja, blanco o azul fluorescente) En catidades iguales según la cantidad solicitada.</t>
  </si>
  <si>
    <t>Filamento TPU Flexible Para impresora 3D por 1kg (1000 gr) Calibre - espesor: 1.75mm (Color surtido: amarillo, azul, rojo, verde, dorado, blanco, negro, morado, naranja, blanco o azul fluorescente) En catidades iguales según la cantidad solicitada.</t>
  </si>
  <si>
    <t>Filamento ABS premium para impresora 3D por 1kg (1000 gr) Calibre - espesor: 1.75mm (Color surtido: amarillo, azul, rojo, verde, dorado, blanco, negro, morado, naranja, blanco o azul fluorescente) En catidades iguales según la cantidad solicitada.</t>
  </si>
  <si>
    <t>Filamento PET-g para impresora 3D por 1kg (1000 gr) Calibre - espesor: 1.75mm (Color surtido:Dorado, amarillo, azul, rojo, verde, blanco, negro, morado, naranja, blanco o azul fluorescente)</t>
  </si>
  <si>
    <t>Resina liquida tipo ABS para Impresora 3D. Sensible a rayos UV. Color surtido (negro, azul, gris, beige, azul o verde translucido, blanco translucido). Presentación: Botella - frasco por 1lt (1000 ml) o 1kg (1000 gr).</t>
  </si>
  <si>
    <t>Rollo Papel blanco de 90 gr para plotter. En Rollo Dimensiones: 724 mm x 50 m</t>
  </si>
  <si>
    <t>Hoja de papel adhesivo de 100x70 cm color blanco para impresión de tinta en plotter. Por pliego</t>
  </si>
  <si>
    <t>Lamina - pelicula FEP para Impresora UNIZ 3d de Resina. Dimensiones: 200 x 280 mm o 200 x300 mm. Paquete por 10 laminas.</t>
  </si>
  <si>
    <t>Cartucho de Tinta HP DesignJet 728 negro mate de 300 ml para plotter HP T830 (Original, nuevo) No remanofacturado, ni recargado.</t>
  </si>
  <si>
    <t>Cartucho de Tinta HP DesignJet 728 Magenta de 130ml para plotter HP T830 (Original, nuevo) No remanofacturado, ni recargado.</t>
  </si>
  <si>
    <t>Cartucho de Tinta HP DesignJet 728 Amarillo de 130ml para plotter HP T830 (Original, nuevo) No remanofacturado, ni recargado.</t>
  </si>
  <si>
    <t>Cartucho de Tinta HP DesignJet 728 Cian de 130ml para plotter HP T830 (Original, nuevo) No remanofacturado, ni recargado.</t>
  </si>
  <si>
    <t>Cartucho de Tinta HP DesignJet 712 Negro Mate de 80 ml para plotter HP T650 36" (Original, nuevo) No remanofacturado, ni recargado.</t>
  </si>
  <si>
    <t>Cartucho de Tinta HP DesignJet 712 Magenta de 29 ml para plotter HP T650 36" (Original, nuevo) No remanofacturado, ni recargado.</t>
  </si>
  <si>
    <t>Cartucho de Tinta HP DesignJet 712Amarillo de 29 ml para plotter HP T650 36" (Original, nuevo) No remanofacturado, ni recargado.</t>
  </si>
  <si>
    <t>Cartucho de Tinta HP DesignJet 712 Cian de 29 ml para plotter HP T650 36" (Original, nuevo) No remanofacturado, ni recargado.</t>
  </si>
  <si>
    <t>Proceso de SASI-ANT-CDHC-05-9203-107-2023 cuyo objeto 5_9203_360 Suministro de materiales y elementos para impartir formación profesional y llevar a cabo prácticas con los aprendices de los diferentes programas formativos que imparte el Centro para el Desarrollo del Hábitat y la Construcción</t>
  </si>
  <si>
    <t>Medellin, 20 de junio de 2023</t>
  </si>
  <si>
    <t xml:space="preserve">Atentamente, </t>
  </si>
  <si>
    <r>
      <t xml:space="preserve">NOMBRE : </t>
    </r>
    <r>
      <rPr>
        <b/>
        <sz val="12"/>
        <color theme="1"/>
        <rFont val="Arial Narrow"/>
        <family val="2"/>
      </rPr>
      <t>JULIETH LORENZA MUÑOZ GONZALEZ</t>
    </r>
  </si>
  <si>
    <t>C.C.: 1.037.603.503 de Envigado</t>
  </si>
  <si>
    <r>
      <t xml:space="preserve">NOMBRE: </t>
    </r>
    <r>
      <rPr>
        <b/>
        <sz val="12"/>
        <rFont val="Arial Narrow"/>
        <family val="2"/>
      </rPr>
      <t>FORTIC SAS</t>
    </r>
  </si>
  <si>
    <t>NIT: 900.684.695-8</t>
  </si>
  <si>
    <t xml:space="preserve">DIRECCION: Cra 43A No 1-50 </t>
  </si>
  <si>
    <t>TORRE PROTECCION OFICINA 652 SAN FERNANDO PLAZA</t>
  </si>
  <si>
    <t>TELEFONO: (4) 6051095</t>
  </si>
  <si>
    <t>E-MAIL : forticsas@outlook.com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</si>
</sst>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#,#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0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i/>
      <sz val="12"/>
      <color theme="1"/>
      <name val="Arial Narrow"/>
      <family val="2"/>
    </font>
    <font>
      <u/>
      <sz val="12"/>
      <color theme="10"/>
      <name val="Arial Narrow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sz val="12"/>
      <color theme="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49" fontId="4" fillId="0" borderId="0" applyFill="0" applyBorder="0" applyProtection="0">
      <alignment horizontal="left" vertical="center"/>
    </xf>
    <xf numFmtId="3" fontId="4" fillId="0" borderId="0" applyFill="0" applyBorder="0" applyProtection="0">
      <alignment horizontal="right" vertical="center"/>
    </xf>
    <xf numFmtId="0" fontId="8" fillId="0" borderId="0" applyNumberFormat="0" applyFill="0" applyBorder="0" applyAlignment="0" applyProtection="0"/>
  </cellStyleXfs>
  <cellXfs count="63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6" fillId="4" borderId="5" xfId="3" applyFont="1" applyFill="1" applyBorder="1" applyAlignment="1" applyProtection="1">
      <alignment horizontal="center" vertical="center" wrapText="1"/>
    </xf>
    <xf numFmtId="0" fontId="6" fillId="4" borderId="7" xfId="3" applyFont="1" applyFill="1" applyBorder="1" applyAlignment="1" applyProtection="1">
      <alignment horizontal="center" vertical="center" wrapText="1"/>
    </xf>
    <xf numFmtId="42" fontId="6" fillId="6" borderId="8" xfId="1" applyFont="1" applyFill="1" applyBorder="1" applyAlignment="1" applyProtection="1">
      <alignment horizontal="center" vertical="center" wrapText="1"/>
    </xf>
    <xf numFmtId="49" fontId="5" fillId="0" borderId="1" xfId="4" applyFont="1" applyFill="1" applyBorder="1" applyAlignment="1">
      <alignment horizontal="left" vertical="center" wrapText="1"/>
    </xf>
    <xf numFmtId="164" fontId="5" fillId="0" borderId="1" xfId="5" applyNumberFormat="1" applyFont="1" applyFill="1" applyBorder="1" applyAlignment="1">
      <alignment horizontal="center" vertical="center"/>
    </xf>
    <xf numFmtId="42" fontId="5" fillId="0" borderId="1" xfId="1" applyFont="1" applyBorder="1" applyAlignment="1">
      <alignment horizontal="center" vertical="center"/>
    </xf>
    <xf numFmtId="49" fontId="5" fillId="0" borderId="1" xfId="4" applyFont="1" applyBorder="1" applyAlignment="1">
      <alignment horizontal="center" vertical="center"/>
    </xf>
    <xf numFmtId="49" fontId="5" fillId="0" borderId="1" xfId="4" applyFont="1" applyBorder="1" applyAlignment="1">
      <alignment horizontal="left" vertical="center" wrapText="1"/>
    </xf>
    <xf numFmtId="0" fontId="5" fillId="0" borderId="10" xfId="4" applyNumberFormat="1" applyFont="1" applyBorder="1" applyAlignment="1">
      <alignment horizontal="center" vertical="center"/>
    </xf>
    <xf numFmtId="49" fontId="5" fillId="0" borderId="11" xfId="4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164" fontId="5" fillId="0" borderId="11" xfId="5" applyNumberFormat="1" applyFont="1" applyFill="1" applyBorder="1" applyAlignment="1">
      <alignment horizontal="center" vertical="center"/>
    </xf>
    <xf numFmtId="42" fontId="5" fillId="0" borderId="11" xfId="1" applyFont="1" applyBorder="1" applyAlignment="1">
      <alignment horizontal="center" vertical="center"/>
    </xf>
    <xf numFmtId="0" fontId="5" fillId="0" borderId="13" xfId="4" applyNumberFormat="1" applyFont="1" applyBorder="1" applyAlignment="1">
      <alignment horizontal="center" vertical="center"/>
    </xf>
    <xf numFmtId="0" fontId="5" fillId="0" borderId="15" xfId="4" applyNumberFormat="1" applyFont="1" applyBorder="1" applyAlignment="1">
      <alignment horizontal="center" vertical="center"/>
    </xf>
    <xf numFmtId="49" fontId="5" fillId="0" borderId="16" xfId="4" applyFont="1" applyBorder="1" applyAlignment="1">
      <alignment horizontal="left" vertical="center" wrapText="1"/>
    </xf>
    <xf numFmtId="49" fontId="5" fillId="0" borderId="16" xfId="4" applyFont="1" applyBorder="1" applyAlignment="1">
      <alignment horizontal="center" vertical="center"/>
    </xf>
    <xf numFmtId="164" fontId="5" fillId="0" borderId="16" xfId="5" applyNumberFormat="1" applyFont="1" applyFill="1" applyBorder="1" applyAlignment="1">
      <alignment horizontal="center" vertical="center"/>
    </xf>
    <xf numFmtId="42" fontId="5" fillId="0" borderId="16" xfId="1" applyFont="1" applyBorder="1" applyAlignment="1">
      <alignment horizontal="center" vertical="center"/>
    </xf>
    <xf numFmtId="0" fontId="7" fillId="2" borderId="2" xfId="2" applyFont="1" applyBorder="1" applyAlignment="1" applyProtection="1">
      <alignment horizontal="center" vertical="center"/>
    </xf>
    <xf numFmtId="0" fontId="7" fillId="2" borderId="3" xfId="2" applyFont="1" applyBorder="1" applyAlignment="1" applyProtection="1">
      <alignment horizontal="center" vertical="center"/>
    </xf>
    <xf numFmtId="42" fontId="5" fillId="0" borderId="0" xfId="1" applyFont="1" applyAlignment="1">
      <alignment vertical="center"/>
    </xf>
    <xf numFmtId="42" fontId="5" fillId="0" borderId="11" xfId="1" applyFont="1" applyBorder="1" applyAlignment="1">
      <alignment vertical="center"/>
    </xf>
    <xf numFmtId="42" fontId="5" fillId="0" borderId="12" xfId="1" applyFont="1" applyBorder="1" applyAlignment="1">
      <alignment vertical="center"/>
    </xf>
    <xf numFmtId="42" fontId="5" fillId="0" borderId="1" xfId="1" applyFont="1" applyBorder="1" applyAlignment="1">
      <alignment vertical="center"/>
    </xf>
    <xf numFmtId="42" fontId="5" fillId="0" borderId="14" xfId="1" applyFont="1" applyBorder="1" applyAlignment="1">
      <alignment vertical="center"/>
    </xf>
    <xf numFmtId="42" fontId="5" fillId="0" borderId="16" xfId="1" applyFont="1" applyBorder="1" applyAlignment="1">
      <alignment vertical="center"/>
    </xf>
    <xf numFmtId="42" fontId="5" fillId="0" borderId="17" xfId="1" applyFont="1" applyBorder="1" applyAlignment="1">
      <alignment vertical="center"/>
    </xf>
    <xf numFmtId="0" fontId="6" fillId="4" borderId="18" xfId="3" applyFont="1" applyFill="1" applyBorder="1" applyAlignment="1" applyProtection="1">
      <alignment horizontal="center" vertical="center" wrapText="1"/>
    </xf>
    <xf numFmtId="42" fontId="6" fillId="6" borderId="9" xfId="1" applyFont="1" applyFill="1" applyBorder="1" applyAlignment="1" applyProtection="1">
      <alignment horizontal="center" vertical="center" wrapText="1"/>
    </xf>
    <xf numFmtId="42" fontId="6" fillId="6" borderId="19" xfId="1" applyFont="1" applyFill="1" applyBorder="1" applyAlignment="1" applyProtection="1">
      <alignment horizontal="center" vertical="center" wrapText="1"/>
    </xf>
    <xf numFmtId="42" fontId="6" fillId="5" borderId="20" xfId="1" applyFont="1" applyFill="1" applyBorder="1" applyAlignment="1" applyProtection="1">
      <alignment horizontal="center" vertical="center"/>
      <protection locked="0"/>
    </xf>
    <xf numFmtId="42" fontId="6" fillId="8" borderId="23" xfId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42" fontId="9" fillId="0" borderId="0" xfId="1" applyFont="1" applyAlignment="1">
      <alignment vertical="center"/>
    </xf>
    <xf numFmtId="42" fontId="10" fillId="0" borderId="0" xfId="1" applyFont="1" applyAlignment="1">
      <alignment vertical="center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1" fillId="0" borderId="6" xfId="0" applyFont="1" applyBorder="1" applyAlignment="1">
      <alignment horizontal="left" vertical="center"/>
    </xf>
    <xf numFmtId="0" fontId="9" fillId="0" borderId="6" xfId="0" applyFont="1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vertical="center" wrapText="1"/>
      <protection locked="0"/>
    </xf>
    <xf numFmtId="0" fontId="11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6" applyFont="1" applyAlignment="1">
      <alignment horizontal="left" vertical="center"/>
    </xf>
    <xf numFmtId="0" fontId="16" fillId="0" borderId="0" xfId="1" applyNumberFormat="1" applyFont="1" applyFill="1" applyBorder="1" applyAlignment="1">
      <alignment horizontal="center" vertical="center"/>
    </xf>
    <xf numFmtId="42" fontId="16" fillId="0" borderId="0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1" applyNumberFormat="1" applyFont="1" applyFill="1" applyBorder="1" applyAlignment="1">
      <alignment horizontal="center" vertical="center" wrapText="1"/>
    </xf>
    <xf numFmtId="42" fontId="16" fillId="0" borderId="0" xfId="1" applyFont="1" applyFill="1" applyBorder="1" applyAlignment="1">
      <alignment horizontal="righ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2" fontId="6" fillId="8" borderId="21" xfId="1" applyFont="1" applyFill="1" applyBorder="1" applyAlignment="1" applyProtection="1">
      <alignment horizontal="center" vertical="center"/>
      <protection locked="0"/>
    </xf>
    <xf numFmtId="42" fontId="6" fillId="8" borderId="22" xfId="1" applyFont="1" applyFill="1" applyBorder="1" applyAlignment="1" applyProtection="1">
      <alignment horizontal="center" vertical="center"/>
      <protection locked="0"/>
    </xf>
    <xf numFmtId="42" fontId="7" fillId="7" borderId="2" xfId="1" applyFont="1" applyFill="1" applyBorder="1" applyAlignment="1" applyProtection="1">
      <alignment horizontal="center" vertical="center"/>
    </xf>
    <xf numFmtId="42" fontId="7" fillId="7" borderId="3" xfId="1" applyFont="1" applyFill="1" applyBorder="1" applyAlignment="1" applyProtection="1">
      <alignment horizontal="center" vertical="center"/>
    </xf>
    <xf numFmtId="42" fontId="7" fillId="7" borderId="4" xfId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7">
    <cellStyle name="BodyStyle" xfId="4" xr:uid="{39C2E410-624C-4719-B9CE-45922CCC95F9}"/>
    <cellStyle name="HeaderStyle" xfId="3" xr:uid="{60FBCB05-8BB3-4F9E-8506-081600B67F78}"/>
    <cellStyle name="Hipervínculo" xfId="6" builtinId="8"/>
    <cellStyle name="MainTitle" xfId="2" xr:uid="{0BBEEB5A-32D1-4072-A4C6-8B287E6550C9}"/>
    <cellStyle name="Moneda [0]" xfId="1" builtinId="7"/>
    <cellStyle name="Normal" xfId="0" builtinId="0"/>
    <cellStyle name="Numeric" xfId="5" xr:uid="{2B3DECD6-B993-4C0B-B268-9F7A3E54D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200025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1884681E-A693-4E23-A18C-EE945BDC18A1}"/>
            </a:ext>
          </a:extLst>
        </xdr:cNvPr>
        <xdr:cNvSpPr>
          <a:spLocks noChangeAspect="1" noChangeArrowheads="1"/>
        </xdr:cNvSpPr>
      </xdr:nvSpPr>
      <xdr:spPr bwMode="auto">
        <a:xfrm>
          <a:off x="723900" y="1544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41</xdr:row>
      <xdr:rowOff>28575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DB6D23F1-2F70-4795-9455-2B899FDC4EB0}"/>
            </a:ext>
          </a:extLst>
        </xdr:cNvPr>
        <xdr:cNvSpPr>
          <a:spLocks noChangeAspect="1" noChangeArrowheads="1"/>
        </xdr:cNvSpPr>
      </xdr:nvSpPr>
      <xdr:spPr bwMode="auto">
        <a:xfrm>
          <a:off x="609600" y="5857875"/>
          <a:ext cx="30480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28577</xdr:colOff>
      <xdr:row>41</xdr:row>
      <xdr:rowOff>19050</xdr:rowOff>
    </xdr:from>
    <xdr:to>
      <xdr:col>1</xdr:col>
      <xdr:colOff>1143001</xdr:colOff>
      <xdr:row>46</xdr:row>
      <xdr:rowOff>95250</xdr:rowOff>
    </xdr:to>
    <xdr:pic>
      <xdr:nvPicPr>
        <xdr:cNvPr id="4" name="Imagen 1608080769">
          <a:extLst>
            <a:ext uri="{FF2B5EF4-FFF2-40B4-BE49-F238E27FC236}">
              <a16:creationId xmlns:a16="http://schemas.microsoft.com/office/drawing/2014/main" id="{A6E6E444-3E97-4863-AAC9-923A26ADA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44"/>
        <a:stretch>
          <a:fillRect/>
        </a:stretch>
      </xdr:blipFill>
      <xdr:spPr bwMode="auto">
        <a:xfrm>
          <a:off x="28577" y="21707475"/>
          <a:ext cx="1876424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orticsas@outlook.com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A459-1534-4F0D-B2AA-C03B43705D29}">
  <dimension ref="A1:M55"/>
  <sheetViews>
    <sheetView tabSelected="1" showWhiteSpace="0" topLeftCell="A35" zoomScaleNormal="100" workbookViewId="0">
      <selection activeCell="B39" sqref="B39"/>
    </sheetView>
  </sheetViews>
  <sheetFormatPr baseColWidth="10" defaultRowHeight="16.5" x14ac:dyDescent="0.25"/>
  <cols>
    <col min="1" max="1" width="11.42578125" style="2"/>
    <col min="2" max="2" width="37.5703125" style="2" customWidth="1"/>
    <col min="3" max="4" width="11.42578125" style="2"/>
    <col min="5" max="7" width="11.42578125" style="24"/>
    <col min="8" max="8" width="11.42578125" style="49"/>
    <col min="9" max="12" width="11.42578125" style="50"/>
    <col min="13" max="13" width="11.42578125" style="51"/>
    <col min="14" max="16384" width="11.42578125" style="2"/>
  </cols>
  <sheetData>
    <row r="1" spans="1:12" x14ac:dyDescent="0.25">
      <c r="A1" s="55" t="s">
        <v>36</v>
      </c>
      <c r="B1" s="55"/>
      <c r="C1" s="55"/>
      <c r="D1" s="55"/>
    </row>
    <row r="3" spans="1:12" ht="15" customHeight="1" x14ac:dyDescent="0.25">
      <c r="A3" s="61" t="s">
        <v>35</v>
      </c>
      <c r="B3" s="61"/>
      <c r="C3" s="61"/>
      <c r="D3" s="61"/>
      <c r="E3" s="61"/>
      <c r="F3" s="61"/>
      <c r="G3" s="61"/>
    </row>
    <row r="4" spans="1:12" x14ac:dyDescent="0.25">
      <c r="A4" s="61"/>
      <c r="B4" s="61"/>
      <c r="C4" s="61"/>
      <c r="D4" s="61"/>
      <c r="E4" s="61"/>
      <c r="F4" s="61"/>
      <c r="G4" s="61"/>
    </row>
    <row r="5" spans="1:12" x14ac:dyDescent="0.25">
      <c r="A5" s="61"/>
      <c r="B5" s="61"/>
      <c r="C5" s="61"/>
      <c r="D5" s="61"/>
      <c r="E5" s="61"/>
      <c r="F5" s="61"/>
      <c r="G5" s="61"/>
    </row>
    <row r="7" spans="1:12" x14ac:dyDescent="0.25">
      <c r="A7" s="62" t="s">
        <v>0</v>
      </c>
      <c r="B7" s="62"/>
      <c r="C7" s="62"/>
      <c r="D7" s="62"/>
      <c r="E7" s="62"/>
      <c r="F7" s="62"/>
      <c r="G7" s="62"/>
    </row>
    <row r="8" spans="1:12" ht="15" customHeight="1" x14ac:dyDescent="0.25">
      <c r="A8" s="61" t="s">
        <v>12</v>
      </c>
      <c r="B8" s="61"/>
      <c r="C8" s="61"/>
      <c r="D8" s="61"/>
      <c r="E8" s="61"/>
      <c r="F8" s="61"/>
      <c r="G8" s="61"/>
    </row>
    <row r="9" spans="1:12" x14ac:dyDescent="0.25">
      <c r="A9" s="61"/>
      <c r="B9" s="61"/>
      <c r="C9" s="61"/>
      <c r="D9" s="61"/>
      <c r="E9" s="61"/>
      <c r="F9" s="61"/>
      <c r="G9" s="61"/>
    </row>
    <row r="10" spans="1:12" x14ac:dyDescent="0.25">
      <c r="A10" s="61"/>
      <c r="B10" s="61"/>
      <c r="C10" s="61"/>
      <c r="D10" s="61"/>
      <c r="E10" s="61"/>
      <c r="F10" s="61"/>
      <c r="G10" s="61"/>
    </row>
    <row r="11" spans="1:12" x14ac:dyDescent="0.25">
      <c r="A11" s="61"/>
      <c r="B11" s="61"/>
      <c r="C11" s="61"/>
      <c r="D11" s="61"/>
      <c r="E11" s="61"/>
      <c r="F11" s="61"/>
      <c r="G11" s="61"/>
    </row>
    <row r="12" spans="1:12" ht="60.75" customHeight="1" x14ac:dyDescent="0.25">
      <c r="A12" s="61"/>
      <c r="B12" s="61"/>
      <c r="C12" s="61"/>
      <c r="D12" s="61"/>
      <c r="E12" s="61"/>
      <c r="F12" s="61"/>
      <c r="G12" s="61"/>
    </row>
    <row r="13" spans="1:12" ht="15" customHeight="1" thickBot="1" x14ac:dyDescent="0.3">
      <c r="A13" s="61" t="s">
        <v>1</v>
      </c>
      <c r="B13" s="61"/>
      <c r="C13" s="61"/>
      <c r="D13" s="61"/>
      <c r="E13" s="61"/>
      <c r="F13" s="61"/>
      <c r="G13" s="61"/>
    </row>
    <row r="14" spans="1:12" x14ac:dyDescent="0.25">
      <c r="A14" s="22"/>
      <c r="B14" s="23"/>
      <c r="C14" s="23"/>
      <c r="D14" s="23"/>
      <c r="E14" s="58" t="s">
        <v>10</v>
      </c>
      <c r="F14" s="59"/>
      <c r="G14" s="60"/>
    </row>
    <row r="15" spans="1:12" ht="33.75" thickBot="1" x14ac:dyDescent="0.3">
      <c r="A15" s="31" t="s">
        <v>2</v>
      </c>
      <c r="B15" s="3" t="s">
        <v>3</v>
      </c>
      <c r="C15" s="3" t="s">
        <v>4</v>
      </c>
      <c r="D15" s="4" t="s">
        <v>5</v>
      </c>
      <c r="E15" s="5" t="s">
        <v>7</v>
      </c>
      <c r="F15" s="32" t="s">
        <v>8</v>
      </c>
      <c r="G15" s="33" t="s">
        <v>9</v>
      </c>
    </row>
    <row r="16" spans="1:12" ht="33" x14ac:dyDescent="0.25">
      <c r="A16" s="11">
        <v>1</v>
      </c>
      <c r="B16" s="12" t="s">
        <v>13</v>
      </c>
      <c r="C16" s="13" t="s">
        <v>11</v>
      </c>
      <c r="D16" s="14">
        <v>1</v>
      </c>
      <c r="E16" s="15">
        <f>EVEN(I16/1.19)-3</f>
        <v>20895</v>
      </c>
      <c r="F16" s="25">
        <f>+E16*19%</f>
        <v>3970.05</v>
      </c>
      <c r="G16" s="26">
        <f t="shared" ref="G16" si="0">+E16+F16</f>
        <v>24865.05</v>
      </c>
      <c r="H16" s="52">
        <v>30</v>
      </c>
      <c r="I16" s="53">
        <v>24867</v>
      </c>
      <c r="J16" s="53">
        <f>+I16*H16</f>
        <v>746010</v>
      </c>
      <c r="K16" s="50">
        <f>+G16*H16</f>
        <v>745951.5</v>
      </c>
      <c r="L16" s="50">
        <f>+K16-J16</f>
        <v>-58.5</v>
      </c>
    </row>
    <row r="17" spans="1:12" x14ac:dyDescent="0.25">
      <c r="A17" s="16">
        <v>2</v>
      </c>
      <c r="B17" s="6" t="s">
        <v>14</v>
      </c>
      <c r="C17" s="9" t="s">
        <v>11</v>
      </c>
      <c r="D17" s="7">
        <v>1</v>
      </c>
      <c r="E17" s="8">
        <f t="shared" ref="E17:E37" si="1">EVEN(I17/1.19)-3</f>
        <v>7533</v>
      </c>
      <c r="F17" s="27">
        <f t="shared" ref="F17:F37" si="2">+E17*19%</f>
        <v>1431.27</v>
      </c>
      <c r="G17" s="28">
        <f t="shared" ref="G17:G37" si="3">+E17+F17</f>
        <v>8964.27</v>
      </c>
      <c r="H17" s="52">
        <v>30</v>
      </c>
      <c r="I17" s="53">
        <v>8967</v>
      </c>
      <c r="J17" s="53">
        <f t="shared" ref="J17:J37" si="4">+I17*H17</f>
        <v>269010</v>
      </c>
      <c r="K17" s="50">
        <f t="shared" ref="K17:K37" si="5">+G17*H17</f>
        <v>268928.10000000003</v>
      </c>
      <c r="L17" s="50">
        <f t="shared" ref="L17:L37" si="6">+K17-J17</f>
        <v>-81.899999999965075</v>
      </c>
    </row>
    <row r="18" spans="1:12" ht="35.25" customHeight="1" x14ac:dyDescent="0.25">
      <c r="A18" s="16">
        <v>3</v>
      </c>
      <c r="B18" s="6" t="s">
        <v>15</v>
      </c>
      <c r="C18" s="9" t="s">
        <v>11</v>
      </c>
      <c r="D18" s="7">
        <v>1</v>
      </c>
      <c r="E18" s="8">
        <f t="shared" si="1"/>
        <v>11763</v>
      </c>
      <c r="F18" s="27">
        <f t="shared" si="2"/>
        <v>2234.9699999999998</v>
      </c>
      <c r="G18" s="28">
        <f t="shared" si="3"/>
        <v>13997.97</v>
      </c>
      <c r="H18" s="52">
        <v>60</v>
      </c>
      <c r="I18" s="53">
        <v>14000</v>
      </c>
      <c r="J18" s="53">
        <f t="shared" si="4"/>
        <v>840000</v>
      </c>
      <c r="K18" s="50">
        <f t="shared" si="5"/>
        <v>839878.2</v>
      </c>
      <c r="L18" s="50">
        <f t="shared" si="6"/>
        <v>-121.80000000004657</v>
      </c>
    </row>
    <row r="19" spans="1:12" ht="35.25" customHeight="1" x14ac:dyDescent="0.25">
      <c r="A19" s="16">
        <v>4</v>
      </c>
      <c r="B19" s="6" t="s">
        <v>16</v>
      </c>
      <c r="C19" s="9" t="s">
        <v>11</v>
      </c>
      <c r="D19" s="7">
        <v>1</v>
      </c>
      <c r="E19" s="8">
        <f t="shared" si="1"/>
        <v>3219</v>
      </c>
      <c r="F19" s="27">
        <f t="shared" si="2"/>
        <v>611.61</v>
      </c>
      <c r="G19" s="28">
        <f t="shared" si="3"/>
        <v>3830.61</v>
      </c>
      <c r="H19" s="52">
        <v>200</v>
      </c>
      <c r="I19" s="53">
        <v>3833</v>
      </c>
      <c r="J19" s="53">
        <f t="shared" si="4"/>
        <v>766600</v>
      </c>
      <c r="K19" s="50">
        <f t="shared" si="5"/>
        <v>766122</v>
      </c>
      <c r="L19" s="50">
        <f t="shared" si="6"/>
        <v>-478</v>
      </c>
    </row>
    <row r="20" spans="1:12" ht="66" x14ac:dyDescent="0.25">
      <c r="A20" s="16">
        <v>5</v>
      </c>
      <c r="B20" s="6" t="s">
        <v>17</v>
      </c>
      <c r="C20" s="9" t="s">
        <v>11</v>
      </c>
      <c r="D20" s="7">
        <v>1</v>
      </c>
      <c r="E20" s="8">
        <f t="shared" si="1"/>
        <v>111147</v>
      </c>
      <c r="F20" s="27">
        <f t="shared" si="2"/>
        <v>21117.93</v>
      </c>
      <c r="G20" s="28">
        <f t="shared" si="3"/>
        <v>132264.93</v>
      </c>
      <c r="H20" s="52">
        <v>100</v>
      </c>
      <c r="I20" s="53">
        <v>132267</v>
      </c>
      <c r="J20" s="53">
        <f t="shared" si="4"/>
        <v>13226700</v>
      </c>
      <c r="K20" s="50">
        <f t="shared" si="5"/>
        <v>13226493</v>
      </c>
      <c r="L20" s="50">
        <f t="shared" si="6"/>
        <v>-207</v>
      </c>
    </row>
    <row r="21" spans="1:12" ht="82.5" x14ac:dyDescent="0.25">
      <c r="A21" s="16">
        <v>6</v>
      </c>
      <c r="B21" s="6" t="s">
        <v>18</v>
      </c>
      <c r="C21" s="9" t="s">
        <v>11</v>
      </c>
      <c r="D21" s="7">
        <v>1</v>
      </c>
      <c r="E21" s="8">
        <f t="shared" si="1"/>
        <v>111147</v>
      </c>
      <c r="F21" s="27">
        <f t="shared" si="2"/>
        <v>21117.93</v>
      </c>
      <c r="G21" s="28">
        <f t="shared" si="3"/>
        <v>132264.93</v>
      </c>
      <c r="H21" s="52">
        <v>180</v>
      </c>
      <c r="I21" s="53">
        <v>132267</v>
      </c>
      <c r="J21" s="53">
        <f t="shared" si="4"/>
        <v>23808060</v>
      </c>
      <c r="K21" s="50">
        <f t="shared" si="5"/>
        <v>23807687.399999999</v>
      </c>
      <c r="L21" s="50">
        <f t="shared" si="6"/>
        <v>-372.60000000149012</v>
      </c>
    </row>
    <row r="22" spans="1:12" ht="99" x14ac:dyDescent="0.25">
      <c r="A22" s="16">
        <v>7</v>
      </c>
      <c r="B22" s="6" t="s">
        <v>19</v>
      </c>
      <c r="C22" s="9" t="s">
        <v>11</v>
      </c>
      <c r="D22" s="7">
        <v>1</v>
      </c>
      <c r="E22" s="8">
        <f t="shared" si="1"/>
        <v>69185</v>
      </c>
      <c r="F22" s="27">
        <f t="shared" si="2"/>
        <v>13145.15</v>
      </c>
      <c r="G22" s="28">
        <f t="shared" si="3"/>
        <v>82330.149999999994</v>
      </c>
      <c r="H22" s="52">
        <v>50</v>
      </c>
      <c r="I22" s="53">
        <v>82333</v>
      </c>
      <c r="J22" s="53">
        <f t="shared" si="4"/>
        <v>4116650</v>
      </c>
      <c r="K22" s="50">
        <f t="shared" si="5"/>
        <v>4116507.4999999995</v>
      </c>
      <c r="L22" s="50">
        <f t="shared" si="6"/>
        <v>-142.50000000046566</v>
      </c>
    </row>
    <row r="23" spans="1:12" ht="99" x14ac:dyDescent="0.25">
      <c r="A23" s="16">
        <v>8</v>
      </c>
      <c r="B23" s="6" t="s">
        <v>20</v>
      </c>
      <c r="C23" s="9" t="s">
        <v>11</v>
      </c>
      <c r="D23" s="7">
        <v>1</v>
      </c>
      <c r="E23" s="8">
        <f t="shared" si="1"/>
        <v>117337</v>
      </c>
      <c r="F23" s="27">
        <f t="shared" si="2"/>
        <v>22294.03</v>
      </c>
      <c r="G23" s="28">
        <f t="shared" si="3"/>
        <v>139631.03</v>
      </c>
      <c r="H23" s="52">
        <v>10</v>
      </c>
      <c r="I23" s="53">
        <v>139633</v>
      </c>
      <c r="J23" s="53">
        <f t="shared" si="4"/>
        <v>1396330</v>
      </c>
      <c r="K23" s="50">
        <f t="shared" si="5"/>
        <v>1396310.3</v>
      </c>
      <c r="L23" s="50">
        <f t="shared" si="6"/>
        <v>-19.699999999953434</v>
      </c>
    </row>
    <row r="24" spans="1:12" ht="99" x14ac:dyDescent="0.25">
      <c r="A24" s="16">
        <v>9</v>
      </c>
      <c r="B24" s="6" t="s">
        <v>21</v>
      </c>
      <c r="C24" s="9" t="s">
        <v>11</v>
      </c>
      <c r="D24" s="7">
        <v>1</v>
      </c>
      <c r="E24" s="8">
        <f t="shared" si="1"/>
        <v>68625</v>
      </c>
      <c r="F24" s="27">
        <f t="shared" si="2"/>
        <v>13038.75</v>
      </c>
      <c r="G24" s="28">
        <f t="shared" si="3"/>
        <v>81663.75</v>
      </c>
      <c r="H24" s="52">
        <v>55</v>
      </c>
      <c r="I24" s="53">
        <v>81667</v>
      </c>
      <c r="J24" s="53">
        <f t="shared" si="4"/>
        <v>4491685</v>
      </c>
      <c r="K24" s="50">
        <f t="shared" si="5"/>
        <v>4491506.25</v>
      </c>
      <c r="L24" s="50">
        <f t="shared" si="6"/>
        <v>-178.75</v>
      </c>
    </row>
    <row r="25" spans="1:12" ht="82.5" x14ac:dyDescent="0.25">
      <c r="A25" s="16">
        <v>10</v>
      </c>
      <c r="B25" s="6" t="s">
        <v>22</v>
      </c>
      <c r="C25" s="9" t="s">
        <v>11</v>
      </c>
      <c r="D25" s="7">
        <v>1</v>
      </c>
      <c r="E25" s="8">
        <f t="shared" si="1"/>
        <v>66105</v>
      </c>
      <c r="F25" s="27">
        <f t="shared" si="2"/>
        <v>12559.95</v>
      </c>
      <c r="G25" s="28">
        <f t="shared" si="3"/>
        <v>78664.95</v>
      </c>
      <c r="H25" s="52">
        <v>10</v>
      </c>
      <c r="I25" s="53">
        <v>78667</v>
      </c>
      <c r="J25" s="53">
        <f t="shared" si="4"/>
        <v>786670</v>
      </c>
      <c r="K25" s="50">
        <f t="shared" si="5"/>
        <v>786649.5</v>
      </c>
      <c r="L25" s="50">
        <f t="shared" si="6"/>
        <v>-20.5</v>
      </c>
    </row>
    <row r="26" spans="1:12" ht="82.5" x14ac:dyDescent="0.25">
      <c r="A26" s="16">
        <v>11</v>
      </c>
      <c r="B26" s="6" t="s">
        <v>23</v>
      </c>
      <c r="C26" s="9" t="s">
        <v>11</v>
      </c>
      <c r="D26" s="7">
        <v>1</v>
      </c>
      <c r="E26" s="8">
        <f t="shared" si="1"/>
        <v>190155</v>
      </c>
      <c r="F26" s="27">
        <f t="shared" si="2"/>
        <v>36129.449999999997</v>
      </c>
      <c r="G26" s="28">
        <f t="shared" si="3"/>
        <v>226284.45</v>
      </c>
      <c r="H26" s="52">
        <v>20</v>
      </c>
      <c r="I26" s="53">
        <v>226287</v>
      </c>
      <c r="J26" s="53">
        <f t="shared" si="4"/>
        <v>4525740</v>
      </c>
      <c r="K26" s="50">
        <f t="shared" si="5"/>
        <v>4525689</v>
      </c>
      <c r="L26" s="50">
        <f t="shared" si="6"/>
        <v>-51</v>
      </c>
    </row>
    <row r="27" spans="1:12" ht="33" x14ac:dyDescent="0.25">
      <c r="A27" s="16">
        <v>12</v>
      </c>
      <c r="B27" s="6" t="s">
        <v>24</v>
      </c>
      <c r="C27" s="9" t="s">
        <v>11</v>
      </c>
      <c r="D27" s="7">
        <v>1</v>
      </c>
      <c r="E27" s="8">
        <f t="shared" si="1"/>
        <v>63499</v>
      </c>
      <c r="F27" s="27">
        <f t="shared" si="2"/>
        <v>12064.81</v>
      </c>
      <c r="G27" s="28">
        <f t="shared" si="3"/>
        <v>75563.81</v>
      </c>
      <c r="H27" s="52">
        <v>10</v>
      </c>
      <c r="I27" s="53">
        <v>75567</v>
      </c>
      <c r="J27" s="53">
        <f t="shared" si="4"/>
        <v>755670</v>
      </c>
      <c r="K27" s="50">
        <f t="shared" si="5"/>
        <v>755638.1</v>
      </c>
      <c r="L27" s="50">
        <f t="shared" si="6"/>
        <v>-31.900000000023283</v>
      </c>
    </row>
    <row r="28" spans="1:12" ht="49.5" x14ac:dyDescent="0.25">
      <c r="A28" s="16">
        <v>13</v>
      </c>
      <c r="B28" s="6" t="s">
        <v>25</v>
      </c>
      <c r="C28" s="9" t="s">
        <v>11</v>
      </c>
      <c r="D28" s="7">
        <v>1</v>
      </c>
      <c r="E28" s="8">
        <f>63502/0.7</f>
        <v>90717.14285714287</v>
      </c>
      <c r="F28" s="27">
        <f t="shared" si="2"/>
        <v>17236.257142857146</v>
      </c>
      <c r="G28" s="28">
        <f t="shared" si="3"/>
        <v>107953.40000000002</v>
      </c>
      <c r="H28" s="52">
        <v>100</v>
      </c>
      <c r="J28" s="53">
        <f t="shared" si="4"/>
        <v>0</v>
      </c>
      <c r="K28" s="50">
        <f t="shared" si="5"/>
        <v>10795340.000000002</v>
      </c>
      <c r="L28" s="50">
        <f t="shared" si="6"/>
        <v>10795340.000000002</v>
      </c>
    </row>
    <row r="29" spans="1:12" ht="49.5" x14ac:dyDescent="0.25">
      <c r="A29" s="16">
        <v>14</v>
      </c>
      <c r="B29" s="6" t="s">
        <v>26</v>
      </c>
      <c r="C29" s="9" t="s">
        <v>11</v>
      </c>
      <c r="D29" s="7">
        <v>1</v>
      </c>
      <c r="E29" s="8">
        <f t="shared" si="1"/>
        <v>212193</v>
      </c>
      <c r="F29" s="27">
        <f t="shared" si="2"/>
        <v>40316.67</v>
      </c>
      <c r="G29" s="28">
        <f t="shared" si="3"/>
        <v>252509.66999999998</v>
      </c>
      <c r="H29" s="52">
        <v>8</v>
      </c>
      <c r="I29" s="53">
        <v>252511</v>
      </c>
      <c r="J29" s="53">
        <f t="shared" si="4"/>
        <v>2020088</v>
      </c>
      <c r="K29" s="50">
        <f t="shared" si="5"/>
        <v>2020077.3599999999</v>
      </c>
      <c r="L29" s="50">
        <f t="shared" si="6"/>
        <v>-10.640000000130385</v>
      </c>
    </row>
    <row r="30" spans="1:12" ht="52.5" customHeight="1" x14ac:dyDescent="0.25">
      <c r="A30" s="16">
        <v>15</v>
      </c>
      <c r="B30" s="10" t="s">
        <v>27</v>
      </c>
      <c r="C30" s="9" t="s">
        <v>11</v>
      </c>
      <c r="D30" s="7">
        <v>1</v>
      </c>
      <c r="E30" s="8">
        <f t="shared" si="1"/>
        <v>825487</v>
      </c>
      <c r="F30" s="27">
        <f t="shared" si="2"/>
        <v>156842.53</v>
      </c>
      <c r="G30" s="28">
        <f t="shared" si="3"/>
        <v>982329.53</v>
      </c>
      <c r="H30" s="52">
        <v>5</v>
      </c>
      <c r="I30" s="53">
        <v>982333</v>
      </c>
      <c r="J30" s="53">
        <f t="shared" si="4"/>
        <v>4911665</v>
      </c>
      <c r="K30" s="50">
        <f t="shared" si="5"/>
        <v>4911647.6500000004</v>
      </c>
      <c r="L30" s="50">
        <f t="shared" si="6"/>
        <v>-17.349999999627471</v>
      </c>
    </row>
    <row r="31" spans="1:12" ht="52.5" customHeight="1" x14ac:dyDescent="0.25">
      <c r="A31" s="16">
        <v>16</v>
      </c>
      <c r="B31" s="10" t="s">
        <v>28</v>
      </c>
      <c r="C31" s="9" t="s">
        <v>11</v>
      </c>
      <c r="D31" s="7">
        <v>1</v>
      </c>
      <c r="E31" s="8">
        <f t="shared" si="1"/>
        <v>559383</v>
      </c>
      <c r="F31" s="27">
        <f t="shared" si="2"/>
        <v>106282.77</v>
      </c>
      <c r="G31" s="28">
        <f t="shared" si="3"/>
        <v>665665.77</v>
      </c>
      <c r="H31" s="52">
        <v>5</v>
      </c>
      <c r="I31" s="53">
        <v>665667</v>
      </c>
      <c r="J31" s="53">
        <f t="shared" si="4"/>
        <v>3328335</v>
      </c>
      <c r="K31" s="50">
        <f t="shared" si="5"/>
        <v>3328328.85</v>
      </c>
      <c r="L31" s="50">
        <f t="shared" si="6"/>
        <v>-6.1499999999068677</v>
      </c>
    </row>
    <row r="32" spans="1:12" ht="52.5" customHeight="1" x14ac:dyDescent="0.25">
      <c r="A32" s="16">
        <v>17</v>
      </c>
      <c r="B32" s="10" t="s">
        <v>29</v>
      </c>
      <c r="C32" s="9" t="s">
        <v>11</v>
      </c>
      <c r="D32" s="7">
        <v>1</v>
      </c>
      <c r="E32" s="8">
        <f t="shared" si="1"/>
        <v>406725</v>
      </c>
      <c r="F32" s="27">
        <f t="shared" si="2"/>
        <v>77277.75</v>
      </c>
      <c r="G32" s="28">
        <f t="shared" si="3"/>
        <v>484002.75</v>
      </c>
      <c r="H32" s="52">
        <v>5</v>
      </c>
      <c r="I32" s="53">
        <v>484006</v>
      </c>
      <c r="J32" s="53">
        <f t="shared" si="4"/>
        <v>2420030</v>
      </c>
      <c r="K32" s="50">
        <f t="shared" si="5"/>
        <v>2420013.75</v>
      </c>
      <c r="L32" s="50">
        <f t="shared" si="6"/>
        <v>-16.25</v>
      </c>
    </row>
    <row r="33" spans="1:13" ht="52.5" customHeight="1" x14ac:dyDescent="0.25">
      <c r="A33" s="16">
        <v>18</v>
      </c>
      <c r="B33" s="10" t="s">
        <v>30</v>
      </c>
      <c r="C33" s="9" t="s">
        <v>11</v>
      </c>
      <c r="D33" s="7">
        <v>1</v>
      </c>
      <c r="E33" s="8">
        <f t="shared" si="1"/>
        <v>455461</v>
      </c>
      <c r="F33" s="27">
        <f t="shared" si="2"/>
        <v>86537.59</v>
      </c>
      <c r="G33" s="28">
        <f t="shared" si="3"/>
        <v>541998.59</v>
      </c>
      <c r="H33" s="52">
        <v>5</v>
      </c>
      <c r="I33" s="53">
        <v>542000</v>
      </c>
      <c r="J33" s="53">
        <f t="shared" si="4"/>
        <v>2710000</v>
      </c>
      <c r="K33" s="50">
        <f t="shared" si="5"/>
        <v>2709992.9499999997</v>
      </c>
      <c r="L33" s="50">
        <f t="shared" si="6"/>
        <v>-7.0500000002793968</v>
      </c>
    </row>
    <row r="34" spans="1:13" ht="68.25" customHeight="1" x14ac:dyDescent="0.25">
      <c r="A34" s="16">
        <v>19</v>
      </c>
      <c r="B34" s="10" t="s">
        <v>31</v>
      </c>
      <c r="C34" s="9" t="s">
        <v>11</v>
      </c>
      <c r="D34" s="7">
        <v>1</v>
      </c>
      <c r="E34" s="8">
        <f t="shared" si="1"/>
        <v>294677</v>
      </c>
      <c r="F34" s="27">
        <f t="shared" si="2"/>
        <v>55988.63</v>
      </c>
      <c r="G34" s="28">
        <f t="shared" si="3"/>
        <v>350665.63</v>
      </c>
      <c r="H34" s="52">
        <v>10</v>
      </c>
      <c r="I34" s="53">
        <v>350667</v>
      </c>
      <c r="J34" s="53">
        <f t="shared" si="4"/>
        <v>3506670</v>
      </c>
      <c r="K34" s="50">
        <f t="shared" si="5"/>
        <v>3506656.3</v>
      </c>
      <c r="L34" s="50">
        <f t="shared" si="6"/>
        <v>-13.700000000186265</v>
      </c>
    </row>
    <row r="35" spans="1:13" ht="57" customHeight="1" x14ac:dyDescent="0.25">
      <c r="A35" s="16">
        <v>20</v>
      </c>
      <c r="B35" s="10" t="s">
        <v>32</v>
      </c>
      <c r="C35" s="9" t="s">
        <v>11</v>
      </c>
      <c r="D35" s="7">
        <v>1</v>
      </c>
      <c r="E35" s="8">
        <f t="shared" si="1"/>
        <v>144031</v>
      </c>
      <c r="F35" s="27">
        <f t="shared" si="2"/>
        <v>27365.89</v>
      </c>
      <c r="G35" s="28">
        <f t="shared" si="3"/>
        <v>171396.89</v>
      </c>
      <c r="H35" s="52">
        <v>10</v>
      </c>
      <c r="I35" s="53">
        <v>171400</v>
      </c>
      <c r="J35" s="53">
        <f t="shared" si="4"/>
        <v>1714000</v>
      </c>
      <c r="K35" s="50">
        <f t="shared" si="5"/>
        <v>1713968.9000000001</v>
      </c>
      <c r="L35" s="50">
        <f t="shared" si="6"/>
        <v>-31.099999999860302</v>
      </c>
    </row>
    <row r="36" spans="1:13" ht="49.5" x14ac:dyDescent="0.25">
      <c r="A36" s="16">
        <v>21</v>
      </c>
      <c r="B36" s="10" t="s">
        <v>33</v>
      </c>
      <c r="C36" s="9" t="s">
        <v>11</v>
      </c>
      <c r="D36" s="7">
        <v>1</v>
      </c>
      <c r="E36" s="8">
        <f t="shared" si="1"/>
        <v>142015</v>
      </c>
      <c r="F36" s="27">
        <f t="shared" si="2"/>
        <v>26982.85</v>
      </c>
      <c r="G36" s="28">
        <f t="shared" si="3"/>
        <v>168997.85</v>
      </c>
      <c r="H36" s="52">
        <v>10</v>
      </c>
      <c r="I36" s="53">
        <v>169000</v>
      </c>
      <c r="J36" s="53">
        <f t="shared" si="4"/>
        <v>1690000</v>
      </c>
      <c r="K36" s="50">
        <f t="shared" si="5"/>
        <v>1689978.5</v>
      </c>
      <c r="L36" s="50">
        <f t="shared" si="6"/>
        <v>-21.5</v>
      </c>
    </row>
    <row r="37" spans="1:13" ht="50.25" thickBot="1" x14ac:dyDescent="0.3">
      <c r="A37" s="17">
        <v>22</v>
      </c>
      <c r="B37" s="18" t="s">
        <v>34</v>
      </c>
      <c r="C37" s="19" t="s">
        <v>11</v>
      </c>
      <c r="D37" s="20">
        <v>1</v>
      </c>
      <c r="E37" s="21">
        <f t="shared" si="1"/>
        <v>142015</v>
      </c>
      <c r="F37" s="29">
        <f t="shared" si="2"/>
        <v>26982.85</v>
      </c>
      <c r="G37" s="30">
        <f t="shared" si="3"/>
        <v>168997.85</v>
      </c>
      <c r="H37" s="52">
        <v>10</v>
      </c>
      <c r="I37" s="53">
        <v>169000</v>
      </c>
      <c r="J37" s="53">
        <f t="shared" si="4"/>
        <v>1690000</v>
      </c>
      <c r="K37" s="50">
        <f t="shared" si="5"/>
        <v>1689978.5</v>
      </c>
      <c r="L37" s="50">
        <f t="shared" si="6"/>
        <v>-21.5</v>
      </c>
    </row>
    <row r="38" spans="1:13" ht="17.25" thickBot="1" x14ac:dyDescent="0.3">
      <c r="A38" s="1"/>
      <c r="B38" s="1"/>
      <c r="C38" s="1"/>
      <c r="D38" s="34" t="s">
        <v>6</v>
      </c>
      <c r="E38" s="56" t="s">
        <v>6</v>
      </c>
      <c r="F38" s="57"/>
      <c r="G38" s="35">
        <f>SUM(G16:G37)</f>
        <v>4894843.8299999991</v>
      </c>
      <c r="J38" s="50">
        <f>SUM(J16:J37)</f>
        <v>79719913</v>
      </c>
    </row>
    <row r="41" spans="1:13" s="37" customFormat="1" ht="15.75" x14ac:dyDescent="0.25">
      <c r="A41" s="36" t="s">
        <v>37</v>
      </c>
      <c r="E41" s="38"/>
      <c r="F41" s="38"/>
      <c r="G41" s="38"/>
      <c r="H41" s="39"/>
      <c r="I41" s="39"/>
      <c r="J41" s="54"/>
      <c r="K41" s="54"/>
      <c r="L41" s="54"/>
      <c r="M41" s="54"/>
    </row>
    <row r="42" spans="1:13" s="37" customFormat="1" ht="15.75" x14ac:dyDescent="0.25">
      <c r="B42" s="40"/>
      <c r="C42" s="40"/>
      <c r="D42" s="41"/>
      <c r="E42" s="42"/>
      <c r="F42" s="42"/>
      <c r="G42" s="42"/>
      <c r="H42" s="39"/>
      <c r="I42" s="39"/>
      <c r="J42" s="54"/>
      <c r="K42" s="54"/>
      <c r="L42" s="54"/>
      <c r="M42" s="54"/>
    </row>
    <row r="43" spans="1:13" s="37" customFormat="1" ht="15.75" x14ac:dyDescent="0.25">
      <c r="A43" s="36"/>
      <c r="B43" s="40"/>
      <c r="C43" s="40"/>
      <c r="D43" s="41"/>
      <c r="E43" s="42"/>
      <c r="F43" s="42"/>
      <c r="G43" s="42"/>
      <c r="H43" s="39"/>
      <c r="I43" s="39"/>
      <c r="J43" s="54"/>
      <c r="K43" s="54"/>
      <c r="L43" s="54"/>
      <c r="M43" s="54"/>
    </row>
    <row r="44" spans="1:13" s="37" customFormat="1" ht="15.75" x14ac:dyDescent="0.25">
      <c r="A44" s="36"/>
      <c r="B44" s="40"/>
      <c r="C44" s="40"/>
      <c r="D44" s="41"/>
      <c r="E44" s="42"/>
      <c r="F44" s="42"/>
      <c r="G44" s="42"/>
      <c r="H44" s="39"/>
      <c r="I44" s="39"/>
      <c r="J44" s="54"/>
      <c r="K44" s="54"/>
      <c r="L44" s="54"/>
      <c r="M44" s="54"/>
    </row>
    <row r="45" spans="1:13" s="37" customFormat="1" ht="15.75" x14ac:dyDescent="0.25">
      <c r="A45" s="36"/>
      <c r="B45" s="40"/>
      <c r="C45" s="40"/>
      <c r="D45" s="41"/>
      <c r="E45" s="42"/>
      <c r="F45" s="42"/>
      <c r="G45" s="42"/>
      <c r="H45" s="39"/>
      <c r="I45" s="39"/>
      <c r="J45" s="54"/>
      <c r="K45" s="54"/>
      <c r="L45" s="54"/>
      <c r="M45" s="54"/>
    </row>
    <row r="46" spans="1:13" s="37" customFormat="1" ht="15.75" x14ac:dyDescent="0.25">
      <c r="A46" s="36"/>
      <c r="B46" s="40"/>
      <c r="C46" s="40"/>
      <c r="D46" s="41"/>
      <c r="E46" s="42"/>
      <c r="F46" s="42"/>
      <c r="G46" s="42"/>
      <c r="H46" s="39"/>
      <c r="I46" s="39"/>
      <c r="J46" s="54"/>
      <c r="K46" s="54"/>
      <c r="L46" s="54"/>
      <c r="M46" s="54"/>
    </row>
    <row r="47" spans="1:13" s="37" customFormat="1" ht="15.75" x14ac:dyDescent="0.25">
      <c r="A47" s="43"/>
      <c r="B47" s="44"/>
      <c r="C47" s="44"/>
      <c r="D47" s="45"/>
      <c r="E47" s="42"/>
      <c r="F47" s="42"/>
      <c r="G47" s="42"/>
      <c r="H47" s="39"/>
      <c r="I47" s="39"/>
      <c r="J47" s="54"/>
      <c r="K47" s="54"/>
      <c r="L47" s="54"/>
      <c r="M47" s="54"/>
    </row>
    <row r="48" spans="1:13" s="37" customFormat="1" ht="15.75" x14ac:dyDescent="0.25">
      <c r="A48" s="36" t="s">
        <v>38</v>
      </c>
      <c r="B48" s="40"/>
      <c r="C48" s="40"/>
      <c r="D48" s="41"/>
      <c r="E48" s="42"/>
      <c r="F48" s="42"/>
      <c r="G48" s="42"/>
      <c r="H48" s="39"/>
      <c r="I48" s="39"/>
      <c r="J48" s="54"/>
      <c r="K48" s="54"/>
      <c r="L48" s="54"/>
      <c r="M48" s="54"/>
    </row>
    <row r="49" spans="1:13" s="37" customFormat="1" ht="15.75" x14ac:dyDescent="0.25">
      <c r="A49" s="36" t="s">
        <v>39</v>
      </c>
      <c r="B49" s="40"/>
      <c r="C49" s="40"/>
      <c r="D49" s="41"/>
      <c r="E49" s="42"/>
      <c r="F49" s="42"/>
      <c r="G49" s="42"/>
      <c r="H49" s="39"/>
      <c r="I49" s="39"/>
      <c r="J49" s="54"/>
      <c r="K49" s="54"/>
      <c r="L49" s="54"/>
      <c r="M49" s="54"/>
    </row>
    <row r="50" spans="1:13" s="37" customFormat="1" ht="15.75" x14ac:dyDescent="0.25">
      <c r="A50" s="46" t="s">
        <v>40</v>
      </c>
      <c r="B50" s="40"/>
      <c r="C50" s="40"/>
      <c r="D50" s="41"/>
      <c r="E50" s="42"/>
      <c r="F50" s="42"/>
      <c r="G50" s="42"/>
      <c r="H50" s="39"/>
      <c r="I50" s="39"/>
      <c r="J50" s="54"/>
      <c r="K50" s="54"/>
      <c r="L50" s="54"/>
      <c r="M50" s="54"/>
    </row>
    <row r="51" spans="1:13" s="37" customFormat="1" ht="15.75" x14ac:dyDescent="0.25">
      <c r="A51" s="36" t="s">
        <v>41</v>
      </c>
      <c r="B51" s="40"/>
      <c r="C51" s="40"/>
      <c r="D51" s="41"/>
      <c r="E51" s="42"/>
      <c r="F51" s="42"/>
      <c r="G51" s="42"/>
      <c r="H51" s="39"/>
      <c r="I51" s="39"/>
      <c r="J51" s="54"/>
      <c r="K51" s="54"/>
      <c r="L51" s="54"/>
      <c r="M51" s="54"/>
    </row>
    <row r="52" spans="1:13" s="37" customFormat="1" ht="15.75" x14ac:dyDescent="0.25">
      <c r="A52" s="36" t="s">
        <v>42</v>
      </c>
      <c r="B52" s="40"/>
      <c r="C52" s="40"/>
      <c r="D52" s="41"/>
      <c r="E52" s="42"/>
      <c r="F52" s="42"/>
      <c r="G52" s="42"/>
      <c r="H52" s="39"/>
      <c r="I52" s="39"/>
      <c r="J52" s="54"/>
      <c r="K52" s="54"/>
      <c r="L52" s="54"/>
      <c r="M52" s="54"/>
    </row>
    <row r="53" spans="1:13" s="37" customFormat="1" ht="15.75" x14ac:dyDescent="0.25">
      <c r="A53" s="47" t="s">
        <v>43</v>
      </c>
      <c r="B53" s="40"/>
      <c r="C53" s="40"/>
      <c r="D53" s="41"/>
      <c r="E53" s="42"/>
      <c r="F53" s="42"/>
      <c r="G53" s="42"/>
      <c r="H53" s="39"/>
      <c r="I53" s="39"/>
      <c r="J53" s="54"/>
      <c r="K53" s="54"/>
      <c r="L53" s="54"/>
      <c r="M53" s="54"/>
    </row>
    <row r="54" spans="1:13" s="37" customFormat="1" ht="15.75" x14ac:dyDescent="0.25">
      <c r="A54" s="36" t="s">
        <v>44</v>
      </c>
      <c r="B54" s="40"/>
      <c r="C54" s="40"/>
      <c r="D54" s="41"/>
      <c r="E54" s="42"/>
      <c r="F54" s="42"/>
      <c r="G54" s="42"/>
      <c r="H54" s="39"/>
      <c r="I54" s="39"/>
      <c r="J54" s="54"/>
      <c r="K54" s="54"/>
      <c r="L54" s="54"/>
      <c r="M54" s="54"/>
    </row>
    <row r="55" spans="1:13" s="37" customFormat="1" ht="15.75" x14ac:dyDescent="0.25">
      <c r="A55" s="48" t="s">
        <v>45</v>
      </c>
      <c r="B55" s="40"/>
      <c r="C55" s="40"/>
      <c r="D55" s="41"/>
      <c r="E55" s="42"/>
      <c r="F55" s="42"/>
      <c r="G55" s="42"/>
      <c r="H55" s="39"/>
      <c r="I55" s="39"/>
      <c r="J55" s="54"/>
      <c r="K55" s="54"/>
      <c r="L55" s="54"/>
      <c r="M55" s="54"/>
    </row>
  </sheetData>
  <mergeCells count="7">
    <mergeCell ref="A1:D1"/>
    <mergeCell ref="E38:F38"/>
    <mergeCell ref="E14:G14"/>
    <mergeCell ref="A3:G5"/>
    <mergeCell ref="A8:G12"/>
    <mergeCell ref="A13:G13"/>
    <mergeCell ref="A7:G7"/>
  </mergeCells>
  <hyperlinks>
    <hyperlink ref="A55" r:id="rId1" display="mailto:forticsas@outlook.com" xr:uid="{682CD96C-46D3-48C2-8F86-25EF5F00A858}"/>
  </hyperlinks>
  <pageMargins left="0.70866141732283472" right="0.15748031496062992" top="1.3385826771653544" bottom="0.74803149606299213" header="0.31496062992125984" footer="0.31496062992125984"/>
  <pageSetup paperSize="121" scale="85" orientation="portrait" r:id="rId2"/>
  <headerFooter>
    <oddHeader>&amp;L&amp;G</oddHeader>
  </headerFooter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5</vt:lpstr>
      <vt:lpstr>'LOTE 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Gutierrez Valencia</dc:creator>
  <cp:lastModifiedBy>Personal</cp:lastModifiedBy>
  <cp:lastPrinted>2023-06-20T15:30:35Z</cp:lastPrinted>
  <dcterms:created xsi:type="dcterms:W3CDTF">2023-04-13T21:21:22Z</dcterms:created>
  <dcterms:modified xsi:type="dcterms:W3CDTF">2023-06-20T15:32:54Z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2023-04-13T21:36:30Z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8487c53b-866f-40ca-a901-c5fa3ef057fc</vt:lpwstr>
  </property>
  <property fmtid="{D5CDD505-2E9C-101B-9397-08002B2CF9AE}" pid="8" name="MSIP_Label_1299739c-ad3d-4908-806e-4d91151a6e13_ContentBits">
    <vt:lpwstr>0</vt:lpwstr>
  </property>
</Properties>
</file>