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WONDER OF\CONTRATACIÓN  REGIONAL CARIBE\2023\SUBASTA INVERSA\MOBILIARIO\"/>
    </mc:Choice>
  </mc:AlternateContent>
  <bookViews>
    <workbookView xWindow="0" yWindow="0" windowWidth="28800" windowHeight="12030"/>
  </bookViews>
  <sheets>
    <sheet name="MOBILIARIO ATL-BOL-CES-MAG-GUAJ" sheetId="4"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4" l="1"/>
  <c r="L13" i="4"/>
  <c r="L14" i="4"/>
  <c r="L15" i="4"/>
  <c r="L16" i="4"/>
  <c r="L17" i="4"/>
  <c r="L19" i="4"/>
  <c r="L20" i="4"/>
  <c r="L21" i="4"/>
  <c r="L22" i="4"/>
  <c r="L23" i="4"/>
  <c r="L24" i="4"/>
  <c r="L25" i="4"/>
  <c r="L26" i="4"/>
  <c r="L27" i="4"/>
  <c r="L28" i="4"/>
  <c r="L29" i="4"/>
  <c r="L30" i="4"/>
  <c r="L31" i="4"/>
  <c r="L32" i="4"/>
  <c r="L33" i="4"/>
  <c r="L34" i="4"/>
  <c r="L35" i="4"/>
  <c r="L36" i="4"/>
  <c r="L37" i="4"/>
  <c r="L38" i="4"/>
  <c r="L39" i="4"/>
  <c r="L40" i="4"/>
  <c r="L41" i="4"/>
  <c r="L43" i="4"/>
  <c r="L44" i="4"/>
  <c r="L45" i="4"/>
  <c r="L46" i="4"/>
  <c r="L47" i="4"/>
  <c r="L48" i="4"/>
  <c r="L49" i="4"/>
  <c r="L50" i="4"/>
  <c r="L51" i="4"/>
  <c r="L52" i="4"/>
  <c r="L53" i="4"/>
  <c r="L54" i="4"/>
  <c r="L55" i="4"/>
  <c r="L56" i="4"/>
  <c r="L57" i="4"/>
  <c r="L59" i="4"/>
  <c r="L60" i="4"/>
  <c r="L61" i="4"/>
  <c r="L62" i="4"/>
  <c r="L63" i="4"/>
  <c r="L64" i="4"/>
  <c r="L65" i="4"/>
  <c r="L66" i="4"/>
  <c r="L67" i="4"/>
  <c r="L69" i="4"/>
  <c r="L70" i="4"/>
  <c r="L71" i="4"/>
  <c r="L72" i="4"/>
  <c r="L73" i="4"/>
  <c r="L74" i="4"/>
  <c r="L75" i="4"/>
  <c r="L76" i="4"/>
  <c r="L77" i="4"/>
  <c r="L78" i="4"/>
  <c r="L79" i="4"/>
  <c r="L81" i="4"/>
  <c r="L11" i="4"/>
  <c r="I81" i="4" l="1"/>
  <c r="J81" i="4" s="1"/>
  <c r="I79" i="4"/>
  <c r="I78" i="4"/>
  <c r="J78" i="4" s="1"/>
  <c r="I77" i="4"/>
  <c r="J77" i="4" s="1"/>
  <c r="I76" i="4"/>
  <c r="J76" i="4" s="1"/>
  <c r="I75" i="4"/>
  <c r="J75" i="4" s="1"/>
  <c r="I74" i="4"/>
  <c r="I73" i="4"/>
  <c r="J73" i="4" s="1"/>
  <c r="I72" i="4"/>
  <c r="J72" i="4" s="1"/>
  <c r="I71" i="4"/>
  <c r="I70" i="4"/>
  <c r="J70" i="4" s="1"/>
  <c r="I69" i="4"/>
  <c r="J69" i="4" s="1"/>
  <c r="I60" i="4"/>
  <c r="J60" i="4" s="1"/>
  <c r="I61" i="4"/>
  <c r="J61" i="4" s="1"/>
  <c r="I62" i="4"/>
  <c r="I63" i="4"/>
  <c r="J63" i="4" s="1"/>
  <c r="I64" i="4"/>
  <c r="J64" i="4" s="1"/>
  <c r="I65" i="4"/>
  <c r="I66" i="4"/>
  <c r="J66" i="4" s="1"/>
  <c r="I67" i="4"/>
  <c r="J67" i="4" s="1"/>
  <c r="I59" i="4"/>
  <c r="J59" i="4" s="1"/>
  <c r="I44" i="4"/>
  <c r="J44" i="4" s="1"/>
  <c r="I45" i="4"/>
  <c r="I46" i="4"/>
  <c r="J46" i="4" s="1"/>
  <c r="I47" i="4"/>
  <c r="J47" i="4" s="1"/>
  <c r="I48" i="4"/>
  <c r="I49" i="4"/>
  <c r="J49" i="4" s="1"/>
  <c r="I50" i="4"/>
  <c r="J50" i="4" s="1"/>
  <c r="I51" i="4"/>
  <c r="J51" i="4" s="1"/>
  <c r="I52" i="4"/>
  <c r="J52" i="4" s="1"/>
  <c r="I53" i="4"/>
  <c r="I54" i="4"/>
  <c r="J54" i="4" s="1"/>
  <c r="I55" i="4"/>
  <c r="J55" i="4" s="1"/>
  <c r="I56" i="4"/>
  <c r="I57" i="4"/>
  <c r="J57" i="4" s="1"/>
  <c r="I43" i="4"/>
  <c r="J43" i="4" s="1"/>
  <c r="I12" i="4"/>
  <c r="J12" i="4" s="1"/>
  <c r="I13" i="4"/>
  <c r="J13" i="4" s="1"/>
  <c r="I14" i="4"/>
  <c r="I15" i="4"/>
  <c r="J15" i="4" s="1"/>
  <c r="I16" i="4"/>
  <c r="J16" i="4" s="1"/>
  <c r="I17" i="4"/>
  <c r="I18" i="4"/>
  <c r="J18" i="4" s="1"/>
  <c r="L18" i="4" s="1"/>
  <c r="I19" i="4"/>
  <c r="J19" i="4" s="1"/>
  <c r="I20" i="4"/>
  <c r="J20" i="4" s="1"/>
  <c r="I21" i="4"/>
  <c r="J21" i="4" s="1"/>
  <c r="I22" i="4"/>
  <c r="I23" i="4"/>
  <c r="J23" i="4" s="1"/>
  <c r="I24" i="4"/>
  <c r="J24" i="4" s="1"/>
  <c r="I25" i="4"/>
  <c r="I26" i="4"/>
  <c r="J26" i="4" s="1"/>
  <c r="I27" i="4"/>
  <c r="J27" i="4" s="1"/>
  <c r="I28" i="4"/>
  <c r="J28" i="4" s="1"/>
  <c r="I29" i="4"/>
  <c r="J29" i="4" s="1"/>
  <c r="I30" i="4"/>
  <c r="I31" i="4"/>
  <c r="J31" i="4" s="1"/>
  <c r="I32" i="4"/>
  <c r="J32" i="4" s="1"/>
  <c r="I33" i="4"/>
  <c r="I34" i="4"/>
  <c r="J34" i="4" s="1"/>
  <c r="I35" i="4"/>
  <c r="J35" i="4" s="1"/>
  <c r="I36" i="4"/>
  <c r="J36" i="4" s="1"/>
  <c r="I37" i="4"/>
  <c r="J37" i="4" s="1"/>
  <c r="I38" i="4"/>
  <c r="I39" i="4"/>
  <c r="J39" i="4" s="1"/>
  <c r="I40" i="4"/>
  <c r="J40" i="4" s="1"/>
  <c r="I41" i="4"/>
  <c r="I11" i="4"/>
  <c r="J11" i="4" s="1"/>
  <c r="J17" i="4" l="1"/>
  <c r="J48" i="4"/>
  <c r="J71" i="4"/>
  <c r="J38" i="4"/>
  <c r="J22" i="4"/>
  <c r="J53" i="4"/>
  <c r="J62" i="4"/>
  <c r="J25" i="4"/>
  <c r="J56" i="4"/>
  <c r="J65" i="4"/>
  <c r="J79" i="4"/>
  <c r="J33" i="4"/>
  <c r="J41" i="4"/>
  <c r="J30" i="4"/>
  <c r="J14" i="4"/>
  <c r="J45" i="4"/>
  <c r="J74" i="4"/>
  <c r="J83" i="4" l="1"/>
</calcChain>
</file>

<file path=xl/sharedStrings.xml><?xml version="1.0" encoding="utf-8"?>
<sst xmlns="http://schemas.openxmlformats.org/spreadsheetml/2006/main" count="158" uniqueCount="72">
  <si>
    <t>PUESTOS DE TRABAJO</t>
  </si>
  <si>
    <t>Valor Unitario</t>
  </si>
  <si>
    <t>IVA</t>
  </si>
  <si>
    <t>TIPOLOGIA   DIRECTOR          (free standing)</t>
  </si>
  <si>
    <t xml:space="preserve">SUPERFICIE RECTA DE 1,80 X 0,70M </t>
  </si>
  <si>
    <t>UND</t>
  </si>
  <si>
    <t xml:space="preserve">SUPERFICIE RECTA DE 1,80 X 0,60M </t>
  </si>
  <si>
    <t xml:space="preserve">SUPERFICIE RETORNO DE 1,20 X 0,60M </t>
  </si>
  <si>
    <t xml:space="preserve">FALDERO MADERA AGLOMERADA 1.80M  </t>
  </si>
  <si>
    <t xml:space="preserve">CAJONERA METALICA 2x1 </t>
  </si>
  <si>
    <t>SILLA DIRECTIVA</t>
  </si>
  <si>
    <t>SILLAS INTERLOCUTORAS</t>
  </si>
  <si>
    <t>SOPORTES Y HERRAJES</t>
  </si>
  <si>
    <t>GLB</t>
  </si>
  <si>
    <t>TIPOLOGIA FISCAL         (free standing)</t>
  </si>
  <si>
    <t>SUPERFICIE RECTA DE 1,50 X 0,60M</t>
  </si>
  <si>
    <t>SUPERFICIE RETORNO DE 0,90 X 0,60M</t>
  </si>
  <si>
    <t>FALDERO MADERA AGLOMERADA 1.50M</t>
  </si>
  <si>
    <t xml:space="preserve">SILLA OPERATIVA </t>
  </si>
  <si>
    <t>TIPOLOGIA  ASISTENTE         (Free standing)</t>
  </si>
  <si>
    <t>TIPOLOGIA INVESTIGADOR               (Free standing)</t>
  </si>
  <si>
    <t>TIPOLOGIA  ASISTENTE RECEPCION         (Free standing)</t>
  </si>
  <si>
    <t>COUNTER VIDRIO TEMPLADO 12mm DE 1,50 X 0,30M</t>
  </si>
  <si>
    <t>PANEL 1/2 ALTURA LLENO 1,50  ALTURA 0.95</t>
  </si>
  <si>
    <t>SILLA OPERATIVA</t>
  </si>
  <si>
    <t>SALAS DE REUNIONES, SALAS DE ESPERA, SILLAS Y ACCESORIOS</t>
  </si>
  <si>
    <t>SALA DE JUNTAS        8 PUESTOS</t>
  </si>
  <si>
    <t xml:space="preserve">MESA RECTANGULAR DE 1,00 X 2,00M </t>
  </si>
  <si>
    <t>SILLAS INTERLOCUTORAS CON BRAZOS</t>
  </si>
  <si>
    <t>SALA DE JUNTAS        4 PUESTOS</t>
  </si>
  <si>
    <t>MESA CIRCULAR DIAMETRO 0,90M</t>
  </si>
  <si>
    <t xml:space="preserve">SILLAS INTERLOCUTORAS </t>
  </si>
  <si>
    <t>TANDEM 3 PUESTOS</t>
  </si>
  <si>
    <t>TANDEM 5 PUESTOS</t>
  </si>
  <si>
    <t>POLTRONAS 1 PUESTO</t>
  </si>
  <si>
    <t>SOFA 2 PUESTOS</t>
  </si>
  <si>
    <t>PANTALLA EN VIDRIO, INCLUYE ACCESORIOS 1,40*0,35 CON SOPORTES</t>
  </si>
  <si>
    <t>PANTALLA EN VIDRIO, INCLUYE ACCESORIOS 0,55*0,35 CON SOPORTES</t>
  </si>
  <si>
    <t>COUNTER VIDRIO TEMPLADO 12mm DE 1,50 X 0,30M INCLUYE HERRAJES</t>
  </si>
  <si>
    <t>PANELES</t>
  </si>
  <si>
    <t>PANEL 1/2 ALTURA MIXTO 0,60  ALTURA 1.35</t>
  </si>
  <si>
    <t>PANEL 1/2 ALTURA MIXTO 0,75  ALTURA 1,35</t>
  </si>
  <si>
    <t>PANEL 1/2 ALTURA MIXTO 0,90  ALTURA 1,35</t>
  </si>
  <si>
    <t>PANEL 1/2 ALTURA MIXTO 1,50 ALTURA 1,35</t>
  </si>
  <si>
    <t>PANEL 1/2 ALTURA 1,50 ALTURA 1,35</t>
  </si>
  <si>
    <t>PANEL 1/2 ALTURA 0,60 ALTURA 0,95</t>
  </si>
  <si>
    <t>PANEL 1/2 ALTURA 0,75 ALTURA 0,95</t>
  </si>
  <si>
    <t>PANEL 1/2 ALTURA 0,90 ALTURA 0,95</t>
  </si>
  <si>
    <t>PANEL 1/2 ALTURA 1,50 ALTURA 0,95</t>
  </si>
  <si>
    <t>MUEBLES DE ALMACENAMIENTO Y OTRAS SUPERFICIES</t>
  </si>
  <si>
    <t>ARCHIVO RODANTE MECANICO POR UDC 1.20x0.45x2.05 - Puerta de 0.60</t>
  </si>
  <si>
    <t>ARCHIVO RODANTE MECANICO POR UDC 1.20x0.45x2.40 - Puerta de 0.60</t>
  </si>
  <si>
    <t>ARCHIVO RODANTE MECANICO POR UDC 0.90x0.45x2.05 - Puerta de 0.60</t>
  </si>
  <si>
    <t>ARCHIVO RODANTE MECANICO POR UDC 0.90x0.45x2.40 - Puerta de 0.60</t>
  </si>
  <si>
    <t>OTROS</t>
  </si>
  <si>
    <t>DESMONTE DE PUESTOS DE TRABAJO</t>
  </si>
  <si>
    <t>ARCHIVADOR 0.90X0.50M H=2.05 (A1)</t>
  </si>
  <si>
    <t>ARCHIVADOR 0.75X0.50M H=2.05 (A2)</t>
  </si>
  <si>
    <t>ARCHIVADOR 0.75X0.50M H=0.70 CON SUPERFICIE RECTA DE 0,75 X 0,60M (A3)</t>
  </si>
  <si>
    <t>LOCKER METALICO 16 PUESTOS GRIS DE 200X123X30 CM</t>
  </si>
  <si>
    <t>MESAS PLEGABLES PARA AUDITORIO</t>
  </si>
  <si>
    <t>SILLAS PARA LABORATORIOS</t>
  </si>
  <si>
    <t xml:space="preserve">SILLON RECLINABLE </t>
  </si>
  <si>
    <t xml:space="preserve">OBJETO </t>
  </si>
  <si>
    <t>Suministro e Instalación de Mobiliario para las distintas sedes  de la Subdirección Regional Caribe  de la Fiscalía General de la Nación incluido todo lo relacionado con el sistema de oficina  abierta (SOA), archivo, almacenamiento  de documentos  y silletería</t>
  </si>
  <si>
    <t>VALOR TOTAL</t>
  </si>
  <si>
    <t>PROYECTO CARIBE  (ATLANTICO, BOLÍVAR, CESAR, LA GUAJIRA Y MAGDALENA)</t>
  </si>
  <si>
    <t>TECHO PRESUPUESTAL</t>
  </si>
  <si>
    <t>OFERTA ECONÓMICA</t>
  </si>
  <si>
    <t>ANEXO OFERTA ECONÓMICA</t>
  </si>
  <si>
    <t>OBSERVACIONES</t>
  </si>
  <si>
    <t>Valor Unitario  (Incluido  IVA x Cantidad)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</si>
</sst>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quot;$&quot;* #,##0.00_-;_-&quot;$&quot;* &quot;-&quot;??_-;_-@_-"/>
    <numFmt numFmtId="165" formatCode="_-&quot;$&quot;* #,##0_-;\-&quot;$&quot;* #,##0_-;_-&quot;$&quot;* &quot;-&quot;??_-;_-@_-"/>
    <numFmt numFmtId="166" formatCode="_-&quot;$&quot;\ * #,##0_-;\-&quot;$&quot;\ * #,##0_-;_-&quot;$&quot;\ *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2"/>
      <name val="Arial"/>
      <family val="2"/>
    </font>
    <font>
      <sz val="10"/>
      <name val="Arial"/>
      <family val="2"/>
    </font>
    <font>
      <b/>
      <sz val="6"/>
      <name val="Arial"/>
      <family val="2"/>
    </font>
    <font>
      <sz val="8"/>
      <name val="Arial"/>
      <family val="2"/>
    </font>
    <font>
      <b/>
      <sz val="11"/>
      <color theme="1"/>
      <name val="Arial"/>
      <family val="2"/>
    </font>
    <font>
      <b/>
      <sz val="11"/>
      <name val="Arial"/>
      <family val="2"/>
    </font>
    <font>
      <sz val="9"/>
      <name val="Arial"/>
      <family val="2"/>
    </font>
    <font>
      <b/>
      <sz val="11"/>
      <color rgb="FFFFC000"/>
      <name val="Arial"/>
      <family val="2"/>
    </font>
    <font>
      <b/>
      <sz val="11"/>
      <color theme="7" tint="0.39997558519241921"/>
      <name val="Arial"/>
      <family val="2"/>
    </font>
    <font>
      <sz val="11"/>
      <color theme="1"/>
      <name val="Arial"/>
      <family val="2"/>
    </font>
    <font>
      <b/>
      <sz val="14"/>
      <color theme="7" tint="0.39997558519241921"/>
      <name val="Calibri"/>
      <family val="2"/>
      <scheme val="minor"/>
    </font>
    <font>
      <sz val="11"/>
      <color rgb="FFFF0000"/>
      <name val="Arial"/>
      <family val="2"/>
    </font>
  </fonts>
  <fills count="10">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indexe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79998168889431442"/>
        <bgColor indexed="64"/>
      </patternFill>
    </fill>
    <fill>
      <patternFill patternType="solid">
        <fgColor theme="2" tint="-0.749992370372631"/>
        <bgColor indexed="64"/>
      </patternFill>
    </fill>
  </fills>
  <borders count="3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23">
    <xf numFmtId="0" fontId="0" fillId="0" borderId="0" xfId="0"/>
    <xf numFmtId="0" fontId="6" fillId="0" borderId="9" xfId="0" quotePrefix="1" applyFont="1" applyBorder="1" applyAlignment="1">
      <alignment horizontal="left"/>
    </xf>
    <xf numFmtId="0" fontId="6" fillId="0" borderId="9" xfId="0" applyFont="1" applyBorder="1" applyAlignment="1">
      <alignment horizontal="center"/>
    </xf>
    <xf numFmtId="0" fontId="6" fillId="0" borderId="12" xfId="0" quotePrefix="1" applyFont="1" applyBorder="1" applyAlignment="1">
      <alignment horizontal="left"/>
    </xf>
    <xf numFmtId="0" fontId="6" fillId="0" borderId="12" xfId="0" applyFont="1" applyBorder="1" applyAlignment="1">
      <alignment horizontal="center"/>
    </xf>
    <xf numFmtId="0" fontId="6" fillId="0" borderId="12" xfId="0" applyFont="1" applyBorder="1"/>
    <xf numFmtId="0" fontId="6" fillId="0" borderId="13" xfId="0" quotePrefix="1" applyFont="1" applyBorder="1" applyAlignment="1">
      <alignment horizontal="left"/>
    </xf>
    <xf numFmtId="0" fontId="6" fillId="0" borderId="13" xfId="0" applyFont="1" applyBorder="1" applyAlignment="1">
      <alignment horizontal="center"/>
    </xf>
    <xf numFmtId="0" fontId="6" fillId="0" borderId="15" xfId="0" applyFont="1" applyBorder="1"/>
    <xf numFmtId="0" fontId="6" fillId="0" borderId="15" xfId="0" applyFont="1" applyBorder="1" applyAlignment="1">
      <alignment horizontal="center"/>
    </xf>
    <xf numFmtId="0" fontId="6" fillId="0" borderId="16" xfId="0" quotePrefix="1" applyFont="1" applyBorder="1" applyAlignment="1">
      <alignment horizontal="left"/>
    </xf>
    <xf numFmtId="0" fontId="6" fillId="0" borderId="16" xfId="0" applyFont="1" applyBorder="1" applyAlignment="1">
      <alignment horizontal="center"/>
    </xf>
    <xf numFmtId="0" fontId="6" fillId="4" borderId="12" xfId="0" quotePrefix="1" applyFont="1" applyFill="1" applyBorder="1"/>
    <xf numFmtId="0" fontId="6" fillId="0" borderId="9" xfId="0" applyFont="1" applyBorder="1" applyAlignment="1">
      <alignment horizontal="left"/>
    </xf>
    <xf numFmtId="0" fontId="4" fillId="0" borderId="8" xfId="0" applyFont="1" applyBorder="1" applyAlignment="1">
      <alignment horizontal="center" vertical="center" wrapText="1"/>
    </xf>
    <xf numFmtId="0" fontId="6" fillId="0" borderId="8" xfId="0" applyFont="1" applyBorder="1" applyAlignment="1">
      <alignment horizontal="center" vertical="center"/>
    </xf>
    <xf numFmtId="0" fontId="6" fillId="0" borderId="8" xfId="0" applyFont="1" applyBorder="1" applyAlignment="1">
      <alignment horizontal="center"/>
    </xf>
    <xf numFmtId="0" fontId="6" fillId="0" borderId="14" xfId="0" applyFont="1" applyBorder="1" applyAlignment="1">
      <alignment horizontal="center"/>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6" fillId="0" borderId="7" xfId="0" applyFont="1" applyBorder="1" applyAlignment="1">
      <alignment horizontal="center"/>
    </xf>
    <xf numFmtId="165" fontId="4" fillId="0" borderId="22" xfId="1" applyNumberFormat="1" applyFont="1" applyBorder="1" applyAlignment="1">
      <alignment vertical="center"/>
    </xf>
    <xf numFmtId="165" fontId="4" fillId="0" borderId="22" xfId="1" applyNumberFormat="1" applyFont="1" applyBorder="1" applyAlignment="1">
      <alignment horizontal="center" vertical="center"/>
    </xf>
    <xf numFmtId="165" fontId="4" fillId="0" borderId="22" xfId="1" applyNumberFormat="1" applyFont="1" applyBorder="1" applyAlignment="1">
      <alignment horizontal="center" vertical="center" wrapText="1"/>
    </xf>
    <xf numFmtId="0" fontId="0" fillId="5" borderId="0" xfId="0" applyFill="1"/>
    <xf numFmtId="0" fontId="3" fillId="2" borderId="1" xfId="0" applyFont="1" applyFill="1" applyBorder="1" applyAlignment="1"/>
    <xf numFmtId="0" fontId="3" fillId="2" borderId="2" xfId="0" applyFont="1" applyFill="1" applyBorder="1" applyAlignment="1"/>
    <xf numFmtId="0" fontId="3" fillId="2" borderId="3" xfId="0" applyFont="1" applyFill="1" applyBorder="1" applyAlignment="1"/>
    <xf numFmtId="0" fontId="3" fillId="2" borderId="2" xfId="0" applyFont="1" applyFill="1" applyBorder="1" applyAlignment="1">
      <alignment wrapText="1"/>
    </xf>
    <xf numFmtId="0" fontId="3" fillId="2" borderId="3" xfId="0" applyFont="1" applyFill="1" applyBorder="1" applyAlignment="1">
      <alignment wrapText="1"/>
    </xf>
    <xf numFmtId="0" fontId="4" fillId="0" borderId="8" xfId="0" applyFont="1" applyFill="1" applyBorder="1" applyAlignment="1">
      <alignment horizontal="center" vertical="center" wrapText="1"/>
    </xf>
    <xf numFmtId="0" fontId="6" fillId="0" borderId="8" xfId="0" applyFont="1" applyFill="1" applyBorder="1" applyAlignment="1">
      <alignment horizontal="center"/>
    </xf>
    <xf numFmtId="0" fontId="4" fillId="0" borderId="14"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6" fillId="0" borderId="25" xfId="0" applyFont="1" applyBorder="1" applyAlignment="1">
      <alignment horizontal="center"/>
    </xf>
    <xf numFmtId="0" fontId="6" fillId="0" borderId="26" xfId="0" applyFont="1" applyBorder="1" applyAlignment="1">
      <alignment horizontal="center"/>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6" fillId="0" borderId="25" xfId="0" applyFont="1" applyBorder="1" applyAlignment="1">
      <alignment horizontal="center" vertical="center"/>
    </xf>
    <xf numFmtId="0" fontId="6" fillId="0" borderId="28"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xf>
    <xf numFmtId="0" fontId="6" fillId="0" borderId="1" xfId="0" applyFont="1" applyFill="1" applyBorder="1" applyAlignment="1">
      <alignment horizontal="center"/>
    </xf>
    <xf numFmtId="0" fontId="6" fillId="0" borderId="1" xfId="0" applyFont="1" applyBorder="1" applyAlignment="1">
      <alignment horizontal="center"/>
    </xf>
    <xf numFmtId="165" fontId="4" fillId="0" borderId="30" xfId="1" applyNumberFormat="1" applyFont="1" applyBorder="1" applyAlignment="1">
      <alignment vertical="center"/>
    </xf>
    <xf numFmtId="165" fontId="4" fillId="0" borderId="31" xfId="1" applyNumberFormat="1" applyFont="1" applyBorder="1" applyAlignment="1">
      <alignment vertical="center"/>
    </xf>
    <xf numFmtId="0" fontId="3" fillId="2" borderId="1" xfId="0" applyFont="1" applyFill="1" applyBorder="1" applyAlignment="1">
      <alignment wrapText="1"/>
    </xf>
    <xf numFmtId="0" fontId="3" fillId="2" borderId="1" xfId="0" applyFont="1" applyFill="1" applyBorder="1" applyAlignment="1">
      <alignment vertical="center" wrapText="1"/>
    </xf>
    <xf numFmtId="165" fontId="4" fillId="0" borderId="32" xfId="1" applyNumberFormat="1" applyFont="1" applyBorder="1" applyAlignment="1">
      <alignment vertical="center"/>
    </xf>
    <xf numFmtId="165" fontId="4" fillId="0" borderId="33" xfId="1" applyNumberFormat="1" applyFont="1" applyBorder="1" applyAlignment="1">
      <alignment horizontal="center" vertical="center" wrapText="1"/>
    </xf>
    <xf numFmtId="165" fontId="4" fillId="0" borderId="33" xfId="1" applyNumberFormat="1" applyFont="1" applyBorder="1" applyAlignment="1">
      <alignment vertical="center"/>
    </xf>
    <xf numFmtId="165" fontId="4" fillId="0" borderId="34" xfId="1" applyNumberFormat="1" applyFont="1" applyBorder="1" applyAlignment="1">
      <alignment vertical="center"/>
    </xf>
    <xf numFmtId="165" fontId="2" fillId="3" borderId="7" xfId="1" applyNumberFormat="1" applyFont="1" applyFill="1" applyBorder="1" applyAlignment="1">
      <alignment horizontal="center" vertical="center"/>
    </xf>
    <xf numFmtId="165" fontId="4" fillId="0" borderId="35" xfId="1" applyNumberFormat="1" applyFont="1" applyBorder="1" applyAlignment="1">
      <alignment vertical="center"/>
    </xf>
    <xf numFmtId="165" fontId="4" fillId="0" borderId="36" xfId="1" applyNumberFormat="1" applyFont="1" applyBorder="1" applyAlignment="1">
      <alignment vertical="center"/>
    </xf>
    <xf numFmtId="165" fontId="4" fillId="0" borderId="37" xfId="1" applyNumberFormat="1" applyFont="1" applyBorder="1" applyAlignment="1">
      <alignment vertical="center"/>
    </xf>
    <xf numFmtId="165" fontId="0" fillId="0" borderId="0" xfId="0" applyNumberFormat="1"/>
    <xf numFmtId="165" fontId="12" fillId="8" borderId="8" xfId="0" applyNumberFormat="1" applyFont="1" applyFill="1" applyBorder="1"/>
    <xf numFmtId="165" fontId="4" fillId="0" borderId="24" xfId="1" applyNumberFormat="1" applyFont="1" applyBorder="1" applyAlignment="1">
      <alignment vertical="center"/>
    </xf>
    <xf numFmtId="165" fontId="4" fillId="0" borderId="38" xfId="1" applyNumberFormat="1" applyFont="1" applyBorder="1" applyAlignment="1">
      <alignment vertical="center"/>
    </xf>
    <xf numFmtId="165" fontId="2" fillId="3" borderId="7" xfId="1" applyNumberFormat="1" applyFont="1" applyFill="1" applyBorder="1" applyAlignment="1">
      <alignment vertical="center"/>
    </xf>
    <xf numFmtId="165" fontId="2" fillId="3" borderId="7" xfId="1" applyNumberFormat="1" applyFont="1" applyFill="1" applyBorder="1" applyAlignment="1">
      <alignment horizontal="center" vertical="center" wrapText="1"/>
    </xf>
    <xf numFmtId="0" fontId="11" fillId="9" borderId="2" xfId="0" applyFont="1" applyFill="1" applyBorder="1" applyAlignment="1">
      <alignment horizontal="center" vertical="center" wrapText="1"/>
    </xf>
    <xf numFmtId="165" fontId="4" fillId="0" borderId="23" xfId="1" applyNumberFormat="1" applyFont="1" applyBorder="1" applyAlignment="1">
      <alignment vertical="center"/>
    </xf>
    <xf numFmtId="166" fontId="14" fillId="8" borderId="24" xfId="1" applyNumberFormat="1" applyFont="1" applyFill="1" applyBorder="1" applyAlignment="1" applyProtection="1">
      <alignment wrapText="1"/>
    </xf>
    <xf numFmtId="0" fontId="7" fillId="0" borderId="8" xfId="0" applyFont="1" applyBorder="1" applyAlignment="1">
      <alignment horizontal="center" vertical="center"/>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7" xfId="0" quotePrefix="1" applyFont="1" applyBorder="1" applyAlignment="1">
      <alignment horizontal="center" vertical="center" wrapText="1"/>
    </xf>
    <xf numFmtId="0" fontId="5" fillId="0" borderId="1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4" xfId="0" quotePrefix="1"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center" vertical="center" wrapText="1"/>
    </xf>
    <xf numFmtId="0" fontId="7" fillId="7" borderId="1" xfId="0" applyFont="1" applyFill="1" applyBorder="1" applyAlignment="1">
      <alignment horizontal="center" vertical="center"/>
    </xf>
    <xf numFmtId="0" fontId="7" fillId="7" borderId="2" xfId="0" applyFont="1" applyFill="1" applyBorder="1" applyAlignment="1">
      <alignment horizontal="center" vertical="center"/>
    </xf>
    <xf numFmtId="0" fontId="10" fillId="9" borderId="22" xfId="0" applyFont="1" applyFill="1" applyBorder="1" applyAlignment="1">
      <alignment horizontal="center"/>
    </xf>
    <xf numFmtId="0" fontId="9" fillId="0" borderId="22" xfId="0" applyFont="1" applyFill="1" applyBorder="1" applyAlignment="1">
      <alignment horizontal="left" vertical="center" wrapText="1"/>
    </xf>
    <xf numFmtId="0" fontId="8" fillId="6" borderId="23" xfId="0" applyFont="1" applyFill="1" applyBorder="1" applyAlignment="1">
      <alignment horizontal="center" vertical="center" wrapText="1"/>
    </xf>
    <xf numFmtId="0" fontId="8" fillId="6" borderId="2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5" xfId="0" applyFont="1" applyFill="1" applyBorder="1" applyAlignment="1">
      <alignment horizontal="center" vertical="center"/>
    </xf>
    <xf numFmtId="0" fontId="5" fillId="0" borderId="10" xfId="0" quotePrefix="1" applyFont="1" applyBorder="1" applyAlignment="1">
      <alignment horizontal="center" vertical="center" wrapText="1"/>
    </xf>
    <xf numFmtId="0" fontId="5" fillId="0" borderId="11" xfId="0" quotePrefix="1" applyFont="1" applyBorder="1" applyAlignment="1">
      <alignment horizontal="center" vertical="center" wrapText="1"/>
    </xf>
    <xf numFmtId="0" fontId="13" fillId="9" borderId="1" xfId="0" applyFont="1" applyFill="1" applyBorder="1" applyAlignment="1">
      <alignment horizontal="center"/>
    </xf>
    <xf numFmtId="0" fontId="13" fillId="9" borderId="2" xfId="0" applyFont="1" applyFill="1" applyBorder="1" applyAlignment="1">
      <alignment horizontal="center"/>
    </xf>
    <xf numFmtId="0" fontId="13" fillId="9" borderId="3" xfId="0" applyFont="1" applyFill="1" applyBorder="1" applyAlignment="1">
      <alignment horizontal="center"/>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6" fillId="0" borderId="4" xfId="0" applyFont="1" applyBorder="1" applyAlignment="1">
      <alignment horizontal="left" vertical="center" wrapText="1"/>
    </xf>
    <xf numFmtId="0" fontId="6" fillId="0" borderId="20" xfId="0" applyFont="1" applyBorder="1" applyAlignment="1">
      <alignment horizontal="left" vertical="center" wrapText="1"/>
    </xf>
    <xf numFmtId="0" fontId="6" fillId="0" borderId="6" xfId="0" applyFont="1" applyBorder="1" applyAlignment="1">
      <alignment horizontal="left" vertical="center" wrapText="1"/>
    </xf>
    <xf numFmtId="0" fontId="6" fillId="0" borderId="21"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0" borderId="1" xfId="0" quotePrefix="1" applyFont="1" applyBorder="1" applyAlignment="1">
      <alignment horizontal="left"/>
    </xf>
    <xf numFmtId="0" fontId="6" fillId="0" borderId="2" xfId="0" quotePrefix="1" applyFont="1" applyBorder="1" applyAlignment="1">
      <alignment horizontal="left"/>
    </xf>
    <xf numFmtId="0" fontId="6" fillId="0" borderId="3" xfId="0" quotePrefix="1" applyFont="1" applyBorder="1" applyAlignment="1">
      <alignment horizontal="left"/>
    </xf>
    <xf numFmtId="0" fontId="6" fillId="0" borderId="1" xfId="0" quotePrefix="1" applyFont="1" applyBorder="1" applyAlignment="1">
      <alignment horizontal="left" vertical="center" wrapText="1"/>
    </xf>
    <xf numFmtId="0" fontId="6" fillId="0" borderId="2" xfId="0" quotePrefix="1" applyFont="1" applyBorder="1" applyAlignment="1">
      <alignment horizontal="left" vertical="center" wrapText="1"/>
    </xf>
    <xf numFmtId="0" fontId="6" fillId="0" borderId="3" xfId="0" quotePrefix="1" applyFont="1" applyBorder="1" applyAlignment="1">
      <alignment horizontal="left" vertical="center" wrapText="1"/>
    </xf>
    <xf numFmtId="0" fontId="6" fillId="0" borderId="8" xfId="0" quotePrefix="1" applyFont="1" applyBorder="1" applyAlignment="1">
      <alignment horizontal="left"/>
    </xf>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14" xfId="0" applyFont="1" applyBorder="1" applyAlignment="1">
      <alignment horizontal="center" vertical="center"/>
    </xf>
    <xf numFmtId="0" fontId="6" fillId="0" borderId="2" xfId="0" quotePrefix="1" applyFont="1" applyFill="1" applyBorder="1" applyAlignment="1">
      <alignment horizontal="left"/>
    </xf>
    <xf numFmtId="0" fontId="6" fillId="0" borderId="3" xfId="0" quotePrefix="1" applyFont="1" applyFill="1" applyBorder="1" applyAlignment="1">
      <alignment horizontal="left"/>
    </xf>
    <xf numFmtId="0" fontId="6" fillId="0" borderId="1" xfId="0" quotePrefix="1" applyFont="1" applyFill="1" applyBorder="1" applyAlignment="1">
      <alignment horizontal="left"/>
    </xf>
  </cellXfs>
  <cellStyles count="2">
    <cellStyle name="Moneda" xfId="1" builtinId="4"/>
    <cellStyle name="Normal" xfId="0" builtinId="0"/>
  </cellStyles>
  <dxfs count="1">
    <dxf>
      <font>
        <color rgb="FFFF0000"/>
      </font>
      <numFmt numFmtId="2" formatCode="0.00"/>
      <fill>
        <patternFill>
          <bgColor theme="7" tint="0.79998168889431442"/>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266700</xdr:colOff>
          <xdr:row>10</xdr:row>
          <xdr:rowOff>123825</xdr:rowOff>
        </xdr:from>
        <xdr:to>
          <xdr:col>4</xdr:col>
          <xdr:colOff>9525</xdr:colOff>
          <xdr:row>17</xdr:row>
          <xdr:rowOff>38100</xdr:rowOff>
        </xdr:to>
        <xdr:sp macro="" textlink="">
          <xdr:nvSpPr>
            <xdr:cNvPr id="5121" name="Object 1" hidden="1">
              <a:extLst>
                <a:ext uri="{63B3BB69-23CF-44E3-9099-C40C66FF867C}">
                  <a14:compatExt spid="_x0000_s5121"/>
                </a:ext>
                <a:ext uri="{FF2B5EF4-FFF2-40B4-BE49-F238E27FC236}">
                  <a16:creationId xmlns=""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3</xdr:col>
      <xdr:colOff>498102</xdr:colOff>
      <xdr:row>18</xdr:row>
      <xdr:rowOff>74083</xdr:rowOff>
    </xdr:from>
    <xdr:to>
      <xdr:col>3</xdr:col>
      <xdr:colOff>1289798</xdr:colOff>
      <xdr:row>24</xdr:row>
      <xdr:rowOff>121584</xdr:rowOff>
    </xdr:to>
    <xdr:pic>
      <xdr:nvPicPr>
        <xdr:cNvPr id="2" name="13 Imagen">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0800000">
          <a:off x="2260227" y="2388658"/>
          <a:ext cx="791696" cy="1133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47625</xdr:colOff>
          <xdr:row>25</xdr:row>
          <xdr:rowOff>28575</xdr:rowOff>
        </xdr:from>
        <xdr:to>
          <xdr:col>3</xdr:col>
          <xdr:colOff>1419225</xdr:colOff>
          <xdr:row>29</xdr:row>
          <xdr:rowOff>152400</xdr:rowOff>
        </xdr:to>
        <xdr:sp macro="" textlink="">
          <xdr:nvSpPr>
            <xdr:cNvPr id="5122" name="Object 2" hidden="1">
              <a:extLst>
                <a:ext uri="{63B3BB69-23CF-44E3-9099-C40C66FF867C}">
                  <a14:compatExt spid="_x0000_s5122"/>
                </a:ext>
                <a:ext uri="{FF2B5EF4-FFF2-40B4-BE49-F238E27FC236}">
                  <a16:creationId xmlns="" xmlns:a16="http://schemas.microsoft.com/office/drawing/2014/main" id="{00000000-0008-0000-0000-0000021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3</xdr:col>
      <xdr:colOff>390525</xdr:colOff>
      <xdr:row>31</xdr:row>
      <xdr:rowOff>0</xdr:rowOff>
    </xdr:from>
    <xdr:to>
      <xdr:col>3</xdr:col>
      <xdr:colOff>1038228</xdr:colOff>
      <xdr:row>33</xdr:row>
      <xdr:rowOff>66674</xdr:rowOff>
    </xdr:to>
    <xdr:pic>
      <xdr:nvPicPr>
        <xdr:cNvPr id="3" name="15 Imagen">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5400000">
          <a:off x="2262190" y="4576760"/>
          <a:ext cx="428624" cy="6477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370356</xdr:colOff>
      <xdr:row>34</xdr:row>
      <xdr:rowOff>65554</xdr:rowOff>
    </xdr:from>
    <xdr:to>
      <xdr:col>3</xdr:col>
      <xdr:colOff>1291167</xdr:colOff>
      <xdr:row>40</xdr:row>
      <xdr:rowOff>94130</xdr:rowOff>
    </xdr:to>
    <xdr:pic>
      <xdr:nvPicPr>
        <xdr:cNvPr id="4" name="17 Imagen">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6200000">
          <a:off x="2035674" y="5401111"/>
          <a:ext cx="1114426" cy="920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pageSetUpPr fitToPage="1"/>
  </sheetPr>
  <dimension ref="B2:T83"/>
  <sheetViews>
    <sheetView tabSelected="1" topLeftCell="B67" zoomScaleNormal="100" workbookViewId="0">
      <selection activeCell="K83" sqref="K83"/>
    </sheetView>
  </sheetViews>
  <sheetFormatPr baseColWidth="10" defaultRowHeight="15" x14ac:dyDescent="0.25"/>
  <cols>
    <col min="1" max="1" width="3.5703125" customWidth="1"/>
    <col min="4" max="4" width="21.85546875" customWidth="1"/>
    <col min="5" max="5" width="35.140625" bestFit="1" customWidth="1"/>
    <col min="6" max="7" width="11" customWidth="1"/>
    <col min="8" max="8" width="14.140625" customWidth="1"/>
    <col min="9" max="9" width="12" bestFit="1" customWidth="1"/>
    <col min="10" max="10" width="15.140625" customWidth="1"/>
    <col min="11" max="11" width="22.85546875" customWidth="1"/>
    <col min="12" max="12" width="76.28515625" customWidth="1"/>
  </cols>
  <sheetData>
    <row r="2" spans="2:12" x14ac:dyDescent="0.25">
      <c r="B2" s="79" t="s">
        <v>69</v>
      </c>
      <c r="C2" s="79"/>
      <c r="D2" s="79"/>
      <c r="E2" s="79"/>
      <c r="F2" s="79"/>
      <c r="G2" s="79"/>
      <c r="H2" s="79"/>
      <c r="I2" s="79"/>
      <c r="J2" s="79"/>
    </row>
    <row r="3" spans="2:12" ht="51" customHeight="1" x14ac:dyDescent="0.25">
      <c r="B3" s="81" t="s">
        <v>63</v>
      </c>
      <c r="C3" s="82"/>
      <c r="D3" s="80" t="s">
        <v>64</v>
      </c>
      <c r="E3" s="80"/>
      <c r="F3" s="80"/>
      <c r="G3" s="80"/>
      <c r="H3" s="80"/>
      <c r="I3" s="80"/>
      <c r="J3" s="80"/>
    </row>
    <row r="6" spans="2:12" ht="15.75" thickBot="1" x14ac:dyDescent="0.3"/>
    <row r="7" spans="2:12" ht="19.5" customHeight="1" thickBot="1" x14ac:dyDescent="0.35">
      <c r="B7" s="88" t="s">
        <v>66</v>
      </c>
      <c r="C7" s="89"/>
      <c r="D7" s="89"/>
      <c r="E7" s="89"/>
      <c r="F7" s="89"/>
      <c r="G7" s="89"/>
      <c r="H7" s="89"/>
      <c r="I7" s="89"/>
      <c r="J7" s="90"/>
    </row>
    <row r="8" spans="2:12" ht="15.75" customHeight="1" thickBot="1" x14ac:dyDescent="0.3"/>
    <row r="9" spans="2:12" ht="36.75" customHeight="1" thickBot="1" x14ac:dyDescent="0.3">
      <c r="H9" s="77" t="s">
        <v>68</v>
      </c>
      <c r="I9" s="78"/>
      <c r="J9" s="78"/>
      <c r="K9" s="64" t="s">
        <v>67</v>
      </c>
    </row>
    <row r="10" spans="2:12" ht="53.25" customHeight="1" thickBot="1" x14ac:dyDescent="0.3">
      <c r="B10" s="83" t="s">
        <v>0</v>
      </c>
      <c r="C10" s="84"/>
      <c r="D10" s="84"/>
      <c r="E10" s="84"/>
      <c r="F10" s="84"/>
      <c r="G10" s="85"/>
      <c r="H10" s="62" t="s">
        <v>1</v>
      </c>
      <c r="I10" s="54" t="s">
        <v>2</v>
      </c>
      <c r="J10" s="63" t="s">
        <v>71</v>
      </c>
      <c r="K10" s="63" t="s">
        <v>71</v>
      </c>
      <c r="L10" s="67" t="s">
        <v>70</v>
      </c>
    </row>
    <row r="11" spans="2:12" ht="14.25" customHeight="1" x14ac:dyDescent="0.25">
      <c r="B11" s="68">
        <v>1</v>
      </c>
      <c r="C11" s="71" t="s">
        <v>3</v>
      </c>
      <c r="D11" s="74"/>
      <c r="E11" s="1" t="s">
        <v>4</v>
      </c>
      <c r="F11" s="2" t="s">
        <v>5</v>
      </c>
      <c r="G11" s="35">
        <v>1</v>
      </c>
      <c r="H11" s="55"/>
      <c r="I11" s="56">
        <f t="shared" ref="I11:I41" si="0">+H11*19%</f>
        <v>0</v>
      </c>
      <c r="J11" s="57">
        <f>+(H11+I11)*$G11</f>
        <v>0</v>
      </c>
      <c r="K11" s="57">
        <v>519010.17</v>
      </c>
      <c r="L11" s="66" t="str">
        <f>+IF(OR(K11&lt;J11,J11=""),"REVISAR ITEM( Supera al Techo Presupuestal)","")</f>
        <v/>
      </c>
    </row>
    <row r="12" spans="2:12" ht="14.25" customHeight="1" x14ac:dyDescent="0.25">
      <c r="B12" s="69"/>
      <c r="C12" s="86"/>
      <c r="D12" s="87"/>
      <c r="E12" s="3" t="s">
        <v>6</v>
      </c>
      <c r="F12" s="4" t="s">
        <v>5</v>
      </c>
      <c r="G12" s="36">
        <v>1</v>
      </c>
      <c r="H12" s="46"/>
      <c r="I12" s="21">
        <f t="shared" si="0"/>
        <v>0</v>
      </c>
      <c r="J12" s="47">
        <f t="shared" ref="J12:J75" si="1">+(H12+I12)*$G12</f>
        <v>0</v>
      </c>
      <c r="K12" s="47">
        <v>427061.25</v>
      </c>
      <c r="L12" s="66" t="str">
        <f t="shared" ref="L12:L75" si="2">+IF(OR(K12&lt;J12,J12=""),"REVISAR ITEM( Supera al Techo Presupuestal)","")</f>
        <v/>
      </c>
    </row>
    <row r="13" spans="2:12" ht="14.25" customHeight="1" x14ac:dyDescent="0.25">
      <c r="B13" s="69"/>
      <c r="C13" s="72"/>
      <c r="D13" s="75"/>
      <c r="E13" s="3" t="s">
        <v>7</v>
      </c>
      <c r="F13" s="4" t="s">
        <v>5</v>
      </c>
      <c r="G13" s="36">
        <v>1</v>
      </c>
      <c r="H13" s="46"/>
      <c r="I13" s="21">
        <f t="shared" si="0"/>
        <v>0</v>
      </c>
      <c r="J13" s="47">
        <f t="shared" si="1"/>
        <v>0</v>
      </c>
      <c r="K13" s="47">
        <v>329095.69</v>
      </c>
      <c r="L13" s="66" t="str">
        <f t="shared" si="2"/>
        <v/>
      </c>
    </row>
    <row r="14" spans="2:12" ht="14.25" customHeight="1" x14ac:dyDescent="0.25">
      <c r="B14" s="69"/>
      <c r="C14" s="72"/>
      <c r="D14" s="75"/>
      <c r="E14" s="3" t="s">
        <v>8</v>
      </c>
      <c r="F14" s="4" t="s">
        <v>5</v>
      </c>
      <c r="G14" s="36">
        <v>1</v>
      </c>
      <c r="H14" s="46"/>
      <c r="I14" s="21">
        <f t="shared" si="0"/>
        <v>0</v>
      </c>
      <c r="J14" s="47">
        <f t="shared" si="1"/>
        <v>0</v>
      </c>
      <c r="K14" s="47">
        <v>149500.89000000001</v>
      </c>
      <c r="L14" s="66" t="str">
        <f t="shared" si="2"/>
        <v/>
      </c>
    </row>
    <row r="15" spans="2:12" ht="14.25" customHeight="1" x14ac:dyDescent="0.25">
      <c r="B15" s="69"/>
      <c r="C15" s="72"/>
      <c r="D15" s="75"/>
      <c r="E15" s="5" t="s">
        <v>9</v>
      </c>
      <c r="F15" s="4" t="s">
        <v>5</v>
      </c>
      <c r="G15" s="36">
        <v>1</v>
      </c>
      <c r="H15" s="46"/>
      <c r="I15" s="21">
        <f t="shared" si="0"/>
        <v>0</v>
      </c>
      <c r="J15" s="47">
        <f t="shared" si="1"/>
        <v>0</v>
      </c>
      <c r="K15" s="47">
        <v>455925.89</v>
      </c>
      <c r="L15" s="66" t="str">
        <f t="shared" si="2"/>
        <v/>
      </c>
    </row>
    <row r="16" spans="2:12" ht="14.25" customHeight="1" x14ac:dyDescent="0.25">
      <c r="B16" s="69"/>
      <c r="C16" s="72"/>
      <c r="D16" s="75"/>
      <c r="E16" s="3" t="s">
        <v>10</v>
      </c>
      <c r="F16" s="4" t="s">
        <v>5</v>
      </c>
      <c r="G16" s="36">
        <v>1</v>
      </c>
      <c r="H16" s="46"/>
      <c r="I16" s="21">
        <f t="shared" si="0"/>
        <v>0</v>
      </c>
      <c r="J16" s="47">
        <f t="shared" si="1"/>
        <v>0</v>
      </c>
      <c r="K16" s="47">
        <v>1621730.81</v>
      </c>
      <c r="L16" s="66" t="str">
        <f t="shared" si="2"/>
        <v/>
      </c>
    </row>
    <row r="17" spans="2:12" ht="14.25" customHeight="1" x14ac:dyDescent="0.25">
      <c r="B17" s="69"/>
      <c r="C17" s="72"/>
      <c r="D17" s="75"/>
      <c r="E17" s="6" t="s">
        <v>11</v>
      </c>
      <c r="F17" s="7" t="s">
        <v>5</v>
      </c>
      <c r="G17" s="37">
        <v>2</v>
      </c>
      <c r="H17" s="46"/>
      <c r="I17" s="21">
        <f t="shared" si="0"/>
        <v>0</v>
      </c>
      <c r="J17" s="47">
        <f t="shared" si="1"/>
        <v>0</v>
      </c>
      <c r="K17" s="47">
        <v>920155.6</v>
      </c>
      <c r="L17" s="66" t="str">
        <f t="shared" si="2"/>
        <v/>
      </c>
    </row>
    <row r="18" spans="2:12" ht="15" customHeight="1" thickBot="1" x14ac:dyDescent="0.3">
      <c r="B18" s="70"/>
      <c r="C18" s="73"/>
      <c r="D18" s="76"/>
      <c r="E18" s="8" t="s">
        <v>12</v>
      </c>
      <c r="F18" s="9" t="s">
        <v>13</v>
      </c>
      <c r="G18" s="38">
        <v>1</v>
      </c>
      <c r="H18" s="50"/>
      <c r="I18" s="52">
        <f t="shared" si="0"/>
        <v>0</v>
      </c>
      <c r="J18" s="53">
        <f t="shared" si="1"/>
        <v>0</v>
      </c>
      <c r="K18" s="53">
        <v>454790.63</v>
      </c>
      <c r="L18" s="66" t="str">
        <f t="shared" si="2"/>
        <v/>
      </c>
    </row>
    <row r="19" spans="2:12" ht="14.25" customHeight="1" x14ac:dyDescent="0.25">
      <c r="B19" s="68">
        <v>2</v>
      </c>
      <c r="C19" s="71" t="s">
        <v>14</v>
      </c>
      <c r="D19" s="74"/>
      <c r="E19" s="1" t="s">
        <v>15</v>
      </c>
      <c r="F19" s="2" t="s">
        <v>5</v>
      </c>
      <c r="G19" s="35">
        <v>2</v>
      </c>
      <c r="H19" s="55"/>
      <c r="I19" s="56">
        <f t="shared" si="0"/>
        <v>0</v>
      </c>
      <c r="J19" s="57">
        <f t="shared" si="1"/>
        <v>0</v>
      </c>
      <c r="K19" s="57">
        <v>825726.72</v>
      </c>
      <c r="L19" s="66" t="str">
        <f t="shared" si="2"/>
        <v/>
      </c>
    </row>
    <row r="20" spans="2:12" ht="14.25" customHeight="1" x14ac:dyDescent="0.25">
      <c r="B20" s="69"/>
      <c r="C20" s="72"/>
      <c r="D20" s="75"/>
      <c r="E20" s="3" t="s">
        <v>16</v>
      </c>
      <c r="F20" s="4" t="s">
        <v>5</v>
      </c>
      <c r="G20" s="36">
        <v>1</v>
      </c>
      <c r="H20" s="46"/>
      <c r="I20" s="21">
        <f t="shared" si="0"/>
        <v>0</v>
      </c>
      <c r="J20" s="47">
        <f t="shared" si="1"/>
        <v>0</v>
      </c>
      <c r="K20" s="47">
        <v>257200.65</v>
      </c>
      <c r="L20" s="66" t="str">
        <f t="shared" si="2"/>
        <v/>
      </c>
    </row>
    <row r="21" spans="2:12" ht="14.25" customHeight="1" x14ac:dyDescent="0.25">
      <c r="B21" s="69"/>
      <c r="C21" s="72"/>
      <c r="D21" s="75"/>
      <c r="E21" s="3" t="s">
        <v>17</v>
      </c>
      <c r="F21" s="4" t="s">
        <v>5</v>
      </c>
      <c r="G21" s="36">
        <v>1</v>
      </c>
      <c r="H21" s="46"/>
      <c r="I21" s="21">
        <f t="shared" si="0"/>
        <v>0</v>
      </c>
      <c r="J21" s="47">
        <f t="shared" si="1"/>
        <v>0</v>
      </c>
      <c r="K21" s="47">
        <v>139168.12</v>
      </c>
      <c r="L21" s="66" t="str">
        <f t="shared" si="2"/>
        <v/>
      </c>
    </row>
    <row r="22" spans="2:12" ht="14.25" customHeight="1" x14ac:dyDescent="0.25">
      <c r="B22" s="69"/>
      <c r="C22" s="72"/>
      <c r="D22" s="75"/>
      <c r="E22" s="3" t="s">
        <v>18</v>
      </c>
      <c r="F22" s="4" t="s">
        <v>5</v>
      </c>
      <c r="G22" s="36">
        <v>1</v>
      </c>
      <c r="H22" s="46"/>
      <c r="I22" s="21">
        <f t="shared" si="0"/>
        <v>0</v>
      </c>
      <c r="J22" s="47">
        <f t="shared" si="1"/>
        <v>0</v>
      </c>
      <c r="K22" s="47">
        <v>1047629.59</v>
      </c>
      <c r="L22" s="66" t="str">
        <f t="shared" si="2"/>
        <v/>
      </c>
    </row>
    <row r="23" spans="2:12" ht="14.25" customHeight="1" x14ac:dyDescent="0.25">
      <c r="B23" s="69"/>
      <c r="C23" s="72"/>
      <c r="D23" s="75"/>
      <c r="E23" s="3" t="s">
        <v>11</v>
      </c>
      <c r="F23" s="4" t="s">
        <v>5</v>
      </c>
      <c r="G23" s="36">
        <v>2</v>
      </c>
      <c r="H23" s="46"/>
      <c r="I23" s="21">
        <f t="shared" si="0"/>
        <v>0</v>
      </c>
      <c r="J23" s="47">
        <f t="shared" si="1"/>
        <v>0</v>
      </c>
      <c r="K23" s="47">
        <v>908912.48</v>
      </c>
      <c r="L23" s="66" t="str">
        <f t="shared" si="2"/>
        <v/>
      </c>
    </row>
    <row r="24" spans="2:12" ht="14.25" customHeight="1" x14ac:dyDescent="0.25">
      <c r="B24" s="69"/>
      <c r="C24" s="72"/>
      <c r="D24" s="75"/>
      <c r="E24" s="5" t="s">
        <v>9</v>
      </c>
      <c r="F24" s="4" t="s">
        <v>5</v>
      </c>
      <c r="G24" s="36">
        <v>1</v>
      </c>
      <c r="H24" s="46"/>
      <c r="I24" s="21">
        <f t="shared" si="0"/>
        <v>0</v>
      </c>
      <c r="J24" s="47">
        <f t="shared" si="1"/>
        <v>0</v>
      </c>
      <c r="K24" s="47">
        <v>434884.31</v>
      </c>
      <c r="L24" s="66" t="str">
        <f t="shared" si="2"/>
        <v/>
      </c>
    </row>
    <row r="25" spans="2:12" ht="15" customHeight="1" thickBot="1" x14ac:dyDescent="0.3">
      <c r="B25" s="70"/>
      <c r="C25" s="73"/>
      <c r="D25" s="76"/>
      <c r="E25" s="8" t="s">
        <v>12</v>
      </c>
      <c r="F25" s="9" t="s">
        <v>13</v>
      </c>
      <c r="G25" s="38">
        <v>1</v>
      </c>
      <c r="H25" s="50"/>
      <c r="I25" s="52">
        <f t="shared" si="0"/>
        <v>0</v>
      </c>
      <c r="J25" s="53">
        <f t="shared" si="1"/>
        <v>0</v>
      </c>
      <c r="K25" s="53">
        <v>357955.57</v>
      </c>
      <c r="L25" s="66" t="str">
        <f t="shared" si="2"/>
        <v/>
      </c>
    </row>
    <row r="26" spans="2:12" ht="14.25" customHeight="1" x14ac:dyDescent="0.25">
      <c r="B26" s="68">
        <v>3</v>
      </c>
      <c r="C26" s="71" t="s">
        <v>19</v>
      </c>
      <c r="D26" s="74"/>
      <c r="E26" s="1" t="s">
        <v>15</v>
      </c>
      <c r="F26" s="2" t="s">
        <v>5</v>
      </c>
      <c r="G26" s="35">
        <v>1</v>
      </c>
      <c r="H26" s="55"/>
      <c r="I26" s="56">
        <f t="shared" si="0"/>
        <v>0</v>
      </c>
      <c r="J26" s="57">
        <f t="shared" si="1"/>
        <v>0</v>
      </c>
      <c r="K26" s="57">
        <v>412863.36</v>
      </c>
      <c r="L26" s="66" t="str">
        <f t="shared" si="2"/>
        <v/>
      </c>
    </row>
    <row r="27" spans="2:12" ht="14.25" customHeight="1" x14ac:dyDescent="0.25">
      <c r="B27" s="69"/>
      <c r="C27" s="72"/>
      <c r="D27" s="75"/>
      <c r="E27" s="3" t="s">
        <v>16</v>
      </c>
      <c r="F27" s="4" t="s">
        <v>5</v>
      </c>
      <c r="G27" s="36">
        <v>1</v>
      </c>
      <c r="H27" s="46"/>
      <c r="I27" s="21">
        <f t="shared" si="0"/>
        <v>0</v>
      </c>
      <c r="J27" s="47">
        <f t="shared" si="1"/>
        <v>0</v>
      </c>
      <c r="K27" s="47">
        <v>257200.65</v>
      </c>
      <c r="L27" s="66" t="str">
        <f t="shared" si="2"/>
        <v/>
      </c>
    </row>
    <row r="28" spans="2:12" ht="14.25" customHeight="1" x14ac:dyDescent="0.25">
      <c r="B28" s="69"/>
      <c r="C28" s="72"/>
      <c r="D28" s="75"/>
      <c r="E28" s="3" t="s">
        <v>18</v>
      </c>
      <c r="F28" s="4" t="s">
        <v>5</v>
      </c>
      <c r="G28" s="36">
        <v>1</v>
      </c>
      <c r="H28" s="46"/>
      <c r="I28" s="21">
        <f t="shared" si="0"/>
        <v>0</v>
      </c>
      <c r="J28" s="47">
        <f t="shared" si="1"/>
        <v>0</v>
      </c>
      <c r="K28" s="47">
        <v>1047629.59</v>
      </c>
      <c r="L28" s="66" t="str">
        <f t="shared" si="2"/>
        <v/>
      </c>
    </row>
    <row r="29" spans="2:12" ht="14.25" customHeight="1" x14ac:dyDescent="0.25">
      <c r="B29" s="69"/>
      <c r="C29" s="72"/>
      <c r="D29" s="75"/>
      <c r="E29" s="5" t="s">
        <v>9</v>
      </c>
      <c r="F29" s="4" t="s">
        <v>5</v>
      </c>
      <c r="G29" s="36">
        <v>1</v>
      </c>
      <c r="H29" s="46"/>
      <c r="I29" s="21">
        <f t="shared" si="0"/>
        <v>0</v>
      </c>
      <c r="J29" s="47">
        <f t="shared" si="1"/>
        <v>0</v>
      </c>
      <c r="K29" s="47">
        <v>434884.31</v>
      </c>
      <c r="L29" s="66" t="str">
        <f t="shared" si="2"/>
        <v/>
      </c>
    </row>
    <row r="30" spans="2:12" ht="15" customHeight="1" thickBot="1" x14ac:dyDescent="0.3">
      <c r="B30" s="70"/>
      <c r="C30" s="73"/>
      <c r="D30" s="76"/>
      <c r="E30" s="8" t="s">
        <v>12</v>
      </c>
      <c r="F30" s="9" t="s">
        <v>13</v>
      </c>
      <c r="G30" s="38">
        <v>1</v>
      </c>
      <c r="H30" s="50"/>
      <c r="I30" s="52">
        <f t="shared" si="0"/>
        <v>0</v>
      </c>
      <c r="J30" s="53">
        <f t="shared" si="1"/>
        <v>0</v>
      </c>
      <c r="K30" s="53">
        <v>262932.88</v>
      </c>
      <c r="L30" s="66" t="str">
        <f t="shared" si="2"/>
        <v/>
      </c>
    </row>
    <row r="31" spans="2:12" ht="14.25" customHeight="1" x14ac:dyDescent="0.25">
      <c r="B31" s="68">
        <v>4</v>
      </c>
      <c r="C31" s="71" t="s">
        <v>20</v>
      </c>
      <c r="D31" s="74"/>
      <c r="E31" s="1" t="s">
        <v>15</v>
      </c>
      <c r="F31" s="2" t="s">
        <v>5</v>
      </c>
      <c r="G31" s="35">
        <v>1</v>
      </c>
      <c r="H31" s="55"/>
      <c r="I31" s="56">
        <f t="shared" si="0"/>
        <v>0</v>
      </c>
      <c r="J31" s="57">
        <f t="shared" si="1"/>
        <v>0</v>
      </c>
      <c r="K31" s="57">
        <v>412863.36</v>
      </c>
      <c r="L31" s="66" t="str">
        <f t="shared" si="2"/>
        <v/>
      </c>
    </row>
    <row r="32" spans="2:12" ht="14.25" customHeight="1" x14ac:dyDescent="0.25">
      <c r="B32" s="69"/>
      <c r="C32" s="86"/>
      <c r="D32" s="87"/>
      <c r="E32" s="10" t="s">
        <v>18</v>
      </c>
      <c r="F32" s="11" t="s">
        <v>5</v>
      </c>
      <c r="G32" s="39">
        <v>1</v>
      </c>
      <c r="H32" s="46"/>
      <c r="I32" s="21">
        <f t="shared" si="0"/>
        <v>0</v>
      </c>
      <c r="J32" s="47">
        <f t="shared" si="1"/>
        <v>0</v>
      </c>
      <c r="K32" s="47">
        <v>1047629.59</v>
      </c>
      <c r="L32" s="66" t="str">
        <f t="shared" si="2"/>
        <v/>
      </c>
    </row>
    <row r="33" spans="2:12" ht="14.25" customHeight="1" x14ac:dyDescent="0.25">
      <c r="B33" s="69"/>
      <c r="C33" s="72"/>
      <c r="D33" s="75"/>
      <c r="E33" s="5" t="s">
        <v>9</v>
      </c>
      <c r="F33" s="4" t="s">
        <v>5</v>
      </c>
      <c r="G33" s="36">
        <v>1</v>
      </c>
      <c r="H33" s="46"/>
      <c r="I33" s="21">
        <f t="shared" si="0"/>
        <v>0</v>
      </c>
      <c r="J33" s="47">
        <f t="shared" si="1"/>
        <v>0</v>
      </c>
      <c r="K33" s="47">
        <v>434884.31</v>
      </c>
      <c r="L33" s="66" t="str">
        <f t="shared" si="2"/>
        <v/>
      </c>
    </row>
    <row r="34" spans="2:12" ht="15" customHeight="1" thickBot="1" x14ac:dyDescent="0.3">
      <c r="B34" s="70"/>
      <c r="C34" s="73"/>
      <c r="D34" s="76"/>
      <c r="E34" s="8" t="s">
        <v>12</v>
      </c>
      <c r="F34" s="9" t="s">
        <v>13</v>
      </c>
      <c r="G34" s="38">
        <v>1</v>
      </c>
      <c r="H34" s="50"/>
      <c r="I34" s="52">
        <f t="shared" si="0"/>
        <v>0</v>
      </c>
      <c r="J34" s="53">
        <f t="shared" si="1"/>
        <v>0</v>
      </c>
      <c r="K34" s="53">
        <v>226586.71</v>
      </c>
      <c r="L34" s="66" t="str">
        <f t="shared" si="2"/>
        <v/>
      </c>
    </row>
    <row r="35" spans="2:12" ht="14.25" customHeight="1" x14ac:dyDescent="0.25">
      <c r="B35" s="91">
        <v>5</v>
      </c>
      <c r="C35" s="71" t="s">
        <v>21</v>
      </c>
      <c r="D35" s="74"/>
      <c r="E35" s="1" t="s">
        <v>15</v>
      </c>
      <c r="F35" s="2" t="s">
        <v>5</v>
      </c>
      <c r="G35" s="35">
        <v>1</v>
      </c>
      <c r="H35" s="65"/>
      <c r="I35" s="60">
        <f t="shared" si="0"/>
        <v>0</v>
      </c>
      <c r="J35" s="61">
        <f t="shared" si="1"/>
        <v>0</v>
      </c>
      <c r="K35" s="60">
        <v>412863.36</v>
      </c>
      <c r="L35" s="66" t="str">
        <f t="shared" si="2"/>
        <v/>
      </c>
    </row>
    <row r="36" spans="2:12" ht="14.25" customHeight="1" x14ac:dyDescent="0.25">
      <c r="B36" s="92"/>
      <c r="C36" s="72"/>
      <c r="D36" s="75"/>
      <c r="E36" s="3" t="s">
        <v>16</v>
      </c>
      <c r="F36" s="4" t="s">
        <v>5</v>
      </c>
      <c r="G36" s="36">
        <v>1</v>
      </c>
      <c r="H36" s="46"/>
      <c r="I36" s="21">
        <f t="shared" si="0"/>
        <v>0</v>
      </c>
      <c r="J36" s="47">
        <f t="shared" si="1"/>
        <v>0</v>
      </c>
      <c r="K36" s="21">
        <v>257200.65</v>
      </c>
      <c r="L36" s="66" t="str">
        <f t="shared" si="2"/>
        <v/>
      </c>
    </row>
    <row r="37" spans="2:12" ht="14.25" customHeight="1" x14ac:dyDescent="0.25">
      <c r="B37" s="92"/>
      <c r="C37" s="72"/>
      <c r="D37" s="75"/>
      <c r="E37" s="3" t="s">
        <v>22</v>
      </c>
      <c r="F37" s="4" t="s">
        <v>5</v>
      </c>
      <c r="G37" s="36">
        <v>1</v>
      </c>
      <c r="H37" s="46"/>
      <c r="I37" s="21">
        <f t="shared" si="0"/>
        <v>0</v>
      </c>
      <c r="J37" s="47">
        <f t="shared" si="1"/>
        <v>0</v>
      </c>
      <c r="K37" s="21">
        <v>492527.91000000003</v>
      </c>
      <c r="L37" s="66" t="str">
        <f t="shared" si="2"/>
        <v/>
      </c>
    </row>
    <row r="38" spans="2:12" ht="14.25" customHeight="1" x14ac:dyDescent="0.25">
      <c r="B38" s="92"/>
      <c r="C38" s="72"/>
      <c r="D38" s="75"/>
      <c r="E38" s="12" t="s">
        <v>23</v>
      </c>
      <c r="F38" s="4" t="s">
        <v>5</v>
      </c>
      <c r="G38" s="36">
        <v>1</v>
      </c>
      <c r="H38" s="46"/>
      <c r="I38" s="21">
        <f t="shared" si="0"/>
        <v>0</v>
      </c>
      <c r="J38" s="47">
        <f t="shared" si="1"/>
        <v>0</v>
      </c>
      <c r="K38" s="21">
        <v>1302789.3900000001</v>
      </c>
      <c r="L38" s="66" t="str">
        <f t="shared" si="2"/>
        <v/>
      </c>
    </row>
    <row r="39" spans="2:12" ht="14.25" customHeight="1" x14ac:dyDescent="0.25">
      <c r="B39" s="92"/>
      <c r="C39" s="72"/>
      <c r="D39" s="75"/>
      <c r="E39" s="12" t="s">
        <v>24</v>
      </c>
      <c r="F39" s="4" t="s">
        <v>5</v>
      </c>
      <c r="G39" s="36">
        <v>1</v>
      </c>
      <c r="H39" s="46"/>
      <c r="I39" s="21">
        <f t="shared" si="0"/>
        <v>0</v>
      </c>
      <c r="J39" s="47">
        <f t="shared" si="1"/>
        <v>0</v>
      </c>
      <c r="K39" s="21">
        <v>1047629.59</v>
      </c>
      <c r="L39" s="66" t="str">
        <f t="shared" si="2"/>
        <v/>
      </c>
    </row>
    <row r="40" spans="2:12" ht="14.25" customHeight="1" x14ac:dyDescent="0.25">
      <c r="B40" s="92"/>
      <c r="C40" s="72"/>
      <c r="D40" s="75"/>
      <c r="E40" s="5" t="s">
        <v>9</v>
      </c>
      <c r="F40" s="4" t="s">
        <v>5</v>
      </c>
      <c r="G40" s="36">
        <v>1</v>
      </c>
      <c r="H40" s="46"/>
      <c r="I40" s="21">
        <f t="shared" si="0"/>
        <v>0</v>
      </c>
      <c r="J40" s="47">
        <f t="shared" si="1"/>
        <v>0</v>
      </c>
      <c r="K40" s="21">
        <v>434884.31</v>
      </c>
      <c r="L40" s="66" t="str">
        <f t="shared" si="2"/>
        <v/>
      </c>
    </row>
    <row r="41" spans="2:12" ht="15" customHeight="1" thickBot="1" x14ac:dyDescent="0.3">
      <c r="B41" s="93"/>
      <c r="C41" s="73"/>
      <c r="D41" s="76"/>
      <c r="E41" s="8" t="s">
        <v>12</v>
      </c>
      <c r="F41" s="9" t="s">
        <v>13</v>
      </c>
      <c r="G41" s="38">
        <v>1</v>
      </c>
      <c r="H41" s="50"/>
      <c r="I41" s="52">
        <f t="shared" si="0"/>
        <v>0</v>
      </c>
      <c r="J41" s="53">
        <f t="shared" si="1"/>
        <v>0</v>
      </c>
      <c r="K41" s="21">
        <v>281675.38</v>
      </c>
      <c r="L41" s="66" t="str">
        <f t="shared" si="2"/>
        <v/>
      </c>
    </row>
    <row r="42" spans="2:12" ht="16.5" thickBot="1" x14ac:dyDescent="0.3">
      <c r="B42" s="25" t="s">
        <v>25</v>
      </c>
      <c r="C42" s="26"/>
      <c r="D42" s="26"/>
      <c r="E42" s="26"/>
      <c r="F42" s="26"/>
      <c r="G42" s="26"/>
      <c r="H42" s="25"/>
      <c r="I42" s="26"/>
      <c r="J42" s="27"/>
      <c r="K42" s="26"/>
      <c r="L42" s="66"/>
    </row>
    <row r="43" spans="2:12" ht="14.25" customHeight="1" x14ac:dyDescent="0.25">
      <c r="B43" s="68">
        <v>6</v>
      </c>
      <c r="C43" s="94" t="s">
        <v>26</v>
      </c>
      <c r="D43" s="95"/>
      <c r="E43" s="13" t="s">
        <v>27</v>
      </c>
      <c r="F43" s="2" t="s">
        <v>5</v>
      </c>
      <c r="G43" s="40">
        <v>1</v>
      </c>
      <c r="H43" s="46"/>
      <c r="I43" s="21">
        <f t="shared" ref="I43:I57" si="3">+H43*19%</f>
        <v>0</v>
      </c>
      <c r="J43" s="47">
        <f t="shared" si="1"/>
        <v>0</v>
      </c>
      <c r="K43" s="21">
        <v>2046633.4</v>
      </c>
      <c r="L43" s="66" t="str">
        <f t="shared" si="2"/>
        <v/>
      </c>
    </row>
    <row r="44" spans="2:12" ht="15" customHeight="1" thickBot="1" x14ac:dyDescent="0.3">
      <c r="B44" s="70"/>
      <c r="C44" s="96"/>
      <c r="D44" s="97"/>
      <c r="E44" s="8" t="s">
        <v>28</v>
      </c>
      <c r="F44" s="9" t="s">
        <v>5</v>
      </c>
      <c r="G44" s="41">
        <v>8</v>
      </c>
      <c r="H44" s="46"/>
      <c r="I44" s="21">
        <f t="shared" si="3"/>
        <v>0</v>
      </c>
      <c r="J44" s="47">
        <f t="shared" si="1"/>
        <v>0</v>
      </c>
      <c r="K44" s="21">
        <v>3743778.08</v>
      </c>
      <c r="L44" s="66" t="str">
        <f t="shared" si="2"/>
        <v/>
      </c>
    </row>
    <row r="45" spans="2:12" ht="14.25" customHeight="1" x14ac:dyDescent="0.25">
      <c r="B45" s="68">
        <v>7</v>
      </c>
      <c r="C45" s="94" t="s">
        <v>29</v>
      </c>
      <c r="D45" s="95"/>
      <c r="E45" s="13" t="s">
        <v>30</v>
      </c>
      <c r="F45" s="2" t="s">
        <v>5</v>
      </c>
      <c r="G45" s="40">
        <v>1</v>
      </c>
      <c r="H45" s="46"/>
      <c r="I45" s="21">
        <f t="shared" si="3"/>
        <v>0</v>
      </c>
      <c r="J45" s="47">
        <f t="shared" si="1"/>
        <v>0</v>
      </c>
      <c r="K45" s="21">
        <v>946177.33000000007</v>
      </c>
      <c r="L45" s="66" t="str">
        <f t="shared" si="2"/>
        <v/>
      </c>
    </row>
    <row r="46" spans="2:12" ht="15" customHeight="1" thickBot="1" x14ac:dyDescent="0.3">
      <c r="B46" s="69"/>
      <c r="C46" s="98"/>
      <c r="D46" s="99"/>
      <c r="E46" s="8" t="s">
        <v>28</v>
      </c>
      <c r="F46" s="9" t="s">
        <v>5</v>
      </c>
      <c r="G46" s="41">
        <v>4</v>
      </c>
      <c r="H46" s="46"/>
      <c r="I46" s="21">
        <f t="shared" si="3"/>
        <v>0</v>
      </c>
      <c r="J46" s="47">
        <f t="shared" si="1"/>
        <v>0</v>
      </c>
      <c r="K46" s="21">
        <v>1936991.56</v>
      </c>
      <c r="L46" s="66" t="str">
        <f t="shared" si="2"/>
        <v/>
      </c>
    </row>
    <row r="47" spans="2:12" ht="15.75" thickBot="1" x14ac:dyDescent="0.3">
      <c r="B47" s="14">
        <v>8</v>
      </c>
      <c r="C47" s="100" t="s">
        <v>10</v>
      </c>
      <c r="D47" s="101"/>
      <c r="E47" s="102"/>
      <c r="F47" s="15" t="s">
        <v>5</v>
      </c>
      <c r="G47" s="42">
        <v>1</v>
      </c>
      <c r="H47" s="46"/>
      <c r="I47" s="22">
        <f t="shared" si="3"/>
        <v>0</v>
      </c>
      <c r="J47" s="47">
        <f t="shared" si="1"/>
        <v>0</v>
      </c>
      <c r="K47" s="21">
        <v>1621730.81</v>
      </c>
      <c r="L47" s="66" t="str">
        <f t="shared" si="2"/>
        <v/>
      </c>
    </row>
    <row r="48" spans="2:12" ht="15.75" thickBot="1" x14ac:dyDescent="0.3">
      <c r="B48" s="14">
        <v>9</v>
      </c>
      <c r="C48" s="100" t="s">
        <v>24</v>
      </c>
      <c r="D48" s="101"/>
      <c r="E48" s="102"/>
      <c r="F48" s="15" t="s">
        <v>5</v>
      </c>
      <c r="G48" s="42">
        <v>1</v>
      </c>
      <c r="H48" s="46"/>
      <c r="I48" s="22">
        <f t="shared" si="3"/>
        <v>0</v>
      </c>
      <c r="J48" s="47">
        <f t="shared" si="1"/>
        <v>0</v>
      </c>
      <c r="K48" s="21">
        <v>1047629.59</v>
      </c>
      <c r="L48" s="66" t="str">
        <f t="shared" si="2"/>
        <v/>
      </c>
    </row>
    <row r="49" spans="2:12" ht="15.75" thickBot="1" x14ac:dyDescent="0.3">
      <c r="B49" s="14">
        <v>10</v>
      </c>
      <c r="C49" s="100" t="s">
        <v>31</v>
      </c>
      <c r="D49" s="101"/>
      <c r="E49" s="102"/>
      <c r="F49" s="16" t="s">
        <v>5</v>
      </c>
      <c r="G49" s="42">
        <v>1</v>
      </c>
      <c r="H49" s="46"/>
      <c r="I49" s="22">
        <f t="shared" si="3"/>
        <v>0</v>
      </c>
      <c r="J49" s="47">
        <f t="shared" si="1"/>
        <v>0</v>
      </c>
      <c r="K49" s="21">
        <v>472485.93</v>
      </c>
      <c r="L49" s="66" t="str">
        <f t="shared" si="2"/>
        <v/>
      </c>
    </row>
    <row r="50" spans="2:12" ht="15" customHeight="1" thickBot="1" x14ac:dyDescent="0.3">
      <c r="B50" s="14">
        <v>11</v>
      </c>
      <c r="C50" s="108" t="s">
        <v>32</v>
      </c>
      <c r="D50" s="109"/>
      <c r="E50" s="110"/>
      <c r="F50" s="17" t="s">
        <v>5</v>
      </c>
      <c r="G50" s="42">
        <v>1</v>
      </c>
      <c r="H50" s="46"/>
      <c r="I50" s="22">
        <f t="shared" si="3"/>
        <v>0</v>
      </c>
      <c r="J50" s="47">
        <f t="shared" si="1"/>
        <v>0</v>
      </c>
      <c r="K50" s="21">
        <v>984998.7</v>
      </c>
      <c r="L50" s="66" t="str">
        <f t="shared" si="2"/>
        <v/>
      </c>
    </row>
    <row r="51" spans="2:12" ht="15" customHeight="1" thickBot="1" x14ac:dyDescent="0.3">
      <c r="B51" s="14">
        <v>12</v>
      </c>
      <c r="C51" s="108" t="s">
        <v>33</v>
      </c>
      <c r="D51" s="109"/>
      <c r="E51" s="110"/>
      <c r="F51" s="17" t="s">
        <v>5</v>
      </c>
      <c r="G51" s="42">
        <v>1</v>
      </c>
      <c r="H51" s="46"/>
      <c r="I51" s="22">
        <f t="shared" si="3"/>
        <v>0</v>
      </c>
      <c r="J51" s="47">
        <f t="shared" si="1"/>
        <v>0</v>
      </c>
      <c r="K51" s="21">
        <v>1392708.17</v>
      </c>
      <c r="L51" s="66" t="str">
        <f t="shared" si="2"/>
        <v/>
      </c>
    </row>
    <row r="52" spans="2:12" ht="15.75" thickBot="1" x14ac:dyDescent="0.3">
      <c r="B52" s="14">
        <v>13</v>
      </c>
      <c r="C52" s="105" t="s">
        <v>34</v>
      </c>
      <c r="D52" s="106"/>
      <c r="E52" s="107"/>
      <c r="F52" s="16" t="s">
        <v>5</v>
      </c>
      <c r="G52" s="42">
        <v>1</v>
      </c>
      <c r="H52" s="46"/>
      <c r="I52" s="22">
        <f t="shared" si="3"/>
        <v>0</v>
      </c>
      <c r="J52" s="47">
        <f t="shared" si="1"/>
        <v>0</v>
      </c>
      <c r="K52" s="21">
        <v>1567752.41</v>
      </c>
      <c r="L52" s="66" t="str">
        <f t="shared" si="2"/>
        <v/>
      </c>
    </row>
    <row r="53" spans="2:12" ht="15.75" thickBot="1" x14ac:dyDescent="0.3">
      <c r="B53" s="14">
        <v>14</v>
      </c>
      <c r="C53" s="105" t="s">
        <v>35</v>
      </c>
      <c r="D53" s="106"/>
      <c r="E53" s="107"/>
      <c r="F53" s="16" t="s">
        <v>5</v>
      </c>
      <c r="G53" s="42">
        <v>1</v>
      </c>
      <c r="H53" s="46"/>
      <c r="I53" s="22">
        <f t="shared" si="3"/>
        <v>0</v>
      </c>
      <c r="J53" s="47">
        <f t="shared" si="1"/>
        <v>0</v>
      </c>
      <c r="K53" s="21">
        <v>2181906.65</v>
      </c>
      <c r="L53" s="66" t="str">
        <f t="shared" si="2"/>
        <v/>
      </c>
    </row>
    <row r="54" spans="2:12" ht="15.75" thickBot="1" x14ac:dyDescent="0.3">
      <c r="B54" s="14">
        <v>15</v>
      </c>
      <c r="C54" s="111" t="s">
        <v>36</v>
      </c>
      <c r="D54" s="111"/>
      <c r="E54" s="111"/>
      <c r="F54" s="16" t="s">
        <v>5</v>
      </c>
      <c r="G54" s="42">
        <v>1</v>
      </c>
      <c r="H54" s="46"/>
      <c r="I54" s="22">
        <f t="shared" si="3"/>
        <v>0</v>
      </c>
      <c r="J54" s="47">
        <f t="shared" si="1"/>
        <v>0</v>
      </c>
      <c r="K54" s="21">
        <v>371490.63</v>
      </c>
      <c r="L54" s="66" t="str">
        <f t="shared" si="2"/>
        <v/>
      </c>
    </row>
    <row r="55" spans="2:12" ht="15.75" thickBot="1" x14ac:dyDescent="0.3">
      <c r="B55" s="14">
        <v>16</v>
      </c>
      <c r="C55" s="111" t="s">
        <v>37</v>
      </c>
      <c r="D55" s="111"/>
      <c r="E55" s="111"/>
      <c r="F55" s="16" t="s">
        <v>5</v>
      </c>
      <c r="G55" s="42">
        <v>1</v>
      </c>
      <c r="H55" s="46"/>
      <c r="I55" s="22">
        <f t="shared" si="3"/>
        <v>0</v>
      </c>
      <c r="J55" s="47">
        <f t="shared" si="1"/>
        <v>0</v>
      </c>
      <c r="K55" s="21">
        <v>237691.79</v>
      </c>
      <c r="L55" s="66" t="str">
        <f t="shared" si="2"/>
        <v/>
      </c>
    </row>
    <row r="56" spans="2:12" ht="15.75" thickBot="1" x14ac:dyDescent="0.3">
      <c r="B56" s="14">
        <v>17</v>
      </c>
      <c r="C56" s="105" t="s">
        <v>9</v>
      </c>
      <c r="D56" s="106"/>
      <c r="E56" s="107"/>
      <c r="F56" s="16" t="s">
        <v>5</v>
      </c>
      <c r="G56" s="42">
        <v>1</v>
      </c>
      <c r="H56" s="46"/>
      <c r="I56" s="22">
        <f t="shared" si="3"/>
        <v>0</v>
      </c>
      <c r="J56" s="47">
        <f t="shared" si="1"/>
        <v>0</v>
      </c>
      <c r="K56" s="21">
        <v>434884.31</v>
      </c>
      <c r="L56" s="66" t="str">
        <f t="shared" si="2"/>
        <v/>
      </c>
    </row>
    <row r="57" spans="2:12" ht="15.75" thickBot="1" x14ac:dyDescent="0.3">
      <c r="B57" s="14">
        <v>18</v>
      </c>
      <c r="C57" s="105" t="s">
        <v>38</v>
      </c>
      <c r="D57" s="106"/>
      <c r="E57" s="107"/>
      <c r="F57" s="16" t="s">
        <v>5</v>
      </c>
      <c r="G57" s="42">
        <v>1</v>
      </c>
      <c r="H57" s="46"/>
      <c r="I57" s="22">
        <f t="shared" si="3"/>
        <v>0</v>
      </c>
      <c r="J57" s="47">
        <f t="shared" si="1"/>
        <v>0</v>
      </c>
      <c r="K57" s="21">
        <v>440037.01</v>
      </c>
      <c r="L57" s="66" t="str">
        <f t="shared" si="2"/>
        <v/>
      </c>
    </row>
    <row r="58" spans="2:12" ht="16.5" customHeight="1" thickBot="1" x14ac:dyDescent="0.3">
      <c r="B58" s="112" t="s">
        <v>39</v>
      </c>
      <c r="C58" s="113"/>
      <c r="D58" s="113"/>
      <c r="E58" s="113"/>
      <c r="F58" s="28"/>
      <c r="G58" s="28"/>
      <c r="H58" s="48"/>
      <c r="I58" s="28"/>
      <c r="J58" s="29"/>
      <c r="K58" s="28"/>
      <c r="L58" s="66"/>
    </row>
    <row r="59" spans="2:12" ht="15.75" thickBot="1" x14ac:dyDescent="0.3">
      <c r="B59" s="68">
        <v>19</v>
      </c>
      <c r="C59" s="105" t="s">
        <v>40</v>
      </c>
      <c r="D59" s="106"/>
      <c r="E59" s="107"/>
      <c r="F59" s="16" t="s">
        <v>5</v>
      </c>
      <c r="G59" s="35">
        <v>1</v>
      </c>
      <c r="H59" s="46"/>
      <c r="I59" s="23">
        <f t="shared" ref="I59:I67" si="4">+H59*19%</f>
        <v>0</v>
      </c>
      <c r="J59" s="47">
        <f t="shared" si="1"/>
        <v>0</v>
      </c>
      <c r="K59" s="21">
        <v>676681.6</v>
      </c>
      <c r="L59" s="66" t="str">
        <f t="shared" si="2"/>
        <v/>
      </c>
    </row>
    <row r="60" spans="2:12" ht="15.75" thickBot="1" x14ac:dyDescent="0.3">
      <c r="B60" s="69"/>
      <c r="C60" s="105" t="s">
        <v>41</v>
      </c>
      <c r="D60" s="106"/>
      <c r="E60" s="107"/>
      <c r="F60" s="16" t="s">
        <v>5</v>
      </c>
      <c r="G60" s="35">
        <v>1</v>
      </c>
      <c r="H60" s="46"/>
      <c r="I60" s="23">
        <f t="shared" si="4"/>
        <v>0</v>
      </c>
      <c r="J60" s="47">
        <f t="shared" si="1"/>
        <v>0</v>
      </c>
      <c r="K60" s="21">
        <v>717765.16</v>
      </c>
      <c r="L60" s="66" t="str">
        <f t="shared" si="2"/>
        <v/>
      </c>
    </row>
    <row r="61" spans="2:12" ht="15.75" thickBot="1" x14ac:dyDescent="0.3">
      <c r="B61" s="69"/>
      <c r="C61" s="105" t="s">
        <v>42</v>
      </c>
      <c r="D61" s="106"/>
      <c r="E61" s="107"/>
      <c r="F61" s="16" t="s">
        <v>5</v>
      </c>
      <c r="G61" s="35">
        <v>1</v>
      </c>
      <c r="H61" s="46"/>
      <c r="I61" s="23">
        <f t="shared" si="4"/>
        <v>0</v>
      </c>
      <c r="J61" s="47">
        <f t="shared" si="1"/>
        <v>0</v>
      </c>
      <c r="K61" s="21">
        <v>774636.45</v>
      </c>
      <c r="L61" s="66" t="str">
        <f t="shared" si="2"/>
        <v/>
      </c>
    </row>
    <row r="62" spans="2:12" ht="15.75" thickBot="1" x14ac:dyDescent="0.3">
      <c r="B62" s="70"/>
      <c r="C62" s="105" t="s">
        <v>43</v>
      </c>
      <c r="D62" s="106"/>
      <c r="E62" s="107"/>
      <c r="F62" s="16" t="s">
        <v>5</v>
      </c>
      <c r="G62" s="35">
        <v>1</v>
      </c>
      <c r="H62" s="46"/>
      <c r="I62" s="23">
        <f t="shared" si="4"/>
        <v>0</v>
      </c>
      <c r="J62" s="47">
        <f t="shared" si="1"/>
        <v>0</v>
      </c>
      <c r="K62" s="21">
        <v>983423.14</v>
      </c>
      <c r="L62" s="66" t="str">
        <f t="shared" si="2"/>
        <v/>
      </c>
    </row>
    <row r="63" spans="2:12" ht="15.75" thickBot="1" x14ac:dyDescent="0.3">
      <c r="B63" s="117">
        <v>20</v>
      </c>
      <c r="C63" s="105" t="s">
        <v>44</v>
      </c>
      <c r="D63" s="106"/>
      <c r="E63" s="107"/>
      <c r="F63" s="16" t="s">
        <v>5</v>
      </c>
      <c r="G63" s="35">
        <v>1</v>
      </c>
      <c r="H63" s="46"/>
      <c r="I63" s="23">
        <f t="shared" si="4"/>
        <v>0</v>
      </c>
      <c r="J63" s="47">
        <f t="shared" si="1"/>
        <v>0</v>
      </c>
      <c r="K63" s="21">
        <v>924658.56</v>
      </c>
      <c r="L63" s="66" t="str">
        <f t="shared" si="2"/>
        <v/>
      </c>
    </row>
    <row r="64" spans="2:12" ht="15.75" thickBot="1" x14ac:dyDescent="0.3">
      <c r="B64" s="118"/>
      <c r="C64" s="105" t="s">
        <v>45</v>
      </c>
      <c r="D64" s="106"/>
      <c r="E64" s="107"/>
      <c r="F64" s="16" t="s">
        <v>5</v>
      </c>
      <c r="G64" s="35">
        <v>1</v>
      </c>
      <c r="H64" s="46"/>
      <c r="I64" s="23">
        <f t="shared" si="4"/>
        <v>0</v>
      </c>
      <c r="J64" s="47">
        <f t="shared" si="1"/>
        <v>0</v>
      </c>
      <c r="K64" s="21">
        <v>665423.01</v>
      </c>
      <c r="L64" s="66" t="str">
        <f t="shared" si="2"/>
        <v/>
      </c>
    </row>
    <row r="65" spans="2:20" ht="15.75" thickBot="1" x14ac:dyDescent="0.3">
      <c r="B65" s="118"/>
      <c r="C65" s="105" t="s">
        <v>46</v>
      </c>
      <c r="D65" s="106"/>
      <c r="E65" s="107"/>
      <c r="F65" s="16" t="s">
        <v>5</v>
      </c>
      <c r="G65" s="35">
        <v>1</v>
      </c>
      <c r="H65" s="46"/>
      <c r="I65" s="23">
        <f t="shared" si="4"/>
        <v>0</v>
      </c>
      <c r="J65" s="47">
        <f t="shared" si="1"/>
        <v>0</v>
      </c>
      <c r="K65" s="21">
        <v>628726.98</v>
      </c>
      <c r="L65" s="66" t="str">
        <f t="shared" si="2"/>
        <v/>
      </c>
    </row>
    <row r="66" spans="2:20" ht="15.75" thickBot="1" x14ac:dyDescent="0.3">
      <c r="B66" s="118"/>
      <c r="C66" s="105" t="s">
        <v>47</v>
      </c>
      <c r="D66" s="106"/>
      <c r="E66" s="107"/>
      <c r="F66" s="16" t="s">
        <v>5</v>
      </c>
      <c r="G66" s="35">
        <v>1</v>
      </c>
      <c r="H66" s="46"/>
      <c r="I66" s="23">
        <f t="shared" si="4"/>
        <v>0</v>
      </c>
      <c r="J66" s="47">
        <f t="shared" si="1"/>
        <v>0</v>
      </c>
      <c r="K66" s="21">
        <v>680282.54</v>
      </c>
      <c r="L66" s="66" t="str">
        <f t="shared" si="2"/>
        <v/>
      </c>
    </row>
    <row r="67" spans="2:20" ht="15.75" thickBot="1" x14ac:dyDescent="0.3">
      <c r="B67" s="119"/>
      <c r="C67" s="105" t="s">
        <v>48</v>
      </c>
      <c r="D67" s="106"/>
      <c r="E67" s="107"/>
      <c r="F67" s="16" t="s">
        <v>5</v>
      </c>
      <c r="G67" s="35">
        <v>1</v>
      </c>
      <c r="H67" s="46"/>
      <c r="I67" s="23">
        <f t="shared" si="4"/>
        <v>0</v>
      </c>
      <c r="J67" s="47">
        <f t="shared" si="1"/>
        <v>0</v>
      </c>
      <c r="K67" s="21">
        <v>757861.02</v>
      </c>
      <c r="L67" s="66" t="str">
        <f t="shared" si="2"/>
        <v/>
      </c>
    </row>
    <row r="68" spans="2:20" ht="15" customHeight="1" thickBot="1" x14ac:dyDescent="0.3">
      <c r="B68" s="103" t="s">
        <v>49</v>
      </c>
      <c r="C68" s="104"/>
      <c r="D68" s="104"/>
      <c r="E68" s="104"/>
      <c r="F68" s="104"/>
      <c r="G68" s="104"/>
      <c r="H68" s="49"/>
      <c r="I68" s="33"/>
      <c r="J68" s="34"/>
      <c r="K68" s="33"/>
      <c r="L68" s="66"/>
    </row>
    <row r="69" spans="2:20" ht="15.75" thickBot="1" x14ac:dyDescent="0.3">
      <c r="B69" s="68">
        <v>21</v>
      </c>
      <c r="C69" s="105" t="s">
        <v>50</v>
      </c>
      <c r="D69" s="106"/>
      <c r="E69" s="107"/>
      <c r="F69" s="16" t="s">
        <v>5</v>
      </c>
      <c r="G69" s="35">
        <v>1</v>
      </c>
      <c r="H69" s="46"/>
      <c r="I69" s="23">
        <f t="shared" ref="I69:I79" si="5">+H69*19%</f>
        <v>0</v>
      </c>
      <c r="J69" s="47">
        <f t="shared" si="1"/>
        <v>0</v>
      </c>
      <c r="K69" s="21">
        <v>2241510.1800000002</v>
      </c>
      <c r="L69" s="66" t="str">
        <f t="shared" si="2"/>
        <v/>
      </c>
    </row>
    <row r="70" spans="2:20" ht="15.75" thickBot="1" x14ac:dyDescent="0.3">
      <c r="B70" s="69"/>
      <c r="C70" s="105" t="s">
        <v>51</v>
      </c>
      <c r="D70" s="106"/>
      <c r="E70" s="107"/>
      <c r="F70" s="16" t="s">
        <v>5</v>
      </c>
      <c r="G70" s="35">
        <v>1</v>
      </c>
      <c r="H70" s="46"/>
      <c r="I70" s="23">
        <f t="shared" si="5"/>
        <v>0</v>
      </c>
      <c r="J70" s="47">
        <f t="shared" si="1"/>
        <v>0</v>
      </c>
      <c r="K70" s="21">
        <v>2516675.0699999998</v>
      </c>
      <c r="L70" s="66" t="str">
        <f t="shared" si="2"/>
        <v/>
      </c>
    </row>
    <row r="71" spans="2:20" ht="15.75" thickBot="1" x14ac:dyDescent="0.3">
      <c r="B71" s="69"/>
      <c r="C71" s="105" t="s">
        <v>52</v>
      </c>
      <c r="D71" s="106"/>
      <c r="E71" s="107"/>
      <c r="F71" s="16" t="s">
        <v>5</v>
      </c>
      <c r="G71" s="35">
        <v>1</v>
      </c>
      <c r="H71" s="46"/>
      <c r="I71" s="23">
        <f t="shared" si="5"/>
        <v>0</v>
      </c>
      <c r="J71" s="47">
        <f t="shared" si="1"/>
        <v>0</v>
      </c>
      <c r="K71" s="21">
        <v>1999487.98</v>
      </c>
      <c r="L71" s="66" t="str">
        <f t="shared" si="2"/>
        <v/>
      </c>
    </row>
    <row r="72" spans="2:20" ht="15.75" thickBot="1" x14ac:dyDescent="0.3">
      <c r="B72" s="70"/>
      <c r="C72" s="105" t="s">
        <v>53</v>
      </c>
      <c r="D72" s="106"/>
      <c r="E72" s="107"/>
      <c r="F72" s="16" t="s">
        <v>5</v>
      </c>
      <c r="G72" s="35">
        <v>1</v>
      </c>
      <c r="H72" s="46"/>
      <c r="I72" s="23">
        <f t="shared" si="5"/>
        <v>0</v>
      </c>
      <c r="J72" s="47">
        <f t="shared" si="1"/>
        <v>0</v>
      </c>
      <c r="K72" s="21">
        <v>2445052.54</v>
      </c>
      <c r="L72" s="66" t="str">
        <f t="shared" si="2"/>
        <v/>
      </c>
    </row>
    <row r="73" spans="2:20" ht="15.75" thickBot="1" x14ac:dyDescent="0.3">
      <c r="B73" s="18">
        <v>22</v>
      </c>
      <c r="C73" s="105" t="s">
        <v>56</v>
      </c>
      <c r="D73" s="106"/>
      <c r="E73" s="107"/>
      <c r="F73" s="16" t="s">
        <v>5</v>
      </c>
      <c r="G73" s="35">
        <v>1</v>
      </c>
      <c r="H73" s="46"/>
      <c r="I73" s="23">
        <f t="shared" si="5"/>
        <v>0</v>
      </c>
      <c r="J73" s="47">
        <f t="shared" si="1"/>
        <v>0</v>
      </c>
      <c r="K73" s="21">
        <v>2512620.7400000002</v>
      </c>
      <c r="L73" s="66" t="str">
        <f t="shared" si="2"/>
        <v/>
      </c>
    </row>
    <row r="74" spans="2:20" ht="15.75" thickBot="1" x14ac:dyDescent="0.3">
      <c r="B74" s="19">
        <v>23</v>
      </c>
      <c r="C74" s="105" t="s">
        <v>57</v>
      </c>
      <c r="D74" s="106"/>
      <c r="E74" s="107"/>
      <c r="F74" s="16" t="s">
        <v>5</v>
      </c>
      <c r="G74" s="43">
        <v>1</v>
      </c>
      <c r="H74" s="46"/>
      <c r="I74" s="23">
        <f t="shared" si="5"/>
        <v>0</v>
      </c>
      <c r="J74" s="47">
        <f t="shared" si="1"/>
        <v>0</v>
      </c>
      <c r="K74" s="21">
        <v>2166183.1800000002</v>
      </c>
      <c r="L74" s="66" t="str">
        <f t="shared" si="2"/>
        <v/>
      </c>
    </row>
    <row r="75" spans="2:20" ht="15.75" thickBot="1" x14ac:dyDescent="0.3">
      <c r="B75" s="19">
        <v>24</v>
      </c>
      <c r="C75" s="105" t="s">
        <v>58</v>
      </c>
      <c r="D75" s="106"/>
      <c r="E75" s="107"/>
      <c r="F75" s="20" t="s">
        <v>5</v>
      </c>
      <c r="G75" s="43">
        <v>1</v>
      </c>
      <c r="H75" s="46"/>
      <c r="I75" s="23">
        <f t="shared" si="5"/>
        <v>0</v>
      </c>
      <c r="J75" s="47">
        <f t="shared" si="1"/>
        <v>0</v>
      </c>
      <c r="K75" s="21">
        <v>1459842.02</v>
      </c>
      <c r="L75" s="66" t="str">
        <f t="shared" si="2"/>
        <v/>
      </c>
    </row>
    <row r="76" spans="2:20" s="24" customFormat="1" ht="15.75" thickBot="1" x14ac:dyDescent="0.3">
      <c r="B76" s="30">
        <v>25</v>
      </c>
      <c r="C76" s="120" t="s">
        <v>59</v>
      </c>
      <c r="D76" s="120"/>
      <c r="E76" s="121"/>
      <c r="F76" s="31" t="s">
        <v>5</v>
      </c>
      <c r="G76" s="44">
        <v>1</v>
      </c>
      <c r="H76" s="46"/>
      <c r="I76" s="23">
        <f t="shared" si="5"/>
        <v>0</v>
      </c>
      <c r="J76" s="47">
        <f t="shared" ref="J76:J79" si="6">+(H76+I76)*$G76</f>
        <v>0</v>
      </c>
      <c r="K76" s="21">
        <v>1961268.75</v>
      </c>
      <c r="L76" s="66" t="str">
        <f t="shared" ref="L76:L81" si="7">+IF(OR(K76&lt;J76,J76=""),"REVISAR ITEM( Supera al Techo Presupuestal)","")</f>
        <v/>
      </c>
      <c r="M76"/>
      <c r="N76"/>
      <c r="O76"/>
      <c r="P76"/>
      <c r="R76"/>
      <c r="S76"/>
      <c r="T76"/>
    </row>
    <row r="77" spans="2:20" s="24" customFormat="1" ht="15.75" thickBot="1" x14ac:dyDescent="0.3">
      <c r="B77" s="30">
        <v>26</v>
      </c>
      <c r="C77" s="120" t="s">
        <v>60</v>
      </c>
      <c r="D77" s="120"/>
      <c r="E77" s="121"/>
      <c r="F77" s="31" t="s">
        <v>5</v>
      </c>
      <c r="G77" s="44">
        <v>1</v>
      </c>
      <c r="H77" s="46"/>
      <c r="I77" s="23">
        <f t="shared" si="5"/>
        <v>0</v>
      </c>
      <c r="J77" s="47">
        <f t="shared" si="6"/>
        <v>0</v>
      </c>
      <c r="K77" s="21">
        <v>1113304.5</v>
      </c>
      <c r="L77" s="66" t="str">
        <f t="shared" si="7"/>
        <v/>
      </c>
      <c r="M77"/>
      <c r="N77"/>
      <c r="O77"/>
      <c r="P77"/>
      <c r="R77"/>
      <c r="S77"/>
      <c r="T77"/>
    </row>
    <row r="78" spans="2:20" s="24" customFormat="1" ht="15.75" thickBot="1" x14ac:dyDescent="0.3">
      <c r="B78" s="30">
        <v>27</v>
      </c>
      <c r="C78" s="120" t="s">
        <v>61</v>
      </c>
      <c r="D78" s="120"/>
      <c r="E78" s="121"/>
      <c r="F78" s="31" t="s">
        <v>5</v>
      </c>
      <c r="G78" s="44">
        <v>1</v>
      </c>
      <c r="H78" s="46"/>
      <c r="I78" s="23">
        <f t="shared" si="5"/>
        <v>0</v>
      </c>
      <c r="J78" s="47">
        <f t="shared" si="6"/>
        <v>0</v>
      </c>
      <c r="K78" s="21">
        <v>776177.5</v>
      </c>
      <c r="L78" s="66" t="str">
        <f t="shared" si="7"/>
        <v/>
      </c>
      <c r="M78"/>
      <c r="N78"/>
      <c r="O78"/>
      <c r="P78"/>
      <c r="R78"/>
      <c r="S78"/>
      <c r="T78"/>
    </row>
    <row r="79" spans="2:20" ht="15.75" thickBot="1" x14ac:dyDescent="0.3">
      <c r="B79" s="32">
        <v>28</v>
      </c>
      <c r="C79" s="122" t="s">
        <v>62</v>
      </c>
      <c r="D79" s="120"/>
      <c r="E79" s="121"/>
      <c r="F79" s="31" t="s">
        <v>5</v>
      </c>
      <c r="G79" s="44">
        <v>1</v>
      </c>
      <c r="H79" s="46"/>
      <c r="I79" s="23">
        <f t="shared" si="5"/>
        <v>0</v>
      </c>
      <c r="J79" s="47">
        <f t="shared" si="6"/>
        <v>0</v>
      </c>
      <c r="K79" s="21">
        <v>3210620</v>
      </c>
      <c r="L79" s="66" t="str">
        <f t="shared" si="7"/>
        <v/>
      </c>
    </row>
    <row r="80" spans="2:20" ht="16.5" thickBot="1" x14ac:dyDescent="0.3">
      <c r="B80" s="103" t="s">
        <v>54</v>
      </c>
      <c r="C80" s="104"/>
      <c r="D80" s="104"/>
      <c r="E80" s="104"/>
      <c r="F80" s="33"/>
      <c r="G80" s="33"/>
      <c r="H80" s="49"/>
      <c r="I80" s="33"/>
      <c r="J80" s="34"/>
      <c r="K80" s="33"/>
      <c r="L80" s="66"/>
    </row>
    <row r="81" spans="2:12" ht="15.75" thickBot="1" x14ac:dyDescent="0.3">
      <c r="B81" s="18">
        <v>26</v>
      </c>
      <c r="C81" s="105" t="s">
        <v>55</v>
      </c>
      <c r="D81" s="106"/>
      <c r="E81" s="107"/>
      <c r="F81" s="16" t="s">
        <v>5</v>
      </c>
      <c r="G81" s="45">
        <v>1</v>
      </c>
      <c r="H81" s="50"/>
      <c r="I81" s="51">
        <f t="shared" ref="I81" si="8">+H81*19%</f>
        <v>0</v>
      </c>
      <c r="J81" s="53">
        <f t="shared" ref="J81" si="9">+(H81+I81)*$G81</f>
        <v>0</v>
      </c>
      <c r="K81" s="21">
        <v>61974.01</v>
      </c>
      <c r="L81" s="66" t="str">
        <f t="shared" si="7"/>
        <v/>
      </c>
    </row>
    <row r="82" spans="2:12" ht="15.75" thickBot="1" x14ac:dyDescent="0.3"/>
    <row r="83" spans="2:12" ht="15.75" thickBot="1" x14ac:dyDescent="0.3">
      <c r="B83" s="114" t="s">
        <v>65</v>
      </c>
      <c r="C83" s="115"/>
      <c r="D83" s="115"/>
      <c r="E83" s="115"/>
      <c r="F83" s="115"/>
      <c r="G83" s="116"/>
      <c r="J83" s="59">
        <f>SUM(J11:J81)</f>
        <v>0</v>
      </c>
      <c r="K83" s="58"/>
    </row>
  </sheetData>
  <sheetProtection selectLockedCells="1" selectUnlockedCells="1"/>
  <mergeCells count="64">
    <mergeCell ref="B83:G83"/>
    <mergeCell ref="B63:B67"/>
    <mergeCell ref="C63:E63"/>
    <mergeCell ref="C64:E64"/>
    <mergeCell ref="C65:E65"/>
    <mergeCell ref="C66:E66"/>
    <mergeCell ref="C67:E67"/>
    <mergeCell ref="B68:G68"/>
    <mergeCell ref="C81:E81"/>
    <mergeCell ref="C73:E73"/>
    <mergeCell ref="C74:E74"/>
    <mergeCell ref="C75:E75"/>
    <mergeCell ref="C76:E76"/>
    <mergeCell ref="C77:E77"/>
    <mergeCell ref="C78:E78"/>
    <mergeCell ref="C79:E79"/>
    <mergeCell ref="C48:E48"/>
    <mergeCell ref="C49:E49"/>
    <mergeCell ref="C50:E50"/>
    <mergeCell ref="C51:E51"/>
    <mergeCell ref="B59:B62"/>
    <mergeCell ref="C59:E59"/>
    <mergeCell ref="C62:E62"/>
    <mergeCell ref="C52:E52"/>
    <mergeCell ref="C53:E53"/>
    <mergeCell ref="C54:E54"/>
    <mergeCell ref="C55:E55"/>
    <mergeCell ref="C56:E56"/>
    <mergeCell ref="C57:E57"/>
    <mergeCell ref="B58:E58"/>
    <mergeCell ref="C60:E60"/>
    <mergeCell ref="C61:E61"/>
    <mergeCell ref="B80:E80"/>
    <mergeCell ref="B69:B72"/>
    <mergeCell ref="C69:E69"/>
    <mergeCell ref="C70:E70"/>
    <mergeCell ref="C71:E71"/>
    <mergeCell ref="C72:E72"/>
    <mergeCell ref="B43:B44"/>
    <mergeCell ref="C43:D44"/>
    <mergeCell ref="B45:B46"/>
    <mergeCell ref="C45:D46"/>
    <mergeCell ref="C47:E47"/>
    <mergeCell ref="B31:B34"/>
    <mergeCell ref="C31:C34"/>
    <mergeCell ref="D31:D34"/>
    <mergeCell ref="B35:B41"/>
    <mergeCell ref="C35:C41"/>
    <mergeCell ref="D35:D41"/>
    <mergeCell ref="B2:J2"/>
    <mergeCell ref="D3:J3"/>
    <mergeCell ref="B3:C3"/>
    <mergeCell ref="B10:G10"/>
    <mergeCell ref="B11:B18"/>
    <mergeCell ref="C11:C18"/>
    <mergeCell ref="D11:D18"/>
    <mergeCell ref="B7:J7"/>
    <mergeCell ref="B19:B25"/>
    <mergeCell ref="C19:C25"/>
    <mergeCell ref="D19:D25"/>
    <mergeCell ref="H9:J9"/>
    <mergeCell ref="B26:B30"/>
    <mergeCell ref="C26:C30"/>
    <mergeCell ref="D26:D30"/>
  </mergeCells>
  <conditionalFormatting sqref="L11:L81">
    <cfRule type="cellIs" dxfId="0" priority="1" operator="equal">
      <formula>"REVISAR ITEM(No cotizó o Superra al Techo Presupuestal)"</formula>
    </cfRule>
  </conditionalFormatting>
  <pageMargins left="0.7" right="0.7" top="0.75" bottom="0.75" header="0.3" footer="0.3"/>
  <pageSetup paperSize="619" scale="34" orientation="landscape" r:id="rId1"/>
  <drawing r:id="rId2"/>
  <legacyDrawing r:id="rId3"/>
  <oleObjects>
    <mc:AlternateContent xmlns:mc="http://schemas.openxmlformats.org/markup-compatibility/2006">
      <mc:Choice Requires="x14">
        <oleObject progId="AutoCAD.Drawing.19" shapeId="5121" r:id="rId4">
          <objectPr defaultSize="0" autoPict="0" r:id="rId5">
            <anchor moveWithCells="1">
              <from>
                <xdr:col>3</xdr:col>
                <xdr:colOff>266700</xdr:colOff>
                <xdr:row>10</xdr:row>
                <xdr:rowOff>123825</xdr:rowOff>
              </from>
              <to>
                <xdr:col>4</xdr:col>
                <xdr:colOff>9525</xdr:colOff>
                <xdr:row>17</xdr:row>
                <xdr:rowOff>38100</xdr:rowOff>
              </to>
            </anchor>
          </objectPr>
        </oleObject>
      </mc:Choice>
      <mc:Fallback>
        <oleObject progId="AutoCAD.Drawing.19" shapeId="5121" r:id="rId4"/>
      </mc:Fallback>
    </mc:AlternateContent>
    <mc:AlternateContent xmlns:mc="http://schemas.openxmlformats.org/markup-compatibility/2006">
      <mc:Choice Requires="x14">
        <oleObject progId="AutoCAD.Drawing.19" shapeId="5122" r:id="rId6">
          <objectPr defaultSize="0" autoPict="0" r:id="rId7">
            <anchor moveWithCells="1">
              <from>
                <xdr:col>3</xdr:col>
                <xdr:colOff>47625</xdr:colOff>
                <xdr:row>25</xdr:row>
                <xdr:rowOff>28575</xdr:rowOff>
              </from>
              <to>
                <xdr:col>3</xdr:col>
                <xdr:colOff>1419225</xdr:colOff>
                <xdr:row>29</xdr:row>
                <xdr:rowOff>152400</xdr:rowOff>
              </to>
            </anchor>
          </objectPr>
        </oleObject>
      </mc:Choice>
      <mc:Fallback>
        <oleObject progId="AutoCAD.Drawing.19" shapeId="5122"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MOBILIARIO ATL-BOL-CES-MAG-GUAJ</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Valencia Bustamante</dc:creator>
  <cp:lastModifiedBy>Rosana Paola Llinas Pertuz</cp:lastModifiedBy>
  <cp:lastPrinted>2022-08-02T16:52:30Z</cp:lastPrinted>
  <dcterms:created xsi:type="dcterms:W3CDTF">2021-12-21T22:05:46Z</dcterms:created>
  <dcterms:modified xsi:type="dcterms:W3CDTF">2023-06-30T14:24:45Z</dcterms:modified>
</cp:coreProperties>
</file>