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016BE39E-EE16-46A8-A0AB-53262CE5ACE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álisis de Bienes Relevante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2" l="1"/>
  <c r="L11" i="2"/>
  <c r="L12" i="2" s="1"/>
  <c r="L13" i="2" s="1"/>
  <c r="L14" i="2" s="1"/>
  <c r="G23" i="2"/>
  <c r="G24" i="2" s="1"/>
  <c r="G20" i="2"/>
  <c r="G19" i="2"/>
  <c r="G18" i="2"/>
  <c r="J3" i="2" s="1"/>
  <c r="G17" i="2"/>
  <c r="G16" i="2"/>
  <c r="J2" i="2" s="1"/>
  <c r="G13" i="2"/>
  <c r="G12" i="2"/>
  <c r="G11" i="2"/>
  <c r="G10" i="2"/>
  <c r="G9" i="2"/>
  <c r="G6" i="2"/>
  <c r="G5" i="2"/>
  <c r="J4" i="2" l="1"/>
  <c r="J5" i="2"/>
  <c r="G7" i="2"/>
  <c r="G14" i="2"/>
  <c r="G21" i="2"/>
  <c r="J6" i="2" l="1"/>
  <c r="G25" i="2"/>
  <c r="K2" i="2" l="1"/>
  <c r="K4" i="2"/>
  <c r="K3" i="2"/>
  <c r="K5" i="2"/>
  <c r="K6" i="2" l="1"/>
</calcChain>
</file>

<file path=xl/sharedStrings.xml><?xml version="1.0" encoding="utf-8"?>
<sst xmlns="http://schemas.openxmlformats.org/spreadsheetml/2006/main" count="85" uniqueCount="62">
  <si>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</si>
  <si>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</si>
  <si>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</si>
  <si>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</si>
  <si>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</si>
  <si>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</si>
  <si>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</si>
  <si>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m2</t>
  </si>
  <si>
    <t>Subtotal</t>
  </si>
  <si>
    <t>m3</t>
  </si>
  <si>
    <t xml:space="preserve">Gaviones de malla de alambre de acero clase 3; recubrimiento de zinc (galvanizado) y PVC </t>
  </si>
  <si>
    <t>GEOSINTÉTICOS</t>
  </si>
  <si>
    <t>BIENES O INSUMOS</t>
  </si>
  <si>
    <t>SUMINISTRO CONCRETOS</t>
  </si>
  <si>
    <t>SUMINISTRO ACERO DE REFUERZO</t>
  </si>
  <si>
    <t>SUMINISTRO DE GEOSINTÉTICOS</t>
  </si>
  <si>
    <t>VALORES PARCIALES</t>
  </si>
  <si>
    <t>VALOR TOTAL</t>
  </si>
  <si>
    <t>PUNTAJE</t>
  </si>
  <si>
    <t>CANAL DE AGUAS LLUVIAS</t>
  </si>
  <si>
    <t>1.0</t>
  </si>
  <si>
    <t>OBRAS PRELIMINARES</t>
  </si>
  <si>
    <t>1.1</t>
  </si>
  <si>
    <t>Desmonte y Limpieza</t>
  </si>
  <si>
    <t>M2</t>
  </si>
  <si>
    <t>1.2</t>
  </si>
  <si>
    <t>Localización y replanteo topográfico</t>
  </si>
  <si>
    <t>2.0</t>
  </si>
  <si>
    <t>EXCAVACIONES Y RELLENOS</t>
  </si>
  <si>
    <t>2.1</t>
  </si>
  <si>
    <t>Excavación a máquina en material común, roca descompuesta, a cualquier profundidad y bajo cualquier condición de humedad incluye retiro de material</t>
  </si>
  <si>
    <t>M3</t>
  </si>
  <si>
    <t>2.2</t>
  </si>
  <si>
    <t>Geotextil NT 2000</t>
  </si>
  <si>
    <t>2.3</t>
  </si>
  <si>
    <t>Relleno triturado 50% y 50% arena</t>
  </si>
  <si>
    <t>2.4</t>
  </si>
  <si>
    <t>Acarreo Material Pétreo 50% + Material Seleccionado 50%</t>
  </si>
  <si>
    <t>M3-KM</t>
  </si>
  <si>
    <t>2.5</t>
  </si>
  <si>
    <t>Siembra de Gramado, incluye: suministro de arena negra para siembra e=0,08 m</t>
  </si>
  <si>
    <t>3.0</t>
  </si>
  <si>
    <t>CONCRETOS Y GAVIONES</t>
  </si>
  <si>
    <t>3.1</t>
  </si>
  <si>
    <t xml:space="preserve">Solado en concreto esp= 5,0 cm </t>
  </si>
  <si>
    <t>3.2</t>
  </si>
  <si>
    <t>Concreto 3000 PSI para estructura, incluye formaletería</t>
  </si>
  <si>
    <t>3.3</t>
  </si>
  <si>
    <t xml:space="preserve">Acero de Refuerzo </t>
  </si>
  <si>
    <t>KG</t>
  </si>
  <si>
    <t>3.4</t>
  </si>
  <si>
    <t>3.5</t>
  </si>
  <si>
    <t>Acarreo Material Pétreo</t>
  </si>
  <si>
    <t>4.0</t>
  </si>
  <si>
    <t>4.1</t>
  </si>
  <si>
    <t>Suministro e Instalacion Manto Permanente TRM 500</t>
  </si>
  <si>
    <t>VALOR TOTAL OBRAS</t>
  </si>
  <si>
    <t>SUMINISTRO DE MATERIAL PÉTREO PARA GAVIONES Y OTROS</t>
  </si>
  <si>
    <t>% PARTICIPACIÓN</t>
  </si>
  <si>
    <t>% ACUMULADO</t>
  </si>
  <si>
    <t>PROMEDIO DE PARTICIPACIÓN</t>
  </si>
  <si>
    <t>20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</si>
</sst>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_ ;_ &quot;$&quot;\ * \-#,##0_ ;_ &quot;$&quot;\ * &quot;-&quot;_ ;_ @_ "/>
    <numFmt numFmtId="165" formatCode="_-&quot;$&quot;\ * #,##0_-;\-&quot;$&quot;\ * #,##0_-;_-&quot;$&quot;\ * &quot;-&quot;??_-;_-@_-"/>
    <numFmt numFmtId="166" formatCode="_(&quot;$&quot;\ * #,##0_);_(&quot;$&quot;\ * \(#,##0\);_(&quot;$&quot;\ * &quot;-&quot;??_);_(@_)"/>
    <numFmt numFmtId="168" formatCode="_(* #.##0_);_(* \(#.##0\);_(* &quot;-&quot;_);_(@_)"/>
    <numFmt numFmtId="169" formatCode="_(* #,##0.00_);_(* \(#,##0.00\);_(* &quot;-&quot;??_);_(@_)"/>
    <numFmt numFmtId="170" formatCode="_(&quot;$&quot;\ * #,##0.00_);_(&quot;$&quot;\ * \(#,##0.00\);_(&quot;$&quot;\ * &quot;-&quot;??_);_(@_)"/>
    <numFmt numFmtId="171" formatCode="&quot;$&quot;\ #,##0.00;[Red]&quot;$&quot;\ \-#,##0.00"/>
    <numFmt numFmtId="172" formatCode="#,##0.0000"/>
    <numFmt numFmtId="173" formatCode="_-* #,##0.00\ &quot;Pts&quot;_-;\-* #,##0.00\ &quot;Pts&quot;_-;_-* &quot;-&quot;??\ &quot;Pts&quot;_-;_-@_-"/>
    <numFmt numFmtId="174" formatCode="_ * #,##0.00_ ;_ * \-#,##0.00_ ;_ * &quot;-&quot;??_ ;_ @_ "/>
    <numFmt numFmtId="175" formatCode="##0"/>
    <numFmt numFmtId="176" formatCode="0.000"/>
    <numFmt numFmtId="177" formatCode="0.0000"/>
    <numFmt numFmtId="178" formatCode="_-* #,##0\ _P_t_s_-;\-* #,##0\ _P_t_s_-;_-* &quot;-&quot;??\ _P_t_s_-;_-@_-"/>
    <numFmt numFmtId="179" formatCode="0.00%;\-0.00%;&quot;&quot;"/>
    <numFmt numFmtId="180" formatCode="&quot;$&quot;#,##0\ ;\(&quot;$&quot;#,##0\)"/>
    <numFmt numFmtId="181" formatCode="\(0%\)"/>
    <numFmt numFmtId="182" formatCode="_-* #,##0.00\ [$€]_-;\-* #,##0.00\ [$€]_-;_-* &quot;-&quot;??\ [$€]_-;_-@_-"/>
    <numFmt numFmtId="183" formatCode=";;"/>
    <numFmt numFmtId="184" formatCode="d\ \d\e\ mmmm\ \d\e\ yyyy"/>
    <numFmt numFmtId="185" formatCode="0%;\-0%;&quot;&quot;"/>
    <numFmt numFmtId="186" formatCode="#0&quot;.&quot;000&quot;´&quot;000&quot;.&quot;000"/>
    <numFmt numFmtId="187" formatCode="##0&quot;.&quot;000"/>
    <numFmt numFmtId="188" formatCode="#,##0.0"/>
    <numFmt numFmtId="189" formatCode="#,##0.000"/>
    <numFmt numFmtId="190" formatCode="##0&quot;´&quot;000&quot;.&quot;000"/>
    <numFmt numFmtId="191" formatCode="_-&quot;$&quot;* #,##0.00_-;\-&quot;$&quot;* #,##0.00_-;_-&quot;$&quot;* &quot;-&quot;??_-;_-@_-"/>
    <numFmt numFmtId="192" formatCode="_-* #,##0.00\ &quot;€&quot;_-;\-* #,##0.00\ &quot;€&quot;_-;_-* &quot;-&quot;??\ &quot;€&quot;_-;_-@_-"/>
    <numFmt numFmtId="193" formatCode="_ &quot;$&quot;\ * #,##0.00_ ;_ &quot;$&quot;\ * \-#,##0.00_ ;_ &quot;$&quot;\ * &quot;-&quot;??_ ;_ @_ "/>
    <numFmt numFmtId="194" formatCode="#0&quot;.&quot;"/>
    <numFmt numFmtId="195" formatCode="0.0%;\-0.0%;&quot;&quot;"/>
    <numFmt numFmtId="196" formatCode="0.0%"/>
    <numFmt numFmtId="197" formatCode="_([$$-240A]\ * #,##0.00_);_([$$-240A]\ * \(#,##0.00\);_([$$-240A]\ * &quot;-&quot;??_);_(@_)"/>
    <numFmt numFmtId="198" formatCode="_-[$$-240A]* #,##0_-;\-[$$-240A]* #,##0_-;_-[$$-240A]* &quot;-&quot;??_-;_-@_-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24"/>
      <name val="Modern"/>
      <family val="3"/>
      <charset val="255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20"/>
      <name val="Calibri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57">
    <xf numFmtId="0" fontId="0" fillId="0" borderId="0"/>
    <xf numFmtId="44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168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0" fillId="0" borderId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73" fontId="7" fillId="0" borderId="0" applyFon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4" fillId="18" borderId="6" applyNumberFormat="0" applyAlignment="0" applyProtection="0"/>
    <xf numFmtId="0" fontId="14" fillId="18" borderId="6" applyNumberFormat="0" applyAlignment="0" applyProtection="0"/>
    <xf numFmtId="0" fontId="7" fillId="0" borderId="0"/>
    <xf numFmtId="0" fontId="15" fillId="19" borderId="7" applyNumberFormat="0" applyAlignment="0" applyProtection="0"/>
    <xf numFmtId="0" fontId="15" fillId="19" borderId="7" applyNumberFormat="0" applyAlignment="0" applyProtection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175" fontId="17" fillId="0" borderId="9">
      <alignment horizontal="right"/>
    </xf>
    <xf numFmtId="175" fontId="17" fillId="0" borderId="9">
      <alignment horizontal="right"/>
    </xf>
    <xf numFmtId="2" fontId="17" fillId="0" borderId="0"/>
    <xf numFmtId="2" fontId="17" fillId="0" borderId="0"/>
    <xf numFmtId="2" fontId="17" fillId="0" borderId="0"/>
    <xf numFmtId="176" fontId="17" fillId="0" borderId="0"/>
    <xf numFmtId="176" fontId="17" fillId="0" borderId="0"/>
    <xf numFmtId="176" fontId="17" fillId="0" borderId="0"/>
    <xf numFmtId="177" fontId="18" fillId="0" borderId="0"/>
    <xf numFmtId="177" fontId="18" fillId="0" borderId="0"/>
    <xf numFmtId="177" fontId="18" fillId="0" borderId="0"/>
    <xf numFmtId="175" fontId="17" fillId="0" borderId="9">
      <alignment horizontal="right"/>
    </xf>
    <xf numFmtId="178" fontId="7" fillId="0" borderId="0">
      <protection locked="0"/>
    </xf>
    <xf numFmtId="3" fontId="19" fillId="0" borderId="0" applyFont="0" applyFill="0" applyBorder="0" applyAlignment="0" applyProtection="0"/>
    <xf numFmtId="179" fontId="7" fillId="0" borderId="0">
      <protection locked="0"/>
    </xf>
    <xf numFmtId="180" fontId="19" fillId="0" borderId="0" applyFont="0" applyFill="0" applyBorder="0" applyAlignment="0" applyProtection="0"/>
    <xf numFmtId="181" fontId="7" fillId="0" borderId="0">
      <protection locked="0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21" fillId="9" borderId="6" applyNumberFormat="0" applyAlignment="0" applyProtection="0"/>
    <xf numFmtId="0" fontId="21" fillId="9" borderId="6" applyNumberFormat="0" applyAlignment="0" applyProtection="0"/>
    <xf numFmtId="0" fontId="22" fillId="0" borderId="0">
      <alignment vertical="top"/>
    </xf>
    <xf numFmtId="182" fontId="7" fillId="0" borderId="0" applyFont="0" applyFill="0" applyBorder="0" applyAlignment="0" applyProtection="0"/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3" fontId="23" fillId="0" borderId="0">
      <protection locked="0"/>
    </xf>
    <xf numFmtId="184" fontId="7" fillId="0" borderId="0">
      <protection locked="0"/>
    </xf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5" fontId="7" fillId="0" borderId="0">
      <protection locked="0"/>
    </xf>
    <xf numFmtId="185" fontId="7" fillId="0" borderId="0">
      <protection locked="0"/>
    </xf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186" fontId="17" fillId="0" borderId="0">
      <alignment horizontal="right"/>
    </xf>
    <xf numFmtId="186" fontId="17" fillId="0" borderId="0">
      <alignment horizontal="right"/>
    </xf>
    <xf numFmtId="186" fontId="17" fillId="0" borderId="0">
      <alignment horizontal="right"/>
    </xf>
    <xf numFmtId="187" fontId="17" fillId="0" borderId="0" applyFont="0" applyFill="0" applyBorder="0" applyAlignment="0">
      <alignment horizontal="center"/>
    </xf>
    <xf numFmtId="187" fontId="17" fillId="0" borderId="0" applyFont="0" applyFill="0" applyBorder="0" applyAlignment="0">
      <alignment horizontal="center"/>
    </xf>
    <xf numFmtId="2" fontId="17" fillId="0" borderId="10" applyFont="0" applyBorder="0"/>
    <xf numFmtId="2" fontId="17" fillId="0" borderId="10" applyFont="0" applyBorder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11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88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89" fontId="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90" fontId="17" fillId="0" borderId="0">
      <alignment horizontal="right"/>
    </xf>
    <xf numFmtId="190" fontId="17" fillId="0" borderId="0">
      <alignment horizontal="right"/>
    </xf>
    <xf numFmtId="190" fontId="17" fillId="0" borderId="0">
      <alignment horizontal="right"/>
    </xf>
    <xf numFmtId="170" fontId="11" fillId="0" borderId="0" applyFont="0" applyFill="0" applyBorder="0" applyAlignment="0" applyProtection="0"/>
    <xf numFmtId="171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2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91" fontId="7" fillId="0" borderId="0" applyFont="0" applyFill="0" applyBorder="0" applyAlignment="0" applyProtection="0"/>
    <xf numFmtId="193" fontId="7" fillId="0" borderId="0" applyFont="0" applyFill="0" applyBorder="0" applyAlignment="0" applyProtection="0"/>
    <xf numFmtId="170" fontId="11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4" borderId="0" applyNumberFormat="0" applyBorder="0" applyAlignment="0" applyProtection="0"/>
    <xf numFmtId="194" fontId="17" fillId="0" borderId="0" applyFont="0" applyFill="0" applyBorder="0" applyAlignment="0">
      <alignment horizontal="center"/>
    </xf>
    <xf numFmtId="194" fontId="17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" fillId="0" borderId="0"/>
    <xf numFmtId="0" fontId="1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30" fillId="0" borderId="0"/>
    <xf numFmtId="0" fontId="7" fillId="0" borderId="0"/>
    <xf numFmtId="0" fontId="7" fillId="0" borderId="0"/>
    <xf numFmtId="0" fontId="7" fillId="25" borderId="11" applyNumberFormat="0" applyFont="0" applyAlignment="0" applyProtection="0"/>
    <xf numFmtId="0" fontId="7" fillId="25" borderId="11" applyNumberFormat="0" applyFont="0" applyAlignment="0" applyProtection="0"/>
    <xf numFmtId="195" fontId="7" fillId="0" borderId="0">
      <protection locked="0"/>
    </xf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1" fillId="0" borderId="0">
      <alignment vertical="top"/>
    </xf>
    <xf numFmtId="0" fontId="32" fillId="18" borderId="12" applyNumberFormat="0" applyAlignment="0" applyProtection="0"/>
    <xf numFmtId="0" fontId="32" fillId="18" borderId="12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3" applyNumberFormat="0" applyFill="0" applyAlignment="0" applyProtection="0"/>
    <xf numFmtId="0" fontId="35" fillId="0" borderId="13" applyNumberFormat="0" applyFill="0" applyAlignment="0" applyProtection="0"/>
    <xf numFmtId="0" fontId="36" fillId="0" borderId="14" applyNumberFormat="0" applyFill="0" applyAlignment="0" applyProtection="0"/>
    <xf numFmtId="0" fontId="36" fillId="0" borderId="14" applyNumberFormat="0" applyFill="0" applyAlignment="0" applyProtection="0"/>
    <xf numFmtId="0" fontId="20" fillId="0" borderId="15" applyNumberFormat="0" applyFill="0" applyAlignment="0" applyProtection="0"/>
    <xf numFmtId="0" fontId="20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6" applyNumberFormat="0" applyFill="0" applyAlignment="0" applyProtection="0"/>
    <xf numFmtId="185" fontId="7" fillId="0" borderId="17">
      <protection locked="0"/>
    </xf>
  </cellStyleXfs>
  <cellXfs count="68">
    <xf numFmtId="0" fontId="0" fillId="0" borderId="0" xfId="0"/>
    <xf numFmtId="0" fontId="5" fillId="3" borderId="1" xfId="5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/>
    </xf>
    <xf numFmtId="166" fontId="9" fillId="0" borderId="1" xfId="0" applyNumberFormat="1" applyFont="1" applyBorder="1"/>
    <xf numFmtId="0" fontId="5" fillId="3" borderId="1" xfId="5" applyFont="1" applyFill="1" applyBorder="1" applyAlignment="1">
      <alignment horizontal="left" vertical="center"/>
    </xf>
    <xf numFmtId="0" fontId="6" fillId="0" borderId="1" xfId="5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166" fontId="9" fillId="0" borderId="1" xfId="0" applyNumberFormat="1" applyFont="1" applyBorder="1" applyAlignment="1">
      <alignment horizontal="left"/>
    </xf>
    <xf numFmtId="0" fontId="39" fillId="0" borderId="4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left" vertical="center"/>
    </xf>
    <xf numFmtId="166" fontId="40" fillId="0" borderId="19" xfId="0" applyNumberFormat="1" applyFont="1" applyBorder="1" applyAlignment="1">
      <alignment horizontal="center" vertical="center" wrapText="1"/>
    </xf>
    <xf numFmtId="0" fontId="41" fillId="0" borderId="4" xfId="3" applyFont="1" applyBorder="1"/>
    <xf numFmtId="165" fontId="41" fillId="0" borderId="4" xfId="3" applyNumberFormat="1" applyFont="1" applyBorder="1"/>
    <xf numFmtId="0" fontId="39" fillId="0" borderId="4" xfId="0" applyFont="1" applyBorder="1" applyAlignment="1">
      <alignment horizontal="center" vertical="center" wrapText="1"/>
    </xf>
    <xf numFmtId="196" fontId="3" fillId="0" borderId="4" xfId="2" applyNumberFormat="1" applyFont="1" applyBorder="1" applyAlignment="1">
      <alignment horizontal="center"/>
    </xf>
    <xf numFmtId="0" fontId="5" fillId="2" borderId="24" xfId="5" applyFont="1" applyFill="1" applyBorder="1" applyAlignment="1">
      <alignment horizontal="center" vertical="center" wrapText="1"/>
    </xf>
    <xf numFmtId="0" fontId="5" fillId="2" borderId="25" xfId="5" applyFont="1" applyFill="1" applyBorder="1" applyAlignment="1">
      <alignment horizontal="center" vertical="center" wrapText="1"/>
    </xf>
    <xf numFmtId="4" fontId="5" fillId="2" borderId="25" xfId="5" applyNumberFormat="1" applyFont="1" applyFill="1" applyBorder="1" applyAlignment="1">
      <alignment horizontal="center" vertical="center" wrapText="1"/>
    </xf>
    <xf numFmtId="4" fontId="5" fillId="2" borderId="26" xfId="5" applyNumberFormat="1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horizontal="center" vertical="center" wrapText="1"/>
    </xf>
    <xf numFmtId="0" fontId="5" fillId="2" borderId="28" xfId="5" applyFont="1" applyFill="1" applyBorder="1" applyAlignment="1">
      <alignment horizontal="center" vertical="center" wrapText="1"/>
    </xf>
    <xf numFmtId="4" fontId="5" fillId="2" borderId="28" xfId="5" applyNumberFormat="1" applyFont="1" applyFill="1" applyBorder="1" applyAlignment="1">
      <alignment horizontal="center" vertical="center" wrapText="1"/>
    </xf>
    <xf numFmtId="4" fontId="5" fillId="2" borderId="29" xfId="5" applyNumberFormat="1" applyFont="1" applyFill="1" applyBorder="1" applyAlignment="1">
      <alignment horizontal="center" vertical="center" wrapText="1"/>
    </xf>
    <xf numFmtId="0" fontId="6" fillId="3" borderId="1" xfId="5" applyFont="1" applyFill="1" applyBorder="1" applyAlignment="1">
      <alignment horizontal="center" vertical="center" wrapText="1"/>
    </xf>
    <xf numFmtId="0" fontId="5" fillId="3" borderId="1" xfId="5" applyFont="1" applyFill="1" applyBorder="1" applyAlignment="1">
      <alignment horizontal="center" vertical="center" wrapText="1"/>
    </xf>
    <xf numFmtId="0" fontId="5" fillId="3" borderId="2" xfId="5" applyFont="1" applyFill="1" applyBorder="1" applyAlignment="1">
      <alignment horizontal="left" vertical="center" wrapText="1"/>
    </xf>
    <xf numFmtId="0" fontId="5" fillId="3" borderId="3" xfId="5" applyFont="1" applyFill="1" applyBorder="1" applyAlignment="1">
      <alignment horizontal="left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0" borderId="1" xfId="181" applyFont="1" applyBorder="1" applyAlignment="1">
      <alignment horizontal="center" vertical="center"/>
    </xf>
    <xf numFmtId="0" fontId="6" fillId="0" borderId="1" xfId="181" applyFont="1" applyBorder="1" applyAlignment="1">
      <alignment horizontal="left" vertical="center"/>
    </xf>
    <xf numFmtId="3" fontId="6" fillId="0" borderId="1" xfId="7" applyNumberFormat="1" applyFont="1" applyBorder="1" applyAlignment="1">
      <alignment vertical="center" wrapText="1"/>
    </xf>
    <xf numFmtId="165" fontId="6" fillId="0" borderId="1" xfId="1" applyNumberFormat="1" applyFont="1" applyBorder="1" applyAlignment="1">
      <alignment horizontal="right" vertical="center" wrapText="1"/>
    </xf>
    <xf numFmtId="0" fontId="5" fillId="0" borderId="21" xfId="5" applyFont="1" applyBorder="1" applyAlignment="1">
      <alignment vertical="center"/>
    </xf>
    <xf numFmtId="0" fontId="5" fillId="0" borderId="22" xfId="5" applyFont="1" applyBorder="1" applyAlignment="1">
      <alignment vertical="center"/>
    </xf>
    <xf numFmtId="0" fontId="5" fillId="0" borderId="30" xfId="5" applyFont="1" applyBorder="1" applyAlignment="1">
      <alignment vertical="center"/>
    </xf>
    <xf numFmtId="165" fontId="5" fillId="0" borderId="31" xfId="1" applyNumberFormat="1" applyFont="1" applyBorder="1" applyAlignment="1">
      <alignment horizontal="right" vertical="center"/>
    </xf>
    <xf numFmtId="0" fontId="8" fillId="3" borderId="20" xfId="0" applyFont="1" applyFill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right"/>
    </xf>
    <xf numFmtId="165" fontId="9" fillId="0" borderId="1" xfId="1" applyNumberFormat="1" applyFont="1" applyFill="1" applyBorder="1"/>
    <xf numFmtId="0" fontId="5" fillId="0" borderId="32" xfId="5" applyFont="1" applyBorder="1" applyAlignment="1">
      <alignment horizontal="left" vertical="center"/>
    </xf>
    <xf numFmtId="0" fontId="6" fillId="0" borderId="33" xfId="3" applyFont="1" applyBorder="1"/>
    <xf numFmtId="3" fontId="6" fillId="0" borderId="34" xfId="7" applyNumberFormat="1" applyFont="1" applyBorder="1" applyAlignment="1">
      <alignment vertical="center" wrapText="1"/>
    </xf>
    <xf numFmtId="3" fontId="6" fillId="0" borderId="33" xfId="3" applyNumberFormat="1" applyFont="1" applyBorder="1"/>
    <xf numFmtId="0" fontId="5" fillId="3" borderId="35" xfId="5" applyFont="1" applyFill="1" applyBorder="1" applyAlignment="1">
      <alignment horizontal="left" vertical="center"/>
    </xf>
    <xf numFmtId="0" fontId="5" fillId="3" borderId="36" xfId="5" applyFont="1" applyFill="1" applyBorder="1" applyAlignment="1">
      <alignment horizontal="left" vertical="center"/>
    </xf>
    <xf numFmtId="0" fontId="5" fillId="0" borderId="21" xfId="5" applyFont="1" applyBorder="1" applyAlignment="1">
      <alignment horizontal="left" vertical="center"/>
    </xf>
    <xf numFmtId="0" fontId="5" fillId="0" borderId="22" xfId="5" applyFont="1" applyBorder="1" applyAlignment="1">
      <alignment horizontal="left" vertical="center"/>
    </xf>
    <xf numFmtId="0" fontId="5" fillId="0" borderId="30" xfId="5" applyFont="1" applyBorder="1" applyAlignment="1">
      <alignment horizontal="left" vertical="center"/>
    </xf>
    <xf numFmtId="3" fontId="5" fillId="0" borderId="31" xfId="7" applyNumberFormat="1" applyFont="1" applyBorder="1" applyAlignment="1">
      <alignment horizontal="right" vertical="center"/>
    </xf>
    <xf numFmtId="0" fontId="8" fillId="3" borderId="35" xfId="0" applyFont="1" applyFill="1" applyBorder="1" applyAlignment="1">
      <alignment horizontal="left" vertical="center" wrapText="1"/>
    </xf>
    <xf numFmtId="0" fontId="8" fillId="3" borderId="36" xfId="0" applyFont="1" applyFill="1" applyBorder="1" applyAlignment="1">
      <alignment horizontal="left" vertical="center" wrapText="1"/>
    </xf>
    <xf numFmtId="0" fontId="6" fillId="0" borderId="0" xfId="21" applyFont="1"/>
    <xf numFmtId="0" fontId="6" fillId="0" borderId="0" xfId="21" applyFont="1" applyAlignment="1">
      <alignment horizontal="center"/>
    </xf>
    <xf numFmtId="9" fontId="43" fillId="0" borderId="22" xfId="22" applyNumberFormat="1" applyFont="1" applyFill="1" applyBorder="1" applyAlignment="1">
      <alignment horizontal="center" vertical="center"/>
    </xf>
    <xf numFmtId="197" fontId="42" fillId="0" borderId="22" xfId="22" applyNumberFormat="1" applyFont="1" applyFill="1" applyBorder="1" applyAlignment="1">
      <alignment vertical="center"/>
    </xf>
    <xf numFmtId="0" fontId="43" fillId="0" borderId="30" xfId="21" applyFont="1" applyFill="1" applyBorder="1" applyAlignment="1">
      <alignment vertical="center"/>
    </xf>
    <xf numFmtId="0" fontId="5" fillId="0" borderId="21" xfId="21" applyFont="1" applyFill="1" applyBorder="1" applyAlignment="1">
      <alignment horizontal="left" vertical="center"/>
    </xf>
    <xf numFmtId="198" fontId="5" fillId="0" borderId="5" xfId="5" applyNumberFormat="1" applyFont="1" applyFill="1" applyBorder="1" applyAlignment="1">
      <alignment vertical="center"/>
    </xf>
    <xf numFmtId="196" fontId="41" fillId="0" borderId="4" xfId="3" applyNumberFormat="1" applyFont="1" applyBorder="1" applyAlignment="1">
      <alignment horizontal="center"/>
    </xf>
    <xf numFmtId="0" fontId="40" fillId="0" borderId="4" xfId="0" applyFont="1" applyBorder="1" applyAlignment="1">
      <alignment horizontal="left" vertical="center"/>
    </xf>
    <xf numFmtId="166" fontId="40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44" fillId="3" borderId="21" xfId="5" applyFont="1" applyFill="1" applyBorder="1" applyAlignment="1">
      <alignment horizontal="center" vertical="center"/>
    </xf>
    <xf numFmtId="0" fontId="44" fillId="3" borderId="22" xfId="5" applyFont="1" applyFill="1" applyBorder="1" applyAlignment="1">
      <alignment horizontal="center" vertical="center"/>
    </xf>
    <xf numFmtId="0" fontId="44" fillId="3" borderId="23" xfId="5" applyFont="1" applyFill="1" applyBorder="1" applyAlignment="1">
      <alignment horizontal="center" vertical="center"/>
    </xf>
  </cellXfs>
  <cellStyles count="257">
    <cellStyle name="20% - Énfasis1 2" xfId="23" xr:uid="{00000000-0005-0000-0000-000000000000}"/>
    <cellStyle name="20% - Énfasis1 3" xfId="24" xr:uid="{00000000-0005-0000-0000-000001000000}"/>
    <cellStyle name="20% - Énfasis2 2" xfId="25" xr:uid="{00000000-0005-0000-0000-000002000000}"/>
    <cellStyle name="20% - Énfasis2 3" xfId="26" xr:uid="{00000000-0005-0000-0000-000003000000}"/>
    <cellStyle name="20% - Énfasis3 2" xfId="27" xr:uid="{00000000-0005-0000-0000-000004000000}"/>
    <cellStyle name="20% - Énfasis3 3" xfId="28" xr:uid="{00000000-0005-0000-0000-000005000000}"/>
    <cellStyle name="20% - Énfasis4 2" xfId="29" xr:uid="{00000000-0005-0000-0000-000006000000}"/>
    <cellStyle name="20% - Énfasis4 3" xfId="30" xr:uid="{00000000-0005-0000-0000-000007000000}"/>
    <cellStyle name="20% - Énfasis5 2" xfId="31" xr:uid="{00000000-0005-0000-0000-000008000000}"/>
    <cellStyle name="20% - Énfasis5 3" xfId="32" xr:uid="{00000000-0005-0000-0000-000009000000}"/>
    <cellStyle name="20% - Énfasis6 2" xfId="33" xr:uid="{00000000-0005-0000-0000-00000A000000}"/>
    <cellStyle name="20% - Énfasis6 3" xfId="34" xr:uid="{00000000-0005-0000-0000-00000B000000}"/>
    <cellStyle name="40% - Énfasis1 2" xfId="35" xr:uid="{00000000-0005-0000-0000-00000C000000}"/>
    <cellStyle name="40% - Énfasis1 3" xfId="36" xr:uid="{00000000-0005-0000-0000-00000D000000}"/>
    <cellStyle name="40% - Énfasis2 2" xfId="37" xr:uid="{00000000-0005-0000-0000-00000E000000}"/>
    <cellStyle name="40% - Énfasis2 3" xfId="38" xr:uid="{00000000-0005-0000-0000-00000F000000}"/>
    <cellStyle name="40% - Énfasis3 2" xfId="39" xr:uid="{00000000-0005-0000-0000-000010000000}"/>
    <cellStyle name="40% - Énfasis3 3" xfId="40" xr:uid="{00000000-0005-0000-0000-000011000000}"/>
    <cellStyle name="40% - Énfasis4 2" xfId="41" xr:uid="{00000000-0005-0000-0000-000012000000}"/>
    <cellStyle name="40% - Énfasis4 3" xfId="42" xr:uid="{00000000-0005-0000-0000-000013000000}"/>
    <cellStyle name="40% - Énfasis5 2" xfId="43" xr:uid="{00000000-0005-0000-0000-000014000000}"/>
    <cellStyle name="40% - Énfasis5 3" xfId="44" xr:uid="{00000000-0005-0000-0000-000015000000}"/>
    <cellStyle name="40% - Énfasis6 2" xfId="45" xr:uid="{00000000-0005-0000-0000-000016000000}"/>
    <cellStyle name="40% - Énfasis6 3" xfId="46" xr:uid="{00000000-0005-0000-0000-000017000000}"/>
    <cellStyle name="60% - Énfasis1 2" xfId="47" xr:uid="{00000000-0005-0000-0000-000018000000}"/>
    <cellStyle name="60% - Énfasis1 3" xfId="48" xr:uid="{00000000-0005-0000-0000-000019000000}"/>
    <cellStyle name="60% - Énfasis2 2" xfId="49" xr:uid="{00000000-0005-0000-0000-00001A000000}"/>
    <cellStyle name="60% - Énfasis2 3" xfId="50" xr:uid="{00000000-0005-0000-0000-00001B000000}"/>
    <cellStyle name="60% - Énfasis3 2" xfId="51" xr:uid="{00000000-0005-0000-0000-00001C000000}"/>
    <cellStyle name="60% - Énfasis3 3" xfId="52" xr:uid="{00000000-0005-0000-0000-00001D000000}"/>
    <cellStyle name="60% - Énfasis4 2" xfId="53" xr:uid="{00000000-0005-0000-0000-00001E000000}"/>
    <cellStyle name="60% - Énfasis4 3" xfId="54" xr:uid="{00000000-0005-0000-0000-00001F000000}"/>
    <cellStyle name="60% - Énfasis5 2" xfId="55" xr:uid="{00000000-0005-0000-0000-000020000000}"/>
    <cellStyle name="60% - Énfasis5 3" xfId="56" xr:uid="{00000000-0005-0000-0000-000021000000}"/>
    <cellStyle name="60% - Énfasis6 2" xfId="57" xr:uid="{00000000-0005-0000-0000-000022000000}"/>
    <cellStyle name="60% - Énfasis6 3" xfId="58" xr:uid="{00000000-0005-0000-0000-000023000000}"/>
    <cellStyle name="Buena 2" xfId="59" xr:uid="{00000000-0005-0000-0000-000024000000}"/>
    <cellStyle name="Buena 3" xfId="60" xr:uid="{00000000-0005-0000-0000-000025000000}"/>
    <cellStyle name="Cálculo 2" xfId="61" xr:uid="{00000000-0005-0000-0000-000026000000}"/>
    <cellStyle name="Cálculo 3" xfId="62" xr:uid="{00000000-0005-0000-0000-000027000000}"/>
    <cellStyle name="Cancel" xfId="63" xr:uid="{00000000-0005-0000-0000-000028000000}"/>
    <cellStyle name="Celda de comprobación 2" xfId="64" xr:uid="{00000000-0005-0000-0000-000029000000}"/>
    <cellStyle name="Celda de comprobación 3" xfId="65" xr:uid="{00000000-0005-0000-0000-00002A000000}"/>
    <cellStyle name="Celda vinculada 2" xfId="66" xr:uid="{00000000-0005-0000-0000-00002B000000}"/>
    <cellStyle name="Celda vinculada 3" xfId="67" xr:uid="{00000000-0005-0000-0000-00002C000000}"/>
    <cellStyle name="CIENTOS" xfId="68" xr:uid="{00000000-0005-0000-0000-00002D000000}"/>
    <cellStyle name="CIENTOS 2" xfId="69" xr:uid="{00000000-0005-0000-0000-00002E000000}"/>
    <cellStyle name="CIENTOS 2D" xfId="70" xr:uid="{00000000-0005-0000-0000-00002F000000}"/>
    <cellStyle name="CIENTOS 2D 2" xfId="71" xr:uid="{00000000-0005-0000-0000-000030000000}"/>
    <cellStyle name="CIENTOS 2D_PRESUPUESTO FASE III ABR-2015 Rev3" xfId="72" xr:uid="{00000000-0005-0000-0000-000031000000}"/>
    <cellStyle name="CIENTOS 3D" xfId="73" xr:uid="{00000000-0005-0000-0000-000032000000}"/>
    <cellStyle name="CIENTOS 3D 2" xfId="74" xr:uid="{00000000-0005-0000-0000-000033000000}"/>
    <cellStyle name="CIENTOS 3D_PRESUPUESTO FASE III ABR-2015 Rev3" xfId="75" xr:uid="{00000000-0005-0000-0000-000034000000}"/>
    <cellStyle name="CIENTOS 4D" xfId="76" xr:uid="{00000000-0005-0000-0000-000035000000}"/>
    <cellStyle name="CIENTOS 4D 2" xfId="77" xr:uid="{00000000-0005-0000-0000-000036000000}"/>
    <cellStyle name="CIENTOS 4D_PRESUPUESTO FASE III ABR-2015 Rev3" xfId="78" xr:uid="{00000000-0005-0000-0000-000037000000}"/>
    <cellStyle name="CIENTOS_CantidadesGirardota" xfId="79" xr:uid="{00000000-0005-0000-0000-000038000000}"/>
    <cellStyle name="Comma" xfId="80" xr:uid="{00000000-0005-0000-0000-000039000000}"/>
    <cellStyle name="Comma 2" xfId="11" xr:uid="{00000000-0005-0000-0000-00003A000000}"/>
    <cellStyle name="Comma0" xfId="81" xr:uid="{00000000-0005-0000-0000-00003B000000}"/>
    <cellStyle name="Currency" xfId="82" xr:uid="{00000000-0005-0000-0000-00003C000000}"/>
    <cellStyle name="Currency0" xfId="83" xr:uid="{00000000-0005-0000-0000-00003D000000}"/>
    <cellStyle name="Date" xfId="84" xr:uid="{00000000-0005-0000-0000-00003E000000}"/>
    <cellStyle name="Encabezado 4 2" xfId="85" xr:uid="{00000000-0005-0000-0000-00003F000000}"/>
    <cellStyle name="Encabezado 4 3" xfId="86" xr:uid="{00000000-0005-0000-0000-000040000000}"/>
    <cellStyle name="Énfasis1 2" xfId="87" xr:uid="{00000000-0005-0000-0000-000041000000}"/>
    <cellStyle name="Énfasis1 3" xfId="88" xr:uid="{00000000-0005-0000-0000-000042000000}"/>
    <cellStyle name="Énfasis2 2" xfId="89" xr:uid="{00000000-0005-0000-0000-000043000000}"/>
    <cellStyle name="Énfasis2 3" xfId="90" xr:uid="{00000000-0005-0000-0000-000044000000}"/>
    <cellStyle name="Énfasis3 2" xfId="91" xr:uid="{00000000-0005-0000-0000-000045000000}"/>
    <cellStyle name="Énfasis3 3" xfId="92" xr:uid="{00000000-0005-0000-0000-000046000000}"/>
    <cellStyle name="Énfasis4 2" xfId="93" xr:uid="{00000000-0005-0000-0000-000047000000}"/>
    <cellStyle name="Énfasis4 3" xfId="94" xr:uid="{00000000-0005-0000-0000-000048000000}"/>
    <cellStyle name="Énfasis5 2" xfId="95" xr:uid="{00000000-0005-0000-0000-000049000000}"/>
    <cellStyle name="Énfasis5 3" xfId="96" xr:uid="{00000000-0005-0000-0000-00004A000000}"/>
    <cellStyle name="Énfasis6 2" xfId="97" xr:uid="{00000000-0005-0000-0000-00004B000000}"/>
    <cellStyle name="Énfasis6 3" xfId="98" xr:uid="{00000000-0005-0000-0000-00004C000000}"/>
    <cellStyle name="Entrada 2" xfId="99" xr:uid="{00000000-0005-0000-0000-00004D000000}"/>
    <cellStyle name="Entrada 3" xfId="100" xr:uid="{00000000-0005-0000-0000-00004E000000}"/>
    <cellStyle name="Estilo 1" xfId="101" xr:uid="{00000000-0005-0000-0000-00004F000000}"/>
    <cellStyle name="Euro" xfId="102" xr:uid="{00000000-0005-0000-0000-000050000000}"/>
    <cellStyle name="F2" xfId="103" xr:uid="{00000000-0005-0000-0000-000051000000}"/>
    <cellStyle name="F3" xfId="104" xr:uid="{00000000-0005-0000-0000-000052000000}"/>
    <cellStyle name="F4" xfId="105" xr:uid="{00000000-0005-0000-0000-000053000000}"/>
    <cellStyle name="F5" xfId="106" xr:uid="{00000000-0005-0000-0000-000054000000}"/>
    <cellStyle name="F6" xfId="107" xr:uid="{00000000-0005-0000-0000-000055000000}"/>
    <cellStyle name="F7" xfId="108" xr:uid="{00000000-0005-0000-0000-000056000000}"/>
    <cellStyle name="F8" xfId="109" xr:uid="{00000000-0005-0000-0000-000057000000}"/>
    <cellStyle name="Fixed" xfId="110" xr:uid="{00000000-0005-0000-0000-000058000000}"/>
    <cellStyle name="Heading 1" xfId="111" xr:uid="{00000000-0005-0000-0000-000059000000}"/>
    <cellStyle name="Heading 2" xfId="112" xr:uid="{00000000-0005-0000-0000-00005A000000}"/>
    <cellStyle name="Heading1" xfId="113" xr:uid="{00000000-0005-0000-0000-00005B000000}"/>
    <cellStyle name="Heading2" xfId="114" xr:uid="{00000000-0005-0000-0000-00005C000000}"/>
    <cellStyle name="Incorrecto 2" xfId="115" xr:uid="{00000000-0005-0000-0000-00005D000000}"/>
    <cellStyle name="Incorrecto 3" xfId="116" xr:uid="{00000000-0005-0000-0000-00005E000000}"/>
    <cellStyle name="MILE DE MILLONES" xfId="117" xr:uid="{00000000-0005-0000-0000-00005F000000}"/>
    <cellStyle name="MILE DE MILLONES 2" xfId="118" xr:uid="{00000000-0005-0000-0000-000060000000}"/>
    <cellStyle name="MILE DE MILLONES_PRESUPUESTO FASE III ABR-2015 Rev3" xfId="119" xr:uid="{00000000-0005-0000-0000-000061000000}"/>
    <cellStyle name="MILES" xfId="120" xr:uid="{00000000-0005-0000-0000-000062000000}"/>
    <cellStyle name="MILES 2" xfId="121" xr:uid="{00000000-0005-0000-0000-000063000000}"/>
    <cellStyle name="Millares [0] 2 2" xfId="10" xr:uid="{00000000-0005-0000-0000-000064000000}"/>
    <cellStyle name="Millares [2]" xfId="122" xr:uid="{00000000-0005-0000-0000-000065000000}"/>
    <cellStyle name="Millares [2] 2" xfId="123" xr:uid="{00000000-0005-0000-0000-000066000000}"/>
    <cellStyle name="Millares 10" xfId="124" xr:uid="{00000000-0005-0000-0000-000067000000}"/>
    <cellStyle name="Millares 10 2" xfId="125" xr:uid="{00000000-0005-0000-0000-000068000000}"/>
    <cellStyle name="Millares 11" xfId="126" xr:uid="{00000000-0005-0000-0000-000069000000}"/>
    <cellStyle name="Millares 11 2" xfId="127" xr:uid="{00000000-0005-0000-0000-00006A000000}"/>
    <cellStyle name="Millares 12" xfId="128" xr:uid="{00000000-0005-0000-0000-00006B000000}"/>
    <cellStyle name="Millares 13" xfId="129" xr:uid="{00000000-0005-0000-0000-00006C000000}"/>
    <cellStyle name="Millares 2" xfId="7" xr:uid="{00000000-0005-0000-0000-00006D000000}"/>
    <cellStyle name="Millares 2 2" xfId="130" xr:uid="{00000000-0005-0000-0000-00006E000000}"/>
    <cellStyle name="Millares 2 3" xfId="131" xr:uid="{00000000-0005-0000-0000-00006F000000}"/>
    <cellStyle name="Millares 2 4" xfId="132" xr:uid="{00000000-0005-0000-0000-000070000000}"/>
    <cellStyle name="Millares 2 5" xfId="133" xr:uid="{00000000-0005-0000-0000-000071000000}"/>
    <cellStyle name="Millares 2 7" xfId="14" xr:uid="{00000000-0005-0000-0000-000072000000}"/>
    <cellStyle name="Millares 2_APU´S_NO_PREVISTOS (1)" xfId="134" xr:uid="{00000000-0005-0000-0000-000073000000}"/>
    <cellStyle name="Millares 3" xfId="18" xr:uid="{00000000-0005-0000-0000-000074000000}"/>
    <cellStyle name="Millares 3 2" xfId="135" xr:uid="{00000000-0005-0000-0000-000075000000}"/>
    <cellStyle name="Millares 3 3" xfId="136" xr:uid="{00000000-0005-0000-0000-000076000000}"/>
    <cellStyle name="Millares 3 4" xfId="137" xr:uid="{00000000-0005-0000-0000-000077000000}"/>
    <cellStyle name="Millares 3 5" xfId="138" xr:uid="{00000000-0005-0000-0000-000078000000}"/>
    <cellStyle name="Millares 4" xfId="139" xr:uid="{00000000-0005-0000-0000-000079000000}"/>
    <cellStyle name="Millares 4 2" xfId="140" xr:uid="{00000000-0005-0000-0000-00007A000000}"/>
    <cellStyle name="Millares 4 3" xfId="141" xr:uid="{00000000-0005-0000-0000-00007B000000}"/>
    <cellStyle name="Millares 4_APU´S_NO_PREVISTOS (1)" xfId="142" xr:uid="{00000000-0005-0000-0000-00007C000000}"/>
    <cellStyle name="Millares 5" xfId="143" xr:uid="{00000000-0005-0000-0000-00007D000000}"/>
    <cellStyle name="Millares 5 2" xfId="144" xr:uid="{00000000-0005-0000-0000-00007E000000}"/>
    <cellStyle name="Millares 6" xfId="145" xr:uid="{00000000-0005-0000-0000-00007F000000}"/>
    <cellStyle name="Millares 6 2" xfId="146" xr:uid="{00000000-0005-0000-0000-000080000000}"/>
    <cellStyle name="Millares 7" xfId="147" xr:uid="{00000000-0005-0000-0000-000081000000}"/>
    <cellStyle name="Millares 7 2" xfId="148" xr:uid="{00000000-0005-0000-0000-000082000000}"/>
    <cellStyle name="Millares 7 2 2" xfId="149" xr:uid="{00000000-0005-0000-0000-000083000000}"/>
    <cellStyle name="Millares 8" xfId="150" xr:uid="{00000000-0005-0000-0000-000084000000}"/>
    <cellStyle name="Millares 8 2" xfId="151" xr:uid="{00000000-0005-0000-0000-000085000000}"/>
    <cellStyle name="Millares 9" xfId="152" xr:uid="{00000000-0005-0000-0000-000086000000}"/>
    <cellStyle name="Millares 9 2" xfId="153" xr:uid="{00000000-0005-0000-0000-000087000000}"/>
    <cellStyle name="MILLONES" xfId="154" xr:uid="{00000000-0005-0000-0000-000088000000}"/>
    <cellStyle name="MILLONES 2" xfId="155" xr:uid="{00000000-0005-0000-0000-000089000000}"/>
    <cellStyle name="MILLONES_PRESUPUESTO FASE III ABR-2015 Rev3" xfId="156" xr:uid="{00000000-0005-0000-0000-00008A000000}"/>
    <cellStyle name="Moneda" xfId="1" builtinId="4"/>
    <cellStyle name="Moneda 10 2" xfId="157" xr:uid="{00000000-0005-0000-0000-00008C000000}"/>
    <cellStyle name="Moneda 2" xfId="158" xr:uid="{00000000-0005-0000-0000-00008D000000}"/>
    <cellStyle name="Moneda 2 10" xfId="159" xr:uid="{00000000-0005-0000-0000-00008E000000}"/>
    <cellStyle name="Moneda 2 11" xfId="160" xr:uid="{00000000-0005-0000-0000-00008F000000}"/>
    <cellStyle name="Moneda 2 12" xfId="161" xr:uid="{00000000-0005-0000-0000-000090000000}"/>
    <cellStyle name="Moneda 2 2" xfId="162" xr:uid="{00000000-0005-0000-0000-000091000000}"/>
    <cellStyle name="Moneda 2 2 2" xfId="163" xr:uid="{00000000-0005-0000-0000-000092000000}"/>
    <cellStyle name="Moneda 2 2 2 2" xfId="164" xr:uid="{00000000-0005-0000-0000-000093000000}"/>
    <cellStyle name="Moneda 2 2 2 2 2" xfId="22" xr:uid="{00000000-0005-0000-0000-000094000000}"/>
    <cellStyle name="Moneda 2 2 3" xfId="165" xr:uid="{00000000-0005-0000-0000-000095000000}"/>
    <cellStyle name="Moneda 2 2 4" xfId="166" xr:uid="{00000000-0005-0000-0000-000096000000}"/>
    <cellStyle name="Moneda 2 2 5" xfId="16" xr:uid="{00000000-0005-0000-0000-000097000000}"/>
    <cellStyle name="Moneda 2 2_APU´S_NO_PREVISTOS (1)" xfId="15" xr:uid="{00000000-0005-0000-0000-000098000000}"/>
    <cellStyle name="Moneda 2 3" xfId="167" xr:uid="{00000000-0005-0000-0000-000099000000}"/>
    <cellStyle name="Moneda 2 4" xfId="12" xr:uid="{00000000-0005-0000-0000-00009A000000}"/>
    <cellStyle name="Moneda 2 5" xfId="168" xr:uid="{00000000-0005-0000-0000-00009B000000}"/>
    <cellStyle name="Moneda 2 6" xfId="169" xr:uid="{00000000-0005-0000-0000-00009C000000}"/>
    <cellStyle name="Moneda 2 7" xfId="170" xr:uid="{00000000-0005-0000-0000-00009D000000}"/>
    <cellStyle name="Moneda 2 8" xfId="171" xr:uid="{00000000-0005-0000-0000-00009E000000}"/>
    <cellStyle name="Moneda 2 9" xfId="172" xr:uid="{00000000-0005-0000-0000-00009F000000}"/>
    <cellStyle name="Moneda 2_APU´S_NO_PREVISTOS (1)" xfId="173" xr:uid="{00000000-0005-0000-0000-0000A0000000}"/>
    <cellStyle name="Moneda 3" xfId="174" xr:uid="{00000000-0005-0000-0000-0000A1000000}"/>
    <cellStyle name="Moneda 4" xfId="175" xr:uid="{00000000-0005-0000-0000-0000A2000000}"/>
    <cellStyle name="Monetario0" xfId="176" xr:uid="{00000000-0005-0000-0000-0000A3000000}"/>
    <cellStyle name="Neutral 2" xfId="177" xr:uid="{00000000-0005-0000-0000-0000A4000000}"/>
    <cellStyle name="Neutral 3" xfId="178" xr:uid="{00000000-0005-0000-0000-0000A5000000}"/>
    <cellStyle name="No. punto" xfId="179" xr:uid="{00000000-0005-0000-0000-0000A6000000}"/>
    <cellStyle name="No. punto 2" xfId="180" xr:uid="{00000000-0005-0000-0000-0000A7000000}"/>
    <cellStyle name="Normal" xfId="0" builtinId="0"/>
    <cellStyle name="Normal 10 2" xfId="19" xr:uid="{00000000-0005-0000-0000-0000A9000000}"/>
    <cellStyle name="Normal 11" xfId="13" xr:uid="{00000000-0005-0000-0000-0000AA000000}"/>
    <cellStyle name="Normal 12 2" xfId="9" xr:uid="{00000000-0005-0000-0000-0000AB000000}"/>
    <cellStyle name="Normal 2" xfId="5" xr:uid="{00000000-0005-0000-0000-0000AC000000}"/>
    <cellStyle name="Normal 2 10" xfId="181" xr:uid="{00000000-0005-0000-0000-0000AD000000}"/>
    <cellStyle name="Normal 2 10 2" xfId="182" xr:uid="{00000000-0005-0000-0000-0000AE000000}"/>
    <cellStyle name="Normal 2 10 2 2" xfId="8" xr:uid="{00000000-0005-0000-0000-0000AF000000}"/>
    <cellStyle name="Normal 2 10 3" xfId="6" xr:uid="{00000000-0005-0000-0000-0000B0000000}"/>
    <cellStyle name="Normal 2 11" xfId="183" xr:uid="{00000000-0005-0000-0000-0000B1000000}"/>
    <cellStyle name="Normal 2 12" xfId="184" xr:uid="{00000000-0005-0000-0000-0000B2000000}"/>
    <cellStyle name="Normal 2 13" xfId="185" xr:uid="{00000000-0005-0000-0000-0000B3000000}"/>
    <cellStyle name="Normal 2 2" xfId="186" xr:uid="{00000000-0005-0000-0000-0000B4000000}"/>
    <cellStyle name="Normal 2 2 2" xfId="17" xr:uid="{00000000-0005-0000-0000-0000B5000000}"/>
    <cellStyle name="Normal 2 2 3" xfId="187" xr:uid="{00000000-0005-0000-0000-0000B6000000}"/>
    <cellStyle name="Normal 2 3" xfId="188" xr:uid="{00000000-0005-0000-0000-0000B7000000}"/>
    <cellStyle name="Normal 2 3 2" xfId="189" xr:uid="{00000000-0005-0000-0000-0000B8000000}"/>
    <cellStyle name="Normal 2 4" xfId="190" xr:uid="{00000000-0005-0000-0000-0000B9000000}"/>
    <cellStyle name="Normal 2 5" xfId="191" xr:uid="{00000000-0005-0000-0000-0000BA000000}"/>
    <cellStyle name="Normal 2 6" xfId="192" xr:uid="{00000000-0005-0000-0000-0000BB000000}"/>
    <cellStyle name="Normal 2 7" xfId="193" xr:uid="{00000000-0005-0000-0000-0000BC000000}"/>
    <cellStyle name="Normal 2 8" xfId="194" xr:uid="{00000000-0005-0000-0000-0000BD000000}"/>
    <cellStyle name="Normal 2 9" xfId="195" xr:uid="{00000000-0005-0000-0000-0000BE000000}"/>
    <cellStyle name="Normal 2_APU NO PREVISTOS MTTO" xfId="196" xr:uid="{00000000-0005-0000-0000-0000BF000000}"/>
    <cellStyle name="Normal 29" xfId="197" xr:uid="{00000000-0005-0000-0000-0000C0000000}"/>
    <cellStyle name="Normal 3" xfId="3" xr:uid="{00000000-0005-0000-0000-0000C1000000}"/>
    <cellStyle name="Normal 3 11" xfId="4" xr:uid="{00000000-0005-0000-0000-0000C2000000}"/>
    <cellStyle name="Normal 3 2" xfId="20" xr:uid="{00000000-0005-0000-0000-0000C3000000}"/>
    <cellStyle name="Normal 3 2 2" xfId="21" xr:uid="{00000000-0005-0000-0000-0000C4000000}"/>
    <cellStyle name="Normal 3 3" xfId="198" xr:uid="{00000000-0005-0000-0000-0000C5000000}"/>
    <cellStyle name="Normal 3_APU´S_NO_PREVISTOS (1)" xfId="199" xr:uid="{00000000-0005-0000-0000-0000C6000000}"/>
    <cellStyle name="Normal 4" xfId="200" xr:uid="{00000000-0005-0000-0000-0000C7000000}"/>
    <cellStyle name="Normal 4 2" xfId="201" xr:uid="{00000000-0005-0000-0000-0000C8000000}"/>
    <cellStyle name="Normal 4 2 2" xfId="202" xr:uid="{00000000-0005-0000-0000-0000C9000000}"/>
    <cellStyle name="Normal 5" xfId="203" xr:uid="{00000000-0005-0000-0000-0000CA000000}"/>
    <cellStyle name="Normal 6" xfId="204" xr:uid="{00000000-0005-0000-0000-0000CB000000}"/>
    <cellStyle name="Normal 6 2" xfId="205" xr:uid="{00000000-0005-0000-0000-0000CC000000}"/>
    <cellStyle name="Normal 7" xfId="206" xr:uid="{00000000-0005-0000-0000-0000CD000000}"/>
    <cellStyle name="Normal 8" xfId="207" xr:uid="{00000000-0005-0000-0000-0000CE000000}"/>
    <cellStyle name="Normal 9" xfId="208" xr:uid="{00000000-0005-0000-0000-0000CF000000}"/>
    <cellStyle name="Normal 9 2" xfId="209" xr:uid="{00000000-0005-0000-0000-0000D0000000}"/>
    <cellStyle name="Notas 2" xfId="210" xr:uid="{00000000-0005-0000-0000-0000D2000000}"/>
    <cellStyle name="Notas 3" xfId="211" xr:uid="{00000000-0005-0000-0000-0000D3000000}"/>
    <cellStyle name="Percent" xfId="212" xr:uid="{00000000-0005-0000-0000-0000D4000000}"/>
    <cellStyle name="Porcentaje" xfId="2" builtinId="5"/>
    <cellStyle name="Porcentaje 2" xfId="213" xr:uid="{00000000-0005-0000-0000-0000D6000000}"/>
    <cellStyle name="Porcentaje 3" xfId="214" xr:uid="{00000000-0005-0000-0000-0000D7000000}"/>
    <cellStyle name="Porcentaje 4" xfId="215" xr:uid="{00000000-0005-0000-0000-0000D8000000}"/>
    <cellStyle name="Porcentaje 5" xfId="216" xr:uid="{00000000-0005-0000-0000-0000D9000000}"/>
    <cellStyle name="Porcentaje 5 2" xfId="217" xr:uid="{00000000-0005-0000-0000-0000DA000000}"/>
    <cellStyle name="Porcentual 2" xfId="218" xr:uid="{00000000-0005-0000-0000-0000DB000000}"/>
    <cellStyle name="Porcentual 2 10" xfId="219" xr:uid="{00000000-0005-0000-0000-0000DC000000}"/>
    <cellStyle name="Porcentual 2 10 2" xfId="220" xr:uid="{00000000-0005-0000-0000-0000DD000000}"/>
    <cellStyle name="Porcentual 2 11" xfId="221" xr:uid="{00000000-0005-0000-0000-0000DE000000}"/>
    <cellStyle name="Porcentual 2 12" xfId="222" xr:uid="{00000000-0005-0000-0000-0000DF000000}"/>
    <cellStyle name="Porcentual 2 2" xfId="223" xr:uid="{00000000-0005-0000-0000-0000E0000000}"/>
    <cellStyle name="Porcentual 2 3" xfId="224" xr:uid="{00000000-0005-0000-0000-0000E1000000}"/>
    <cellStyle name="Porcentual 2 4" xfId="225" xr:uid="{00000000-0005-0000-0000-0000E2000000}"/>
    <cellStyle name="Porcentual 2 5" xfId="226" xr:uid="{00000000-0005-0000-0000-0000E3000000}"/>
    <cellStyle name="Porcentual 2 6" xfId="227" xr:uid="{00000000-0005-0000-0000-0000E4000000}"/>
    <cellStyle name="Porcentual 2 7" xfId="228" xr:uid="{00000000-0005-0000-0000-0000E5000000}"/>
    <cellStyle name="Porcentual 2 8" xfId="229" xr:uid="{00000000-0005-0000-0000-0000E6000000}"/>
    <cellStyle name="Porcentual 2 9" xfId="230" xr:uid="{00000000-0005-0000-0000-0000E7000000}"/>
    <cellStyle name="Porcentual 3" xfId="231" xr:uid="{00000000-0005-0000-0000-0000E8000000}"/>
    <cellStyle name="Porcentual 4" xfId="232" xr:uid="{00000000-0005-0000-0000-0000E9000000}"/>
    <cellStyle name="Porcentual 4 2" xfId="233" xr:uid="{00000000-0005-0000-0000-0000EA000000}"/>
    <cellStyle name="Porcentual 5" xfId="234" xr:uid="{00000000-0005-0000-0000-0000EB000000}"/>
    <cellStyle name="Porcentual 5 2" xfId="235" xr:uid="{00000000-0005-0000-0000-0000EC000000}"/>
    <cellStyle name="Porcentual 6" xfId="236" xr:uid="{00000000-0005-0000-0000-0000ED000000}"/>
    <cellStyle name="Porcentual 6 2" xfId="237" xr:uid="{00000000-0005-0000-0000-0000EE000000}"/>
    <cellStyle name="Porcentual 7" xfId="238" xr:uid="{00000000-0005-0000-0000-0000EF000000}"/>
    <cellStyle name="Porcentual 8" xfId="239" xr:uid="{00000000-0005-0000-0000-0000F0000000}"/>
    <cellStyle name="resaltado" xfId="240" xr:uid="{00000000-0005-0000-0000-0000F1000000}"/>
    <cellStyle name="Salida 2" xfId="241" xr:uid="{00000000-0005-0000-0000-0000F2000000}"/>
    <cellStyle name="Salida 3" xfId="242" xr:uid="{00000000-0005-0000-0000-0000F3000000}"/>
    <cellStyle name="Texto de advertencia 2" xfId="243" xr:uid="{00000000-0005-0000-0000-0000F4000000}"/>
    <cellStyle name="Texto de advertencia 3" xfId="244" xr:uid="{00000000-0005-0000-0000-0000F5000000}"/>
    <cellStyle name="Texto explicativo 2" xfId="245" xr:uid="{00000000-0005-0000-0000-0000F6000000}"/>
    <cellStyle name="Texto explicativo 3" xfId="246" xr:uid="{00000000-0005-0000-0000-0000F7000000}"/>
    <cellStyle name="Título 1 2" xfId="247" xr:uid="{00000000-0005-0000-0000-0000F8000000}"/>
    <cellStyle name="Título 1 3" xfId="248" xr:uid="{00000000-0005-0000-0000-0000F9000000}"/>
    <cellStyle name="Título 2 2" xfId="249" xr:uid="{00000000-0005-0000-0000-0000FA000000}"/>
    <cellStyle name="Título 2 3" xfId="250" xr:uid="{00000000-0005-0000-0000-0000FB000000}"/>
    <cellStyle name="Título 3 2" xfId="251" xr:uid="{00000000-0005-0000-0000-0000FC000000}"/>
    <cellStyle name="Título 3 3" xfId="252" xr:uid="{00000000-0005-0000-0000-0000FD000000}"/>
    <cellStyle name="Título 4" xfId="253" xr:uid="{00000000-0005-0000-0000-0000FE000000}"/>
    <cellStyle name="Título 5" xfId="254" xr:uid="{00000000-0005-0000-0000-0000FF000000}"/>
    <cellStyle name="Total 2" xfId="255" xr:uid="{00000000-0005-0000-0000-000000010000}"/>
    <cellStyle name="Total 3" xfId="256" xr:uid="{00000000-0005-0000-0000-00000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REAJUSTESACTA1PROVI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Lista ICCU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BASE_DE_DATOS_DE_PRECIOS"/>
      <sheetName val="BASE_DE_DATOS_DE_PRECIOS1"/>
      <sheetName val="CANT OBRA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>
        <row r="2">
          <cell r="A2">
            <v>0</v>
          </cell>
        </row>
      </sheetData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>
        <row r="2">
          <cell r="A2">
            <v>0</v>
          </cell>
        </row>
      </sheetData>
      <sheetData sheetId="1077"/>
      <sheetData sheetId="1078"/>
      <sheetData sheetId="1079"/>
      <sheetData sheetId="1080">
        <row r="2">
          <cell r="A2">
            <v>0</v>
          </cell>
        </row>
      </sheetData>
      <sheetData sheetId="1081"/>
      <sheetData sheetId="1082"/>
      <sheetData sheetId="1083"/>
      <sheetData sheetId="1084">
        <row r="2">
          <cell r="A2">
            <v>0</v>
          </cell>
        </row>
      </sheetData>
      <sheetData sheetId="1085"/>
      <sheetData sheetId="1086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/>
      <sheetData sheetId="1090"/>
      <sheetData sheetId="1091"/>
      <sheetData sheetId="1092"/>
      <sheetData sheetId="1093"/>
      <sheetData sheetId="1094"/>
      <sheetData sheetId="1095">
        <row r="2">
          <cell r="A2">
            <v>0</v>
          </cell>
        </row>
      </sheetData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/>
      <sheetData sheetId="1173">
        <row r="2">
          <cell r="A2">
            <v>0</v>
          </cell>
        </row>
      </sheetData>
      <sheetData sheetId="1174"/>
      <sheetData sheetId="1175"/>
      <sheetData sheetId="1176"/>
      <sheetData sheetId="1177"/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5">
          <cell r="B5" t="str">
            <v>T1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/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/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B2">
            <v>100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5">
          <cell r="B5" t="str">
            <v>T1</v>
          </cell>
        </row>
      </sheetData>
      <sheetData sheetId="1305">
        <row r="2">
          <cell r="B2">
            <v>100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/>
      <sheetData sheetId="1311"/>
      <sheetData sheetId="1312">
        <row r="5">
          <cell r="B5" t="str">
            <v>T1</v>
          </cell>
        </row>
      </sheetData>
      <sheetData sheetId="1313">
        <row r="2">
          <cell r="B2">
            <v>100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5">
          <cell r="B5" t="str">
            <v>T1</v>
          </cell>
        </row>
      </sheetData>
      <sheetData sheetId="1317">
        <row r="2">
          <cell r="B2">
            <v>100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/>
      <sheetData sheetId="1321"/>
      <sheetData sheetId="1322"/>
      <sheetData sheetId="1323"/>
      <sheetData sheetId="1324">
        <row r="5">
          <cell r="B5" t="str">
            <v>T1</v>
          </cell>
        </row>
      </sheetData>
      <sheetData sheetId="1325">
        <row r="2">
          <cell r="B2">
            <v>100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/>
      <sheetData sheetId="1405">
        <row r="2">
          <cell r="A2">
            <v>0</v>
          </cell>
        </row>
      </sheetData>
      <sheetData sheetId="1406"/>
      <sheetData sheetId="1407"/>
      <sheetData sheetId="1408"/>
      <sheetData sheetId="1409"/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/>
      <sheetData sheetId="1428"/>
      <sheetData sheetId="1429">
        <row r="2">
          <cell r="A2">
            <v>0</v>
          </cell>
        </row>
      </sheetData>
      <sheetData sheetId="1430"/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/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/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/>
      <sheetData sheetId="1483"/>
      <sheetData sheetId="1484"/>
      <sheetData sheetId="1485"/>
      <sheetData sheetId="1486"/>
      <sheetData sheetId="1487"/>
      <sheetData sheetId="1488"/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/>
      <sheetData sheetId="1508">
        <row r="2">
          <cell r="A2">
            <v>0</v>
          </cell>
        </row>
      </sheetData>
      <sheetData sheetId="1509"/>
      <sheetData sheetId="1510"/>
      <sheetData sheetId="1511"/>
      <sheetData sheetId="1512"/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/>
      <sheetData sheetId="1538"/>
      <sheetData sheetId="1539"/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5">
          <cell r="B5" t="str">
            <v>T1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/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/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B2">
            <v>100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5">
          <cell r="B5" t="str">
            <v>T1</v>
          </cell>
        </row>
      </sheetData>
      <sheetData sheetId="1640">
        <row r="2">
          <cell r="B2">
            <v>100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/>
      <sheetData sheetId="1646"/>
      <sheetData sheetId="1647">
        <row r="5">
          <cell r="B5" t="str">
            <v>T1</v>
          </cell>
        </row>
      </sheetData>
      <sheetData sheetId="1648">
        <row r="2">
          <cell r="B2">
            <v>100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5">
          <cell r="B5" t="str">
            <v>T1</v>
          </cell>
        </row>
      </sheetData>
      <sheetData sheetId="1652">
        <row r="2">
          <cell r="B2">
            <v>100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/>
      <sheetData sheetId="1656"/>
      <sheetData sheetId="1657"/>
      <sheetData sheetId="1658"/>
      <sheetData sheetId="1659">
        <row r="5">
          <cell r="B5" t="str">
            <v>T1</v>
          </cell>
        </row>
      </sheetData>
      <sheetData sheetId="1660">
        <row r="2">
          <cell r="B2">
            <v>100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>
        <row r="2">
          <cell r="A2">
            <v>0</v>
          </cell>
        </row>
      </sheetData>
      <sheetData sheetId="1680"/>
      <sheetData sheetId="1681">
        <row r="2">
          <cell r="A2">
            <v>0</v>
          </cell>
        </row>
      </sheetData>
      <sheetData sheetId="1682"/>
      <sheetData sheetId="1683"/>
      <sheetData sheetId="1684"/>
      <sheetData sheetId="1685"/>
      <sheetData sheetId="1686">
        <row r="2">
          <cell r="A2">
            <v>0</v>
          </cell>
        </row>
      </sheetData>
      <sheetData sheetId="1687"/>
      <sheetData sheetId="1688"/>
      <sheetData sheetId="1689"/>
      <sheetData sheetId="1690" refreshError="1"/>
      <sheetData sheetId="1691" refreshError="1"/>
      <sheetData sheetId="1692" refreshError="1"/>
      <sheetData sheetId="1693"/>
      <sheetData sheetId="1694"/>
      <sheetData sheetId="1695">
        <row r="2">
          <cell r="A2">
            <v>0</v>
          </cell>
        </row>
      </sheetData>
      <sheetData sheetId="1696"/>
      <sheetData sheetId="1697">
        <row r="2">
          <cell r="A2">
            <v>0</v>
          </cell>
        </row>
      </sheetData>
      <sheetData sheetId="1698"/>
      <sheetData sheetId="1699"/>
      <sheetData sheetId="1700"/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/>
      <sheetData sheetId="1705">
        <row r="2">
          <cell r="A2">
            <v>0</v>
          </cell>
        </row>
      </sheetData>
      <sheetData sheetId="1706" refreshError="1"/>
      <sheetData sheetId="1707" refreshError="1"/>
      <sheetData sheetId="1708"/>
      <sheetData sheetId="1709">
        <row r="2">
          <cell r="B2" t="str">
            <v>Patrimonio
neto
personal</v>
          </cell>
        </row>
      </sheetData>
      <sheetData sheetId="1710"/>
      <sheetData sheetId="1711" refreshError="1"/>
      <sheetData sheetId="1712" refreshError="1"/>
      <sheetData sheetId="1713" refreshError="1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 refreshError="1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 refreshError="1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 refreshError="1"/>
      <sheetData sheetId="5441" refreshError="1"/>
      <sheetData sheetId="5442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 refreshError="1"/>
      <sheetData sheetId="5464" refreshError="1"/>
      <sheetData sheetId="5465"/>
      <sheetData sheetId="5466"/>
      <sheetData sheetId="5467" refreshError="1"/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/>
      <sheetData sheetId="5494" refreshError="1"/>
      <sheetData sheetId="549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5"/>
  <sheetViews>
    <sheetView tabSelected="1" topLeftCell="D9" zoomScale="70" zoomScaleNormal="70" workbookViewId="0">
      <selection activeCell="I19" sqref="I19:M20"/>
    </sheetView>
  </sheetViews>
  <sheetFormatPr baseColWidth="10" defaultColWidth="35.42578125" defaultRowHeight="12.75" x14ac:dyDescent="0.2"/>
  <cols>
    <col min="1" max="1" width="9.42578125" bestFit="1" customWidth="1"/>
    <col min="2" max="2" width="16.7109375" bestFit="1" customWidth="1"/>
    <col min="4" max="4" width="7.42578125" bestFit="1" customWidth="1"/>
    <col min="5" max="5" width="11.85546875" bestFit="1" customWidth="1"/>
    <col min="6" max="6" width="19.140625" bestFit="1" customWidth="1"/>
    <col min="7" max="7" width="33.85546875" customWidth="1"/>
    <col min="9" max="9" width="33.42578125" customWidth="1"/>
    <col min="10" max="10" width="28.28515625" customWidth="1"/>
    <col min="11" max="11" width="25.5703125" customWidth="1"/>
    <col min="12" max="12" width="23.140625" customWidth="1"/>
    <col min="13" max="13" width="22.42578125" customWidth="1"/>
    <col min="14" max="14" width="26.85546875" customWidth="1"/>
  </cols>
  <sheetData>
    <row r="1" spans="1:12" ht="21" thickBot="1" x14ac:dyDescent="0.25">
      <c r="A1" s="65" t="s">
        <v>19</v>
      </c>
      <c r="B1" s="66"/>
      <c r="C1" s="66"/>
      <c r="D1" s="66"/>
      <c r="E1" s="66"/>
      <c r="F1" s="66"/>
      <c r="G1" s="67"/>
      <c r="I1" s="10" t="s">
        <v>12</v>
      </c>
      <c r="J1" s="11" t="s">
        <v>16</v>
      </c>
      <c r="K1" s="16" t="s">
        <v>58</v>
      </c>
    </row>
    <row r="2" spans="1:12" ht="23.25" customHeight="1" thickBot="1" x14ac:dyDescent="0.35">
      <c r="A2" s="18" t="s">
        <v>0</v>
      </c>
      <c r="B2" s="19" t="s">
        <v>1</v>
      </c>
      <c r="C2" s="18" t="s">
        <v>2</v>
      </c>
      <c r="D2" s="19" t="s">
        <v>3</v>
      </c>
      <c r="E2" s="19" t="s">
        <v>4</v>
      </c>
      <c r="F2" s="20" t="s">
        <v>5</v>
      </c>
      <c r="G2" s="21" t="s">
        <v>6</v>
      </c>
      <c r="I2" s="12" t="s">
        <v>13</v>
      </c>
      <c r="J2" s="13">
        <f>G16+G17</f>
        <v>276576036</v>
      </c>
      <c r="K2" s="17">
        <f>J2/$J$6</f>
        <v>0.63230257817949997</v>
      </c>
    </row>
    <row r="3" spans="1:12" ht="18.75" customHeight="1" thickBot="1" x14ac:dyDescent="0.35">
      <c r="A3" s="22"/>
      <c r="B3" s="23"/>
      <c r="C3" s="22"/>
      <c r="D3" s="23"/>
      <c r="E3" s="23"/>
      <c r="F3" s="24"/>
      <c r="G3" s="25"/>
      <c r="I3" s="12" t="s">
        <v>14</v>
      </c>
      <c r="J3" s="13">
        <f>G18</f>
        <v>84871026</v>
      </c>
      <c r="K3" s="17">
        <f>J3/$J$6</f>
        <v>0.1940304349164198</v>
      </c>
    </row>
    <row r="4" spans="1:12" ht="17.25" thickBot="1" x14ac:dyDescent="0.35">
      <c r="A4" s="26"/>
      <c r="B4" s="27" t="s">
        <v>20</v>
      </c>
      <c r="C4" s="28" t="s">
        <v>21</v>
      </c>
      <c r="D4" s="28"/>
      <c r="E4" s="28"/>
      <c r="F4" s="28"/>
      <c r="G4" s="29"/>
      <c r="I4" s="12" t="s">
        <v>57</v>
      </c>
      <c r="J4" s="13">
        <f>G11+G19</f>
        <v>61598832</v>
      </c>
      <c r="K4" s="17">
        <f>J4/$J$6</f>
        <v>0.14082601244037604</v>
      </c>
    </row>
    <row r="5" spans="1:12" ht="17.25" thickBot="1" x14ac:dyDescent="0.35">
      <c r="A5" s="30">
        <v>1</v>
      </c>
      <c r="B5" s="31" t="s">
        <v>22</v>
      </c>
      <c r="C5" s="32" t="s">
        <v>23</v>
      </c>
      <c r="D5" s="31" t="s">
        <v>24</v>
      </c>
      <c r="E5" s="33">
        <v>832</v>
      </c>
      <c r="F5" s="34">
        <v>4767.1000000000004</v>
      </c>
      <c r="G5" s="34">
        <f>ROUND(E5*F5,0)</f>
        <v>3966227</v>
      </c>
      <c r="I5" s="12" t="s">
        <v>15</v>
      </c>
      <c r="J5" s="13">
        <f>G23</f>
        <v>14365000</v>
      </c>
      <c r="K5" s="17">
        <f>J5/$J$6</f>
        <v>3.2840974463704146E-2</v>
      </c>
    </row>
    <row r="6" spans="1:12" ht="17.25" thickBot="1" x14ac:dyDescent="0.35">
      <c r="A6" s="30">
        <v>2</v>
      </c>
      <c r="B6" s="31" t="s">
        <v>25</v>
      </c>
      <c r="C6" s="32" t="s">
        <v>26</v>
      </c>
      <c r="D6" s="31" t="s">
        <v>24</v>
      </c>
      <c r="E6" s="33">
        <v>832</v>
      </c>
      <c r="F6" s="34">
        <v>3728.4</v>
      </c>
      <c r="G6" s="34">
        <f>ROUND(E6*F6,0)</f>
        <v>3102029</v>
      </c>
      <c r="I6" s="14" t="s">
        <v>17</v>
      </c>
      <c r="J6" s="15">
        <f>SUM(J2:J5)</f>
        <v>437410894</v>
      </c>
      <c r="K6" s="61">
        <f>SUM(K2:K5)</f>
        <v>1</v>
      </c>
    </row>
    <row r="7" spans="1:12" ht="15.75" thickBot="1" x14ac:dyDescent="0.25">
      <c r="A7" s="35" t="s">
        <v>8</v>
      </c>
      <c r="B7" s="36"/>
      <c r="C7" s="36"/>
      <c r="D7" s="36"/>
      <c r="E7" s="36"/>
      <c r="F7" s="37"/>
      <c r="G7" s="38">
        <f>SUM(G5:G6)</f>
        <v>7068256</v>
      </c>
    </row>
    <row r="8" spans="1:12" ht="15" x14ac:dyDescent="0.2">
      <c r="A8" s="5"/>
      <c r="B8" s="1" t="s">
        <v>27</v>
      </c>
      <c r="C8" s="39" t="s">
        <v>28</v>
      </c>
      <c r="D8" s="39"/>
      <c r="E8" s="39"/>
      <c r="F8" s="39"/>
      <c r="G8" s="39"/>
    </row>
    <row r="9" spans="1:12" ht="72" thickBot="1" x14ac:dyDescent="0.25">
      <c r="A9" s="6">
        <v>3</v>
      </c>
      <c r="B9" s="6" t="s">
        <v>29</v>
      </c>
      <c r="C9" s="2" t="s">
        <v>30</v>
      </c>
      <c r="D9" s="3" t="s">
        <v>31</v>
      </c>
      <c r="E9" s="40">
        <v>1056</v>
      </c>
      <c r="F9" s="4">
        <v>28923.7</v>
      </c>
      <c r="G9" s="41">
        <f>ROUND(E9*F9,0)</f>
        <v>30543427</v>
      </c>
    </row>
    <row r="10" spans="1:12" ht="17.25" thickBot="1" x14ac:dyDescent="0.25">
      <c r="A10" s="6">
        <v>4</v>
      </c>
      <c r="B10" s="6" t="s">
        <v>32</v>
      </c>
      <c r="C10" s="2" t="s">
        <v>33</v>
      </c>
      <c r="D10" s="3" t="s">
        <v>24</v>
      </c>
      <c r="E10" s="40">
        <v>1536</v>
      </c>
      <c r="F10" s="4">
        <v>20800</v>
      </c>
      <c r="G10" s="41">
        <f t="shared" ref="G10:G13" si="0">ROUND(E10*F10,0)</f>
        <v>31948800</v>
      </c>
      <c r="I10" s="10" t="s">
        <v>12</v>
      </c>
      <c r="J10" s="11" t="s">
        <v>16</v>
      </c>
      <c r="K10" s="16" t="s">
        <v>58</v>
      </c>
      <c r="L10" s="16" t="s">
        <v>59</v>
      </c>
    </row>
    <row r="11" spans="1:12" ht="17.25" thickBot="1" x14ac:dyDescent="0.35">
      <c r="A11" s="6">
        <v>5</v>
      </c>
      <c r="B11" s="6" t="s">
        <v>34</v>
      </c>
      <c r="C11" s="2" t="s">
        <v>35</v>
      </c>
      <c r="D11" s="3" t="s">
        <v>31</v>
      </c>
      <c r="E11" s="40">
        <v>256</v>
      </c>
      <c r="F11" s="4">
        <v>141700</v>
      </c>
      <c r="G11" s="41">
        <f t="shared" si="0"/>
        <v>36275200</v>
      </c>
      <c r="I11" s="12" t="s">
        <v>13</v>
      </c>
      <c r="J11" s="13">
        <v>276576036</v>
      </c>
      <c r="K11" s="17">
        <v>0.63230257817949997</v>
      </c>
      <c r="L11" s="17">
        <f>K11</f>
        <v>0.63230257817949997</v>
      </c>
    </row>
    <row r="12" spans="1:12" ht="29.25" thickBot="1" x14ac:dyDescent="0.35">
      <c r="A12" s="6">
        <v>6</v>
      </c>
      <c r="B12" s="6" t="s">
        <v>36</v>
      </c>
      <c r="C12" s="2" t="s">
        <v>37</v>
      </c>
      <c r="D12" s="3" t="s">
        <v>38</v>
      </c>
      <c r="E12" s="40">
        <v>7680</v>
      </c>
      <c r="F12" s="4">
        <v>2057.9</v>
      </c>
      <c r="G12" s="41">
        <f t="shared" si="0"/>
        <v>15804672</v>
      </c>
      <c r="I12" s="12" t="s">
        <v>14</v>
      </c>
      <c r="J12" s="13">
        <v>84871026</v>
      </c>
      <c r="K12" s="17">
        <v>0.1940304349164198</v>
      </c>
      <c r="L12" s="17">
        <f>L11+K12</f>
        <v>0.82633301309591978</v>
      </c>
    </row>
    <row r="13" spans="1:12" ht="43.5" thickBot="1" x14ac:dyDescent="0.35">
      <c r="A13" s="6">
        <v>7</v>
      </c>
      <c r="B13" s="6" t="s">
        <v>39</v>
      </c>
      <c r="C13" s="2" t="s">
        <v>40</v>
      </c>
      <c r="D13" s="3" t="s">
        <v>7</v>
      </c>
      <c r="E13" s="40">
        <v>400</v>
      </c>
      <c r="F13" s="4">
        <v>45614.400000000001</v>
      </c>
      <c r="G13" s="41">
        <f t="shared" si="0"/>
        <v>18245760</v>
      </c>
      <c r="I13" s="12" t="s">
        <v>57</v>
      </c>
      <c r="J13" s="13">
        <v>61598832</v>
      </c>
      <c r="K13" s="17">
        <v>0.14082601244037604</v>
      </c>
      <c r="L13" s="17">
        <f t="shared" ref="L13:L14" si="1">L12+K13</f>
        <v>0.96715902553629585</v>
      </c>
    </row>
    <row r="14" spans="1:12" ht="17.25" thickBot="1" x14ac:dyDescent="0.35">
      <c r="A14" s="42" t="s">
        <v>8</v>
      </c>
      <c r="B14" s="43"/>
      <c r="C14" s="43"/>
      <c r="D14" s="43"/>
      <c r="E14" s="44"/>
      <c r="F14" s="45"/>
      <c r="G14" s="38">
        <f>SUM(G9:G13)</f>
        <v>132817859</v>
      </c>
      <c r="I14" s="12" t="s">
        <v>15</v>
      </c>
      <c r="J14" s="13">
        <v>14365000</v>
      </c>
      <c r="K14" s="17">
        <v>3.2840974463704146E-2</v>
      </c>
      <c r="L14" s="17">
        <f t="shared" si="1"/>
        <v>1</v>
      </c>
    </row>
    <row r="15" spans="1:12" ht="17.25" thickBot="1" x14ac:dyDescent="0.35">
      <c r="A15" s="5"/>
      <c r="B15" s="1" t="s">
        <v>41</v>
      </c>
      <c r="C15" s="46" t="s">
        <v>42</v>
      </c>
      <c r="D15" s="46"/>
      <c r="E15" s="46"/>
      <c r="F15" s="46"/>
      <c r="G15" s="47"/>
      <c r="I15" s="14" t="s">
        <v>17</v>
      </c>
      <c r="J15" s="15">
        <v>437410894</v>
      </c>
      <c r="K15" s="61">
        <v>1</v>
      </c>
      <c r="L15" s="61"/>
    </row>
    <row r="16" spans="1:12" ht="14.25" x14ac:dyDescent="0.2">
      <c r="A16" s="6">
        <v>8</v>
      </c>
      <c r="B16" s="6" t="s">
        <v>43</v>
      </c>
      <c r="C16" s="2" t="s">
        <v>44</v>
      </c>
      <c r="D16" s="3" t="s">
        <v>24</v>
      </c>
      <c r="E16" s="7">
        <v>480</v>
      </c>
      <c r="F16" s="4">
        <v>41295.800000000003</v>
      </c>
      <c r="G16" s="4">
        <f>ROUND(E16*F16,0)</f>
        <v>19821984</v>
      </c>
    </row>
    <row r="17" spans="1:14" ht="28.5" x14ac:dyDescent="0.2">
      <c r="A17" s="6">
        <v>9</v>
      </c>
      <c r="B17" s="6" t="s">
        <v>45</v>
      </c>
      <c r="C17" s="2" t="s">
        <v>46</v>
      </c>
      <c r="D17" s="3" t="s">
        <v>31</v>
      </c>
      <c r="E17" s="7">
        <v>217.6</v>
      </c>
      <c r="F17" s="4">
        <v>1179935.9000000001</v>
      </c>
      <c r="G17" s="4">
        <f t="shared" ref="G17:G20" si="2">ROUND(E17*F17,0)</f>
        <v>256754052</v>
      </c>
    </row>
    <row r="18" spans="1:14" ht="15" thickBot="1" x14ac:dyDescent="0.25">
      <c r="A18" s="6">
        <v>10</v>
      </c>
      <c r="B18" s="6" t="s">
        <v>47</v>
      </c>
      <c r="C18" s="2" t="s">
        <v>48</v>
      </c>
      <c r="D18" s="3" t="s">
        <v>49</v>
      </c>
      <c r="E18" s="7">
        <v>8131.2000000000007</v>
      </c>
      <c r="F18" s="4">
        <v>10437.700000000001</v>
      </c>
      <c r="G18" s="4">
        <f t="shared" si="2"/>
        <v>84871026</v>
      </c>
    </row>
    <row r="19" spans="1:14" ht="43.5" thickBot="1" x14ac:dyDescent="0.25">
      <c r="A19" s="6">
        <v>11</v>
      </c>
      <c r="B19" s="6" t="s">
        <v>50</v>
      </c>
      <c r="C19" s="2" t="s">
        <v>10</v>
      </c>
      <c r="D19" s="3" t="s">
        <v>9</v>
      </c>
      <c r="E19" s="7">
        <v>80</v>
      </c>
      <c r="F19" s="4">
        <v>316545.3977529839</v>
      </c>
      <c r="G19" s="4">
        <f t="shared" si="2"/>
        <v>25323632</v>
      </c>
      <c r="I19" s="10" t="s">
        <v>12</v>
      </c>
      <c r="J19" s="16" t="s">
        <v>16</v>
      </c>
      <c r="K19" s="16" t="s">
        <v>58</v>
      </c>
      <c r="L19" s="16" t="s">
        <v>59</v>
      </c>
      <c r="M19" s="16" t="s">
        <v>60</v>
      </c>
      <c r="N19" s="16" t="s">
        <v>18</v>
      </c>
    </row>
    <row r="20" spans="1:14" ht="17.25" thickBot="1" x14ac:dyDescent="0.35">
      <c r="A20" s="6">
        <v>12</v>
      </c>
      <c r="B20" s="6" t="s">
        <v>51</v>
      </c>
      <c r="C20" s="2" t="s">
        <v>52</v>
      </c>
      <c r="D20" s="3" t="s">
        <v>38</v>
      </c>
      <c r="E20" s="7">
        <v>2200</v>
      </c>
      <c r="F20" s="4">
        <v>2057.9</v>
      </c>
      <c r="G20" s="4">
        <f t="shared" si="2"/>
        <v>4527380</v>
      </c>
      <c r="I20" s="62" t="s">
        <v>13</v>
      </c>
      <c r="J20" s="63">
        <v>276576036</v>
      </c>
      <c r="K20" s="17">
        <v>0.63230257817949997</v>
      </c>
      <c r="L20" s="17">
        <v>0.63230257817949997</v>
      </c>
      <c r="M20" s="17">
        <f>L20</f>
        <v>0.63230257817949997</v>
      </c>
      <c r="N20" s="64" t="s">
        <v>61</v>
      </c>
    </row>
    <row r="21" spans="1:14" ht="15.75" thickBot="1" x14ac:dyDescent="0.25">
      <c r="A21" s="48" t="s">
        <v>8</v>
      </c>
      <c r="B21" s="49"/>
      <c r="C21" s="49"/>
      <c r="D21" s="49"/>
      <c r="E21" s="49"/>
      <c r="F21" s="50"/>
      <c r="G21" s="51">
        <f>SUM(G16:G20)</f>
        <v>391298074</v>
      </c>
    </row>
    <row r="22" spans="1:14" ht="15" x14ac:dyDescent="0.2">
      <c r="A22" s="5"/>
      <c r="B22" s="1" t="s">
        <v>53</v>
      </c>
      <c r="C22" s="52" t="s">
        <v>11</v>
      </c>
      <c r="D22" s="52"/>
      <c r="E22" s="52"/>
      <c r="F22" s="52"/>
      <c r="G22" s="53"/>
    </row>
    <row r="23" spans="1:14" ht="28.5" x14ac:dyDescent="0.2">
      <c r="A23" s="6">
        <v>13</v>
      </c>
      <c r="B23" s="6" t="s">
        <v>54</v>
      </c>
      <c r="C23" s="8" t="s">
        <v>55</v>
      </c>
      <c r="D23" s="3" t="s">
        <v>24</v>
      </c>
      <c r="E23" s="7">
        <v>400</v>
      </c>
      <c r="F23" s="9">
        <v>35912.5</v>
      </c>
      <c r="G23" s="9">
        <f>ROUND(E23*F23,9)</f>
        <v>14365000</v>
      </c>
    </row>
    <row r="24" spans="1:14" ht="15.75" thickBot="1" x14ac:dyDescent="0.25">
      <c r="A24" s="48" t="s">
        <v>8</v>
      </c>
      <c r="B24" s="49"/>
      <c r="C24" s="49"/>
      <c r="D24" s="49"/>
      <c r="E24" s="49"/>
      <c r="F24" s="50"/>
      <c r="G24" s="51">
        <f>SUM(G23)</f>
        <v>14365000</v>
      </c>
    </row>
    <row r="25" spans="1:14" ht="18.75" thickBot="1" x14ac:dyDescent="0.25">
      <c r="A25" s="54"/>
      <c r="B25" s="55"/>
      <c r="C25" s="59" t="s">
        <v>56</v>
      </c>
      <c r="D25" s="56"/>
      <c r="E25" s="57"/>
      <c r="F25" s="58"/>
      <c r="G25" s="60">
        <f>G7+G14+G21+G24</f>
        <v>545549189</v>
      </c>
    </row>
  </sheetData>
  <mergeCells count="14">
    <mergeCell ref="C22:G22"/>
    <mergeCell ref="A24:F24"/>
    <mergeCell ref="F2:F3"/>
    <mergeCell ref="G2:G3"/>
    <mergeCell ref="C4:G4"/>
    <mergeCell ref="C8:G8"/>
    <mergeCell ref="C15:G15"/>
    <mergeCell ref="A21:F21"/>
    <mergeCell ref="A1:G1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de Bienes Relevantes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Antonio Pestana Pérez</dc:creator>
  <cp:lastModifiedBy>Usuario</cp:lastModifiedBy>
  <dcterms:created xsi:type="dcterms:W3CDTF">2023-04-19T18:38:05Z</dcterms:created>
  <dcterms:modified xsi:type="dcterms:W3CDTF">2023-06-29T20:51:52Z</dcterms:modified>
</cp:coreProperties>
</file>