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E75D53E9-BF0D-4736-BD57-D42D9DC2EB8C}" xr6:coauthVersionLast="47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(Entidad)'!$I$9:$I$31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(Entidad)'!$K$37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(Entidad)'!$K$37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(Entidad)'!$K$38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65" l="1"/>
  <c r="K31" i="265" s="1"/>
  <c r="K24" i="265"/>
  <c r="K25" i="265"/>
  <c r="K26" i="265"/>
  <c r="K27" i="265"/>
  <c r="K23" i="265"/>
  <c r="K28" i="265" s="1"/>
  <c r="K17" i="265"/>
  <c r="K18" i="265"/>
  <c r="K21" i="265" s="1"/>
  <c r="K19" i="265"/>
  <c r="K20" i="265"/>
  <c r="K16" i="265"/>
  <c r="K13" i="265"/>
  <c r="K12" i="265"/>
  <c r="K14" i="265" s="1"/>
  <c r="K32" i="265" l="1"/>
</calcChain>
</file>

<file path=xl/sharedStrings.xml><?xml version="1.0" encoding="utf-8"?>
<sst xmlns="http://schemas.openxmlformats.org/spreadsheetml/2006/main" count="80" uniqueCount="70">
  <si>
    <t>FORMULARIO 1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</si>
  <si>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</si>
  <si>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</si>
  <si>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</si>
  <si>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</si>
  <si>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</si>
  <si>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</si>
  <si>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</si>
  <si>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</si>
  <si>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</si>
  <si>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</si>
  <si>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</si>
  <si>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</si>
  <si>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</si>
  <si>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</si>
  <si>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</si>
  <si>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</si>
  <si>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</si>
  <si>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</si>
  <si>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</si>
  <si>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</si>
  <si>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</si>
  <si>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</si>
  <si>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</si>
  <si>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</si>
  <si>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</si>
  <si>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</si>
  <si>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OBRAS PRELIMINARES</t>
  </si>
  <si>
    <t>m2</t>
  </si>
  <si>
    <t>1.0</t>
  </si>
  <si>
    <t>1.1</t>
  </si>
  <si>
    <t>1.2</t>
  </si>
  <si>
    <t>2.0</t>
  </si>
  <si>
    <t>2.1</t>
  </si>
  <si>
    <t>m3</t>
  </si>
  <si>
    <t>Excavación a máquina en material común, roca descompuesta, a cualquier profundidad y bajo cualquier condición de humedad incluye retiro de material</t>
  </si>
  <si>
    <t>3.0</t>
  </si>
  <si>
    <t>3.1</t>
  </si>
  <si>
    <t>3.2</t>
  </si>
  <si>
    <t>3.3</t>
  </si>
  <si>
    <t>3.4</t>
  </si>
  <si>
    <t>3.5</t>
  </si>
  <si>
    <t>4.0</t>
  </si>
  <si>
    <t>4.1</t>
  </si>
  <si>
    <t>EXCAVACIONES Y RELLENOS</t>
  </si>
  <si>
    <t>Geotextil NT 2000</t>
  </si>
  <si>
    <t xml:space="preserve">Gaviones de malla de alambre de acero clase 3; recubrimiento de zinc (galvanizado) y PVC </t>
  </si>
  <si>
    <t>Acarreo Material Pétreo</t>
  </si>
  <si>
    <t>VALOR TOTAL OBRAS</t>
  </si>
  <si>
    <t>CANAL DE AGUAS LLUVIAS</t>
  </si>
  <si>
    <t>Desmonte y Limpieza</t>
  </si>
  <si>
    <t>Localización y replanteo topográfico</t>
  </si>
  <si>
    <t>M2</t>
  </si>
  <si>
    <t>2.2</t>
  </si>
  <si>
    <t>2.3</t>
  </si>
  <si>
    <t>2.4</t>
  </si>
  <si>
    <t>2.5</t>
  </si>
  <si>
    <t>Relleno triturado 50% y 50% arena</t>
  </si>
  <si>
    <t>Acarreo Material Pétreo 50% + Material Seleccionado 50%</t>
  </si>
  <si>
    <t>Siembra de Gramado, incluye: suministro de arena negra para siembra e=0,08 m</t>
  </si>
  <si>
    <t>M3</t>
  </si>
  <si>
    <t>M3-KM</t>
  </si>
  <si>
    <t xml:space="preserve">Solado en concreto esp= 5,0 cm </t>
  </si>
  <si>
    <t>Concreto 3000 PSI para estructura, incluye formaletería</t>
  </si>
  <si>
    <t xml:space="preserve">Acero de Refuerzo </t>
  </si>
  <si>
    <t>KG</t>
  </si>
  <si>
    <t xml:space="preserve">GEOSINTÉTICOS </t>
  </si>
  <si>
    <t>Suministro e Instalacion Manto Permanente TRM 500</t>
  </si>
  <si>
    <t xml:space="preserve">PRESUPUESTO OFICIAL
CONSTRUCCIÓN DE OBRAS COMPLEMENTARIAS PARA EL CONTROL DE ESCORRENTÍAS EN LA URBANIZACIÓN VILLA YADY DEL MUNICIPIO DE SABANALARGA-DEPARTAMENTO DEL ATLÁNTICO             </t>
  </si>
  <si>
    <t>CONCRETOS Y GAVIONES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</si>
</sst>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(* #.##0_);_(* \(#.##0\);_(* &quot;-&quot;_);_(@_)"/>
    <numFmt numFmtId="205" formatCode="_-&quot;$&quot;\ * #,##0_-;\-&quot;$&quot;\ * #,##0_-;_-&quot;$&quot;\ * &quot;-&quot;??_-;_-@_-"/>
    <numFmt numFmtId="206" formatCode="_-[$$-240A]* #,##0_-;\-[$$-240A]* #,##0_-;_-[$$-240A]* &quot;-&quot;??_-;_-@_-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rgb="FF00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6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2">
      <alignment horizontal="right"/>
    </xf>
    <xf numFmtId="188" fontId="7" fillId="0" borderId="42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2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43">
      <protection locked="0"/>
    </xf>
    <xf numFmtId="0" fontId="5" fillId="0" borderId="0"/>
    <xf numFmtId="204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51" fillId="0" borderId="0"/>
    <xf numFmtId="171" fontId="5" fillId="0" borderId="0" applyFont="0" applyFill="0" applyBorder="0" applyAlignment="0" applyProtection="0"/>
    <xf numFmtId="0" fontId="5" fillId="0" borderId="0"/>
  </cellStyleXfs>
  <cellXfs count="126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5" xfId="89" applyFont="1" applyBorder="1"/>
    <xf numFmtId="0" fontId="33" fillId="0" borderId="36" xfId="89" applyFont="1" applyBorder="1"/>
    <xf numFmtId="0" fontId="33" fillId="0" borderId="33" xfId="89" applyFont="1" applyBorder="1"/>
    <xf numFmtId="0" fontId="33" fillId="0" borderId="34" xfId="89" applyFont="1" applyBorder="1"/>
    <xf numFmtId="0" fontId="33" fillId="0" borderId="0" xfId="90" applyFont="1"/>
    <xf numFmtId="0" fontId="33" fillId="0" borderId="33" xfId="90" applyFont="1" applyBorder="1"/>
    <xf numFmtId="0" fontId="33" fillId="0" borderId="34" xfId="90" applyFont="1" applyBorder="1"/>
    <xf numFmtId="182" fontId="33" fillId="0" borderId="34" xfId="90" applyNumberFormat="1" applyFont="1" applyBorder="1"/>
    <xf numFmtId="184" fontId="33" fillId="0" borderId="34" xfId="90" applyNumberFormat="1" applyFont="1" applyBorder="1"/>
    <xf numFmtId="0" fontId="33" fillId="24" borderId="0" xfId="89" applyFont="1" applyFill="1"/>
    <xf numFmtId="0" fontId="33" fillId="24" borderId="33" xfId="89" applyFont="1" applyFill="1" applyBorder="1"/>
    <xf numFmtId="0" fontId="30" fillId="24" borderId="0" xfId="89" applyFont="1" applyFill="1"/>
    <xf numFmtId="0" fontId="33" fillId="24" borderId="34" xfId="89" applyFont="1" applyFill="1" applyBorder="1"/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/>
    </xf>
    <xf numFmtId="0" fontId="43" fillId="0" borderId="14" xfId="89" applyFont="1" applyBorder="1"/>
    <xf numFmtId="0" fontId="43" fillId="0" borderId="14" xfId="89" applyFont="1" applyBorder="1" applyAlignment="1">
      <alignment horizontal="center"/>
    </xf>
    <xf numFmtId="0" fontId="43" fillId="0" borderId="17" xfId="73" applyFont="1" applyBorder="1" applyAlignment="1">
      <alignment horizontal="center"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2" fontId="43" fillId="0" borderId="0" xfId="128" applyNumberFormat="1" applyFont="1"/>
    <xf numFmtId="181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1" xfId="79" applyFont="1" applyBorder="1" applyAlignment="1">
      <alignment vertical="center"/>
    </xf>
    <xf numFmtId="186" fontId="44" fillId="25" borderId="41" xfId="60" applyNumberFormat="1" applyFont="1" applyFill="1" applyBorder="1" applyAlignment="1">
      <alignment horizontal="center" vertical="center"/>
    </xf>
    <xf numFmtId="186" fontId="44" fillId="25" borderId="17" xfId="60" applyNumberFormat="1" applyFont="1" applyFill="1" applyBorder="1" applyAlignment="1">
      <alignment horizontal="center" vertical="center"/>
    </xf>
    <xf numFmtId="9" fontId="43" fillId="26" borderId="27" xfId="95" applyFont="1" applyFill="1" applyBorder="1" applyAlignment="1">
      <alignment horizontal="center" vertical="center"/>
    </xf>
    <xf numFmtId="0" fontId="43" fillId="24" borderId="46" xfId="0" applyFont="1" applyFill="1" applyBorder="1" applyAlignment="1">
      <alignment vertical="center" wrapText="1"/>
    </xf>
    <xf numFmtId="0" fontId="43" fillId="24" borderId="44" xfId="0" applyFont="1" applyFill="1" applyBorder="1" applyAlignment="1">
      <alignment vertical="center" wrapText="1"/>
    </xf>
    <xf numFmtId="0" fontId="43" fillId="24" borderId="47" xfId="0" applyFont="1" applyFill="1" applyBorder="1" applyAlignment="1">
      <alignment vertical="center" wrapText="1"/>
    </xf>
    <xf numFmtId="0" fontId="43" fillId="24" borderId="11" xfId="0" applyFont="1" applyFill="1" applyBorder="1" applyAlignment="1">
      <alignment vertical="center" wrapText="1"/>
    </xf>
    <xf numFmtId="0" fontId="43" fillId="24" borderId="0" xfId="0" applyFont="1" applyFill="1" applyAlignment="1">
      <alignment vertical="center" wrapText="1"/>
    </xf>
    <xf numFmtId="0" fontId="43" fillId="24" borderId="39" xfId="0" applyFont="1" applyFill="1" applyBorder="1" applyAlignment="1">
      <alignment vertical="center" wrapText="1"/>
    </xf>
    <xf numFmtId="0" fontId="43" fillId="24" borderId="52" xfId="0" applyFont="1" applyFill="1" applyBorder="1" applyAlignment="1">
      <alignment vertical="center" wrapText="1"/>
    </xf>
    <xf numFmtId="0" fontId="43" fillId="24" borderId="45" xfId="0" applyFont="1" applyFill="1" applyBorder="1" applyAlignment="1">
      <alignment vertical="center" wrapText="1"/>
    </xf>
    <xf numFmtId="0" fontId="43" fillId="24" borderId="48" xfId="0" applyFont="1" applyFill="1" applyBorder="1" applyAlignment="1">
      <alignment vertical="center" wrapText="1"/>
    </xf>
    <xf numFmtId="0" fontId="33" fillId="0" borderId="55" xfId="89" applyFont="1" applyBorder="1"/>
    <xf numFmtId="0" fontId="33" fillId="0" borderId="55" xfId="89" applyFont="1" applyBorder="1" applyAlignment="1">
      <alignment horizontal="center"/>
    </xf>
    <xf numFmtId="0" fontId="33" fillId="0" borderId="56" xfId="90" applyFont="1" applyBorder="1"/>
    <xf numFmtId="0" fontId="33" fillId="0" borderId="57" xfId="89" applyFont="1" applyBorder="1"/>
    <xf numFmtId="0" fontId="33" fillId="0" borderId="57" xfId="89" applyFont="1" applyBorder="1" applyAlignment="1">
      <alignment horizontal="center"/>
    </xf>
    <xf numFmtId="185" fontId="33" fillId="0" borderId="57" xfId="34" applyNumberFormat="1" applyFont="1" applyBorder="1"/>
    <xf numFmtId="0" fontId="33" fillId="0" borderId="58" xfId="89" applyFont="1" applyBorder="1"/>
    <xf numFmtId="0" fontId="44" fillId="0" borderId="54" xfId="126" applyFont="1" applyBorder="1" applyAlignment="1">
      <alignment horizontal="center" vertical="center" wrapText="1"/>
    </xf>
    <xf numFmtId="3" fontId="43" fillId="0" borderId="17" xfId="39" applyNumberFormat="1" applyFont="1" applyBorder="1" applyAlignment="1">
      <alignment vertical="center" wrapText="1"/>
    </xf>
    <xf numFmtId="3" fontId="43" fillId="0" borderId="14" xfId="89" applyNumberFormat="1" applyFont="1" applyBorder="1"/>
    <xf numFmtId="3" fontId="44" fillId="0" borderId="37" xfId="39" applyNumberFormat="1" applyFont="1" applyBorder="1" applyAlignment="1">
      <alignment horizontal="right" vertical="center"/>
    </xf>
    <xf numFmtId="0" fontId="44" fillId="0" borderId="13" xfId="73" applyFont="1" applyBorder="1" applyAlignment="1">
      <alignment horizontal="left" vertical="center"/>
    </xf>
    <xf numFmtId="0" fontId="43" fillId="24" borderId="17" xfId="73" applyFont="1" applyFill="1" applyBorder="1" applyAlignment="1">
      <alignment horizontal="center" vertical="center" wrapText="1"/>
    </xf>
    <xf numFmtId="3" fontId="43" fillId="0" borderId="19" xfId="39" applyNumberFormat="1" applyFont="1" applyBorder="1" applyAlignment="1">
      <alignment vertical="center" wrapText="1"/>
    </xf>
    <xf numFmtId="0" fontId="44" fillId="0" borderId="24" xfId="73" applyFont="1" applyBorder="1" applyAlignment="1">
      <alignment vertical="center"/>
    </xf>
    <xf numFmtId="0" fontId="44" fillId="0" borderId="28" xfId="73" applyFont="1" applyBorder="1" applyAlignment="1">
      <alignment vertical="center"/>
    </xf>
    <xf numFmtId="0" fontId="44" fillId="0" borderId="25" xfId="73" applyFont="1" applyBorder="1" applyAlignment="1">
      <alignment vertical="center"/>
    </xf>
    <xf numFmtId="201" fontId="47" fillId="0" borderId="17" xfId="0" applyNumberFormat="1" applyFont="1" applyBorder="1"/>
    <xf numFmtId="0" fontId="47" fillId="0" borderId="17" xfId="0" applyFont="1" applyBorder="1" applyAlignment="1">
      <alignment horizontal="justify" vertical="center" wrapText="1"/>
    </xf>
    <xf numFmtId="0" fontId="47" fillId="0" borderId="17" xfId="0" applyFont="1" applyBorder="1" applyAlignment="1">
      <alignment horizontal="center"/>
    </xf>
    <xf numFmtId="1" fontId="47" fillId="0" borderId="17" xfId="0" applyNumberFormat="1" applyFont="1" applyBorder="1" applyAlignment="1">
      <alignment horizontal="right"/>
    </xf>
    <xf numFmtId="1" fontId="47" fillId="0" borderId="17" xfId="0" applyNumberFormat="1" applyFont="1" applyBorder="1" applyAlignment="1">
      <alignment horizontal="center"/>
    </xf>
    <xf numFmtId="0" fontId="47" fillId="0" borderId="17" xfId="0" applyFont="1" applyBorder="1" applyAlignment="1">
      <alignment horizontal="left" vertical="center" wrapText="1"/>
    </xf>
    <xf numFmtId="201" fontId="47" fillId="0" borderId="17" xfId="0" applyNumberFormat="1" applyFont="1" applyBorder="1" applyAlignment="1">
      <alignment horizontal="left"/>
    </xf>
    <xf numFmtId="0" fontId="43" fillId="27" borderId="17" xfId="73" applyFont="1" applyFill="1" applyBorder="1" applyAlignment="1">
      <alignment horizontal="center" vertical="center" wrapText="1"/>
    </xf>
    <xf numFmtId="0" fontId="44" fillId="27" borderId="17" xfId="73" applyFont="1" applyFill="1" applyBorder="1" applyAlignment="1">
      <alignment horizontal="center" vertical="center" wrapText="1"/>
    </xf>
    <xf numFmtId="0" fontId="44" fillId="27" borderId="17" xfId="73" applyFont="1" applyFill="1" applyBorder="1" applyAlignment="1">
      <alignment horizontal="center" vertical="center"/>
    </xf>
    <xf numFmtId="0" fontId="44" fillId="27" borderId="17" xfId="73" applyFont="1" applyFill="1" applyBorder="1" applyAlignment="1">
      <alignment horizontal="left" vertical="center"/>
    </xf>
    <xf numFmtId="205" fontId="43" fillId="0" borderId="17" xfId="257" applyNumberFormat="1" applyFont="1" applyBorder="1" applyAlignment="1">
      <alignment horizontal="right" vertical="center" wrapText="1"/>
    </xf>
    <xf numFmtId="205" fontId="44" fillId="0" borderId="37" xfId="257" applyNumberFormat="1" applyFont="1" applyBorder="1" applyAlignment="1">
      <alignment horizontal="right" vertical="center"/>
    </xf>
    <xf numFmtId="205" fontId="47" fillId="0" borderId="17" xfId="257" applyNumberFormat="1" applyFont="1" applyFill="1" applyBorder="1"/>
    <xf numFmtId="0" fontId="50" fillId="28" borderId="24" xfId="128" applyFont="1" applyFill="1" applyBorder="1" applyAlignment="1">
      <alignment horizontal="left" vertical="center"/>
    </xf>
    <xf numFmtId="9" fontId="49" fillId="28" borderId="28" xfId="129" applyNumberFormat="1" applyFont="1" applyFill="1" applyBorder="1" applyAlignment="1">
      <alignment horizontal="center" vertical="center"/>
    </xf>
    <xf numFmtId="181" fontId="50" fillId="28" borderId="28" xfId="129" applyNumberFormat="1" applyFont="1" applyFill="1" applyBorder="1" applyAlignment="1">
      <alignment vertical="center"/>
    </xf>
    <xf numFmtId="0" fontId="49" fillId="28" borderId="25" xfId="128" applyFont="1" applyFill="1" applyBorder="1" applyAlignment="1">
      <alignment vertical="center"/>
    </xf>
    <xf numFmtId="206" fontId="50" fillId="28" borderId="38" xfId="73" applyNumberFormat="1" applyFont="1" applyFill="1" applyBorder="1" applyAlignment="1">
      <alignment vertical="center"/>
    </xf>
    <xf numFmtId="0" fontId="44" fillId="0" borderId="52" xfId="130" applyFont="1" applyBorder="1" applyAlignment="1">
      <alignment horizontal="center" vertical="center" wrapText="1"/>
    </xf>
    <xf numFmtId="0" fontId="44" fillId="0" borderId="45" xfId="130" applyFont="1" applyBorder="1" applyAlignment="1">
      <alignment horizontal="center" vertical="center" wrapText="1"/>
    </xf>
    <xf numFmtId="0" fontId="44" fillId="0" borderId="51" xfId="130" applyFont="1" applyBorder="1" applyAlignment="1">
      <alignment horizontal="center" vertical="center" wrapText="1"/>
    </xf>
    <xf numFmtId="0" fontId="44" fillId="24" borderId="26" xfId="73" applyFont="1" applyFill="1" applyBorder="1" applyAlignment="1">
      <alignment horizontal="center" vertical="center" wrapText="1"/>
    </xf>
    <xf numFmtId="0" fontId="44" fillId="24" borderId="54" xfId="73" applyFont="1" applyFill="1" applyBorder="1" applyAlignment="1">
      <alignment horizontal="center" vertical="center" wrapText="1"/>
    </xf>
    <xf numFmtId="0" fontId="44" fillId="0" borderId="11" xfId="130" applyFont="1" applyBorder="1" applyAlignment="1">
      <alignment horizontal="center" vertical="top"/>
    </xf>
    <xf numFmtId="0" fontId="44" fillId="0" borderId="0" xfId="130" applyFont="1" applyAlignment="1">
      <alignment horizontal="center" vertical="top"/>
    </xf>
    <xf numFmtId="0" fontId="44" fillId="0" borderId="12" xfId="130" applyFont="1" applyBorder="1" applyAlignment="1">
      <alignment horizontal="center" vertical="top"/>
    </xf>
    <xf numFmtId="4" fontId="44" fillId="24" borderId="26" xfId="73" applyNumberFormat="1" applyFont="1" applyFill="1" applyBorder="1" applyAlignment="1">
      <alignment horizontal="center" vertical="center" wrapText="1"/>
    </xf>
    <xf numFmtId="4" fontId="44" fillId="24" borderId="54" xfId="73" applyNumberFormat="1" applyFont="1" applyFill="1" applyBorder="1" applyAlignment="1">
      <alignment horizontal="center" vertical="center" wrapText="1"/>
    </xf>
    <xf numFmtId="4" fontId="44" fillId="24" borderId="32" xfId="73" applyNumberFormat="1" applyFont="1" applyFill="1" applyBorder="1" applyAlignment="1">
      <alignment horizontal="center" vertical="center" wrapText="1"/>
    </xf>
    <xf numFmtId="4" fontId="44" fillId="24" borderId="53" xfId="73" applyNumberFormat="1" applyFont="1" applyFill="1" applyBorder="1" applyAlignment="1">
      <alignment horizontal="center" vertical="center" wrapText="1"/>
    </xf>
    <xf numFmtId="0" fontId="44" fillId="24" borderId="29" xfId="73" applyFont="1" applyFill="1" applyBorder="1" applyAlignment="1">
      <alignment horizontal="center" vertical="center" wrapText="1"/>
    </xf>
    <xf numFmtId="0" fontId="44" fillId="24" borderId="59" xfId="73" applyFont="1" applyFill="1" applyBorder="1" applyAlignment="1">
      <alignment horizontal="center" vertical="center" wrapText="1"/>
    </xf>
    <xf numFmtId="0" fontId="44" fillId="0" borderId="26" xfId="126" applyFont="1" applyBorder="1" applyAlignment="1">
      <alignment horizontal="center" vertical="center" wrapText="1"/>
    </xf>
    <xf numFmtId="0" fontId="43" fillId="26" borderId="17" xfId="89" applyFont="1" applyFill="1" applyBorder="1" applyAlignment="1">
      <alignment horizontal="left" vertical="center" wrapText="1"/>
    </xf>
    <xf numFmtId="0" fontId="43" fillId="25" borderId="18" xfId="89" applyFont="1" applyFill="1" applyBorder="1" applyAlignment="1">
      <alignment horizontal="center" vertical="center" wrapText="1"/>
    </xf>
    <xf numFmtId="0" fontId="43" fillId="25" borderId="20" xfId="89" applyFont="1" applyFill="1" applyBorder="1" applyAlignment="1">
      <alignment horizontal="center" vertical="center" wrapText="1"/>
    </xf>
    <xf numFmtId="0" fontId="43" fillId="25" borderId="21" xfId="89" applyFont="1" applyFill="1" applyBorder="1" applyAlignment="1">
      <alignment horizontal="center" vertical="center" wrapText="1"/>
    </xf>
    <xf numFmtId="0" fontId="43" fillId="24" borderId="17" xfId="130" applyFont="1" applyFill="1" applyBorder="1" applyAlignment="1">
      <alignment horizontal="center" vertical="center" wrapText="1"/>
    </xf>
    <xf numFmtId="0" fontId="43" fillId="24" borderId="27" xfId="130" applyFont="1" applyFill="1" applyBorder="1" applyAlignment="1">
      <alignment horizontal="center" vertical="center" wrapText="1"/>
    </xf>
    <xf numFmtId="0" fontId="43" fillId="25" borderId="30" xfId="130" applyFont="1" applyFill="1" applyBorder="1" applyAlignment="1">
      <alignment vertical="center" wrapText="1"/>
    </xf>
    <xf numFmtId="0" fontId="43" fillId="25" borderId="17" xfId="130" applyFont="1" applyFill="1" applyBorder="1" applyAlignment="1">
      <alignment vertical="center" wrapText="1"/>
    </xf>
    <xf numFmtId="0" fontId="44" fillId="25" borderId="17" xfId="130" applyFont="1" applyFill="1" applyBorder="1" applyAlignment="1">
      <alignment horizontal="center" vertical="center" wrapText="1"/>
    </xf>
    <xf numFmtId="0" fontId="44" fillId="25" borderId="17" xfId="130" applyFont="1" applyFill="1" applyBorder="1" applyAlignment="1">
      <alignment horizontal="center" vertical="center"/>
    </xf>
    <xf numFmtId="3" fontId="44" fillId="25" borderId="17" xfId="130" applyNumberFormat="1" applyFont="1" applyFill="1" applyBorder="1" applyAlignment="1">
      <alignment horizontal="center" vertical="center" wrapText="1"/>
    </xf>
    <xf numFmtId="3" fontId="44" fillId="25" borderId="17" xfId="130" applyNumberFormat="1" applyFont="1" applyFill="1" applyBorder="1" applyAlignment="1">
      <alignment horizontal="center" vertical="center"/>
    </xf>
    <xf numFmtId="0" fontId="46" fillId="27" borderId="24" xfId="73" applyFont="1" applyFill="1" applyBorder="1" applyAlignment="1">
      <alignment horizontal="center" vertical="center"/>
    </xf>
    <xf numFmtId="0" fontId="46" fillId="27" borderId="28" xfId="73" applyFont="1" applyFill="1" applyBorder="1" applyAlignment="1">
      <alignment horizontal="center" vertical="center"/>
    </xf>
    <xf numFmtId="0" fontId="46" fillId="27" borderId="50" xfId="73" applyFont="1" applyFill="1" applyBorder="1" applyAlignment="1">
      <alignment horizontal="center" vertical="center"/>
    </xf>
    <xf numFmtId="3" fontId="44" fillId="25" borderId="22" xfId="130" applyNumberFormat="1" applyFont="1" applyFill="1" applyBorder="1" applyAlignment="1">
      <alignment horizontal="center" vertical="center" wrapText="1"/>
    </xf>
    <xf numFmtId="0" fontId="43" fillId="0" borderId="15" xfId="79" applyFont="1" applyBorder="1" applyAlignment="1">
      <alignment horizontal="center" vertical="center"/>
    </xf>
    <xf numFmtId="0" fontId="43" fillId="0" borderId="23" xfId="79" applyFont="1" applyBorder="1" applyAlignment="1">
      <alignment horizontal="center" vertical="center"/>
    </xf>
    <xf numFmtId="0" fontId="44" fillId="0" borderId="24" xfId="73" applyFont="1" applyBorder="1" applyAlignment="1">
      <alignment horizontal="left" vertical="center"/>
    </xf>
    <xf numFmtId="0" fontId="44" fillId="0" borderId="28" xfId="73" applyFont="1" applyBorder="1" applyAlignment="1">
      <alignment horizontal="left" vertical="center"/>
    </xf>
    <xf numFmtId="0" fontId="44" fillId="0" borderId="25" xfId="73" applyFont="1" applyBorder="1" applyAlignment="1">
      <alignment horizontal="left" vertical="center"/>
    </xf>
    <xf numFmtId="0" fontId="44" fillId="27" borderId="18" xfId="73" applyFont="1" applyFill="1" applyBorder="1" applyAlignment="1">
      <alignment horizontal="left" vertical="center" wrapText="1"/>
    </xf>
    <xf numFmtId="0" fontId="44" fillId="27" borderId="20" xfId="73" applyFont="1" applyFill="1" applyBorder="1" applyAlignment="1">
      <alignment horizontal="left" vertical="center" wrapText="1"/>
    </xf>
    <xf numFmtId="0" fontId="44" fillId="27" borderId="21" xfId="73" applyFont="1" applyFill="1" applyBorder="1" applyAlignment="1">
      <alignment horizontal="left" vertical="center" wrapText="1"/>
    </xf>
    <xf numFmtId="0" fontId="45" fillId="27" borderId="49" xfId="0" applyFont="1" applyFill="1" applyBorder="1" applyAlignment="1">
      <alignment horizontal="left" vertical="center" wrapText="1"/>
    </xf>
    <xf numFmtId="0" fontId="45" fillId="27" borderId="45" xfId="0" applyFont="1" applyFill="1" applyBorder="1" applyAlignment="1">
      <alignment horizontal="left" vertical="center" wrapText="1"/>
    </xf>
    <xf numFmtId="0" fontId="45" fillId="27" borderId="40" xfId="0" applyFont="1" applyFill="1" applyBorder="1" applyAlignment="1">
      <alignment horizontal="left" vertical="center" wrapText="1"/>
    </xf>
    <xf numFmtId="0" fontId="45" fillId="27" borderId="15" xfId="0" applyFont="1" applyFill="1" applyBorder="1" applyAlignment="1">
      <alignment horizontal="left" vertical="center" wrapText="1"/>
    </xf>
    <xf numFmtId="0" fontId="45" fillId="27" borderId="16" xfId="0" applyFont="1" applyFill="1" applyBorder="1" applyAlignment="1">
      <alignment horizontal="left" vertical="center" wrapText="1"/>
    </xf>
    <xf numFmtId="0" fontId="44" fillId="27" borderId="40" xfId="73" applyFont="1" applyFill="1" applyBorder="1" applyAlignment="1">
      <alignment horizontal="left" vertical="center"/>
    </xf>
    <xf numFmtId="0" fontId="44" fillId="27" borderId="15" xfId="73" applyFont="1" applyFill="1" applyBorder="1" applyAlignment="1">
      <alignment horizontal="left" vertical="center"/>
    </xf>
    <xf numFmtId="0" fontId="44" fillId="27" borderId="16" xfId="73" applyFont="1" applyFill="1" applyBorder="1" applyAlignment="1">
      <alignment horizontal="left" vertical="center"/>
    </xf>
  </cellXfs>
  <cellStyles count="261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 2" xfId="256" xr:uid="{00000000-0005-0000-0000-00003A000000}"/>
    <cellStyle name="Comma0" xfId="171" xr:uid="{00000000-0005-0000-0000-00003B000000}"/>
    <cellStyle name="Currency" xfId="172" xr:uid="{00000000-0005-0000-0000-00003C000000}"/>
    <cellStyle name="Currency0" xfId="173" xr:uid="{00000000-0005-0000-0000-00003D000000}"/>
    <cellStyle name="Date" xfId="174" xr:uid="{00000000-0005-0000-0000-00003E000000}"/>
    <cellStyle name="Encabezado 4 2" xfId="23" xr:uid="{00000000-0005-0000-0000-00003F000000}"/>
    <cellStyle name="Encabezado 4 3" xfId="175" xr:uid="{00000000-0005-0000-0000-000040000000}"/>
    <cellStyle name="Énfasis1 2" xfId="24" xr:uid="{00000000-0005-0000-0000-000041000000}"/>
    <cellStyle name="Énfasis1 3" xfId="176" xr:uid="{00000000-0005-0000-0000-000042000000}"/>
    <cellStyle name="Énfasis2 2" xfId="25" xr:uid="{00000000-0005-0000-0000-000043000000}"/>
    <cellStyle name="Énfasis2 3" xfId="177" xr:uid="{00000000-0005-0000-0000-000044000000}"/>
    <cellStyle name="Énfasis3 2" xfId="26" xr:uid="{00000000-0005-0000-0000-000045000000}"/>
    <cellStyle name="Énfasis3 3" xfId="178" xr:uid="{00000000-0005-0000-0000-000046000000}"/>
    <cellStyle name="Énfasis4 2" xfId="27" xr:uid="{00000000-0005-0000-0000-000047000000}"/>
    <cellStyle name="Énfasis4 3" xfId="179" xr:uid="{00000000-0005-0000-0000-000048000000}"/>
    <cellStyle name="Énfasis5 2" xfId="28" xr:uid="{00000000-0005-0000-0000-000049000000}"/>
    <cellStyle name="Énfasis5 3" xfId="180" xr:uid="{00000000-0005-0000-0000-00004A000000}"/>
    <cellStyle name="Énfasis6 2" xfId="29" xr:uid="{00000000-0005-0000-0000-00004B000000}"/>
    <cellStyle name="Énfasis6 3" xfId="181" xr:uid="{00000000-0005-0000-0000-00004C000000}"/>
    <cellStyle name="Entrada 2" xfId="30" xr:uid="{00000000-0005-0000-0000-00004D000000}"/>
    <cellStyle name="Entrada 3" xfId="182" xr:uid="{00000000-0005-0000-0000-00004E000000}"/>
    <cellStyle name="Estilo 1" xfId="31" xr:uid="{00000000-0005-0000-0000-00004F000000}"/>
    <cellStyle name="Euro" xfId="32" xr:uid="{00000000-0005-0000-0000-000050000000}"/>
    <cellStyle name="F2" xfId="183" xr:uid="{00000000-0005-0000-0000-000051000000}"/>
    <cellStyle name="F3" xfId="184" xr:uid="{00000000-0005-0000-0000-000052000000}"/>
    <cellStyle name="F4" xfId="185" xr:uid="{00000000-0005-0000-0000-000053000000}"/>
    <cellStyle name="F5" xfId="186" xr:uid="{00000000-0005-0000-0000-000054000000}"/>
    <cellStyle name="F6" xfId="187" xr:uid="{00000000-0005-0000-0000-000055000000}"/>
    <cellStyle name="F7" xfId="188" xr:uid="{00000000-0005-0000-0000-000056000000}"/>
    <cellStyle name="F8" xfId="189" xr:uid="{00000000-0005-0000-0000-000057000000}"/>
    <cellStyle name="Fixed" xfId="190" xr:uid="{00000000-0005-0000-0000-000058000000}"/>
    <cellStyle name="Heading 1" xfId="191" xr:uid="{00000000-0005-0000-0000-000059000000}"/>
    <cellStyle name="Heading 2" xfId="192" xr:uid="{00000000-0005-0000-0000-00005A000000}"/>
    <cellStyle name="Heading1" xfId="193" xr:uid="{00000000-0005-0000-0000-00005B000000}"/>
    <cellStyle name="Heading2" xfId="194" xr:uid="{00000000-0005-0000-0000-00005C000000}"/>
    <cellStyle name="Incorrecto 2" xfId="33" xr:uid="{00000000-0005-0000-0000-00005E000000}"/>
    <cellStyle name="Incorrecto 3" xfId="195" xr:uid="{00000000-0005-0000-0000-00005F000000}"/>
    <cellStyle name="MILE DE MILLONES" xfId="196" xr:uid="{00000000-0005-0000-0000-000060000000}"/>
    <cellStyle name="MILE DE MILLONES 2" xfId="197" xr:uid="{00000000-0005-0000-0000-000061000000}"/>
    <cellStyle name="MILE DE MILLONES_PRESUPUESTO FASE III ABR-2015 Rev3" xfId="198" xr:uid="{00000000-0005-0000-0000-000062000000}"/>
    <cellStyle name="MILES" xfId="199" xr:uid="{00000000-0005-0000-0000-000063000000}"/>
    <cellStyle name="MILES 2" xfId="200" xr:uid="{00000000-0005-0000-0000-000064000000}"/>
    <cellStyle name="Millares" xfId="34" builtinId="3"/>
    <cellStyle name="Millares [0] 2 2" xfId="255" xr:uid="{00000000-0005-0000-0000-000066000000}"/>
    <cellStyle name="Millares [2]" xfId="35" xr:uid="{00000000-0005-0000-0000-000067000000}"/>
    <cellStyle name="Millares [2] 2" xfId="201" xr:uid="{00000000-0005-0000-0000-000068000000}"/>
    <cellStyle name="Millares 10" xfId="36" xr:uid="{00000000-0005-0000-0000-000069000000}"/>
    <cellStyle name="Millares 10 2" xfId="37" xr:uid="{00000000-0005-0000-0000-00006A000000}"/>
    <cellStyle name="Millares 11" xfId="38" xr:uid="{00000000-0005-0000-0000-00006B000000}"/>
    <cellStyle name="Millares 11 2" xfId="202" xr:uid="{00000000-0005-0000-0000-00006C000000}"/>
    <cellStyle name="Millares 12" xfId="125" xr:uid="{00000000-0005-0000-0000-00006D000000}"/>
    <cellStyle name="Millares 13" xfId="133" xr:uid="{00000000-0005-0000-0000-00006E000000}"/>
    <cellStyle name="Millares 2" xfId="39" xr:uid="{00000000-0005-0000-0000-00006F000000}"/>
    <cellStyle name="Millares 2 2" xfId="40" xr:uid="{00000000-0005-0000-0000-000070000000}"/>
    <cellStyle name="Millares 2 3" xfId="41" xr:uid="{00000000-0005-0000-0000-000071000000}"/>
    <cellStyle name="Millares 2 4" xfId="203" xr:uid="{00000000-0005-0000-0000-000072000000}"/>
    <cellStyle name="Millares 2 5" xfId="42" xr:uid="{00000000-0005-0000-0000-000073000000}"/>
    <cellStyle name="Millares 2 7" xfId="259" xr:uid="{00000000-0005-0000-0000-000074000000}"/>
    <cellStyle name="Millares 2_APU´S_NO_PREVISTOS (1)" xfId="204" xr:uid="{00000000-0005-0000-0000-000075000000}"/>
    <cellStyle name="Millares 3" xfId="43" xr:uid="{00000000-0005-0000-0000-000076000000}"/>
    <cellStyle name="Millares 3 2" xfId="44" xr:uid="{00000000-0005-0000-0000-000077000000}"/>
    <cellStyle name="Millares 3 3" xfId="45" xr:uid="{00000000-0005-0000-0000-000078000000}"/>
    <cellStyle name="Millares 3 4" xfId="46" xr:uid="{00000000-0005-0000-0000-000079000000}"/>
    <cellStyle name="Millares 3 5" xfId="47" xr:uid="{00000000-0005-0000-0000-00007A000000}"/>
    <cellStyle name="Millares 4" xfId="48" xr:uid="{00000000-0005-0000-0000-00007B000000}"/>
    <cellStyle name="Millares 4 2" xfId="49" xr:uid="{00000000-0005-0000-0000-00007C000000}"/>
    <cellStyle name="Millares 4 3" xfId="205" xr:uid="{00000000-0005-0000-0000-00007D000000}"/>
    <cellStyle name="Millares 4_APU´S_NO_PREVISTOS (1)" xfId="206" xr:uid="{00000000-0005-0000-0000-00007E000000}"/>
    <cellStyle name="Millares 5" xfId="50" xr:uid="{00000000-0005-0000-0000-00007F000000}"/>
    <cellStyle name="Millares 5 2" xfId="207" xr:uid="{00000000-0005-0000-0000-000080000000}"/>
    <cellStyle name="Millares 6" xfId="51" xr:uid="{00000000-0005-0000-0000-000081000000}"/>
    <cellStyle name="Millares 6 2" xfId="52" xr:uid="{00000000-0005-0000-0000-000082000000}"/>
    <cellStyle name="Millares 7" xfId="53" xr:uid="{00000000-0005-0000-0000-000083000000}"/>
    <cellStyle name="Millares 7 2" xfId="54" xr:uid="{00000000-0005-0000-0000-000084000000}"/>
    <cellStyle name="Millares 7 2 2" xfId="55" xr:uid="{00000000-0005-0000-0000-000085000000}"/>
    <cellStyle name="Millares 8" xfId="56" xr:uid="{00000000-0005-0000-0000-000086000000}"/>
    <cellStyle name="Millares 8 2" xfId="57" xr:uid="{00000000-0005-0000-0000-000087000000}"/>
    <cellStyle name="Millares 9" xfId="58" xr:uid="{00000000-0005-0000-0000-000088000000}"/>
    <cellStyle name="Millares 9 2" xfId="59" xr:uid="{00000000-0005-0000-0000-000089000000}"/>
    <cellStyle name="Millares_FORMULARIO 4 - M-OFERENTE PPTA ECONOMICA" xfId="60" xr:uid="{00000000-0005-0000-0000-00008A000000}"/>
    <cellStyle name="MILLONES" xfId="208" xr:uid="{00000000-0005-0000-0000-00008B000000}"/>
    <cellStyle name="MILLONES 2" xfId="209" xr:uid="{00000000-0005-0000-0000-00008C000000}"/>
    <cellStyle name="MILLONES_PRESUPUESTO FASE III ABR-2015 Rev3" xfId="210" xr:uid="{00000000-0005-0000-0000-00008D000000}"/>
    <cellStyle name="Moneda" xfId="257" builtinId="4"/>
    <cellStyle name="Moneda 10 2" xfId="61" xr:uid="{00000000-0005-0000-0000-00008F000000}"/>
    <cellStyle name="Moneda 2" xfId="62" xr:uid="{00000000-0005-0000-0000-000090000000}"/>
    <cellStyle name="Moneda 2 10" xfId="211" xr:uid="{00000000-0005-0000-0000-000091000000}"/>
    <cellStyle name="Moneda 2 11" xfId="212" xr:uid="{00000000-0005-0000-0000-000092000000}"/>
    <cellStyle name="Moneda 2 12" xfId="213" xr:uid="{00000000-0005-0000-0000-000093000000}"/>
    <cellStyle name="Moneda 2 2" xfId="63" xr:uid="{00000000-0005-0000-0000-000094000000}"/>
    <cellStyle name="Moneda 2 2 2" xfId="64" xr:uid="{00000000-0005-0000-0000-000095000000}"/>
    <cellStyle name="Moneda 2 2 2 2" xfId="65" xr:uid="{00000000-0005-0000-0000-000096000000}"/>
    <cellStyle name="Moneda 2 2 2 2 2" xfId="129" xr:uid="{00000000-0005-0000-0000-000097000000}"/>
    <cellStyle name="Moneda 2 2 3" xfId="66" xr:uid="{00000000-0005-0000-0000-000098000000}"/>
    <cellStyle name="Moneda 2 2 4" xfId="67" xr:uid="{00000000-0005-0000-0000-000099000000}"/>
    <cellStyle name="Moneda 2 2 5" xfId="68" xr:uid="{00000000-0005-0000-0000-00009A000000}"/>
    <cellStyle name="Moneda 2 2_APU´S_NO_PREVISTOS (1)" xfId="214" xr:uid="{00000000-0005-0000-0000-00009B000000}"/>
    <cellStyle name="Moneda 2 3" xfId="69" xr:uid="{00000000-0005-0000-0000-00009C000000}"/>
    <cellStyle name="Moneda 2 4" xfId="215" xr:uid="{00000000-0005-0000-0000-00009D000000}"/>
    <cellStyle name="Moneda 2 5" xfId="216" xr:uid="{00000000-0005-0000-0000-00009E000000}"/>
    <cellStyle name="Moneda 2 6" xfId="217" xr:uid="{00000000-0005-0000-0000-00009F000000}"/>
    <cellStyle name="Moneda 2 7" xfId="218" xr:uid="{00000000-0005-0000-0000-0000A0000000}"/>
    <cellStyle name="Moneda 2 8" xfId="219" xr:uid="{00000000-0005-0000-0000-0000A1000000}"/>
    <cellStyle name="Moneda 2 9" xfId="220" xr:uid="{00000000-0005-0000-0000-0000A2000000}"/>
    <cellStyle name="Moneda 2_APU´S_NO_PREVISTOS (1)" xfId="221" xr:uid="{00000000-0005-0000-0000-0000A3000000}"/>
    <cellStyle name="Moneda 3" xfId="70" xr:uid="{00000000-0005-0000-0000-0000A4000000}"/>
    <cellStyle name="Moneda 4" xfId="222" xr:uid="{00000000-0005-0000-0000-0000A5000000}"/>
    <cellStyle name="Monetario0" xfId="223" xr:uid="{00000000-0005-0000-0000-0000A6000000}"/>
    <cellStyle name="Neutral" xfId="71" builtinId="28" customBuiltin="1"/>
    <cellStyle name="Neutral 2" xfId="72" xr:uid="{00000000-0005-0000-0000-0000A8000000}"/>
    <cellStyle name="Neutral 3" xfId="224" xr:uid="{00000000-0005-0000-0000-0000A9000000}"/>
    <cellStyle name="No. punto" xfId="225" xr:uid="{00000000-0005-0000-0000-0000AA000000}"/>
    <cellStyle name="No. punto 2" xfId="226" xr:uid="{00000000-0005-0000-0000-0000AB000000}"/>
    <cellStyle name="Normal" xfId="0" builtinId="0"/>
    <cellStyle name="Normal 10 2" xfId="260" xr:uid="{00000000-0005-0000-0000-0000AD000000}"/>
    <cellStyle name="Normal 11" xfId="258" xr:uid="{00000000-0005-0000-0000-0000AE000000}"/>
    <cellStyle name="Normal 12 2" xfId="254" xr:uid="{00000000-0005-0000-0000-0000AF000000}"/>
    <cellStyle name="Normal 2" xfId="73" xr:uid="{00000000-0005-0000-0000-0000B0000000}"/>
    <cellStyle name="Normal 2 10" xfId="74" xr:uid="{00000000-0005-0000-0000-0000B1000000}"/>
    <cellStyle name="Normal 2 10 2" xfId="75" xr:uid="{00000000-0005-0000-0000-0000B2000000}"/>
    <cellStyle name="Normal 2 10 2 2" xfId="134" xr:uid="{00000000-0005-0000-0000-0000B3000000}"/>
    <cellStyle name="Normal 2 10 3" xfId="126" xr:uid="{00000000-0005-0000-0000-0000B4000000}"/>
    <cellStyle name="Normal 2 11" xfId="76" xr:uid="{00000000-0005-0000-0000-0000B5000000}"/>
    <cellStyle name="Normal 2 12" xfId="77" xr:uid="{00000000-0005-0000-0000-0000B6000000}"/>
    <cellStyle name="Normal 2 13" xfId="78" xr:uid="{00000000-0005-0000-0000-0000B7000000}"/>
    <cellStyle name="Normal 2 2" xfId="79" xr:uid="{00000000-0005-0000-0000-0000B8000000}"/>
    <cellStyle name="Normal 2 2 2" xfId="227" xr:uid="{00000000-0005-0000-0000-0000B9000000}"/>
    <cellStyle name="Normal 2 2 3" xfId="228" xr:uid="{00000000-0005-0000-0000-0000BA000000}"/>
    <cellStyle name="Normal 2 3" xfId="80" xr:uid="{00000000-0005-0000-0000-0000BB000000}"/>
    <cellStyle name="Normal 2 3 2" xfId="229" xr:uid="{00000000-0005-0000-0000-0000BC000000}"/>
    <cellStyle name="Normal 2 4" xfId="81" xr:uid="{00000000-0005-0000-0000-0000BD000000}"/>
    <cellStyle name="Normal 2 5" xfId="82" xr:uid="{00000000-0005-0000-0000-0000BE000000}"/>
    <cellStyle name="Normal 2 6" xfId="83" xr:uid="{00000000-0005-0000-0000-0000BF000000}"/>
    <cellStyle name="Normal 2 7" xfId="84" xr:uid="{00000000-0005-0000-0000-0000C0000000}"/>
    <cellStyle name="Normal 2 8" xfId="85" xr:uid="{00000000-0005-0000-0000-0000C1000000}"/>
    <cellStyle name="Normal 2 9" xfId="86" xr:uid="{00000000-0005-0000-0000-0000C2000000}"/>
    <cellStyle name="Normal 2_APU NO PREVISTOS MTTO" xfId="87" xr:uid="{00000000-0005-0000-0000-0000C3000000}"/>
    <cellStyle name="Normal 29" xfId="88" xr:uid="{00000000-0005-0000-0000-0000C4000000}"/>
    <cellStyle name="Normal 3" xfId="89" xr:uid="{00000000-0005-0000-0000-0000C5000000}"/>
    <cellStyle name="Normal 3 11" xfId="130" xr:uid="{00000000-0005-0000-0000-0000C6000000}"/>
    <cellStyle name="Normal 3 2" xfId="90" xr:uid="{00000000-0005-0000-0000-0000C7000000}"/>
    <cellStyle name="Normal 3 2 2" xfId="128" xr:uid="{00000000-0005-0000-0000-0000C8000000}"/>
    <cellStyle name="Normal 3 3" xfId="230" xr:uid="{00000000-0005-0000-0000-0000C9000000}"/>
    <cellStyle name="Normal 3_APU´S_NO_PREVISTOS (1)" xfId="231" xr:uid="{00000000-0005-0000-0000-0000CA000000}"/>
    <cellStyle name="Normal 4" xfId="91" xr:uid="{00000000-0005-0000-0000-0000CB000000}"/>
    <cellStyle name="Normal 4 2" xfId="92" xr:uid="{00000000-0005-0000-0000-0000CC000000}"/>
    <cellStyle name="Normal 4 2 2" xfId="232" xr:uid="{00000000-0005-0000-0000-0000CD000000}"/>
    <cellStyle name="Normal 5" xfId="132" xr:uid="{00000000-0005-0000-0000-0000CE000000}"/>
    <cellStyle name="Normal 6" xfId="233" xr:uid="{00000000-0005-0000-0000-0000CF000000}"/>
    <cellStyle name="Normal 6 2" xfId="234" xr:uid="{00000000-0005-0000-0000-0000D0000000}"/>
    <cellStyle name="Normal 7" xfId="235" xr:uid="{00000000-0005-0000-0000-0000D1000000}"/>
    <cellStyle name="Normal 8" xfId="236" xr:uid="{00000000-0005-0000-0000-0000D2000000}"/>
    <cellStyle name="Normal 9" xfId="237" xr:uid="{00000000-0005-0000-0000-0000D3000000}"/>
    <cellStyle name="Normal 9 2" xfId="131" xr:uid="{00000000-0005-0000-0000-0000D4000000}"/>
    <cellStyle name="Notas 2" xfId="93" xr:uid="{00000000-0005-0000-0000-0000D7000000}"/>
    <cellStyle name="Notas 3" xfId="238" xr:uid="{00000000-0005-0000-0000-0000D8000000}"/>
    <cellStyle name="Percent" xfId="239" xr:uid="{00000000-0005-0000-0000-0000D9000000}"/>
    <cellStyle name="Porcentaje" xfId="95" builtinId="5"/>
    <cellStyle name="Porcentaje 2" xfId="240" xr:uid="{00000000-0005-0000-0000-0000DB000000}"/>
    <cellStyle name="Porcentaje 3" xfId="94" xr:uid="{00000000-0005-0000-0000-0000DC000000}"/>
    <cellStyle name="Porcentaje 4" xfId="241" xr:uid="{00000000-0005-0000-0000-0000DD000000}"/>
    <cellStyle name="Porcentaje 5" xfId="242" xr:uid="{00000000-0005-0000-0000-0000DE000000}"/>
    <cellStyle name="Porcentaje 5 2" xfId="243" xr:uid="{00000000-0005-0000-0000-0000DF000000}"/>
    <cellStyle name="Porcentual 2" xfId="96" xr:uid="{00000000-0005-0000-0000-0000E0000000}"/>
    <cellStyle name="Porcentual 2 10" xfId="97" xr:uid="{00000000-0005-0000-0000-0000E1000000}"/>
    <cellStyle name="Porcentual 2 10 2" xfId="98" xr:uid="{00000000-0005-0000-0000-0000E2000000}"/>
    <cellStyle name="Porcentual 2 11" xfId="99" xr:uid="{00000000-0005-0000-0000-0000E3000000}"/>
    <cellStyle name="Porcentual 2 12" xfId="100" xr:uid="{00000000-0005-0000-0000-0000E4000000}"/>
    <cellStyle name="Porcentual 2 2" xfId="101" xr:uid="{00000000-0005-0000-0000-0000E5000000}"/>
    <cellStyle name="Porcentual 2 3" xfId="102" xr:uid="{00000000-0005-0000-0000-0000E6000000}"/>
    <cellStyle name="Porcentual 2 4" xfId="103" xr:uid="{00000000-0005-0000-0000-0000E7000000}"/>
    <cellStyle name="Porcentual 2 5" xfId="104" xr:uid="{00000000-0005-0000-0000-0000E8000000}"/>
    <cellStyle name="Porcentual 2 6" xfId="105" xr:uid="{00000000-0005-0000-0000-0000E9000000}"/>
    <cellStyle name="Porcentual 2 7" xfId="106" xr:uid="{00000000-0005-0000-0000-0000EA000000}"/>
    <cellStyle name="Porcentual 2 8" xfId="107" xr:uid="{00000000-0005-0000-0000-0000EB000000}"/>
    <cellStyle name="Porcentual 2 9" xfId="108" xr:uid="{00000000-0005-0000-0000-0000EC000000}"/>
    <cellStyle name="Porcentual 3" xfId="109" xr:uid="{00000000-0005-0000-0000-0000ED000000}"/>
    <cellStyle name="Porcentual 4" xfId="110" xr:uid="{00000000-0005-0000-0000-0000EE000000}"/>
    <cellStyle name="Porcentual 4 2" xfId="111" xr:uid="{00000000-0005-0000-0000-0000EF000000}"/>
    <cellStyle name="Porcentual 5" xfId="112" xr:uid="{00000000-0005-0000-0000-0000F0000000}"/>
    <cellStyle name="Porcentual 5 2" xfId="244" xr:uid="{00000000-0005-0000-0000-0000F1000000}"/>
    <cellStyle name="Porcentual 6" xfId="113" xr:uid="{00000000-0005-0000-0000-0000F2000000}"/>
    <cellStyle name="Porcentual 6 2" xfId="114" xr:uid="{00000000-0005-0000-0000-0000F3000000}"/>
    <cellStyle name="Porcentual 7" xfId="115" xr:uid="{00000000-0005-0000-0000-0000F4000000}"/>
    <cellStyle name="Porcentual 8" xfId="127" xr:uid="{00000000-0005-0000-0000-0000F5000000}"/>
    <cellStyle name="resaltado" xfId="245" xr:uid="{00000000-0005-0000-0000-0000F6000000}"/>
    <cellStyle name="Salida 2" xfId="116" xr:uid="{00000000-0005-0000-0000-0000F7000000}"/>
    <cellStyle name="Salida 3" xfId="246" xr:uid="{00000000-0005-0000-0000-0000F8000000}"/>
    <cellStyle name="Texto de advertencia 2" xfId="117" xr:uid="{00000000-0005-0000-0000-0000F9000000}"/>
    <cellStyle name="Texto de advertencia 3" xfId="247" xr:uid="{00000000-0005-0000-0000-0000FA000000}"/>
    <cellStyle name="Texto explicativo 2" xfId="118" xr:uid="{00000000-0005-0000-0000-0000FB000000}"/>
    <cellStyle name="Texto explicativo 3" xfId="248" xr:uid="{00000000-0005-0000-0000-0000FC000000}"/>
    <cellStyle name="Título 1 2" xfId="119" xr:uid="{00000000-0005-0000-0000-0000FD000000}"/>
    <cellStyle name="Título 1 3" xfId="249" xr:uid="{00000000-0005-0000-0000-0000FE000000}"/>
    <cellStyle name="Título 2 2" xfId="120" xr:uid="{00000000-0005-0000-0000-0000FF000000}"/>
    <cellStyle name="Título 2 3" xfId="250" xr:uid="{00000000-0005-0000-0000-000000010000}"/>
    <cellStyle name="Título 3 2" xfId="121" xr:uid="{00000000-0005-0000-0000-000001010000}"/>
    <cellStyle name="Título 3 3" xfId="251" xr:uid="{00000000-0005-0000-0000-000002010000}"/>
    <cellStyle name="Título 4" xfId="122" xr:uid="{00000000-0005-0000-0000-000003010000}"/>
    <cellStyle name="Título 5" xfId="252" xr:uid="{00000000-0005-0000-0000-000004010000}"/>
    <cellStyle name="Total" xfId="123" builtinId="25" customBuiltin="1"/>
    <cellStyle name="Total 2" xfId="124" xr:uid="{00000000-0005-0000-0000-000006010000}"/>
    <cellStyle name="Total 3" xfId="253" xr:uid="{00000000-0005-0000-0000-000007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actura13?FA9CF50F" TargetMode="External"/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AJUSTESACTA1PROVI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CANT OBRA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>
        <row r="2">
          <cell r="A2">
            <v>0</v>
          </cell>
        </row>
      </sheetData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/>
      <sheetData sheetId="1078"/>
      <sheetData sheetId="1079"/>
      <sheetData sheetId="1080">
        <row r="2">
          <cell r="A2">
            <v>0</v>
          </cell>
        </row>
      </sheetData>
      <sheetData sheetId="1081"/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/>
      <sheetData sheetId="1090"/>
      <sheetData sheetId="1091"/>
      <sheetData sheetId="1092"/>
      <sheetData sheetId="1093"/>
      <sheetData sheetId="1094"/>
      <sheetData sheetId="1095">
        <row r="2">
          <cell r="A2">
            <v>0</v>
          </cell>
        </row>
      </sheetData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/>
      <sheetData sheetId="1173">
        <row r="2">
          <cell r="A2">
            <v>0</v>
          </cell>
        </row>
      </sheetData>
      <sheetData sheetId="1174"/>
      <sheetData sheetId="1175"/>
      <sheetData sheetId="1176"/>
      <sheetData sheetId="1177"/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5">
          <cell r="B5" t="str">
            <v>T1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/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/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B2">
            <v>100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5">
          <cell r="B5" t="str">
            <v>T1</v>
          </cell>
        </row>
      </sheetData>
      <sheetData sheetId="1305">
        <row r="2">
          <cell r="B2">
            <v>100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/>
      <sheetData sheetId="1311"/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5">
          <cell r="B5" t="str">
            <v>T1</v>
          </cell>
        </row>
      </sheetData>
      <sheetData sheetId="1317">
        <row r="2">
          <cell r="B2">
            <v>100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/>
      <sheetData sheetId="1321"/>
      <sheetData sheetId="1322"/>
      <sheetData sheetId="1323"/>
      <sheetData sheetId="1324">
        <row r="5">
          <cell r="B5" t="str">
            <v>T1</v>
          </cell>
        </row>
      </sheetData>
      <sheetData sheetId="1325">
        <row r="2">
          <cell r="B2">
            <v>100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/>
      <sheetData sheetId="1405">
        <row r="2">
          <cell r="A2">
            <v>0</v>
          </cell>
        </row>
      </sheetData>
      <sheetData sheetId="1406"/>
      <sheetData sheetId="1407"/>
      <sheetData sheetId="1408"/>
      <sheetData sheetId="1409"/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/>
      <sheetData sheetId="1428"/>
      <sheetData sheetId="1429">
        <row r="2">
          <cell r="A2">
            <v>0</v>
          </cell>
        </row>
      </sheetData>
      <sheetData sheetId="1430"/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/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/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/>
      <sheetData sheetId="1483"/>
      <sheetData sheetId="1484"/>
      <sheetData sheetId="1485"/>
      <sheetData sheetId="1486"/>
      <sheetData sheetId="1487"/>
      <sheetData sheetId="1488"/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/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5">
          <cell r="B5" t="str">
            <v>T1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/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B2">
            <v>100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5">
          <cell r="B5" t="str">
            <v>T1</v>
          </cell>
        </row>
      </sheetData>
      <sheetData sheetId="1640">
        <row r="2">
          <cell r="B2">
            <v>100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/>
      <sheetData sheetId="1646"/>
      <sheetData sheetId="1647">
        <row r="5">
          <cell r="B5" t="str">
            <v>T1</v>
          </cell>
        </row>
      </sheetData>
      <sheetData sheetId="1648">
        <row r="2">
          <cell r="B2">
            <v>100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5">
          <cell r="B5" t="str">
            <v>T1</v>
          </cell>
        </row>
      </sheetData>
      <sheetData sheetId="1652">
        <row r="2">
          <cell r="B2">
            <v>100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/>
      <sheetData sheetId="1656"/>
      <sheetData sheetId="1657"/>
      <sheetData sheetId="1658"/>
      <sheetData sheetId="1659">
        <row r="5">
          <cell r="B5" t="str">
            <v>T1</v>
          </cell>
        </row>
      </sheetData>
      <sheetData sheetId="1660">
        <row r="2">
          <cell r="B2">
            <v>100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>
        <row r="2">
          <cell r="A2">
            <v>0</v>
          </cell>
        </row>
      </sheetData>
      <sheetData sheetId="1680"/>
      <sheetData sheetId="1681">
        <row r="2">
          <cell r="A2">
            <v>0</v>
          </cell>
        </row>
      </sheetData>
      <sheetData sheetId="1682"/>
      <sheetData sheetId="1683"/>
      <sheetData sheetId="1684"/>
      <sheetData sheetId="1685"/>
      <sheetData sheetId="1686">
        <row r="2">
          <cell r="A2">
            <v>0</v>
          </cell>
        </row>
      </sheetData>
      <sheetData sheetId="1687"/>
      <sheetData sheetId="1688"/>
      <sheetData sheetId="1689"/>
      <sheetData sheetId="1690" refreshError="1"/>
      <sheetData sheetId="1691" refreshError="1"/>
      <sheetData sheetId="1692" refreshError="1"/>
      <sheetData sheetId="1693"/>
      <sheetData sheetId="1694"/>
      <sheetData sheetId="1695">
        <row r="2">
          <cell r="A2">
            <v>0</v>
          </cell>
        </row>
      </sheetData>
      <sheetData sheetId="1696"/>
      <sheetData sheetId="1697">
        <row r="2">
          <cell r="A2">
            <v>0</v>
          </cell>
        </row>
      </sheetData>
      <sheetData sheetId="1698"/>
      <sheetData sheetId="1699"/>
      <sheetData sheetId="1700"/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/>
      <sheetData sheetId="1705">
        <row r="2">
          <cell r="A2">
            <v>0</v>
          </cell>
        </row>
      </sheetData>
      <sheetData sheetId="1706" refreshError="1"/>
      <sheetData sheetId="1707" refreshError="1"/>
      <sheetData sheetId="1708"/>
      <sheetData sheetId="1709">
        <row r="2">
          <cell r="B2" t="str">
            <v>Patrimonio
neto
personal</v>
          </cell>
        </row>
      </sheetData>
      <sheetData sheetId="1710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 refreshError="1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 refreshError="1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 refreshError="1"/>
      <sheetData sheetId="5441" refreshError="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 refreshError="1"/>
      <sheetData sheetId="5464" refreshError="1"/>
      <sheetData sheetId="5465"/>
      <sheetData sheetId="5466"/>
      <sheetData sheetId="5467" refreshError="1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/>
      <sheetData sheetId="5494" refreshError="1"/>
      <sheetData sheetId="549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2"/>
  <sheetViews>
    <sheetView showGridLines="0" tabSelected="1" view="pageBreakPreview" zoomScale="70" zoomScaleNormal="100" zoomScaleSheetLayoutView="70" zoomScalePageLayoutView="87" workbookViewId="0">
      <selection activeCell="G26" sqref="G26"/>
    </sheetView>
  </sheetViews>
  <sheetFormatPr baseColWidth="10" defaultColWidth="11.42578125" defaultRowHeight="16.5"/>
  <cols>
    <col min="1" max="2" width="3.42578125" style="1" customWidth="1"/>
    <col min="3" max="3" width="6" style="1" customWidth="1"/>
    <col min="4" max="4" width="17.42578125" style="1" customWidth="1"/>
    <col min="5" max="5" width="12.140625" style="2" customWidth="1"/>
    <col min="6" max="6" width="16.1406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43"/>
      <c r="D2" s="43"/>
      <c r="E2" s="44"/>
      <c r="F2" s="43"/>
      <c r="G2" s="43"/>
      <c r="H2" s="43"/>
      <c r="I2" s="43"/>
      <c r="J2" s="43"/>
      <c r="K2" s="43"/>
      <c r="L2" s="8"/>
      <c r="M2" s="5"/>
    </row>
    <row r="3" spans="1:13">
      <c r="A3" s="5"/>
      <c r="B3" s="9"/>
      <c r="C3" s="84" t="s">
        <v>0</v>
      </c>
      <c r="D3" s="85"/>
      <c r="E3" s="85"/>
      <c r="F3" s="85"/>
      <c r="G3" s="85"/>
      <c r="H3" s="85"/>
      <c r="I3" s="85"/>
      <c r="J3" s="85"/>
      <c r="K3" s="86"/>
      <c r="L3" s="10"/>
      <c r="M3" s="5"/>
    </row>
    <row r="4" spans="1:13" ht="59.25" customHeight="1">
      <c r="A4" s="5"/>
      <c r="B4" s="9"/>
      <c r="C4" s="79" t="s">
        <v>68</v>
      </c>
      <c r="D4" s="80"/>
      <c r="E4" s="80"/>
      <c r="F4" s="80"/>
      <c r="G4" s="80"/>
      <c r="H4" s="80"/>
      <c r="I4" s="80"/>
      <c r="J4" s="80"/>
      <c r="K4" s="81"/>
      <c r="L4" s="10"/>
      <c r="M4" s="5"/>
    </row>
    <row r="5" spans="1:13" s="18" customFormat="1">
      <c r="A5" s="16"/>
      <c r="B5" s="17"/>
      <c r="C5" s="94" t="s">
        <v>1</v>
      </c>
      <c r="D5" s="94"/>
      <c r="E5" s="94"/>
      <c r="F5" s="94"/>
      <c r="G5" s="94"/>
      <c r="H5" s="94"/>
      <c r="I5" s="94"/>
      <c r="J5" s="94"/>
      <c r="K5" s="94"/>
      <c r="L5" s="19"/>
      <c r="M5" s="16"/>
    </row>
    <row r="6" spans="1:13" ht="43.5" customHeight="1">
      <c r="A6" s="5"/>
      <c r="B6" s="9"/>
      <c r="C6" s="94"/>
      <c r="D6" s="94"/>
      <c r="E6" s="94"/>
      <c r="F6" s="94"/>
      <c r="G6" s="94"/>
      <c r="H6" s="94"/>
      <c r="I6" s="94"/>
      <c r="J6" s="94"/>
      <c r="K6" s="94"/>
      <c r="L6" s="10"/>
      <c r="M6" s="5"/>
    </row>
    <row r="7" spans="1:13" ht="34.5" customHeight="1">
      <c r="A7" s="5"/>
      <c r="B7" s="9"/>
      <c r="C7" s="95" t="s">
        <v>2</v>
      </c>
      <c r="D7" s="96"/>
      <c r="E7" s="96"/>
      <c r="F7" s="96"/>
      <c r="G7" s="96"/>
      <c r="H7" s="96"/>
      <c r="I7" s="96"/>
      <c r="J7" s="96"/>
      <c r="K7" s="97"/>
      <c r="L7" s="10"/>
      <c r="M7" s="5"/>
    </row>
    <row r="8" spans="1:13" ht="30" customHeight="1" thickBot="1">
      <c r="A8" s="5"/>
      <c r="B8" s="9"/>
      <c r="C8" s="106" t="s">
        <v>49</v>
      </c>
      <c r="D8" s="107"/>
      <c r="E8" s="107"/>
      <c r="F8" s="107"/>
      <c r="G8" s="107"/>
      <c r="H8" s="107"/>
      <c r="I8" s="107"/>
      <c r="J8" s="107"/>
      <c r="K8" s="108"/>
      <c r="L8" s="10"/>
      <c r="M8" s="5"/>
    </row>
    <row r="9" spans="1:13" ht="30" customHeight="1">
      <c r="A9" s="5"/>
      <c r="B9" s="9"/>
      <c r="C9" s="91" t="s">
        <v>3</v>
      </c>
      <c r="D9" s="82" t="s">
        <v>4</v>
      </c>
      <c r="E9" s="93" t="s">
        <v>5</v>
      </c>
      <c r="F9" s="93"/>
      <c r="G9" s="91" t="s">
        <v>6</v>
      </c>
      <c r="H9" s="82" t="s">
        <v>7</v>
      </c>
      <c r="I9" s="82" t="s">
        <v>8</v>
      </c>
      <c r="J9" s="87" t="s">
        <v>9</v>
      </c>
      <c r="K9" s="89" t="s">
        <v>10</v>
      </c>
      <c r="L9" s="10"/>
      <c r="M9" s="5"/>
    </row>
    <row r="10" spans="1:13" ht="30" customHeight="1">
      <c r="A10" s="5"/>
      <c r="B10" s="9"/>
      <c r="C10" s="92"/>
      <c r="D10" s="83"/>
      <c r="E10" s="50" t="s">
        <v>11</v>
      </c>
      <c r="F10" s="50" t="s">
        <v>12</v>
      </c>
      <c r="G10" s="92"/>
      <c r="H10" s="83"/>
      <c r="I10" s="83"/>
      <c r="J10" s="88"/>
      <c r="K10" s="90"/>
      <c r="L10" s="10"/>
      <c r="M10" s="5"/>
    </row>
    <row r="11" spans="1:13" ht="30" customHeight="1">
      <c r="A11" s="5"/>
      <c r="B11" s="9"/>
      <c r="C11" s="67"/>
      <c r="D11" s="68" t="s">
        <v>29</v>
      </c>
      <c r="E11" s="115" t="s">
        <v>27</v>
      </c>
      <c r="F11" s="116"/>
      <c r="G11" s="116"/>
      <c r="H11" s="116"/>
      <c r="I11" s="116"/>
      <c r="J11" s="116"/>
      <c r="K11" s="117"/>
      <c r="L11" s="10"/>
      <c r="M11" s="5"/>
    </row>
    <row r="12" spans="1:13" ht="30" customHeight="1">
      <c r="A12" s="5"/>
      <c r="B12" s="9"/>
      <c r="C12" s="55">
        <v>1</v>
      </c>
      <c r="D12" s="20" t="s">
        <v>30</v>
      </c>
      <c r="E12" s="20"/>
      <c r="F12" s="20"/>
      <c r="G12" s="21" t="s">
        <v>50</v>
      </c>
      <c r="H12" s="20" t="s">
        <v>52</v>
      </c>
      <c r="I12" s="51">
        <v>832</v>
      </c>
      <c r="J12" s="71">
        <v>4767.1000000000004</v>
      </c>
      <c r="K12" s="71">
        <f>ROUND(I12*J12,0)</f>
        <v>3966227</v>
      </c>
      <c r="L12" s="10"/>
      <c r="M12" s="5"/>
    </row>
    <row r="13" spans="1:13" ht="30" customHeight="1">
      <c r="A13" s="5"/>
      <c r="B13" s="9"/>
      <c r="C13" s="55">
        <v>2</v>
      </c>
      <c r="D13" s="20" t="s">
        <v>31</v>
      </c>
      <c r="E13" s="20"/>
      <c r="F13" s="20"/>
      <c r="G13" s="21" t="s">
        <v>51</v>
      </c>
      <c r="H13" s="20" t="s">
        <v>52</v>
      </c>
      <c r="I13" s="51">
        <v>832</v>
      </c>
      <c r="J13" s="71">
        <v>3728.4</v>
      </c>
      <c r="K13" s="71">
        <f>ROUND(I13*J13,0)</f>
        <v>3102029</v>
      </c>
      <c r="L13" s="10"/>
      <c r="M13" s="5"/>
    </row>
    <row r="14" spans="1:13" ht="30" customHeight="1" thickBot="1">
      <c r="A14" s="5"/>
      <c r="B14" s="9"/>
      <c r="C14" s="57" t="s">
        <v>13</v>
      </c>
      <c r="D14" s="58"/>
      <c r="E14" s="58"/>
      <c r="F14" s="58"/>
      <c r="G14" s="58"/>
      <c r="H14" s="58"/>
      <c r="I14" s="58"/>
      <c r="J14" s="59"/>
      <c r="K14" s="72">
        <f>SUM(K12:K13)</f>
        <v>7068256</v>
      </c>
      <c r="L14" s="10"/>
      <c r="M14" s="5"/>
    </row>
    <row r="15" spans="1:13" ht="30" customHeight="1">
      <c r="A15" s="5"/>
      <c r="B15" s="9"/>
      <c r="C15" s="70"/>
      <c r="D15" s="69" t="s">
        <v>32</v>
      </c>
      <c r="E15" s="118" t="s">
        <v>44</v>
      </c>
      <c r="F15" s="119"/>
      <c r="G15" s="119"/>
      <c r="H15" s="119"/>
      <c r="I15" s="119"/>
      <c r="J15" s="119"/>
      <c r="K15" s="119"/>
      <c r="L15" s="10"/>
      <c r="M15" s="5"/>
    </row>
    <row r="16" spans="1:13" ht="42.75" customHeight="1">
      <c r="A16" s="5"/>
      <c r="B16" s="9"/>
      <c r="C16" s="24">
        <v>3</v>
      </c>
      <c r="D16" s="24" t="s">
        <v>33</v>
      </c>
      <c r="E16" s="24"/>
      <c r="F16" s="24"/>
      <c r="G16" s="61" t="s">
        <v>35</v>
      </c>
      <c r="H16" s="62" t="s">
        <v>60</v>
      </c>
      <c r="I16" s="63">
        <v>1056</v>
      </c>
      <c r="J16" s="60">
        <v>28923.7</v>
      </c>
      <c r="K16" s="73">
        <f>ROUND(I16*J16,0)</f>
        <v>30543427</v>
      </c>
      <c r="L16" s="10"/>
      <c r="M16" s="5"/>
    </row>
    <row r="17" spans="1:13" ht="47.25" customHeight="1">
      <c r="A17" s="5"/>
      <c r="B17" s="9"/>
      <c r="C17" s="24">
        <v>4</v>
      </c>
      <c r="D17" s="24" t="s">
        <v>53</v>
      </c>
      <c r="E17" s="24"/>
      <c r="F17" s="24"/>
      <c r="G17" s="61" t="s">
        <v>45</v>
      </c>
      <c r="H17" s="62" t="s">
        <v>52</v>
      </c>
      <c r="I17" s="63">
        <v>1536</v>
      </c>
      <c r="J17" s="60">
        <v>20800</v>
      </c>
      <c r="K17" s="73">
        <f t="shared" ref="K17:K20" si="0">ROUND(I17*J17,0)</f>
        <v>31948800</v>
      </c>
      <c r="L17" s="10"/>
      <c r="M17" s="5"/>
    </row>
    <row r="18" spans="1:13" ht="44.25" customHeight="1">
      <c r="A18" s="5"/>
      <c r="B18" s="9"/>
      <c r="C18" s="24">
        <v>5</v>
      </c>
      <c r="D18" s="24" t="s">
        <v>54</v>
      </c>
      <c r="E18" s="24"/>
      <c r="F18" s="24"/>
      <c r="G18" s="61" t="s">
        <v>57</v>
      </c>
      <c r="H18" s="62" t="s">
        <v>60</v>
      </c>
      <c r="I18" s="63">
        <v>256</v>
      </c>
      <c r="J18" s="60">
        <v>141700</v>
      </c>
      <c r="K18" s="73">
        <f t="shared" si="0"/>
        <v>36275200</v>
      </c>
      <c r="L18" s="10"/>
      <c r="M18" s="5"/>
    </row>
    <row r="19" spans="1:13" ht="30" customHeight="1">
      <c r="A19" s="5"/>
      <c r="B19" s="9"/>
      <c r="C19" s="24">
        <v>6</v>
      </c>
      <c r="D19" s="24" t="s">
        <v>55</v>
      </c>
      <c r="E19" s="24"/>
      <c r="F19" s="24"/>
      <c r="G19" s="61" t="s">
        <v>58</v>
      </c>
      <c r="H19" s="62" t="s">
        <v>61</v>
      </c>
      <c r="I19" s="63">
        <v>7680</v>
      </c>
      <c r="J19" s="60">
        <v>2057.9</v>
      </c>
      <c r="K19" s="73">
        <f t="shared" si="0"/>
        <v>15804672</v>
      </c>
      <c r="L19" s="10"/>
      <c r="M19" s="5"/>
    </row>
    <row r="20" spans="1:13" ht="30" customHeight="1">
      <c r="A20" s="5"/>
      <c r="B20" s="9"/>
      <c r="C20" s="24">
        <v>7</v>
      </c>
      <c r="D20" s="24" t="s">
        <v>56</v>
      </c>
      <c r="E20" s="24"/>
      <c r="F20" s="24"/>
      <c r="G20" s="61" t="s">
        <v>59</v>
      </c>
      <c r="H20" s="62" t="s">
        <v>28</v>
      </c>
      <c r="I20" s="63">
        <v>400</v>
      </c>
      <c r="J20" s="60">
        <v>45614.400000000001</v>
      </c>
      <c r="K20" s="73">
        <f t="shared" si="0"/>
        <v>18245760</v>
      </c>
      <c r="L20" s="10"/>
      <c r="M20" s="5"/>
    </row>
    <row r="21" spans="1:13" ht="30" customHeight="1" thickBot="1">
      <c r="A21" s="5"/>
      <c r="B21" s="9"/>
      <c r="C21" s="54" t="s">
        <v>13</v>
      </c>
      <c r="D21" s="22"/>
      <c r="E21" s="23"/>
      <c r="F21" s="22"/>
      <c r="G21" s="22"/>
      <c r="H21" s="22"/>
      <c r="I21" s="56"/>
      <c r="J21" s="52"/>
      <c r="K21" s="72">
        <f>SUM(K16:K20)</f>
        <v>132817859</v>
      </c>
      <c r="L21" s="10"/>
      <c r="M21" s="5"/>
    </row>
    <row r="22" spans="1:13" ht="30" customHeight="1">
      <c r="A22" s="5"/>
      <c r="B22" s="9"/>
      <c r="C22" s="70"/>
      <c r="D22" s="69" t="s">
        <v>36</v>
      </c>
      <c r="E22" s="123" t="s">
        <v>69</v>
      </c>
      <c r="F22" s="124"/>
      <c r="G22" s="124"/>
      <c r="H22" s="124"/>
      <c r="I22" s="124"/>
      <c r="J22" s="124"/>
      <c r="K22" s="125"/>
      <c r="L22" s="10"/>
      <c r="M22" s="5"/>
    </row>
    <row r="23" spans="1:13" ht="44.25" customHeight="1">
      <c r="A23" s="5"/>
      <c r="B23" s="9"/>
      <c r="C23" s="24">
        <v>8</v>
      </c>
      <c r="D23" s="24" t="s">
        <v>37</v>
      </c>
      <c r="E23" s="24"/>
      <c r="F23" s="24"/>
      <c r="G23" s="61" t="s">
        <v>62</v>
      </c>
      <c r="H23" s="62" t="s">
        <v>52</v>
      </c>
      <c r="I23" s="64">
        <v>480</v>
      </c>
      <c r="J23" s="60">
        <v>41295.800000000003</v>
      </c>
      <c r="K23" s="60">
        <f>ROUND(I23*J23,0)</f>
        <v>19821984</v>
      </c>
      <c r="L23" s="10"/>
      <c r="M23" s="5"/>
    </row>
    <row r="24" spans="1:13" ht="62.25" customHeight="1">
      <c r="A24" s="5"/>
      <c r="B24" s="9"/>
      <c r="C24" s="24">
        <v>9</v>
      </c>
      <c r="D24" s="24" t="s">
        <v>38</v>
      </c>
      <c r="E24" s="24"/>
      <c r="F24" s="24"/>
      <c r="G24" s="61" t="s">
        <v>63</v>
      </c>
      <c r="H24" s="62" t="s">
        <v>60</v>
      </c>
      <c r="I24" s="64">
        <v>217.6</v>
      </c>
      <c r="J24" s="60">
        <v>1179935.9000000001</v>
      </c>
      <c r="K24" s="60">
        <f t="shared" ref="K24:K27" si="1">ROUND(I24*J24,0)</f>
        <v>256754052</v>
      </c>
      <c r="L24" s="10"/>
      <c r="M24" s="5"/>
    </row>
    <row r="25" spans="1:13" ht="62.25" customHeight="1">
      <c r="A25" s="5"/>
      <c r="B25" s="9"/>
      <c r="C25" s="24">
        <v>10</v>
      </c>
      <c r="D25" s="24" t="s">
        <v>39</v>
      </c>
      <c r="E25" s="24"/>
      <c r="F25" s="24"/>
      <c r="G25" s="61" t="s">
        <v>64</v>
      </c>
      <c r="H25" s="62" t="s">
        <v>65</v>
      </c>
      <c r="I25" s="64">
        <v>8131.2000000000007</v>
      </c>
      <c r="J25" s="60">
        <v>10437.700000000001</v>
      </c>
      <c r="K25" s="60">
        <f t="shared" si="1"/>
        <v>84871026</v>
      </c>
      <c r="L25" s="10"/>
      <c r="M25" s="5"/>
    </row>
    <row r="26" spans="1:13" ht="62.25" customHeight="1">
      <c r="A26" s="5"/>
      <c r="B26" s="9"/>
      <c r="C26" s="24">
        <v>11</v>
      </c>
      <c r="D26" s="24" t="s">
        <v>40</v>
      </c>
      <c r="E26" s="24"/>
      <c r="F26" s="24"/>
      <c r="G26" s="61" t="s">
        <v>46</v>
      </c>
      <c r="H26" s="62" t="s">
        <v>34</v>
      </c>
      <c r="I26" s="64">
        <v>80</v>
      </c>
      <c r="J26" s="60">
        <v>316545.3977529839</v>
      </c>
      <c r="K26" s="60">
        <f t="shared" si="1"/>
        <v>25323632</v>
      </c>
      <c r="L26" s="10"/>
      <c r="M26" s="5"/>
    </row>
    <row r="27" spans="1:13" ht="49.5" customHeight="1">
      <c r="A27" s="5"/>
      <c r="B27" s="9"/>
      <c r="C27" s="24">
        <v>12</v>
      </c>
      <c r="D27" s="24" t="s">
        <v>41</v>
      </c>
      <c r="E27" s="24"/>
      <c r="F27" s="24"/>
      <c r="G27" s="61" t="s">
        <v>47</v>
      </c>
      <c r="H27" s="62" t="s">
        <v>61</v>
      </c>
      <c r="I27" s="64">
        <v>2200</v>
      </c>
      <c r="J27" s="60">
        <v>2057.9</v>
      </c>
      <c r="K27" s="60">
        <f t="shared" si="1"/>
        <v>4527380</v>
      </c>
      <c r="L27" s="10"/>
      <c r="M27" s="5"/>
    </row>
    <row r="28" spans="1:13" ht="30" customHeight="1" thickBot="1">
      <c r="A28" s="5"/>
      <c r="B28" s="9"/>
      <c r="C28" s="112" t="s">
        <v>13</v>
      </c>
      <c r="D28" s="113"/>
      <c r="E28" s="113"/>
      <c r="F28" s="113"/>
      <c r="G28" s="113"/>
      <c r="H28" s="113"/>
      <c r="I28" s="113"/>
      <c r="J28" s="114"/>
      <c r="K28" s="53">
        <f>SUM(K23:K27)</f>
        <v>391298074</v>
      </c>
      <c r="L28" s="10"/>
      <c r="M28" s="5"/>
    </row>
    <row r="29" spans="1:13" ht="30" customHeight="1">
      <c r="A29" s="5"/>
      <c r="B29" s="9"/>
      <c r="C29" s="70"/>
      <c r="D29" s="69" t="s">
        <v>42</v>
      </c>
      <c r="E29" s="120" t="s">
        <v>66</v>
      </c>
      <c r="F29" s="121"/>
      <c r="G29" s="121"/>
      <c r="H29" s="121"/>
      <c r="I29" s="121"/>
      <c r="J29" s="121"/>
      <c r="K29" s="122"/>
      <c r="L29" s="10"/>
      <c r="M29" s="5"/>
    </row>
    <row r="30" spans="1:13" ht="30" customHeight="1">
      <c r="A30" s="5"/>
      <c r="B30" s="9"/>
      <c r="C30" s="24">
        <v>13</v>
      </c>
      <c r="D30" s="24" t="s">
        <v>43</v>
      </c>
      <c r="E30" s="24"/>
      <c r="F30" s="24"/>
      <c r="G30" s="65" t="s">
        <v>67</v>
      </c>
      <c r="H30" s="62" t="s">
        <v>52</v>
      </c>
      <c r="I30" s="64">
        <v>400</v>
      </c>
      <c r="J30" s="66">
        <v>35912.5</v>
      </c>
      <c r="K30" s="66">
        <f>ROUND(I30*J30,9)</f>
        <v>14365000</v>
      </c>
      <c r="L30" s="10"/>
      <c r="M30" s="5"/>
    </row>
    <row r="31" spans="1:13" ht="30" customHeight="1" thickBot="1">
      <c r="A31" s="5"/>
      <c r="B31" s="9"/>
      <c r="C31" s="112" t="s">
        <v>13</v>
      </c>
      <c r="D31" s="113"/>
      <c r="E31" s="113"/>
      <c r="F31" s="113"/>
      <c r="G31" s="113"/>
      <c r="H31" s="113"/>
      <c r="I31" s="113"/>
      <c r="J31" s="114"/>
      <c r="K31" s="53">
        <f>SUM(K30)</f>
        <v>14365000</v>
      </c>
      <c r="L31" s="10"/>
      <c r="M31" s="5"/>
    </row>
    <row r="32" spans="1:13" s="3" customFormat="1" ht="30" customHeight="1" thickBot="1">
      <c r="A32" s="11"/>
      <c r="B32" s="12"/>
      <c r="C32" s="25"/>
      <c r="D32" s="26"/>
      <c r="E32" s="25"/>
      <c r="F32" s="25"/>
      <c r="G32" s="74" t="s">
        <v>48</v>
      </c>
      <c r="H32" s="75"/>
      <c r="I32" s="76"/>
      <c r="J32" s="77"/>
      <c r="K32" s="78">
        <f>K14+K21+K28+K31</f>
        <v>545549189</v>
      </c>
      <c r="L32" s="13"/>
      <c r="M32" s="11"/>
    </row>
    <row r="33" spans="1:13" s="3" customFormat="1" thickBot="1">
      <c r="A33" s="11"/>
      <c r="B33" s="12"/>
      <c r="C33" s="25"/>
      <c r="D33" s="26"/>
      <c r="E33" s="26"/>
      <c r="F33" s="26"/>
      <c r="G33" s="25"/>
      <c r="H33" s="25"/>
      <c r="I33" s="27"/>
      <c r="J33" s="28"/>
      <c r="K33" s="29"/>
      <c r="L33" s="13"/>
      <c r="M33" s="11"/>
    </row>
    <row r="34" spans="1:13" s="3" customFormat="1" ht="15.75">
      <c r="A34" s="11"/>
      <c r="B34" s="12"/>
      <c r="C34" s="30"/>
      <c r="D34" s="110"/>
      <c r="E34" s="110"/>
      <c r="F34" s="110"/>
      <c r="G34" s="110"/>
      <c r="H34" s="110"/>
      <c r="I34" s="110"/>
      <c r="J34" s="110"/>
      <c r="K34" s="111"/>
      <c r="L34" s="14"/>
      <c r="M34" s="11"/>
    </row>
    <row r="35" spans="1:13" s="3" customFormat="1" ht="46.5" customHeight="1">
      <c r="A35" s="11"/>
      <c r="B35" s="12"/>
      <c r="C35" s="100" t="s">
        <v>14</v>
      </c>
      <c r="D35" s="101"/>
      <c r="E35" s="101"/>
      <c r="F35" s="101"/>
      <c r="G35" s="101"/>
      <c r="H35" s="109" t="s">
        <v>15</v>
      </c>
      <c r="I35" s="109"/>
      <c r="J35" s="109"/>
      <c r="K35" s="31" t="s">
        <v>16</v>
      </c>
      <c r="L35" s="15"/>
      <c r="M35" s="11"/>
    </row>
    <row r="36" spans="1:13" s="3" customFormat="1" ht="32.25" customHeight="1">
      <c r="A36" s="11"/>
      <c r="B36" s="12"/>
      <c r="C36" s="100" t="s">
        <v>17</v>
      </c>
      <c r="D36" s="101"/>
      <c r="E36" s="101"/>
      <c r="F36" s="101"/>
      <c r="G36" s="101"/>
      <c r="H36" s="105" t="s">
        <v>18</v>
      </c>
      <c r="I36" s="105"/>
      <c r="J36" s="32" t="s">
        <v>19</v>
      </c>
      <c r="K36" s="33">
        <v>0.2</v>
      </c>
      <c r="L36" s="15"/>
      <c r="M36" s="11"/>
    </row>
    <row r="37" spans="1:13" s="3" customFormat="1" ht="30" customHeight="1">
      <c r="A37" s="11"/>
      <c r="B37" s="12"/>
      <c r="C37" s="100" t="s">
        <v>20</v>
      </c>
      <c r="D37" s="101"/>
      <c r="E37" s="101"/>
      <c r="F37" s="101"/>
      <c r="G37" s="101"/>
      <c r="H37" s="102" t="s">
        <v>21</v>
      </c>
      <c r="I37" s="103"/>
      <c r="J37" s="32" t="s">
        <v>22</v>
      </c>
      <c r="K37" s="33">
        <v>0.05</v>
      </c>
      <c r="L37" s="15"/>
      <c r="M37" s="11"/>
    </row>
    <row r="38" spans="1:13" s="4" customFormat="1" ht="58.5" customHeight="1">
      <c r="A38" s="11"/>
      <c r="B38" s="12"/>
      <c r="C38" s="34"/>
      <c r="D38" s="35"/>
      <c r="E38" s="35"/>
      <c r="F38" s="35"/>
      <c r="G38" s="36"/>
      <c r="H38" s="104" t="s">
        <v>23</v>
      </c>
      <c r="I38" s="105"/>
      <c r="J38" s="32" t="s">
        <v>24</v>
      </c>
      <c r="K38" s="33">
        <v>0.05</v>
      </c>
      <c r="L38" s="13"/>
      <c r="M38" s="11"/>
    </row>
    <row r="39" spans="1:13" ht="57" customHeight="1">
      <c r="A39" s="5"/>
      <c r="B39" s="9"/>
      <c r="C39" s="37"/>
      <c r="D39" s="38"/>
      <c r="E39" s="38"/>
      <c r="F39" s="38"/>
      <c r="G39" s="39"/>
      <c r="H39" s="105" t="s">
        <v>25</v>
      </c>
      <c r="I39" s="105"/>
      <c r="J39" s="32" t="s">
        <v>26</v>
      </c>
      <c r="K39" s="33">
        <v>0.3</v>
      </c>
      <c r="L39" s="10"/>
      <c r="M39" s="5"/>
    </row>
    <row r="40" spans="1:13">
      <c r="A40" s="5"/>
      <c r="B40" s="9"/>
      <c r="C40" s="40"/>
      <c r="D40" s="41"/>
      <c r="E40" s="41"/>
      <c r="F40" s="41"/>
      <c r="G40" s="42"/>
      <c r="H40" s="98"/>
      <c r="I40" s="98"/>
      <c r="J40" s="98"/>
      <c r="K40" s="99"/>
      <c r="L40" s="10"/>
      <c r="M40" s="5"/>
    </row>
    <row r="41" spans="1:13" ht="17.25" thickBot="1">
      <c r="A41" s="5"/>
      <c r="B41" s="45"/>
      <c r="C41" s="46"/>
      <c r="D41" s="46"/>
      <c r="E41" s="47"/>
      <c r="F41" s="46"/>
      <c r="G41" s="48"/>
      <c r="H41" s="46"/>
      <c r="I41" s="46"/>
      <c r="J41" s="46"/>
      <c r="K41" s="46"/>
      <c r="L41" s="49"/>
      <c r="M41" s="5"/>
    </row>
    <row r="42" spans="1:13" ht="17.25" thickTop="1">
      <c r="A42" s="5"/>
      <c r="B42" s="5"/>
      <c r="C42" s="5"/>
      <c r="D42" s="5"/>
      <c r="E42" s="6"/>
      <c r="F42" s="5"/>
      <c r="G42" s="5"/>
      <c r="H42" s="5"/>
      <c r="I42" s="5"/>
      <c r="J42" s="5"/>
      <c r="K42" s="5"/>
      <c r="L42" s="5"/>
      <c r="M42" s="5"/>
    </row>
  </sheetData>
  <mergeCells count="29">
    <mergeCell ref="C36:G36"/>
    <mergeCell ref="C8:K8"/>
    <mergeCell ref="C35:G35"/>
    <mergeCell ref="H35:J35"/>
    <mergeCell ref="H36:I36"/>
    <mergeCell ref="D34:K34"/>
    <mergeCell ref="C28:J28"/>
    <mergeCell ref="C31:J31"/>
    <mergeCell ref="E11:K11"/>
    <mergeCell ref="E15:K15"/>
    <mergeCell ref="E29:K29"/>
    <mergeCell ref="E22:K22"/>
    <mergeCell ref="H40:K40"/>
    <mergeCell ref="C37:G37"/>
    <mergeCell ref="H37:I37"/>
    <mergeCell ref="H38:I38"/>
    <mergeCell ref="H39:I39"/>
    <mergeCell ref="C4:K4"/>
    <mergeCell ref="I9:I10"/>
    <mergeCell ref="C3:K3"/>
    <mergeCell ref="J9:J10"/>
    <mergeCell ref="K9:K10"/>
    <mergeCell ref="C9:C10"/>
    <mergeCell ref="D9:D10"/>
    <mergeCell ref="G9:G10"/>
    <mergeCell ref="H9:H10"/>
    <mergeCell ref="E9:F9"/>
    <mergeCell ref="C5:K6"/>
    <mergeCell ref="C7:K7"/>
  </mergeCells>
  <pageMargins left="0.11811023622047245" right="0.11811023622047245" top="0.15748031496062992" bottom="0.15748031496062992" header="0.31496062992125984" footer="0.31496062992125984"/>
  <pageSetup scale="1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CC201DDD-042F-4995-8B74-FAA253F5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2023-06-02T17:59:42Z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