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hanna E Santos R\Documents\2023\3. INS\2. PROCESOS\33. TRABAJO EN ALTURAS\SECOP II\"/>
    </mc:Choice>
  </mc:AlternateContent>
  <xr:revisionPtr revIDLastSave="0" documentId="13_ncr:1_{B3D0C6F4-B9D6-45FA-8F49-AF5FD89A1D95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Hoja1" sheetId="1" r:id="rId1"/>
    <sheet name="Hoja1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2" l="1"/>
  <c r="K7" i="2"/>
  <c r="I7" i="2"/>
  <c r="I6" i="2"/>
  <c r="F13" i="2" s="1"/>
  <c r="I5" i="2"/>
  <c r="J5" i="2" l="1"/>
  <c r="J7" i="2"/>
  <c r="J6" i="2"/>
  <c r="F12" i="2"/>
  <c r="F14" i="2"/>
  <c r="F15" i="2" l="1"/>
  <c r="J6" i="1"/>
  <c r="K6" i="1" s="1"/>
  <c r="J7" i="1"/>
  <c r="K7" i="1" s="1"/>
  <c r="J5" i="1"/>
  <c r="K5" i="1" s="1"/>
  <c r="G13" i="1" l="1"/>
  <c r="G14" i="1"/>
  <c r="G12" i="1"/>
  <c r="G15" i="1" l="1"/>
</calcChain>
</file>

<file path=xl/sharedStrings.xml><?xml version="1.0" encoding="utf-8"?>
<sst xmlns="http://schemas.openxmlformats.org/spreadsheetml/2006/main" count="87" uniqueCount="27">
  <si>
    <t>ÍTEM</t>
  </si>
  <si>
    <t xml:space="preserve">DESCRIPCIÓN DEL BIEN Y/O SERVICIO </t>
  </si>
  <si>
    <t>CANTIDAD ESTIMADA</t>
  </si>
  <si>
    <t>Valor total según cantidad estimada</t>
  </si>
  <si>
    <t>Total:</t>
  </si>
  <si>
    <t>Curso De Alturas Nivel Jefe De Área</t>
  </si>
  <si>
    <t>Curso De Alturas Coordinador</t>
  </si>
  <si>
    <t>Trabajador Autorizado</t>
  </si>
  <si>
    <t>Also alturas</t>
  </si>
  <si>
    <t>Certi Alturas</t>
  </si>
  <si>
    <t>Everest Alturas</t>
  </si>
  <si>
    <t>Mundo Alturas</t>
  </si>
  <si>
    <t xml:space="preserve">
CÓDIGO UNSPC
</t>
  </si>
  <si>
    <t xml:space="preserve">Unidad de medida </t>
  </si>
  <si>
    <t>Promedio cotizaciones con Iva</t>
  </si>
  <si>
    <t>Promedio cotizaciones incluido Iva</t>
  </si>
  <si>
    <t>UN</t>
  </si>
  <si>
    <t>PRECIO UNITARIO OFERTADO INCLUIDO IVA (OFERTA QUE PRESENTA EL PROPONENTE EN EL SECOP II)</t>
  </si>
  <si>
    <t>$</t>
  </si>
  <si>
    <t xml:space="preserve">CANTIDAD </t>
  </si>
  <si>
    <t>Valor total según cantidad a contratar CON IVA</t>
  </si>
  <si>
    <t xml:space="preserve">Certificado de Alturas Bogota </t>
  </si>
  <si>
    <t>EVEREST CURSOS DE ALTURA BOGOTÁ</t>
  </si>
  <si>
    <t>Promedio cotizaciones sin IVA</t>
  </si>
  <si>
    <t>Valor total según cantidad a contratar sin IVA</t>
  </si>
  <si>
    <t xml:space="preserve"> IVA</t>
  </si>
  <si>
    <t>Valor total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</si>
</sst>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3" formatCode="_-* #,##0.00_-;\-* #,##0.00_-;_-* &quot;-&quot;??_-;_-@_-"/>
    <numFmt numFmtId="164" formatCode="_-* #,##0_-;\-* #,##0_-;_-* &quot;-&quot;??_-;_-@_-"/>
    <numFmt numFmtId="165" formatCode="#,##0_ ;[Red]\-#,##0\ "/>
  </numFmts>
  <fonts count="6" x14ac:knownFonts="1">
    <font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b/>
      <sz val="14"/>
      <color rgb="FF000000"/>
      <name val="Arial Narrow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9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6" fontId="2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/>
    <xf numFmtId="6" fontId="1" fillId="3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6" fontId="2" fillId="3" borderId="0" xfId="0" applyNumberFormat="1" applyFont="1" applyFill="1" applyAlignment="1">
      <alignment horizontal="center" vertical="center"/>
    </xf>
    <xf numFmtId="6" fontId="1" fillId="3" borderId="0" xfId="0" applyNumberFormat="1" applyFont="1" applyFill="1" applyAlignment="1">
      <alignment horizontal="center" vertical="center"/>
    </xf>
    <xf numFmtId="6" fontId="0" fillId="0" borderId="0" xfId="0" applyNumberFormat="1"/>
    <xf numFmtId="10" fontId="0" fillId="0" borderId="0" xfId="0" applyNumberFormat="1"/>
    <xf numFmtId="6" fontId="0" fillId="4" borderId="0" xfId="0" applyNumberFormat="1" applyFill="1"/>
    <xf numFmtId="164" fontId="0" fillId="0" borderId="0" xfId="1" applyNumberFormat="1" applyFont="1"/>
    <xf numFmtId="164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0" fillId="0" borderId="0" xfId="0" applyNumberFormat="1"/>
    <xf numFmtId="165" fontId="2" fillId="3" borderId="1" xfId="0" applyNumberFormat="1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3" fontId="2" fillId="3" borderId="3" xfId="0" applyNumberFormat="1" applyFont="1" applyFill="1" applyBorder="1" applyAlignment="1">
      <alignment horizontal="center" vertical="center"/>
    </xf>
    <xf numFmtId="3" fontId="2" fillId="3" borderId="0" xfId="0" applyNumberFormat="1" applyFont="1" applyFill="1" applyBorder="1" applyAlignment="1">
      <alignment horizontal="center" vertical="center"/>
    </xf>
    <xf numFmtId="3" fontId="2" fillId="3" borderId="4" xfId="0" applyNumberFormat="1" applyFont="1" applyFill="1" applyBorder="1" applyAlignment="1">
      <alignment horizontal="center" vertical="center"/>
    </xf>
    <xf numFmtId="3" fontId="2" fillId="3" borderId="5" xfId="0" applyNumberFormat="1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M24"/>
  <sheetViews>
    <sheetView workbookViewId="0">
      <selection activeCell="F1" sqref="F1:F1048576"/>
    </sheetView>
  </sheetViews>
  <sheetFormatPr baseColWidth="10" defaultRowHeight="14.5" x14ac:dyDescent="0.35"/>
  <cols>
    <col min="1" max="1" width="6.453125" customWidth="1"/>
    <col min="2" max="2" width="13.1796875" customWidth="1"/>
    <col min="3" max="3" width="19.54296875" customWidth="1"/>
    <col min="4" max="5" width="11.7265625" customWidth="1"/>
    <col min="6" max="6" width="10.81640625" customWidth="1"/>
    <col min="7" max="9" width="14.81640625" customWidth="1"/>
    <col min="11" max="11" width="21.453125" customWidth="1"/>
  </cols>
  <sheetData>
    <row r="4" spans="1:13" ht="31.5" x14ac:dyDescent="0.35">
      <c r="A4" s="4" t="s">
        <v>0</v>
      </c>
      <c r="B4" s="4"/>
      <c r="C4" s="5" t="s">
        <v>1</v>
      </c>
      <c r="D4" s="6" t="s">
        <v>2</v>
      </c>
      <c r="E4" s="6"/>
      <c r="F4" s="6" t="s">
        <v>8</v>
      </c>
      <c r="G4" s="6" t="s">
        <v>9</v>
      </c>
      <c r="H4" s="6" t="s">
        <v>10</v>
      </c>
      <c r="I4" s="6" t="s">
        <v>11</v>
      </c>
      <c r="J4" s="6" t="s">
        <v>15</v>
      </c>
    </row>
    <row r="5" spans="1:13" x14ac:dyDescent="0.35">
      <c r="A5" s="2">
        <v>1</v>
      </c>
      <c r="B5" s="2"/>
      <c r="C5" s="1" t="s">
        <v>7</v>
      </c>
      <c r="D5" s="3">
        <v>25</v>
      </c>
      <c r="E5" s="3"/>
      <c r="F5" s="8">
        <v>220000</v>
      </c>
      <c r="G5" s="8">
        <v>110000</v>
      </c>
      <c r="H5" s="8">
        <v>120000</v>
      </c>
      <c r="I5" s="8">
        <v>120000</v>
      </c>
      <c r="J5" s="8">
        <f>AVERAGE(F5,G5:I5)</f>
        <v>142500</v>
      </c>
      <c r="K5" s="16">
        <f>F5/J5-100%</f>
        <v>0.54385964912280693</v>
      </c>
    </row>
    <row r="6" spans="1:13" ht="36" customHeight="1" x14ac:dyDescent="0.35">
      <c r="A6" s="2">
        <v>2</v>
      </c>
      <c r="B6" s="2"/>
      <c r="C6" s="1" t="s">
        <v>5</v>
      </c>
      <c r="D6" s="3">
        <v>3</v>
      </c>
      <c r="E6" s="3"/>
      <c r="F6" s="8">
        <v>90000</v>
      </c>
      <c r="G6" s="8">
        <v>90000</v>
      </c>
      <c r="H6" s="8">
        <v>100000</v>
      </c>
      <c r="I6" s="8">
        <v>100000</v>
      </c>
      <c r="J6" s="8">
        <f>AVERAGE(F6,G6:I6)</f>
        <v>95000</v>
      </c>
      <c r="K6" s="16">
        <f>F6/J6-100%</f>
        <v>-5.2631578947368474E-2</v>
      </c>
    </row>
    <row r="7" spans="1:13" x14ac:dyDescent="0.35">
      <c r="A7" s="2">
        <v>3</v>
      </c>
      <c r="B7" s="2"/>
      <c r="C7" s="1" t="s">
        <v>6</v>
      </c>
      <c r="D7" s="3">
        <v>2</v>
      </c>
      <c r="E7" s="3"/>
      <c r="F7" s="8">
        <v>560000</v>
      </c>
      <c r="G7" s="8">
        <v>330000</v>
      </c>
      <c r="H7" s="8">
        <v>350000</v>
      </c>
      <c r="I7" s="8">
        <v>330000</v>
      </c>
      <c r="J7" s="8">
        <f>AVERAGE(F7,G7:I7)</f>
        <v>392500</v>
      </c>
      <c r="K7" s="16">
        <f>F7/J7-100%</f>
        <v>0.4267515923566878</v>
      </c>
    </row>
    <row r="8" spans="1:13" x14ac:dyDescent="0.35">
      <c r="L8">
        <v>330</v>
      </c>
      <c r="M8">
        <v>100</v>
      </c>
    </row>
    <row r="9" spans="1:13" x14ac:dyDescent="0.35">
      <c r="L9">
        <v>560</v>
      </c>
    </row>
    <row r="11" spans="1:13" ht="31.5" x14ac:dyDescent="0.35">
      <c r="A11" s="4" t="s">
        <v>0</v>
      </c>
      <c r="B11" s="6" t="s">
        <v>12</v>
      </c>
      <c r="C11" s="6" t="s">
        <v>1</v>
      </c>
      <c r="D11" s="6" t="s">
        <v>2</v>
      </c>
      <c r="E11" s="6" t="s">
        <v>13</v>
      </c>
      <c r="F11" s="6" t="s">
        <v>14</v>
      </c>
      <c r="G11" s="6" t="s">
        <v>3</v>
      </c>
      <c r="H11" s="6"/>
      <c r="I11" s="12"/>
    </row>
    <row r="12" spans="1:13" x14ac:dyDescent="0.35">
      <c r="A12" s="2">
        <v>1</v>
      </c>
      <c r="B12" s="2">
        <v>86101802</v>
      </c>
      <c r="C12" s="1" t="s">
        <v>7</v>
      </c>
      <c r="D12" s="3">
        <v>25</v>
      </c>
      <c r="E12" s="3" t="s">
        <v>16</v>
      </c>
      <c r="F12" s="8">
        <v>142500</v>
      </c>
      <c r="G12" s="8">
        <f>F12*D12</f>
        <v>3562500</v>
      </c>
      <c r="H12" s="8"/>
      <c r="I12" s="13"/>
    </row>
    <row r="13" spans="1:13" ht="21" x14ac:dyDescent="0.35">
      <c r="A13" s="2">
        <v>2</v>
      </c>
      <c r="B13" s="2">
        <v>86101802</v>
      </c>
      <c r="C13" s="1" t="s">
        <v>5</v>
      </c>
      <c r="D13" s="3">
        <v>3</v>
      </c>
      <c r="E13" s="3" t="s">
        <v>16</v>
      </c>
      <c r="F13" s="8">
        <v>95000</v>
      </c>
      <c r="G13" s="8">
        <f>F13*D13</f>
        <v>285000</v>
      </c>
      <c r="H13" s="8"/>
      <c r="I13" s="13"/>
    </row>
    <row r="14" spans="1:13" x14ac:dyDescent="0.35">
      <c r="A14" s="2">
        <v>3</v>
      </c>
      <c r="B14" s="2">
        <v>86101802</v>
      </c>
      <c r="C14" s="1" t="s">
        <v>6</v>
      </c>
      <c r="D14" s="3">
        <v>2</v>
      </c>
      <c r="E14" s="3" t="s">
        <v>16</v>
      </c>
      <c r="F14" s="8">
        <v>392500</v>
      </c>
      <c r="G14" s="8">
        <f>F14*D14</f>
        <v>785000</v>
      </c>
      <c r="H14" s="8"/>
      <c r="I14" s="13"/>
    </row>
    <row r="15" spans="1:13" ht="18.5" x14ac:dyDescent="0.45">
      <c r="A15" s="7"/>
      <c r="B15" s="7"/>
      <c r="C15" s="9" t="s">
        <v>4</v>
      </c>
      <c r="D15" s="10"/>
      <c r="E15" s="10"/>
      <c r="F15" s="10"/>
      <c r="G15" s="11">
        <f>SUM(G12:G14)</f>
        <v>4632500</v>
      </c>
      <c r="H15" s="14"/>
      <c r="I15" s="14"/>
    </row>
    <row r="21" spans="1:7" ht="63" x14ac:dyDescent="0.35">
      <c r="A21" s="4" t="s">
        <v>0</v>
      </c>
      <c r="B21" s="6" t="s">
        <v>12</v>
      </c>
      <c r="C21" s="6" t="s">
        <v>1</v>
      </c>
      <c r="D21" s="6" t="s">
        <v>2</v>
      </c>
      <c r="E21" s="6" t="s">
        <v>13</v>
      </c>
      <c r="F21" s="6" t="s">
        <v>14</v>
      </c>
      <c r="G21" s="6" t="s">
        <v>17</v>
      </c>
    </row>
    <row r="22" spans="1:7" x14ac:dyDescent="0.35">
      <c r="A22" s="2">
        <v>1</v>
      </c>
      <c r="B22" s="2">
        <v>86101802</v>
      </c>
      <c r="C22" s="1" t="s">
        <v>7</v>
      </c>
      <c r="D22" s="3">
        <v>25</v>
      </c>
      <c r="E22" s="3" t="s">
        <v>16</v>
      </c>
      <c r="F22" s="8">
        <v>142500</v>
      </c>
      <c r="G22" s="8" t="s">
        <v>18</v>
      </c>
    </row>
    <row r="23" spans="1:7" ht="21" x14ac:dyDescent="0.35">
      <c r="A23" s="2">
        <v>2</v>
      </c>
      <c r="B23" s="2">
        <v>86101802</v>
      </c>
      <c r="C23" s="1" t="s">
        <v>5</v>
      </c>
      <c r="D23" s="3">
        <v>3</v>
      </c>
      <c r="E23" s="3" t="s">
        <v>16</v>
      </c>
      <c r="F23" s="8">
        <v>95000</v>
      </c>
      <c r="G23" s="8" t="s">
        <v>18</v>
      </c>
    </row>
    <row r="24" spans="1:7" x14ac:dyDescent="0.35">
      <c r="A24" s="2">
        <v>3</v>
      </c>
      <c r="B24" s="2">
        <v>86101802</v>
      </c>
      <c r="C24" s="1" t="s">
        <v>6</v>
      </c>
      <c r="D24" s="3">
        <v>2</v>
      </c>
      <c r="E24" s="3" t="s">
        <v>16</v>
      </c>
      <c r="F24" s="8">
        <v>392500</v>
      </c>
      <c r="G24" s="8" t="s">
        <v>18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AD24"/>
  <sheetViews>
    <sheetView tabSelected="1" view="pageBreakPreview" zoomScale="90" zoomScaleNormal="80" zoomScaleSheetLayoutView="90" workbookViewId="0">
      <selection activeCell="M5" sqref="M5"/>
    </sheetView>
  </sheetViews>
  <sheetFormatPr baseColWidth="10" defaultRowHeight="14.5" x14ac:dyDescent="0.35"/>
  <cols>
    <col min="1" max="1" width="6.453125" customWidth="1"/>
    <col min="2" max="2" width="13.1796875" customWidth="1"/>
    <col min="3" max="3" width="19.54296875" customWidth="1"/>
    <col min="4" max="5" width="11.7265625" customWidth="1"/>
    <col min="6" max="8" width="14.81640625" customWidth="1"/>
    <col min="10" max="10" width="11.36328125" bestFit="1" customWidth="1"/>
    <col min="26" max="26" width="21.453125" customWidth="1"/>
    <col min="28" max="28" width="12.36328125" bestFit="1" customWidth="1"/>
    <col min="30" max="30" width="12.6328125" bestFit="1" customWidth="1"/>
  </cols>
  <sheetData>
    <row r="4" spans="1:30" ht="31.5" x14ac:dyDescent="0.35">
      <c r="A4" s="4" t="s">
        <v>0</v>
      </c>
      <c r="B4" s="6" t="s">
        <v>12</v>
      </c>
      <c r="C4" s="5" t="s">
        <v>1</v>
      </c>
      <c r="D4" s="6" t="s">
        <v>19</v>
      </c>
      <c r="E4" s="6" t="s">
        <v>13</v>
      </c>
      <c r="F4" s="6" t="s">
        <v>9</v>
      </c>
      <c r="G4" s="6" t="s">
        <v>22</v>
      </c>
      <c r="H4" s="6" t="s">
        <v>21</v>
      </c>
      <c r="I4" s="6" t="s">
        <v>23</v>
      </c>
      <c r="J4" s="6" t="s">
        <v>25</v>
      </c>
      <c r="K4" s="21" t="s">
        <v>26</v>
      </c>
    </row>
    <row r="5" spans="1:30" x14ac:dyDescent="0.35">
      <c r="A5" s="2">
        <v>1</v>
      </c>
      <c r="B5" s="2">
        <v>86101802</v>
      </c>
      <c r="C5" s="1" t="s">
        <v>7</v>
      </c>
      <c r="D5" s="3">
        <v>20</v>
      </c>
      <c r="E5" s="3" t="s">
        <v>16</v>
      </c>
      <c r="F5" s="8">
        <v>110000</v>
      </c>
      <c r="G5" s="8">
        <v>120000</v>
      </c>
      <c r="H5" s="23">
        <v>110000</v>
      </c>
      <c r="I5" s="24">
        <f>AVERAGE(F5,G5,H5)</f>
        <v>113333.33333333333</v>
      </c>
      <c r="J5" s="24">
        <f>I5*19%</f>
        <v>21533.333333333332</v>
      </c>
      <c r="K5" s="27">
        <v>134866</v>
      </c>
      <c r="Z5" s="16"/>
      <c r="AA5" s="15"/>
      <c r="AB5" s="15"/>
      <c r="AD5" s="18"/>
    </row>
    <row r="6" spans="1:30" ht="36" customHeight="1" x14ac:dyDescent="0.35">
      <c r="A6" s="2">
        <v>2</v>
      </c>
      <c r="B6" s="2">
        <v>86101802</v>
      </c>
      <c r="C6" s="1" t="s">
        <v>5</v>
      </c>
      <c r="D6" s="3">
        <v>3</v>
      </c>
      <c r="E6" s="3" t="s">
        <v>16</v>
      </c>
      <c r="F6" s="8">
        <v>90000</v>
      </c>
      <c r="G6" s="8">
        <v>100000</v>
      </c>
      <c r="H6" s="23">
        <v>90000</v>
      </c>
      <c r="I6" s="24">
        <f>AVERAGE(F6,G6,H6)</f>
        <v>93333.333333333328</v>
      </c>
      <c r="J6" s="25">
        <f t="shared" ref="J6:J7" si="0">I6*19%</f>
        <v>17733.333333333332</v>
      </c>
      <c r="K6" s="24">
        <v>111071</v>
      </c>
      <c r="L6" s="26"/>
      <c r="Z6" s="16"/>
      <c r="AA6" s="15"/>
      <c r="AB6" s="15"/>
      <c r="AD6" s="18"/>
    </row>
    <row r="7" spans="1:30" x14ac:dyDescent="0.35">
      <c r="A7" s="2">
        <v>3</v>
      </c>
      <c r="B7" s="2">
        <v>86101802</v>
      </c>
      <c r="C7" s="1" t="s">
        <v>6</v>
      </c>
      <c r="D7" s="3">
        <v>2</v>
      </c>
      <c r="E7" s="3" t="s">
        <v>16</v>
      </c>
      <c r="F7" s="8">
        <v>330000</v>
      </c>
      <c r="G7" s="8">
        <v>350000</v>
      </c>
      <c r="H7" s="23">
        <v>350000</v>
      </c>
      <c r="I7" s="24">
        <f>AVERAGE(F7,G7,H7)</f>
        <v>343333.33333333331</v>
      </c>
      <c r="J7" s="24">
        <f t="shared" si="0"/>
        <v>65233.333333333328</v>
      </c>
      <c r="K7" s="28">
        <f t="shared" ref="K6:K7" si="1">I7+J7</f>
        <v>408566.66666666663</v>
      </c>
      <c r="Z7" s="16"/>
      <c r="AA7" s="15"/>
      <c r="AB7" s="15"/>
      <c r="AD7" s="18"/>
    </row>
    <row r="8" spans="1:30" x14ac:dyDescent="0.35">
      <c r="I8" s="22"/>
      <c r="J8" s="22"/>
      <c r="K8" s="22"/>
      <c r="AD8" s="19"/>
    </row>
    <row r="9" spans="1:30" x14ac:dyDescent="0.35">
      <c r="AD9" s="19"/>
    </row>
    <row r="10" spans="1:30" x14ac:dyDescent="0.35">
      <c r="AD10" s="19"/>
    </row>
    <row r="11" spans="1:30" ht="31.5" x14ac:dyDescent="0.35">
      <c r="A11" s="4" t="s">
        <v>0</v>
      </c>
      <c r="B11" s="6" t="s">
        <v>12</v>
      </c>
      <c r="C11" s="6" t="s">
        <v>1</v>
      </c>
      <c r="D11" s="6" t="s">
        <v>19</v>
      </c>
      <c r="E11" s="6" t="s">
        <v>13</v>
      </c>
      <c r="F11" s="6" t="s">
        <v>24</v>
      </c>
      <c r="G11" s="6" t="s">
        <v>20</v>
      </c>
    </row>
    <row r="12" spans="1:30" x14ac:dyDescent="0.35">
      <c r="A12" s="2">
        <v>1</v>
      </c>
      <c r="B12" s="2">
        <v>86101802</v>
      </c>
      <c r="C12" s="1" t="s">
        <v>7</v>
      </c>
      <c r="D12" s="3">
        <v>20</v>
      </c>
      <c r="E12" s="3" t="s">
        <v>16</v>
      </c>
      <c r="F12" s="8">
        <f>D12*I5</f>
        <v>2266666.6666666665</v>
      </c>
      <c r="G12" s="8">
        <v>2697320</v>
      </c>
      <c r="J12" s="15"/>
    </row>
    <row r="13" spans="1:30" ht="21" x14ac:dyDescent="0.35">
      <c r="A13" s="2">
        <v>2</v>
      </c>
      <c r="B13" s="2">
        <v>86101802</v>
      </c>
      <c r="C13" s="1" t="s">
        <v>5</v>
      </c>
      <c r="D13" s="3">
        <v>3</v>
      </c>
      <c r="E13" s="3" t="s">
        <v>16</v>
      </c>
      <c r="F13" s="8">
        <f>D13*I6</f>
        <v>280000</v>
      </c>
      <c r="G13" s="8">
        <v>333213</v>
      </c>
      <c r="Z13" s="8"/>
      <c r="AA13" s="17"/>
      <c r="AC13" s="15"/>
      <c r="AD13" s="15"/>
    </row>
    <row r="14" spans="1:30" x14ac:dyDescent="0.35">
      <c r="A14" s="2">
        <v>3</v>
      </c>
      <c r="B14" s="2">
        <v>86101802</v>
      </c>
      <c r="C14" s="1" t="s">
        <v>6</v>
      </c>
      <c r="D14" s="3">
        <v>2</v>
      </c>
      <c r="E14" s="3" t="s">
        <v>16</v>
      </c>
      <c r="F14" s="8">
        <f>D14*I7</f>
        <v>686666.66666666663</v>
      </c>
      <c r="G14" s="8">
        <v>817134</v>
      </c>
      <c r="Z14" s="8"/>
      <c r="AA14" s="15"/>
      <c r="AC14" s="15"/>
      <c r="AD14" s="15"/>
    </row>
    <row r="15" spans="1:30" ht="18.5" x14ac:dyDescent="0.45">
      <c r="A15" s="7"/>
      <c r="B15" s="7"/>
      <c r="C15" s="20" t="s">
        <v>4</v>
      </c>
      <c r="D15" s="10"/>
      <c r="E15" s="10"/>
      <c r="F15" s="11">
        <f>SUM(F12:F14)</f>
        <v>3233333.333333333</v>
      </c>
      <c r="G15" s="8">
        <f>SUM(G12:G14)</f>
        <v>3847667</v>
      </c>
      <c r="J15" s="15"/>
      <c r="Z15" s="8"/>
      <c r="AA15" s="15"/>
      <c r="AC15" s="15"/>
      <c r="AD15" s="15"/>
    </row>
    <row r="16" spans="1:30" x14ac:dyDescent="0.35">
      <c r="F16" s="15"/>
    </row>
    <row r="21" spans="1:6" ht="63" x14ac:dyDescent="0.35">
      <c r="A21" s="4" t="s">
        <v>0</v>
      </c>
      <c r="B21" s="6" t="s">
        <v>12</v>
      </c>
      <c r="C21" s="6" t="s">
        <v>1</v>
      </c>
      <c r="D21" s="6" t="s">
        <v>19</v>
      </c>
      <c r="E21" s="6" t="s">
        <v>13</v>
      </c>
      <c r="F21" s="6" t="s">
        <v>17</v>
      </c>
    </row>
    <row r="22" spans="1:6" x14ac:dyDescent="0.35">
      <c r="A22" s="2">
        <v>1</v>
      </c>
      <c r="B22" s="2">
        <v>86101802</v>
      </c>
      <c r="C22" s="1" t="s">
        <v>7</v>
      </c>
      <c r="D22" s="3">
        <v>20</v>
      </c>
      <c r="E22" s="3" t="s">
        <v>16</v>
      </c>
      <c r="F22" s="8" t="s">
        <v>18</v>
      </c>
    </row>
    <row r="23" spans="1:6" ht="21" x14ac:dyDescent="0.35">
      <c r="A23" s="2">
        <v>2</v>
      </c>
      <c r="B23" s="2">
        <v>86101802</v>
      </c>
      <c r="C23" s="1" t="s">
        <v>5</v>
      </c>
      <c r="D23" s="3">
        <v>3</v>
      </c>
      <c r="E23" s="3" t="s">
        <v>16</v>
      </c>
      <c r="F23" s="8" t="s">
        <v>18</v>
      </c>
    </row>
    <row r="24" spans="1:6" x14ac:dyDescent="0.35">
      <c r="A24" s="2">
        <v>3</v>
      </c>
      <c r="B24" s="2">
        <v>86101802</v>
      </c>
      <c r="C24" s="1" t="s">
        <v>6</v>
      </c>
      <c r="D24" s="3">
        <v>2</v>
      </c>
      <c r="E24" s="3" t="s">
        <v>16</v>
      </c>
      <c r="F24" s="8" t="s">
        <v>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Ramirez</dc:creator>
  <cp:lastModifiedBy>Johanna E Santos R</cp:lastModifiedBy>
  <cp:lastPrinted>2023-07-13T21:48:24Z</cp:lastPrinted>
  <dcterms:created xsi:type="dcterms:W3CDTF">2023-03-14T02:23:59Z</dcterms:created>
  <dcterms:modified xsi:type="dcterms:W3CDTF">2023-07-13T21:49:09Z</dcterms:modified>
</cp:coreProperties>
</file>