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2023\CALI\CUENTA DOS\PUESTOS DE TRABAJO\ESTUDIO DEL SECTOR Y MATRIZ DE RIESGO\"/>
    </mc:Choice>
  </mc:AlternateContent>
  <xr:revisionPtr revIDLastSave="0" documentId="13_ncr:1_{3358DC86-610B-4BB1-8C53-8743D1555138}" xr6:coauthVersionLast="47" xr6:coauthVersionMax="47" xr10:uidLastSave="{00000000-0000-0000-0000-000000000000}"/>
  <bookViews>
    <workbookView xWindow="-110" yWindow="-110" windowWidth="19420" windowHeight="10300" xr2:uid="{6E4A3626-2425-4A94-9A86-A2418CC39836}"/>
  </bookViews>
  <sheets>
    <sheet name="Hoja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4" i="1" l="1"/>
  <c r="I7" i="1"/>
  <c r="H5" i="1"/>
  <c r="I5" i="1" s="1"/>
  <c r="H21" i="1"/>
  <c r="H22" i="1"/>
  <c r="H23" i="1"/>
  <c r="I23" i="1" s="1"/>
  <c r="H20" i="1"/>
  <c r="I20" i="1" s="1"/>
  <c r="H14" i="1"/>
  <c r="H7" i="1"/>
  <c r="H6" i="1"/>
  <c r="H4" i="1"/>
  <c r="J7" i="1" l="1"/>
  <c r="I14" i="1"/>
  <c r="J14" i="1" s="1"/>
  <c r="I4" i="1"/>
  <c r="J4" i="1" s="1"/>
  <c r="J5" i="1"/>
  <c r="I21" i="1"/>
  <c r="J21" i="1" s="1"/>
  <c r="J23" i="1"/>
  <c r="I22" i="1"/>
  <c r="J22" i="1" s="1"/>
  <c r="J20" i="1"/>
  <c r="I6" i="1"/>
  <c r="J6" i="1" s="1"/>
</calcChain>
</file>

<file path=xl/sharedStrings.xml><?xml version="1.0" encoding="utf-8"?>
<sst xmlns="http://schemas.openxmlformats.org/spreadsheetml/2006/main" count="54" uniqueCount="46">
  <si>
    <t>ACTIVIDAD</t>
  </si>
  <si>
    <t>CANTIDAD</t>
  </si>
  <si>
    <t>Realizar cronograma de visitas de campo</t>
  </si>
  <si>
    <t>Elaborar cronograma de visitas de campo a los centros de trabajo donde están ubicados los funcionarios de discapacidad laboral</t>
  </si>
  <si>
    <t>Realizar visitas de campo a los puestos de trabajo determinados para los funcionarios con discapacidad laboral</t>
  </si>
  <si>
    <t>Lineamientos diseño discapacidad                       auditiva</t>
  </si>
  <si>
    <t>Lineamientos diseño discapacidad                 física</t>
  </si>
  <si>
    <t>Lineamientos diseño discapacidad visual</t>
  </si>
  <si>
    <t>Superficies de color mate en pisos y muebles para reducir los reflejos en el resplandor para personas con baja visión.</t>
  </si>
  <si>
    <t>Evaluar la existencia de obstáculos que podrían provocar accidentes a la persona mientras se desplaza por su espacio de trabajo</t>
  </si>
  <si>
    <t>Identificar la necesidad de uso de mapas táctiles en sistema braille y dibujos e imágenes táctiles.</t>
  </si>
  <si>
    <t>Validar los diseños</t>
  </si>
  <si>
    <t>Diseñar los planos</t>
  </si>
  <si>
    <t>DETALLE DE ACTIVIDADES</t>
  </si>
  <si>
    <t>Visitar los centros de trabajo donde están ubicados los funcionarios con discapacidad laboral   para identificar necesidades técnicas para el diseño de los puestos de trabajo de acuerdo al tipo de Discapacidad.</t>
  </si>
  <si>
    <t>Identificación e inventario de Señalización en espacios y circulaciones del centro de trabajo y/o edificio para facilitar orientación de la persona    y rutas de evacuación en caso de emergencia, letreros, carteles e imágenes informativas sobre el uso del equipo, maquinaria   y   pantallas digitales informativas.</t>
  </si>
  <si>
    <t>Distribuir de manera cercana los  elementos en el escritorio y contar con apoyapiés para las personas de talla baja.</t>
  </si>
  <si>
    <t>Espacio de circulación de las personas usuarias de sillas de ruedas.</t>
  </si>
  <si>
    <t>Tener presente iluminación y ventilación, conexiones eléctricas, internet, equipos, herramientas y elementos de oficina a usar</t>
  </si>
  <si>
    <t>Para el diseño se debe disponer de las medidas antropométricas, movimientos y funciones a realizar, como equipo y herramientas a usar.</t>
  </si>
  <si>
    <t>Para las personas con lesión de un hemicuerpo que afecta las extremidades superiores, se recomienda disponer los elementos en el espacio de uso del miembro funcional para el desempeño de las tareas</t>
  </si>
  <si>
    <t>Para personas de baja estatura en un puesto de recepción, se debe hacer un análisis de las posibles barreras para acceder al sitio de trabajo</t>
  </si>
  <si>
    <t>Identificar cantidad de cintas, marcas o diseños que permitan discriminar la existencia de superficies transparentes como vidrios, puertas, acrílicos u otros.</t>
  </si>
  <si>
    <t>Cuando existan escaleras es importante identificar la necesidad de cantidad de cintas de color en el borde de los peldaños que contrasten con el fondo de las mismas, de forma que se facilite el Desplazamiento.</t>
  </si>
  <si>
    <t>Identificación de las condiciones de  conexiones eléctricas y de redes de internet y Áreas de circulación.</t>
  </si>
  <si>
    <t>Analizar la información obtenida en campo para la identificación de las principales operaciones que han de llevarse a cabo para obtener los resultados requeridos y la especificación del sistema de trabajo necesario para ello.</t>
  </si>
  <si>
    <t>Analizar necesidades identificadas para la construcción de los diseños de los puestos de trabajo de acuerdo al tipo de discapacidad</t>
  </si>
  <si>
    <t>Crear diseños de los puestos de trabajo de acuerdo al tipo de discapacidad para tratar de diseñar la configuración física más adecuada y seleccionar los dispositivos técnicos necesarios, de acuerdo a los estándares que apliquen en materia de diseños de puestos de trabajo</t>
  </si>
  <si>
    <t>Crear diseños de los puestos de trabajo</t>
  </si>
  <si>
    <t>Validar los diseños mediante prototipos y simulaciones; y también se introducen las mejoras requeridas</t>
  </si>
  <si>
    <t>Diseñar los planos definidos de acuerdo a la validación por medio de los prototipos de los puestos de trabajo de acuerdo al tipo de discapacidad</t>
  </si>
  <si>
    <t>En caso de personas de talla baja, alteraciones osteomusculares, uso de equipos de ortopedia y usuarios de sillas de ruedas, ajustar escritorios y mostradores a su altura, contar con archivadores bajos.</t>
  </si>
  <si>
    <t>VALOR UNITARIO ANTES DE IVA</t>
  </si>
  <si>
    <t>SUBTOTAL ANTES DE IVA</t>
  </si>
  <si>
    <t xml:space="preserve">IVA </t>
  </si>
  <si>
    <t xml:space="preserve">TOTAL </t>
  </si>
  <si>
    <t>UNIDAD DE MEDIDA</t>
  </si>
  <si>
    <t>UN</t>
  </si>
  <si>
    <t>PUESTOS DE TRABAJO</t>
  </si>
  <si>
    <t>ANEXO OFERTA ECONOMICA</t>
  </si>
  <si>
    <t>NIT</t>
  </si>
  <si>
    <t>NOMBRE DEL PROPONENTE:</t>
  </si>
  <si>
    <t>REPRESENTANTE LEGAL</t>
  </si>
  <si>
    <t>C.C.</t>
  </si>
  <si>
    <t>Tel:</t>
  </si>
  <si>
    <t>E-mail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</si>
</sst>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7" x14ac:knownFonts="1">
    <font>
      <sz val="11"/>
      <color theme="1"/>
      <name val="Calibri"/>
      <family val="2"/>
      <scheme val="minor"/>
    </font>
    <font>
      <sz val="11"/>
      <color theme="1"/>
      <name val="Calibri"/>
      <family val="2"/>
      <scheme val="minor"/>
    </font>
    <font>
      <b/>
      <sz val="8"/>
      <color theme="1"/>
      <name val="Arial"/>
      <family val="2"/>
    </font>
    <font>
      <sz val="8"/>
      <color theme="1"/>
      <name val="Calibri"/>
      <family val="2"/>
      <scheme val="minor"/>
    </font>
    <font>
      <sz val="8"/>
      <color theme="1"/>
      <name val="Arial"/>
      <family val="2"/>
    </font>
    <font>
      <b/>
      <sz val="14"/>
      <color theme="1"/>
      <name val="Calibri"/>
      <family val="2"/>
      <scheme val="minor"/>
    </font>
    <font>
      <b/>
      <sz val="9"/>
      <color theme="1"/>
      <name val="Calibri"/>
      <family val="2"/>
      <scheme val="minor"/>
    </font>
  </fonts>
  <fills count="3">
    <fill>
      <patternFill patternType="none"/>
    </fill>
    <fill>
      <patternFill patternType="gray125"/>
    </fill>
    <fill>
      <patternFill patternType="solid">
        <fgColor theme="0" tint="-4.9989318521683403E-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bottom style="thin">
        <color indexed="64"/>
      </bottom>
      <diagonal/>
    </border>
  </borders>
  <cellStyleXfs count="2">
    <xf numFmtId="0" fontId="0" fillId="0" borderId="0"/>
    <xf numFmtId="43" fontId="1" fillId="0" borderId="0" applyFont="0" applyFill="0" applyBorder="0" applyAlignment="0" applyProtection="0"/>
  </cellStyleXfs>
  <cellXfs count="49">
    <xf numFmtId="0" fontId="0" fillId="0" borderId="0" xfId="0"/>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3" fillId="0" borderId="0" xfId="0" applyFont="1"/>
    <xf numFmtId="0" fontId="2" fillId="2" borderId="2" xfId="0" applyFont="1" applyFill="1" applyBorder="1" applyAlignment="1">
      <alignment horizontal="left" vertical="center" wrapText="1"/>
    </xf>
    <xf numFmtId="0" fontId="4" fillId="0" borderId="3" xfId="0" applyFont="1" applyBorder="1" applyAlignment="1">
      <alignment horizontal="center" vertical="center" wrapText="1"/>
    </xf>
    <xf numFmtId="0" fontId="2" fillId="0" borderId="3" xfId="0" applyFont="1" applyBorder="1" applyAlignment="1">
      <alignment horizontal="center" vertical="center" wrapText="1"/>
    </xf>
    <xf numFmtId="164" fontId="4" fillId="0" borderId="3" xfId="1" applyNumberFormat="1" applyFont="1" applyBorder="1" applyAlignment="1">
      <alignment horizontal="center" vertical="center"/>
    </xf>
    <xf numFmtId="164" fontId="4" fillId="0" borderId="4" xfId="1" applyNumberFormat="1" applyFont="1" applyBorder="1" applyAlignment="1">
      <alignment horizontal="center" vertical="center"/>
    </xf>
    <xf numFmtId="0" fontId="4" fillId="0" borderId="13" xfId="0" applyFont="1" applyBorder="1" applyAlignment="1">
      <alignment horizontal="center" vertical="center" wrapText="1"/>
    </xf>
    <xf numFmtId="164" fontId="4" fillId="0" borderId="3" xfId="1" applyNumberFormat="1" applyFont="1" applyBorder="1" applyAlignment="1">
      <alignment horizontal="center" vertical="center" wrapText="1"/>
    </xf>
    <xf numFmtId="164" fontId="4" fillId="0" borderId="4" xfId="1" applyNumberFormat="1" applyFont="1" applyBorder="1" applyAlignment="1">
      <alignment horizontal="center" vertical="center" wrapText="1"/>
    </xf>
    <xf numFmtId="0" fontId="2" fillId="2" borderId="16" xfId="0" applyFont="1" applyFill="1" applyBorder="1" applyAlignment="1">
      <alignment horizontal="left" vertical="center" wrapText="1"/>
    </xf>
    <xf numFmtId="0" fontId="2" fillId="0" borderId="13" xfId="0" applyFont="1" applyBorder="1" applyAlignment="1">
      <alignment horizontal="center" vertical="center" wrapText="1"/>
    </xf>
    <xf numFmtId="164" fontId="4" fillId="0" borderId="13" xfId="1" applyNumberFormat="1" applyFont="1" applyBorder="1" applyAlignment="1">
      <alignment horizontal="center" vertical="center"/>
    </xf>
    <xf numFmtId="164" fontId="4" fillId="0" borderId="13" xfId="1" applyNumberFormat="1" applyFont="1" applyBorder="1" applyAlignment="1">
      <alignment horizontal="center" vertical="center" wrapText="1"/>
    </xf>
    <xf numFmtId="164" fontId="4" fillId="0" borderId="17" xfId="1" applyNumberFormat="1" applyFont="1" applyBorder="1" applyAlignment="1">
      <alignment horizontal="center" vertical="center" wrapText="1"/>
    </xf>
    <xf numFmtId="164" fontId="2" fillId="2" borderId="1" xfId="1" applyNumberFormat="1" applyFont="1" applyFill="1" applyBorder="1" applyAlignment="1">
      <alignment horizontal="center" vertical="center" wrapText="1"/>
    </xf>
    <xf numFmtId="0" fontId="3" fillId="0" borderId="0" xfId="0" applyFont="1" applyAlignment="1">
      <alignment horizontal="center"/>
    </xf>
    <xf numFmtId="0" fontId="6" fillId="0" borderId="0" xfId="0" applyFont="1"/>
    <xf numFmtId="0" fontId="3" fillId="0" borderId="18" xfId="0" applyFont="1" applyBorder="1" applyAlignment="1">
      <alignment horizontal="center"/>
    </xf>
    <xf numFmtId="0" fontId="5" fillId="0" borderId="0" xfId="0" applyFont="1" applyAlignment="1">
      <alignment horizontal="center"/>
    </xf>
    <xf numFmtId="0" fontId="4" fillId="0" borderId="1" xfId="0" applyFont="1" applyBorder="1" applyAlignment="1">
      <alignment horizontal="left" vertical="center" wrapText="1"/>
    </xf>
    <xf numFmtId="0" fontId="4" fillId="0" borderId="11" xfId="0" applyFont="1" applyBorder="1" applyAlignment="1">
      <alignment horizontal="left" vertical="center" wrapText="1"/>
    </xf>
    <xf numFmtId="164" fontId="4" fillId="0" borderId="7" xfId="1" applyNumberFormat="1" applyFont="1" applyBorder="1" applyAlignment="1">
      <alignment horizontal="center" vertical="center" wrapText="1"/>
    </xf>
    <xf numFmtId="164" fontId="4" fillId="0" borderId="9" xfId="1" applyNumberFormat="1" applyFont="1" applyBorder="1" applyAlignment="1">
      <alignment horizontal="center" vertical="center" wrapText="1"/>
    </xf>
    <xf numFmtId="164" fontId="4" fillId="0" borderId="12" xfId="1" applyNumberFormat="1"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164" fontId="4" fillId="0" borderId="6" xfId="1" applyNumberFormat="1" applyFont="1" applyBorder="1" applyAlignment="1">
      <alignment horizontal="center" vertical="center" wrapText="1"/>
    </xf>
    <xf numFmtId="164" fontId="4" fillId="0" borderId="1" xfId="1" applyNumberFormat="1" applyFont="1" applyBorder="1" applyAlignment="1">
      <alignment horizontal="center" vertical="center" wrapText="1"/>
    </xf>
    <xf numFmtId="164" fontId="4" fillId="0" borderId="11" xfId="1" applyNumberFormat="1" applyFont="1" applyBorder="1" applyAlignment="1">
      <alignment horizontal="center"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1" xfId="0" applyFont="1" applyBorder="1" applyAlignment="1">
      <alignment horizontal="center" vertical="center" wrapText="1"/>
    </xf>
    <xf numFmtId="0" fontId="4" fillId="0" borderId="6" xfId="0" applyFont="1" applyBorder="1" applyAlignment="1">
      <alignment horizontal="left" vertical="center" wrapText="1"/>
    </xf>
    <xf numFmtId="0" fontId="4" fillId="0" borderId="6" xfId="0" applyFont="1" applyBorder="1" applyAlignment="1">
      <alignment horizontal="justify" vertical="center" wrapText="1"/>
    </xf>
    <xf numFmtId="0" fontId="4" fillId="0" borderId="1" xfId="0" applyFont="1" applyBorder="1" applyAlignment="1">
      <alignment horizontal="justify" vertical="center" wrapText="1"/>
    </xf>
    <xf numFmtId="0" fontId="2" fillId="2" borderId="3" xfId="0" applyFont="1" applyFill="1" applyBorder="1" applyAlignment="1">
      <alignment horizontal="center" vertical="center" wrapText="1"/>
    </xf>
    <xf numFmtId="0" fontId="4" fillId="0" borderId="3" xfId="0" applyFont="1" applyBorder="1" applyAlignment="1">
      <alignment horizontal="justify" vertical="center" wrapText="1"/>
    </xf>
    <xf numFmtId="0" fontId="4" fillId="0" borderId="3" xfId="0" applyFont="1" applyBorder="1" applyAlignment="1">
      <alignment horizontal="center" vertical="center" wrapText="1"/>
    </xf>
    <xf numFmtId="0" fontId="4" fillId="0" borderId="3" xfId="0" applyFont="1" applyBorder="1" applyAlignment="1">
      <alignment horizontal="left" vertical="center" wrapText="1"/>
    </xf>
    <xf numFmtId="0" fontId="4" fillId="0" borderId="13" xfId="0" applyFont="1" applyBorder="1" applyAlignment="1">
      <alignment horizontal="left" vertical="center" wrapText="1"/>
    </xf>
    <xf numFmtId="0" fontId="2" fillId="2" borderId="1" xfId="0" applyFont="1" applyFill="1" applyBorder="1" applyAlignment="1">
      <alignment horizontal="center" vertical="center" wrapText="1"/>
    </xf>
    <xf numFmtId="0" fontId="2" fillId="2" borderId="5" xfId="0" applyFont="1" applyFill="1" applyBorder="1" applyAlignment="1">
      <alignment horizontal="left" vertical="center" wrapText="1"/>
    </xf>
    <xf numFmtId="0" fontId="2" fillId="2" borderId="8" xfId="0" applyFont="1" applyFill="1" applyBorder="1" applyAlignment="1">
      <alignment horizontal="left" vertical="center" wrapText="1"/>
    </xf>
    <xf numFmtId="0" fontId="2" fillId="2" borderId="10" xfId="0" applyFont="1" applyFill="1" applyBorder="1" applyAlignment="1">
      <alignment horizontal="left"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127F4-67B1-4DA1-9A03-82AC32D58406}">
  <dimension ref="A1:J32"/>
  <sheetViews>
    <sheetView tabSelected="1" topLeftCell="A21" zoomScaleNormal="100" workbookViewId="0">
      <selection activeCell="D25" sqref="D25"/>
    </sheetView>
  </sheetViews>
  <sheetFormatPr baseColWidth="10" defaultRowHeight="10.5" x14ac:dyDescent="0.25"/>
  <cols>
    <col min="1" max="1" width="26.453125" style="4" customWidth="1"/>
    <col min="2" max="2" width="8.36328125" style="4" customWidth="1"/>
    <col min="3" max="3" width="9" style="4" customWidth="1"/>
    <col min="4" max="4" width="11.6328125" style="4" customWidth="1"/>
    <col min="5" max="5" width="10.7265625" style="4" customWidth="1"/>
    <col min="6" max="6" width="8.90625" style="19" customWidth="1"/>
    <col min="7" max="7" width="13.36328125" style="4" customWidth="1"/>
    <col min="8" max="8" width="13.90625" style="4" customWidth="1"/>
    <col min="9" max="9" width="8.90625" style="4" customWidth="1"/>
    <col min="10" max="10" width="14.1796875" style="4" bestFit="1" customWidth="1"/>
    <col min="11" max="16384" width="10.90625" style="4"/>
  </cols>
  <sheetData>
    <row r="1" spans="1:10" ht="23.5" customHeight="1" x14ac:dyDescent="0.45">
      <c r="A1" s="22" t="s">
        <v>39</v>
      </c>
      <c r="B1" s="22"/>
      <c r="C1" s="22"/>
      <c r="D1" s="22"/>
      <c r="E1" s="22"/>
      <c r="F1" s="22"/>
      <c r="G1" s="22"/>
      <c r="H1" s="22"/>
      <c r="I1" s="22"/>
      <c r="J1" s="22"/>
    </row>
    <row r="2" spans="1:10" ht="27" customHeight="1" thickBot="1" x14ac:dyDescent="0.3"/>
    <row r="3" spans="1:10" ht="27" customHeight="1" thickBot="1" x14ac:dyDescent="0.3">
      <c r="A3" s="1" t="s">
        <v>0</v>
      </c>
      <c r="B3" s="40" t="s">
        <v>13</v>
      </c>
      <c r="C3" s="40"/>
      <c r="D3" s="40"/>
      <c r="E3" s="2" t="s">
        <v>36</v>
      </c>
      <c r="F3" s="2" t="s">
        <v>1</v>
      </c>
      <c r="G3" s="2" t="s">
        <v>32</v>
      </c>
      <c r="H3" s="2" t="s">
        <v>33</v>
      </c>
      <c r="I3" s="2" t="s">
        <v>34</v>
      </c>
      <c r="J3" s="3" t="s">
        <v>35</v>
      </c>
    </row>
    <row r="4" spans="1:10" ht="83.5" customHeight="1" thickBot="1" x14ac:dyDescent="0.3">
      <c r="A4" s="5" t="s">
        <v>2</v>
      </c>
      <c r="B4" s="41" t="s">
        <v>3</v>
      </c>
      <c r="C4" s="41"/>
      <c r="D4" s="41"/>
      <c r="E4" s="6" t="s">
        <v>37</v>
      </c>
      <c r="F4" s="7">
        <v>1</v>
      </c>
      <c r="G4" s="8">
        <v>3500000</v>
      </c>
      <c r="H4" s="8">
        <f>+F4*G4</f>
        <v>3500000</v>
      </c>
      <c r="I4" s="8">
        <f>+H4*19%</f>
        <v>665000</v>
      </c>
      <c r="J4" s="9">
        <f>+H4+I4</f>
        <v>4165000</v>
      </c>
    </row>
    <row r="5" spans="1:10" ht="87" customHeight="1" thickBot="1" x14ac:dyDescent="0.3">
      <c r="A5" s="5" t="s">
        <v>4</v>
      </c>
      <c r="B5" s="41" t="s">
        <v>14</v>
      </c>
      <c r="C5" s="41"/>
      <c r="D5" s="41"/>
      <c r="E5" s="6" t="s">
        <v>38</v>
      </c>
      <c r="F5" s="7">
        <v>28</v>
      </c>
      <c r="G5" s="8">
        <v>560000</v>
      </c>
      <c r="H5" s="8">
        <f>+F5*G5</f>
        <v>15680000</v>
      </c>
      <c r="I5" s="8">
        <f t="shared" ref="I5:I6" si="0">+H5*19%</f>
        <v>2979200</v>
      </c>
      <c r="J5" s="9">
        <f t="shared" ref="J5:J6" si="1">+H5+I5</f>
        <v>18659200</v>
      </c>
    </row>
    <row r="6" spans="1:10" ht="113.5" customHeight="1" thickBot="1" x14ac:dyDescent="0.3">
      <c r="A6" s="5" t="s">
        <v>5</v>
      </c>
      <c r="B6" s="41" t="s">
        <v>15</v>
      </c>
      <c r="C6" s="41"/>
      <c r="D6" s="41"/>
      <c r="E6" s="6" t="s">
        <v>37</v>
      </c>
      <c r="F6" s="7">
        <v>6</v>
      </c>
      <c r="G6" s="8">
        <v>690000</v>
      </c>
      <c r="H6" s="8">
        <f>+F6*G6</f>
        <v>4140000</v>
      </c>
      <c r="I6" s="8">
        <f t="shared" si="0"/>
        <v>786600</v>
      </c>
      <c r="J6" s="9">
        <f t="shared" si="1"/>
        <v>4926600</v>
      </c>
    </row>
    <row r="7" spans="1:10" ht="57.5" customHeight="1" x14ac:dyDescent="0.25">
      <c r="A7" s="46" t="s">
        <v>6</v>
      </c>
      <c r="B7" s="38" t="s">
        <v>31</v>
      </c>
      <c r="C7" s="38"/>
      <c r="D7" s="38"/>
      <c r="E7" s="28" t="s">
        <v>37</v>
      </c>
      <c r="F7" s="34">
        <v>16</v>
      </c>
      <c r="G7" s="31">
        <v>690000</v>
      </c>
      <c r="H7" s="31">
        <f>+F7*G7</f>
        <v>11040000</v>
      </c>
      <c r="I7" s="31">
        <f>+H7*19%</f>
        <v>2097600</v>
      </c>
      <c r="J7" s="25">
        <f>+H7+I7</f>
        <v>13137600</v>
      </c>
    </row>
    <row r="8" spans="1:10" ht="42" customHeight="1" x14ac:dyDescent="0.25">
      <c r="A8" s="47"/>
      <c r="B8" s="39" t="s">
        <v>16</v>
      </c>
      <c r="C8" s="39"/>
      <c r="D8" s="39"/>
      <c r="E8" s="29"/>
      <c r="F8" s="35"/>
      <c r="G8" s="32"/>
      <c r="H8" s="32"/>
      <c r="I8" s="32"/>
      <c r="J8" s="26"/>
    </row>
    <row r="9" spans="1:10" ht="34.5" customHeight="1" x14ac:dyDescent="0.25">
      <c r="A9" s="47"/>
      <c r="B9" s="23" t="s">
        <v>17</v>
      </c>
      <c r="C9" s="23"/>
      <c r="D9" s="23"/>
      <c r="E9" s="29"/>
      <c r="F9" s="35"/>
      <c r="G9" s="32"/>
      <c r="H9" s="32"/>
      <c r="I9" s="32"/>
      <c r="J9" s="26"/>
    </row>
    <row r="10" spans="1:10" ht="56" customHeight="1" x14ac:dyDescent="0.25">
      <c r="A10" s="47"/>
      <c r="B10" s="23" t="s">
        <v>18</v>
      </c>
      <c r="C10" s="23"/>
      <c r="D10" s="23"/>
      <c r="E10" s="29"/>
      <c r="F10" s="35"/>
      <c r="G10" s="32"/>
      <c r="H10" s="32"/>
      <c r="I10" s="32"/>
      <c r="J10" s="26"/>
    </row>
    <row r="11" spans="1:10" ht="70.5" customHeight="1" x14ac:dyDescent="0.25">
      <c r="A11" s="47"/>
      <c r="B11" s="23" t="s">
        <v>19</v>
      </c>
      <c r="C11" s="23"/>
      <c r="D11" s="23"/>
      <c r="E11" s="29"/>
      <c r="F11" s="35"/>
      <c r="G11" s="32"/>
      <c r="H11" s="32"/>
      <c r="I11" s="32"/>
      <c r="J11" s="26"/>
    </row>
    <row r="12" spans="1:10" ht="78" customHeight="1" x14ac:dyDescent="0.25">
      <c r="A12" s="47"/>
      <c r="B12" s="23" t="s">
        <v>20</v>
      </c>
      <c r="C12" s="23"/>
      <c r="D12" s="23"/>
      <c r="E12" s="29"/>
      <c r="F12" s="35"/>
      <c r="G12" s="32"/>
      <c r="H12" s="32"/>
      <c r="I12" s="32"/>
      <c r="J12" s="26"/>
    </row>
    <row r="13" spans="1:10" ht="47.5" customHeight="1" thickBot="1" x14ac:dyDescent="0.3">
      <c r="A13" s="48"/>
      <c r="B13" s="24" t="s">
        <v>21</v>
      </c>
      <c r="C13" s="24"/>
      <c r="D13" s="24"/>
      <c r="E13" s="30"/>
      <c r="F13" s="36"/>
      <c r="G13" s="33"/>
      <c r="H13" s="33"/>
      <c r="I13" s="33"/>
      <c r="J13" s="27"/>
    </row>
    <row r="14" spans="1:10" ht="44" customHeight="1" x14ac:dyDescent="0.25">
      <c r="A14" s="46" t="s">
        <v>7</v>
      </c>
      <c r="B14" s="37" t="s">
        <v>8</v>
      </c>
      <c r="C14" s="37"/>
      <c r="D14" s="37"/>
      <c r="E14" s="28" t="s">
        <v>37</v>
      </c>
      <c r="F14" s="34">
        <v>6</v>
      </c>
      <c r="G14" s="31">
        <v>690000</v>
      </c>
      <c r="H14" s="31">
        <f>+F14*G14</f>
        <v>4140000</v>
      </c>
      <c r="I14" s="31">
        <f>+H14*19%</f>
        <v>786600</v>
      </c>
      <c r="J14" s="25">
        <f>+H14+I14</f>
        <v>4926600</v>
      </c>
    </row>
    <row r="15" spans="1:10" ht="43" customHeight="1" x14ac:dyDescent="0.25">
      <c r="A15" s="47"/>
      <c r="B15" s="23" t="s">
        <v>22</v>
      </c>
      <c r="C15" s="23"/>
      <c r="D15" s="23"/>
      <c r="E15" s="29"/>
      <c r="F15" s="35"/>
      <c r="G15" s="32"/>
      <c r="H15" s="32"/>
      <c r="I15" s="32"/>
      <c r="J15" s="26"/>
    </row>
    <row r="16" spans="1:10" ht="56" customHeight="1" x14ac:dyDescent="0.25">
      <c r="A16" s="47"/>
      <c r="B16" s="23" t="s">
        <v>23</v>
      </c>
      <c r="C16" s="23"/>
      <c r="D16" s="23"/>
      <c r="E16" s="29"/>
      <c r="F16" s="35"/>
      <c r="G16" s="32"/>
      <c r="H16" s="32"/>
      <c r="I16" s="32"/>
      <c r="J16" s="26"/>
    </row>
    <row r="17" spans="1:10" ht="38.5" customHeight="1" x14ac:dyDescent="0.25">
      <c r="A17" s="47"/>
      <c r="B17" s="23" t="s">
        <v>9</v>
      </c>
      <c r="C17" s="23"/>
      <c r="D17" s="23"/>
      <c r="E17" s="29"/>
      <c r="F17" s="35"/>
      <c r="G17" s="32"/>
      <c r="H17" s="32"/>
      <c r="I17" s="32"/>
      <c r="J17" s="26"/>
    </row>
    <row r="18" spans="1:10" ht="33.5" customHeight="1" x14ac:dyDescent="0.25">
      <c r="A18" s="47"/>
      <c r="B18" s="23" t="s">
        <v>10</v>
      </c>
      <c r="C18" s="23"/>
      <c r="D18" s="23"/>
      <c r="E18" s="29"/>
      <c r="F18" s="35"/>
      <c r="G18" s="32"/>
      <c r="H18" s="32"/>
      <c r="I18" s="32"/>
      <c r="J18" s="26"/>
    </row>
    <row r="19" spans="1:10" ht="39" customHeight="1" thickBot="1" x14ac:dyDescent="0.3">
      <c r="A19" s="48"/>
      <c r="B19" s="24" t="s">
        <v>24</v>
      </c>
      <c r="C19" s="24"/>
      <c r="D19" s="24"/>
      <c r="E19" s="30"/>
      <c r="F19" s="36"/>
      <c r="G19" s="33"/>
      <c r="H19" s="33"/>
      <c r="I19" s="33"/>
      <c r="J19" s="27"/>
    </row>
    <row r="20" spans="1:10" ht="107.5" customHeight="1" thickBot="1" x14ac:dyDescent="0.3">
      <c r="A20" s="5" t="s">
        <v>26</v>
      </c>
      <c r="B20" s="42" t="s">
        <v>25</v>
      </c>
      <c r="C20" s="42"/>
      <c r="D20" s="42"/>
      <c r="E20" s="6" t="s">
        <v>37</v>
      </c>
      <c r="F20" s="7">
        <v>28</v>
      </c>
      <c r="G20" s="8">
        <v>470000</v>
      </c>
      <c r="H20" s="11">
        <f>+F20*G20</f>
        <v>13160000</v>
      </c>
      <c r="I20" s="11">
        <f>+H20*19%</f>
        <v>2500400</v>
      </c>
      <c r="J20" s="12">
        <f>+H20+I20</f>
        <v>15660400</v>
      </c>
    </row>
    <row r="21" spans="1:10" ht="104" customHeight="1" thickBot="1" x14ac:dyDescent="0.3">
      <c r="A21" s="5" t="s">
        <v>28</v>
      </c>
      <c r="B21" s="43" t="s">
        <v>27</v>
      </c>
      <c r="C21" s="43"/>
      <c r="D21" s="43"/>
      <c r="E21" s="6" t="s">
        <v>37</v>
      </c>
      <c r="F21" s="7">
        <v>16</v>
      </c>
      <c r="G21" s="8">
        <v>840000</v>
      </c>
      <c r="H21" s="11">
        <f>+F21*G21</f>
        <v>13440000</v>
      </c>
      <c r="I21" s="11">
        <f t="shared" ref="I21:I23" si="2">+H21*19%</f>
        <v>2553600</v>
      </c>
      <c r="J21" s="12">
        <f t="shared" ref="J21:J23" si="3">+H21+I21</f>
        <v>15993600</v>
      </c>
    </row>
    <row r="22" spans="1:10" ht="40" customHeight="1" thickBot="1" x14ac:dyDescent="0.3">
      <c r="A22" s="5" t="s">
        <v>11</v>
      </c>
      <c r="B22" s="43" t="s">
        <v>29</v>
      </c>
      <c r="C22" s="43"/>
      <c r="D22" s="43"/>
      <c r="E22" s="6" t="s">
        <v>37</v>
      </c>
      <c r="F22" s="7">
        <v>16</v>
      </c>
      <c r="G22" s="8">
        <v>1400000</v>
      </c>
      <c r="H22" s="11">
        <f>+F22*G22</f>
        <v>22400000</v>
      </c>
      <c r="I22" s="11">
        <f t="shared" si="2"/>
        <v>4256000</v>
      </c>
      <c r="J22" s="12">
        <f t="shared" si="3"/>
        <v>26656000</v>
      </c>
    </row>
    <row r="23" spans="1:10" ht="55.5" customHeight="1" x14ac:dyDescent="0.25">
      <c r="A23" s="13" t="s">
        <v>12</v>
      </c>
      <c r="B23" s="44" t="s">
        <v>30</v>
      </c>
      <c r="C23" s="44"/>
      <c r="D23" s="44"/>
      <c r="E23" s="10" t="s">
        <v>37</v>
      </c>
      <c r="F23" s="14">
        <v>16</v>
      </c>
      <c r="G23" s="15">
        <v>2100000</v>
      </c>
      <c r="H23" s="16">
        <f>+F23*G23</f>
        <v>33600000</v>
      </c>
      <c r="I23" s="16">
        <f t="shared" si="2"/>
        <v>6384000</v>
      </c>
      <c r="J23" s="17">
        <f t="shared" si="3"/>
        <v>39984000</v>
      </c>
    </row>
    <row r="24" spans="1:10" ht="31.5" customHeight="1" x14ac:dyDescent="0.25">
      <c r="A24" s="45" t="s">
        <v>35</v>
      </c>
      <c r="B24" s="45"/>
      <c r="C24" s="45"/>
      <c r="D24" s="45"/>
      <c r="E24" s="45"/>
      <c r="F24" s="45"/>
      <c r="G24" s="45"/>
      <c r="H24" s="45"/>
      <c r="I24" s="45"/>
      <c r="J24" s="18">
        <f>SUM(J2:J23)</f>
        <v>144109000</v>
      </c>
    </row>
    <row r="27" spans="1:10" ht="12" x14ac:dyDescent="0.3">
      <c r="A27" s="20" t="s">
        <v>41</v>
      </c>
      <c r="B27" s="21"/>
      <c r="C27" s="21"/>
      <c r="D27" s="21"/>
      <c r="E27" s="21"/>
    </row>
    <row r="28" spans="1:10" ht="12" x14ac:dyDescent="0.3">
      <c r="A28" s="20" t="s">
        <v>40</v>
      </c>
      <c r="B28" s="21"/>
      <c r="C28" s="21"/>
      <c r="D28" s="21"/>
      <c r="E28" s="21"/>
    </row>
    <row r="29" spans="1:10" ht="12" x14ac:dyDescent="0.3">
      <c r="A29" s="20" t="s">
        <v>42</v>
      </c>
      <c r="B29" s="21"/>
      <c r="C29" s="21"/>
      <c r="D29" s="21"/>
      <c r="E29" s="21"/>
    </row>
    <row r="30" spans="1:10" ht="12" x14ac:dyDescent="0.3">
      <c r="A30" s="20" t="s">
        <v>43</v>
      </c>
      <c r="B30" s="21"/>
      <c r="C30" s="21"/>
      <c r="D30" s="21"/>
      <c r="E30" s="21"/>
    </row>
    <row r="31" spans="1:10" ht="12" x14ac:dyDescent="0.3">
      <c r="A31" s="20" t="s">
        <v>44</v>
      </c>
      <c r="B31" s="21"/>
      <c r="C31" s="21"/>
      <c r="D31" s="21"/>
      <c r="E31" s="21"/>
    </row>
    <row r="32" spans="1:10" ht="12" x14ac:dyDescent="0.3">
      <c r="A32" s="20" t="s">
        <v>45</v>
      </c>
      <c r="B32" s="21"/>
      <c r="C32" s="21"/>
      <c r="D32" s="21"/>
      <c r="E32" s="21"/>
    </row>
  </sheetData>
  <mergeCells count="43">
    <mergeCell ref="A7:A13"/>
    <mergeCell ref="A14:A19"/>
    <mergeCell ref="B13:D13"/>
    <mergeCell ref="B20:D20"/>
    <mergeCell ref="B21:D21"/>
    <mergeCell ref="B22:D22"/>
    <mergeCell ref="B23:D23"/>
    <mergeCell ref="A24:I24"/>
    <mergeCell ref="B3:D3"/>
    <mergeCell ref="B10:D10"/>
    <mergeCell ref="B11:D11"/>
    <mergeCell ref="B12:D12"/>
    <mergeCell ref="B4:D4"/>
    <mergeCell ref="B5:D5"/>
    <mergeCell ref="B6:D6"/>
    <mergeCell ref="B14:D14"/>
    <mergeCell ref="B15:D15"/>
    <mergeCell ref="B16:D16"/>
    <mergeCell ref="B17:D17"/>
    <mergeCell ref="B7:D7"/>
    <mergeCell ref="B8:D8"/>
    <mergeCell ref="J7:J13"/>
    <mergeCell ref="G14:G19"/>
    <mergeCell ref="H14:H19"/>
    <mergeCell ref="I14:I19"/>
    <mergeCell ref="F7:F13"/>
    <mergeCell ref="F14:F19"/>
    <mergeCell ref="B31:E31"/>
    <mergeCell ref="B32:E32"/>
    <mergeCell ref="A1:J1"/>
    <mergeCell ref="B27:E27"/>
    <mergeCell ref="B28:E28"/>
    <mergeCell ref="B29:E29"/>
    <mergeCell ref="B30:E30"/>
    <mergeCell ref="B18:D18"/>
    <mergeCell ref="B19:D19"/>
    <mergeCell ref="B9:D9"/>
    <mergeCell ref="J14:J19"/>
    <mergeCell ref="E7:E13"/>
    <mergeCell ref="E14:E19"/>
    <mergeCell ref="G7:G13"/>
    <mergeCell ref="H7:H13"/>
    <mergeCell ref="I7:I1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lorena patricia niño zambrano</dc:creator>
  <cp:lastModifiedBy>lorena patricia niño zambrano</cp:lastModifiedBy>
  <dcterms:created xsi:type="dcterms:W3CDTF">2023-05-12T02:28:28Z</dcterms:created>
  <dcterms:modified xsi:type="dcterms:W3CDTF">2023-06-09T16:46:43Z</dcterms:modified>
</cp:coreProperties>
</file>