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CONTRATACION\ARN\2019\PROCESOS-2019\SELECCION ABREVIADA\SELECCION ABREVIADA DE MENOR CUANTIA\CAPACITACIÓN\3. EVALUACIÓN\VERIFICACION ECONOMICA\"/>
    </mc:Choice>
  </mc:AlternateContent>
  <bookViews>
    <workbookView xWindow="0" yWindow="0" windowWidth="20490" windowHeight="7620" activeTab="2"/>
  </bookViews>
  <sheets>
    <sheet name="GRUPO 2" sheetId="3" r:id="rId1"/>
    <sheet name="EVA ECO GRUPO 2" sheetId="5" r:id="rId2"/>
    <sheet name="COLCAP" sheetId="6" r:id="rId3"/>
  </sheets>
  <definedNames>
    <definedName name="_xlnm.Print_Area" localSheetId="2">COLCAP!$B$1:$T$55</definedName>
    <definedName name="_xlnm.Print_Area" localSheetId="1">'EVA ECO GRUPO 2'!$C$7:$H$27</definedName>
    <definedName name="_xlnm.Print_Area" localSheetId="0">'GRUPO 2'!$A$1:$I$15</definedName>
  </definedNames>
  <calcPr calcId="162913"/>
</workbook>
</file>

<file path=xl/calcChain.xml><?xml version="1.0" encoding="utf-8"?>
<calcChain xmlns="http://schemas.openxmlformats.org/spreadsheetml/2006/main">
  <c r="F48" i="6" l="1"/>
  <c r="H13" i="3" l="1"/>
  <c r="F13" i="3"/>
  <c r="E13" i="3"/>
  <c r="I13" i="3" s="1"/>
  <c r="D13" i="3"/>
  <c r="G13" i="3" l="1"/>
  <c r="E18" i="5"/>
  <c r="F15" i="5"/>
  <c r="F16" i="5"/>
  <c r="G16" i="5" s="1"/>
  <c r="I12" i="3"/>
  <c r="I11" i="3"/>
  <c r="G12" i="3"/>
  <c r="G11" i="3"/>
</calcChain>
</file>

<file path=xl/sharedStrings.xml><?xml version="1.0" encoding="utf-8"?>
<sst xmlns="http://schemas.openxmlformats.org/spreadsheetml/2006/main" count="37" uniqueCount="34">
  <si>
    <t>SGS COLOMBIA SAS</t>
  </si>
  <si>
    <t>Descripción</t>
  </si>
  <si>
    <t>Cantidad</t>
  </si>
  <si>
    <t>Unidad</t>
  </si>
  <si>
    <t>UN</t>
  </si>
  <si>
    <t>Curso Auditor Interno en Sistemas de Gestión de Seguridad de la Información 27001:2013 para 35 personas ( ANTES DE IVA)</t>
  </si>
  <si>
    <t>Curso Auditor Interno en Sistemas de Gestión de Seguridad y Salud en el Trabajo NTC ISO 45001:2018-Decreto 1072:2015 para 35 personas 
( ANTES DE IVA)</t>
  </si>
  <si>
    <t>FORMATO DE VERIFICACION</t>
  </si>
  <si>
    <t>Precio unitario Entidad</t>
  </si>
  <si>
    <t>Precio total Entidad</t>
  </si>
  <si>
    <t>CQR S.A.S</t>
  </si>
  <si>
    <t>EVALUACIÓN ECONÓMICA – MÁXIMO 400 PUNTOS</t>
  </si>
  <si>
    <t>CERTIFICATION QUALITY RESOURCES S.A.S</t>
  </si>
  <si>
    <t>SAMC-ARN-489-2019</t>
  </si>
  <si>
    <t>FORMATO DE VERIFICACIÓN                                                                                                                                                                     FORMULA ECONOMICA</t>
  </si>
  <si>
    <t>No.</t>
  </si>
  <si>
    <t>PROPONENTE</t>
  </si>
  <si>
    <t>VALOR OFERTA ECONÓMICA</t>
  </si>
  <si>
    <t>HABILITADOS</t>
  </si>
  <si>
    <t>PUNTAJE</t>
  </si>
  <si>
    <t>HABILITADO/
NOHABILITADO</t>
  </si>
  <si>
    <t>HABILITADO</t>
  </si>
  <si>
    <t>TOTAL</t>
  </si>
  <si>
    <t>Elaborado por:</t>
  </si>
  <si>
    <r>
      <t xml:space="preserve">LEONARDO SEGUNDO VILLAMIL HUERTAS
</t>
    </r>
    <r>
      <rPr>
        <sz val="9"/>
        <color theme="1"/>
        <rFont val="Arial"/>
        <family val="2"/>
      </rPr>
      <t>Profesional Especializado grado 15 - Grupo Gestion Contractual.
23 de Julio de 2019</t>
    </r>
  </si>
  <si>
    <t>_____ORIGINAL FIRMADO______________</t>
  </si>
  <si>
    <t>TOTAL OFERTAS</t>
  </si>
  <si>
    <t>FUENTE</t>
  </si>
  <si>
    <t>http://www.banrep.gov.co/es/igbc</t>
  </si>
  <si>
    <t>https://www.bvc.com.co/pps/tibco/portalbvc/Home/Mercados/enlinea/indicesbursatiles</t>
  </si>
  <si>
    <t>ASIGNACIÓN MEDIA GEOMETRICA
PUNTAJE MÁXIMO : 400 PUNTOS</t>
  </si>
  <si>
    <t>MEDIA GEOMETRICA</t>
  </si>
  <si>
    <t>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No.2</t>
  </si>
  <si>
    <t>SAMC-ARN-489-2019
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No.2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</si>
</sst>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.00_-;\-&quot;$&quot;\ * #,##0.00_-;_-&quot;$&quot;\ * &quot;-&quot;_-;_-@_-"/>
  </numFmts>
  <fonts count="2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Narrow"/>
      <family val="2"/>
    </font>
    <font>
      <b/>
      <sz val="10"/>
      <color theme="1"/>
      <name val="Arial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8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19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49" fontId="1" fillId="0" borderId="0" xfId="14" applyProtection="1">
      <alignment horizontal="left" vertical="center"/>
      <protection locked="0"/>
    </xf>
    <xf numFmtId="0" fontId="8" fillId="0" borderId="2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7" xfId="0" applyFont="1" applyBorder="1" applyAlignment="1" applyProtection="1">
      <alignment vertical="center" wrapText="1"/>
      <protection hidden="1"/>
    </xf>
    <xf numFmtId="0" fontId="0" fillId="0" borderId="2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2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7" xfId="0" applyBorder="1" applyAlignment="1" applyProtection="1">
      <protection hidden="1"/>
    </xf>
    <xf numFmtId="0" fontId="2" fillId="3" borderId="3" xfId="8" applyBorder="1" applyAlignment="1" applyProtection="1">
      <alignment horizontal="center" vertical="center" wrapText="1"/>
      <protection hidden="1"/>
    </xf>
    <xf numFmtId="0" fontId="2" fillId="3" borderId="14" xfId="8" applyBorder="1" applyAlignment="1" applyProtection="1">
      <alignment horizontal="center" vertical="center" wrapText="1"/>
      <protection hidden="1"/>
    </xf>
    <xf numFmtId="0" fontId="2" fillId="3" borderId="5" xfId="8" applyBorder="1" applyAlignment="1" applyProtection="1">
      <alignment horizontal="center" vertical="center" wrapText="1"/>
      <protection hidden="1"/>
    </xf>
    <xf numFmtId="0" fontId="2" fillId="3" borderId="4" xfId="8" applyBorder="1" applyAlignment="1" applyProtection="1">
      <alignment horizontal="center" vertical="center" wrapText="1"/>
      <protection hidden="1"/>
    </xf>
    <xf numFmtId="0" fontId="2" fillId="3" borderId="6" xfId="8" applyBorder="1" applyAlignment="1" applyProtection="1">
      <alignment horizontal="center" vertical="center" wrapText="1"/>
      <protection hidden="1"/>
    </xf>
    <xf numFmtId="49" fontId="1" fillId="0" borderId="24" xfId="14" applyBorder="1" applyAlignment="1" applyProtection="1">
      <alignment horizontal="left" vertical="center" wrapText="1"/>
      <protection hidden="1"/>
    </xf>
    <xf numFmtId="0" fontId="1" fillId="0" borderId="1" xfId="20" applyNumberFormat="1" applyBorder="1" applyProtection="1">
      <alignment horizontal="right" vertical="center"/>
      <protection hidden="1"/>
    </xf>
    <xf numFmtId="49" fontId="1" fillId="0" borderId="1" xfId="14" applyBorder="1" applyProtection="1">
      <alignment horizontal="left" vertical="center"/>
      <protection hidden="1"/>
    </xf>
    <xf numFmtId="42" fontId="0" fillId="0" borderId="1" xfId="1" applyFont="1" applyBorder="1" applyProtection="1">
      <protection hidden="1"/>
    </xf>
    <xf numFmtId="4" fontId="9" fillId="0" borderId="1" xfId="3" applyNumberFormat="1" applyFont="1" applyBorder="1" applyProtection="1">
      <protection hidden="1"/>
    </xf>
    <xf numFmtId="4" fontId="9" fillId="0" borderId="16" xfId="3" applyNumberFormat="1" applyFont="1" applyBorder="1" applyProtection="1">
      <protection hidden="1"/>
    </xf>
    <xf numFmtId="49" fontId="1" fillId="0" borderId="17" xfId="14" applyBorder="1" applyAlignment="1" applyProtection="1">
      <alignment horizontal="left" vertical="center" wrapText="1"/>
      <protection hidden="1"/>
    </xf>
    <xf numFmtId="0" fontId="1" fillId="0" borderId="18" xfId="20" applyNumberFormat="1" applyBorder="1" applyProtection="1">
      <alignment horizontal="right" vertical="center"/>
      <protection hidden="1"/>
    </xf>
    <xf numFmtId="49" fontId="1" fillId="0" borderId="18" xfId="14" applyBorder="1" applyProtection="1">
      <alignment horizontal="left" vertical="center"/>
      <protection hidden="1"/>
    </xf>
    <xf numFmtId="42" fontId="0" fillId="0" borderId="18" xfId="1" applyFont="1" applyBorder="1" applyProtection="1">
      <protection hidden="1"/>
    </xf>
    <xf numFmtId="4" fontId="9" fillId="0" borderId="18" xfId="3" applyNumberFormat="1" applyFont="1" applyBorder="1" applyProtection="1">
      <protection hidden="1"/>
    </xf>
    <xf numFmtId="4" fontId="9" fillId="0" borderId="19" xfId="3" applyNumberFormat="1" applyFont="1" applyBorder="1" applyProtection="1">
      <protection hidden="1"/>
    </xf>
    <xf numFmtId="0" fontId="14" fillId="0" borderId="3" xfId="0" applyFont="1" applyBorder="1" applyAlignment="1" applyProtection="1">
      <alignment vertical="center"/>
      <protection hidden="1"/>
    </xf>
    <xf numFmtId="42" fontId="14" fillId="0" borderId="3" xfId="0" applyNumberFormat="1" applyFont="1" applyBorder="1" applyAlignment="1" applyProtection="1">
      <alignment vertical="center"/>
      <protection hidden="1"/>
    </xf>
    <xf numFmtId="4" fontId="14" fillId="0" borderId="27" xfId="3" applyNumberFormat="1" applyFont="1" applyBorder="1" applyAlignment="1" applyProtection="1">
      <alignment vertical="center"/>
      <protection hidden="1"/>
    </xf>
    <xf numFmtId="4" fontId="14" fillId="0" borderId="28" xfId="3" applyNumberFormat="1" applyFont="1" applyBorder="1" applyAlignment="1" applyProtection="1">
      <alignment vertical="center"/>
      <protection hidden="1"/>
    </xf>
    <xf numFmtId="0" fontId="10" fillId="6" borderId="11" xfId="0" applyFont="1" applyFill="1" applyBorder="1" applyAlignment="1" applyProtection="1">
      <alignment horizontal="center" vertical="center" wrapText="1"/>
      <protection hidden="1"/>
    </xf>
    <xf numFmtId="0" fontId="10" fillId="6" borderId="13" xfId="0" applyFont="1" applyFill="1" applyBorder="1" applyAlignment="1" applyProtection="1">
      <alignment horizontal="center" vertical="center" wrapText="1"/>
      <protection hidden="1"/>
    </xf>
    <xf numFmtId="0" fontId="10" fillId="6" borderId="12" xfId="0" applyFont="1" applyFill="1" applyBorder="1" applyAlignment="1" applyProtection="1">
      <alignment horizontal="center" vertical="center" wrapText="1"/>
      <protection hidden="1"/>
    </xf>
    <xf numFmtId="0" fontId="12" fillId="6" borderId="20" xfId="0" applyFont="1" applyFill="1" applyBorder="1" applyAlignment="1" applyProtection="1">
      <alignment horizontal="center" vertical="center"/>
      <protection hidden="1"/>
    </xf>
    <xf numFmtId="0" fontId="12" fillId="6" borderId="21" xfId="0" applyFont="1" applyFill="1" applyBorder="1" applyAlignment="1" applyProtection="1">
      <alignment horizontal="center" vertical="center"/>
      <protection hidden="1"/>
    </xf>
    <xf numFmtId="0" fontId="12" fillId="6" borderId="22" xfId="0" applyFont="1" applyFill="1" applyBorder="1" applyAlignment="1" applyProtection="1">
      <alignment horizontal="center" vertical="center" wrapText="1"/>
      <protection hidden="1"/>
    </xf>
    <xf numFmtId="0" fontId="12" fillId="6" borderId="22" xfId="0" applyFont="1" applyFill="1" applyBorder="1" applyAlignment="1" applyProtection="1">
      <alignment horizontal="center" vertical="center"/>
      <protection hidden="1"/>
    </xf>
    <xf numFmtId="0" fontId="12" fillId="6" borderId="23" xfId="0" applyFont="1" applyFill="1" applyBorder="1" applyAlignment="1" applyProtection="1">
      <alignment horizontal="center" vertical="center" wrapText="1"/>
      <protection hidden="1"/>
    </xf>
    <xf numFmtId="0" fontId="13" fillId="0" borderId="24" xfId="0" applyFont="1" applyBorder="1" applyAlignment="1" applyProtection="1">
      <alignment horizontal="center"/>
      <protection hidden="1"/>
    </xf>
    <xf numFmtId="0" fontId="12" fillId="0" borderId="21" xfId="0" applyFont="1" applyBorder="1" applyAlignment="1" applyProtection="1">
      <alignment horizontal="center" wrapText="1"/>
      <protection hidden="1"/>
    </xf>
    <xf numFmtId="165" fontId="13" fillId="0" borderId="25" xfId="1" applyNumberFormat="1" applyFont="1" applyBorder="1" applyAlignment="1" applyProtection="1">
      <alignment horizontal="center" vertical="center"/>
      <protection hidden="1"/>
    </xf>
    <xf numFmtId="4" fontId="12" fillId="0" borderId="25" xfId="0" applyNumberFormat="1" applyFont="1" applyBorder="1" applyAlignment="1" applyProtection="1">
      <alignment horizontal="center" vertical="center"/>
      <protection hidden="1"/>
    </xf>
    <xf numFmtId="3" fontId="13" fillId="0" borderId="26" xfId="0" applyNumberFormat="1" applyFont="1" applyBorder="1" applyAlignment="1" applyProtection="1">
      <alignment horizontal="center" vertical="center" wrapText="1"/>
      <protection hidden="1"/>
    </xf>
    <xf numFmtId="0" fontId="13" fillId="0" borderId="15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4" fontId="12" fillId="7" borderId="20" xfId="0" applyNumberFormat="1" applyFont="1" applyFill="1" applyBorder="1" applyProtection="1">
      <protection hidden="1"/>
    </xf>
    <xf numFmtId="4" fontId="13" fillId="7" borderId="23" xfId="0" applyNumberFormat="1" applyFont="1" applyFill="1" applyBorder="1" applyProtection="1">
      <protection hidden="1"/>
    </xf>
    <xf numFmtId="0" fontId="17" fillId="0" borderId="11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5" fillId="8" borderId="3" xfId="0" applyFont="1" applyFill="1" applyBorder="1" applyAlignment="1" applyProtection="1">
      <alignment horizontal="center" vertical="center"/>
      <protection hidden="1"/>
    </xf>
    <xf numFmtId="0" fontId="18" fillId="0" borderId="4" xfId="0" applyFont="1" applyBorder="1" applyProtection="1">
      <protection hidden="1"/>
    </xf>
    <xf numFmtId="0" fontId="19" fillId="0" borderId="2" xfId="27" applyBorder="1" applyProtection="1">
      <protection hidden="1"/>
    </xf>
    <xf numFmtId="0" fontId="19" fillId="0" borderId="8" xfId="27" applyBorder="1" applyProtection="1">
      <protection hidden="1"/>
    </xf>
    <xf numFmtId="0" fontId="8" fillId="0" borderId="4" xfId="0" applyFont="1" applyBorder="1" applyAlignment="1" applyProtection="1">
      <alignment horizontal="center" vertical="center" wrapText="1"/>
      <protection hidden="1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6" xfId="0" applyFont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7" fillId="0" borderId="2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7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center" vertical="center" wrapText="1"/>
      <protection hidden="1"/>
    </xf>
    <xf numFmtId="0" fontId="10" fillId="0" borderId="5" xfId="0" applyFont="1" applyBorder="1" applyAlignment="1" applyProtection="1">
      <alignment horizontal="center" vertical="center" wrapText="1"/>
      <protection hidden="1"/>
    </xf>
    <xf numFmtId="0" fontId="10" fillId="0" borderId="6" xfId="0" applyFont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7" xfId="0" applyFont="1" applyBorder="1" applyAlignment="1" applyProtection="1">
      <alignment horizontal="center" vertical="center" wrapText="1"/>
      <protection hidden="1"/>
    </xf>
    <xf numFmtId="0" fontId="10" fillId="0" borderId="8" xfId="0" applyFont="1" applyBorder="1" applyAlignment="1" applyProtection="1">
      <alignment horizontal="center" vertical="center" wrapText="1"/>
      <protection hidden="1"/>
    </xf>
    <xf numFmtId="0" fontId="10" fillId="0" borderId="9" xfId="0" applyFont="1" applyBorder="1" applyAlignment="1" applyProtection="1">
      <alignment horizontal="center" vertical="center" wrapText="1"/>
      <protection hidden="1"/>
    </xf>
    <xf numFmtId="0" fontId="10" fillId="0" borderId="10" xfId="0" applyFont="1" applyBorder="1" applyAlignment="1" applyProtection="1">
      <alignment horizontal="center" vertical="center" wrapText="1"/>
      <protection hidden="1"/>
    </xf>
    <xf numFmtId="0" fontId="11" fillId="0" borderId="11" xfId="0" applyFont="1" applyFill="1" applyBorder="1" applyAlignment="1" applyProtection="1">
      <alignment horizontal="center" vertical="center" wrapText="1"/>
      <protection hidden="1"/>
    </xf>
    <xf numFmtId="0" fontId="11" fillId="0" borderId="13" xfId="0" applyFont="1" applyFill="1" applyBorder="1" applyAlignment="1" applyProtection="1">
      <alignment horizontal="center" vertical="center" wrapText="1"/>
      <protection hidden="1"/>
    </xf>
    <xf numFmtId="0" fontId="11" fillId="0" borderId="12" xfId="0" applyFont="1" applyFill="1" applyBorder="1" applyAlignment="1" applyProtection="1">
      <alignment horizontal="center" vertical="center" wrapText="1"/>
      <protection hidden="1"/>
    </xf>
    <xf numFmtId="0" fontId="10" fillId="6" borderId="11" xfId="0" applyFont="1" applyFill="1" applyBorder="1" applyAlignment="1" applyProtection="1">
      <alignment horizontal="center" vertical="center" wrapText="1"/>
      <protection hidden="1"/>
    </xf>
    <xf numFmtId="0" fontId="10" fillId="6" borderId="13" xfId="0" applyFont="1" applyFill="1" applyBorder="1" applyAlignment="1" applyProtection="1">
      <alignment horizontal="center" vertical="center" wrapText="1"/>
      <protection hidden="1"/>
    </xf>
    <xf numFmtId="0" fontId="10" fillId="6" borderId="12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horizontal="left" vertical="center" wrapText="1"/>
      <protection hidden="1"/>
    </xf>
  </cellXfs>
  <cellStyles count="28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Hipervínculo" xfId="27" builtinId="8"/>
    <cellStyle name="MainTitle" xfId="7"/>
    <cellStyle name="Moneda [0]" xfId="1" builtinId="7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920750</xdr:colOff>
      <xdr:row>0</xdr:row>
      <xdr:rowOff>0</xdr:rowOff>
    </xdr:from>
    <xdr:to>
      <xdr:col>1</xdr:col>
      <xdr:colOff>522553</xdr:colOff>
      <xdr:row>3</xdr:row>
      <xdr:rowOff>157691</xdr:rowOff>
    </xdr:to>
    <xdr:pic>
      <xdr:nvPicPr>
        <xdr:cNvPr id="2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0"/>
          <a:ext cx="1903678" cy="6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16</xdr:row>
      <xdr:rowOff>0</xdr:rowOff>
    </xdr:from>
    <xdr:to>
      <xdr:col>3</xdr:col>
      <xdr:colOff>762000</xdr:colOff>
      <xdr:row>16</xdr:row>
      <xdr:rowOff>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5285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76201</xdr:colOff>
      <xdr:row>6</xdr:row>
      <xdr:rowOff>66675</xdr:rowOff>
    </xdr:from>
    <xdr:to>
      <xdr:col>3</xdr:col>
      <xdr:colOff>1066801</xdr:colOff>
      <xdr:row>9</xdr:row>
      <xdr:rowOff>94177</xdr:rowOff>
    </xdr:to>
    <xdr:pic>
      <xdr:nvPicPr>
        <xdr:cNvPr id="8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1" y="400050"/>
          <a:ext cx="1485900" cy="513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19050</xdr:rowOff>
    </xdr:from>
    <xdr:to>
      <xdr:col>10</xdr:col>
      <xdr:colOff>15875</xdr:colOff>
      <xdr:row>12</xdr:row>
      <xdr:rowOff>158727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0" y="177800"/>
          <a:ext cx="6873875" cy="1885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66675</xdr:rowOff>
    </xdr:from>
    <xdr:to>
      <xdr:col>19</xdr:col>
      <xdr:colOff>465905</xdr:colOff>
      <xdr:row>21</xdr:row>
      <xdr:rowOff>18651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77175" y="228600"/>
          <a:ext cx="6561905" cy="31904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15874</xdr:rowOff>
    </xdr:from>
    <xdr:to>
      <xdr:col>10</xdr:col>
      <xdr:colOff>15552</xdr:colOff>
      <xdr:row>45</xdr:row>
      <xdr:rowOff>47625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4000" y="2238374"/>
          <a:ext cx="6873552" cy="4953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bvc.com.co/pps/tibco/portalbvc/Home/Mercados/enlinea/indicesbursatiles" TargetMode="External"/><Relationship Id="rId1" Type="http://schemas.openxmlformats.org/officeDocument/2006/relationships/hyperlink" Target="http://www.banrep.gov.co/es/igbc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view="pageBreakPreview" zoomScale="85" zoomScaleNormal="85" zoomScaleSheetLayoutView="85" workbookViewId="0">
      <selection activeCell="A5" sqref="A5:I5"/>
    </sheetView>
  </sheetViews>
  <sheetFormatPr baseColWidth="10" defaultColWidth="9.140625" defaultRowHeight="12.75" customHeight="1" x14ac:dyDescent="0.2"/>
  <cols>
    <col min="1" max="1" width="34.42578125" style="1" customWidth="1"/>
    <col min="2" max="2" width="11.140625" style="1" customWidth="1"/>
    <col min="3" max="3" width="9" style="1" customWidth="1"/>
    <col min="4" max="4" width="18" style="1" customWidth="1"/>
    <col min="5" max="5" width="16.5703125" style="1" customWidth="1"/>
    <col min="6" max="6" width="17.28515625" style="1" customWidth="1"/>
    <col min="7" max="7" width="9.28515625" style="1" customWidth="1"/>
    <col min="8" max="8" width="16.5703125" style="1" customWidth="1"/>
    <col min="9" max="9" width="8.5703125" style="1" customWidth="1"/>
    <col min="10" max="10" width="30.140625" style="1" customWidth="1"/>
    <col min="11" max="16384" width="9.140625" style="1"/>
  </cols>
  <sheetData>
    <row r="1" spans="1:10" ht="12.75" customHeight="1" x14ac:dyDescent="0.2">
      <c r="A1" s="59" t="s">
        <v>7</v>
      </c>
      <c r="B1" s="60"/>
      <c r="C1" s="60"/>
      <c r="D1" s="60"/>
      <c r="E1" s="60"/>
      <c r="F1" s="60"/>
      <c r="G1" s="60"/>
      <c r="H1" s="60"/>
      <c r="I1" s="61"/>
    </row>
    <row r="2" spans="1:10" ht="12.75" customHeight="1" x14ac:dyDescent="0.2">
      <c r="A2" s="62"/>
      <c r="B2" s="63"/>
      <c r="C2" s="63"/>
      <c r="D2" s="63"/>
      <c r="E2" s="63"/>
      <c r="F2" s="63"/>
      <c r="G2" s="63"/>
      <c r="H2" s="63"/>
      <c r="I2" s="64"/>
    </row>
    <row r="3" spans="1:10" ht="12.75" customHeight="1" x14ac:dyDescent="0.2">
      <c r="A3" s="62"/>
      <c r="B3" s="63"/>
      <c r="C3" s="63"/>
      <c r="D3" s="63"/>
      <c r="E3" s="63"/>
      <c r="F3" s="63"/>
      <c r="G3" s="63"/>
      <c r="H3" s="63"/>
      <c r="I3" s="64"/>
    </row>
    <row r="4" spans="1:10" ht="14.25" customHeight="1" x14ac:dyDescent="0.2">
      <c r="A4" s="4"/>
      <c r="B4" s="5"/>
      <c r="C4" s="5"/>
      <c r="D4" s="5"/>
      <c r="E4" s="5"/>
      <c r="F4" s="5"/>
      <c r="G4" s="5"/>
      <c r="H4" s="5"/>
      <c r="I4" s="6"/>
    </row>
    <row r="5" spans="1:10" ht="160.5" customHeight="1" x14ac:dyDescent="0.2">
      <c r="A5" s="65" t="s">
        <v>32</v>
      </c>
      <c r="B5" s="66"/>
      <c r="C5" s="66"/>
      <c r="D5" s="66"/>
      <c r="E5" s="66"/>
      <c r="F5" s="66"/>
      <c r="G5" s="66"/>
      <c r="H5" s="66"/>
      <c r="I5" s="67"/>
    </row>
    <row r="6" spans="1:10" ht="32.25" customHeight="1" x14ac:dyDescent="0.2">
      <c r="A6" s="65" t="s">
        <v>13</v>
      </c>
      <c r="B6" s="66"/>
      <c r="C6" s="66"/>
      <c r="D6" s="66"/>
      <c r="E6" s="66"/>
      <c r="F6" s="66"/>
      <c r="G6" s="66"/>
      <c r="H6" s="66"/>
      <c r="I6" s="67"/>
    </row>
    <row r="7" spans="1:10" ht="32.25" customHeight="1" x14ac:dyDescent="0.4">
      <c r="A7" s="70" t="s">
        <v>11</v>
      </c>
      <c r="B7" s="71"/>
      <c r="C7" s="71"/>
      <c r="D7" s="71"/>
      <c r="E7" s="71"/>
      <c r="F7" s="71"/>
      <c r="G7" s="71"/>
      <c r="H7" s="71"/>
      <c r="I7" s="72"/>
    </row>
    <row r="8" spans="1:10" ht="12.75" customHeight="1" x14ac:dyDescent="0.2">
      <c r="A8" s="7"/>
      <c r="B8" s="8"/>
      <c r="C8" s="8"/>
      <c r="D8" s="8"/>
      <c r="E8" s="8"/>
      <c r="F8" s="8"/>
      <c r="G8" s="8"/>
      <c r="H8" s="8"/>
      <c r="I8" s="9"/>
    </row>
    <row r="9" spans="1:10" ht="13.5" thickBot="1" x14ac:dyDescent="0.25">
      <c r="A9" s="10"/>
      <c r="B9" s="11"/>
      <c r="C9" s="11"/>
      <c r="D9" s="11"/>
      <c r="E9" s="11"/>
      <c r="F9" s="11"/>
      <c r="G9" s="11"/>
      <c r="H9" s="11"/>
      <c r="I9" s="12"/>
      <c r="J9" s="2"/>
    </row>
    <row r="10" spans="1:10" ht="51.75" thickBot="1" x14ac:dyDescent="0.25">
      <c r="A10" s="13" t="s">
        <v>1</v>
      </c>
      <c r="B10" s="14" t="s">
        <v>2</v>
      </c>
      <c r="C10" s="14" t="s">
        <v>3</v>
      </c>
      <c r="D10" s="14" t="s">
        <v>8</v>
      </c>
      <c r="E10" s="15" t="s">
        <v>9</v>
      </c>
      <c r="F10" s="16" t="s">
        <v>0</v>
      </c>
      <c r="G10" s="17"/>
      <c r="H10" s="15" t="s">
        <v>12</v>
      </c>
      <c r="I10" s="17"/>
    </row>
    <row r="11" spans="1:10" ht="66" customHeight="1" x14ac:dyDescent="0.2">
      <c r="A11" s="18" t="s">
        <v>5</v>
      </c>
      <c r="B11" s="19">
        <v>1</v>
      </c>
      <c r="C11" s="20" t="s">
        <v>4</v>
      </c>
      <c r="D11" s="21">
        <v>22615000</v>
      </c>
      <c r="E11" s="21">
        <v>22615000</v>
      </c>
      <c r="F11" s="21">
        <v>18000000</v>
      </c>
      <c r="G11" s="22" t="str">
        <f>IF(F11&lt;$E$11,"OK","ERROR")</f>
        <v>OK</v>
      </c>
      <c r="H11" s="21">
        <v>14245000</v>
      </c>
      <c r="I11" s="23" t="str">
        <f>IF(H11&lt;$E$11,"OK","ERROR")</f>
        <v>OK</v>
      </c>
      <c r="J11" s="3"/>
    </row>
    <row r="12" spans="1:10" ht="82.5" customHeight="1" thickBot="1" x14ac:dyDescent="0.25">
      <c r="A12" s="24" t="s">
        <v>6</v>
      </c>
      <c r="B12" s="25">
        <v>1</v>
      </c>
      <c r="C12" s="26" t="s">
        <v>4</v>
      </c>
      <c r="D12" s="27">
        <v>22615000</v>
      </c>
      <c r="E12" s="27">
        <v>22615000</v>
      </c>
      <c r="F12" s="27">
        <v>18000000</v>
      </c>
      <c r="G12" s="28" t="str">
        <f>IF(F12&lt;$E$12,"OK","ERROR")</f>
        <v>OK</v>
      </c>
      <c r="H12" s="27">
        <v>14245000</v>
      </c>
      <c r="I12" s="29" t="str">
        <f>IF(H12&lt;$E$12,"OK","ERROR")</f>
        <v>OK</v>
      </c>
      <c r="J12" s="3"/>
    </row>
    <row r="13" spans="1:10" ht="27.75" customHeight="1" thickBot="1" x14ac:dyDescent="0.25">
      <c r="A13" s="68"/>
      <c r="B13" s="69"/>
      <c r="C13" s="30" t="s">
        <v>22</v>
      </c>
      <c r="D13" s="31">
        <f>SUM(D11:D12)</f>
        <v>45230000</v>
      </c>
      <c r="E13" s="31">
        <f>SUM(E11:E12)</f>
        <v>45230000</v>
      </c>
      <c r="F13" s="31">
        <f>SUM(F11:F12)</f>
        <v>36000000</v>
      </c>
      <c r="G13" s="32" t="str">
        <f>IF(F13&lt;$E$13,"OK","ERROR")</f>
        <v>OK</v>
      </c>
      <c r="H13" s="31">
        <f t="shared" ref="H13" si="0">SUM(H11:H12)</f>
        <v>28490000</v>
      </c>
      <c r="I13" s="33" t="str">
        <f>IF(H13&lt;$E$13,"OK","ERROR")</f>
        <v>OK</v>
      </c>
    </row>
  </sheetData>
  <sheetProtection algorithmName="SHA-512" hashValue="YfZcHV8OU5wEc17dMWtCJOb1CbVEa4bqt4BHd/PQTJjJCE2HA4Hkt23FxVv56ui2o7W8L+cFCL8y7DmHN4+KZg==" saltValue="6A4Kj7BvuOlO66oMThulYg==" spinCount="100000" sheet="1" deleteColumns="0" deleteRows="0"/>
  <mergeCells count="5">
    <mergeCell ref="A1:I3"/>
    <mergeCell ref="A5:I5"/>
    <mergeCell ref="A6:I6"/>
    <mergeCell ref="A13:B13"/>
    <mergeCell ref="A7:I7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86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27"/>
  <sheetViews>
    <sheetView view="pageBreakPreview" topLeftCell="A4" zoomScale="80" zoomScaleNormal="100" zoomScaleSheetLayoutView="80" workbookViewId="0">
      <selection activeCell="C12" sqref="C12:H12"/>
    </sheetView>
  </sheetViews>
  <sheetFormatPr baseColWidth="10" defaultRowHeight="12.75" x14ac:dyDescent="0.2"/>
  <cols>
    <col min="1" max="2" width="11.42578125" style="1"/>
    <col min="3" max="3" width="7.42578125" style="1" customWidth="1"/>
    <col min="4" max="4" width="27.85546875" style="1" customWidth="1"/>
    <col min="5" max="5" width="17.5703125" style="1" customWidth="1"/>
    <col min="6" max="6" width="17.5703125" style="1" hidden="1" customWidth="1"/>
    <col min="7" max="8" width="17.5703125" style="1" customWidth="1"/>
    <col min="9" max="16384" width="11.42578125" style="1"/>
  </cols>
  <sheetData>
    <row r="6" spans="3:8" ht="13.5" thickBot="1" x14ac:dyDescent="0.25"/>
    <row r="7" spans="3:8" x14ac:dyDescent="0.2">
      <c r="C7" s="75" t="s">
        <v>14</v>
      </c>
      <c r="D7" s="76"/>
      <c r="E7" s="76"/>
      <c r="F7" s="76"/>
      <c r="G7" s="76"/>
      <c r="H7" s="77"/>
    </row>
    <row r="8" spans="3:8" x14ac:dyDescent="0.2">
      <c r="C8" s="78"/>
      <c r="D8" s="79"/>
      <c r="E8" s="79"/>
      <c r="F8" s="79"/>
      <c r="G8" s="79"/>
      <c r="H8" s="80"/>
    </row>
    <row r="9" spans="3:8" x14ac:dyDescent="0.2">
      <c r="C9" s="78"/>
      <c r="D9" s="79"/>
      <c r="E9" s="79"/>
      <c r="F9" s="79"/>
      <c r="G9" s="79"/>
      <c r="H9" s="80"/>
    </row>
    <row r="10" spans="3:8" ht="13.5" thickBot="1" x14ac:dyDescent="0.25">
      <c r="C10" s="81"/>
      <c r="D10" s="82"/>
      <c r="E10" s="82"/>
      <c r="F10" s="82"/>
      <c r="G10" s="82"/>
      <c r="H10" s="83"/>
    </row>
    <row r="11" spans="3:8" ht="186.75" customHeight="1" thickBot="1" x14ac:dyDescent="0.25">
      <c r="C11" s="84" t="s">
        <v>33</v>
      </c>
      <c r="D11" s="85"/>
      <c r="E11" s="85"/>
      <c r="F11" s="85"/>
      <c r="G11" s="85"/>
      <c r="H11" s="86"/>
    </row>
    <row r="12" spans="3:8" ht="37.5" customHeight="1" thickBot="1" x14ac:dyDescent="0.25">
      <c r="C12" s="87" t="s">
        <v>30</v>
      </c>
      <c r="D12" s="88"/>
      <c r="E12" s="88"/>
      <c r="F12" s="88"/>
      <c r="G12" s="88"/>
      <c r="H12" s="89"/>
    </row>
    <row r="13" spans="3:8" ht="18.75" thickBot="1" x14ac:dyDescent="0.25">
      <c r="C13" s="34"/>
      <c r="D13" s="35"/>
      <c r="E13" s="35"/>
      <c r="F13" s="35"/>
      <c r="G13" s="35"/>
      <c r="H13" s="36"/>
    </row>
    <row r="14" spans="3:8" ht="78" customHeight="1" thickBot="1" x14ac:dyDescent="0.25">
      <c r="C14" s="37" t="s">
        <v>15</v>
      </c>
      <c r="D14" s="38" t="s">
        <v>16</v>
      </c>
      <c r="E14" s="39" t="s">
        <v>17</v>
      </c>
      <c r="F14" s="40" t="s">
        <v>18</v>
      </c>
      <c r="G14" s="40" t="s">
        <v>19</v>
      </c>
      <c r="H14" s="41" t="s">
        <v>20</v>
      </c>
    </row>
    <row r="15" spans="3:8" ht="17.25" thickBot="1" x14ac:dyDescent="0.35">
      <c r="C15" s="42">
        <v>2</v>
      </c>
      <c r="D15" s="43" t="s">
        <v>10</v>
      </c>
      <c r="E15" s="27">
        <v>28490000</v>
      </c>
      <c r="F15" s="44">
        <f>IF(H15="HABILITADO",E15,"0")</f>
        <v>28490000</v>
      </c>
      <c r="G15" s="45">
        <v>400</v>
      </c>
      <c r="H15" s="46" t="s">
        <v>21</v>
      </c>
    </row>
    <row r="16" spans="3:8" ht="17.25" thickBot="1" x14ac:dyDescent="0.35">
      <c r="C16" s="47">
        <v>1</v>
      </c>
      <c r="D16" s="43" t="s">
        <v>0</v>
      </c>
      <c r="E16" s="27">
        <v>36000000</v>
      </c>
      <c r="F16" s="44">
        <f>IF(H16="HABILITADO",E16,"0")</f>
        <v>36000000</v>
      </c>
      <c r="G16" s="45">
        <f>400-(400*ABS(F16-$E$18)/$E$18)</f>
        <v>350.35991929521879</v>
      </c>
      <c r="H16" s="46" t="s">
        <v>21</v>
      </c>
    </row>
    <row r="17" spans="3:8" ht="17.25" thickBot="1" x14ac:dyDescent="0.35">
      <c r="C17" s="90"/>
      <c r="D17" s="90"/>
      <c r="E17" s="90"/>
      <c r="F17" s="90"/>
      <c r="G17" s="90"/>
      <c r="H17" s="48"/>
    </row>
    <row r="18" spans="3:8" ht="17.25" thickBot="1" x14ac:dyDescent="0.35">
      <c r="C18" s="49"/>
      <c r="D18" s="50" t="s">
        <v>31</v>
      </c>
      <c r="E18" s="51">
        <f>GEOMEAN(E15:E16)</f>
        <v>32025614.748198044</v>
      </c>
      <c r="F18" s="49"/>
      <c r="G18" s="49"/>
      <c r="H18" s="49"/>
    </row>
    <row r="19" spans="3:8" x14ac:dyDescent="0.2">
      <c r="C19" s="49"/>
      <c r="D19" s="49"/>
      <c r="E19" s="49"/>
      <c r="F19" s="49"/>
      <c r="G19" s="49"/>
      <c r="H19" s="49"/>
    </row>
    <row r="20" spans="3:8" x14ac:dyDescent="0.2">
      <c r="C20" s="49"/>
      <c r="D20" s="49"/>
      <c r="E20" s="49"/>
      <c r="F20" s="49"/>
      <c r="G20" s="49"/>
      <c r="H20" s="49"/>
    </row>
    <row r="21" spans="3:8" x14ac:dyDescent="0.2">
      <c r="C21" s="49"/>
      <c r="D21" s="49"/>
      <c r="E21" s="49"/>
      <c r="F21" s="49"/>
      <c r="G21" s="49"/>
      <c r="H21" s="49"/>
    </row>
    <row r="22" spans="3:8" x14ac:dyDescent="0.2">
      <c r="C22" s="49"/>
      <c r="D22" s="49"/>
      <c r="E22" s="49"/>
      <c r="F22" s="49"/>
      <c r="G22" s="49"/>
      <c r="H22" s="49"/>
    </row>
    <row r="23" spans="3:8" x14ac:dyDescent="0.2">
      <c r="C23" s="49"/>
      <c r="D23" s="49"/>
      <c r="E23" s="49"/>
      <c r="F23" s="49"/>
      <c r="G23" s="49"/>
      <c r="H23" s="49"/>
    </row>
    <row r="24" spans="3:8" x14ac:dyDescent="0.2">
      <c r="C24" s="91" t="s">
        <v>23</v>
      </c>
      <c r="D24" s="91"/>
      <c r="E24" s="49"/>
      <c r="F24" s="49"/>
      <c r="G24" s="49"/>
      <c r="H24" s="49"/>
    </row>
    <row r="25" spans="3:8" ht="38.25" customHeight="1" x14ac:dyDescent="0.2">
      <c r="C25" s="91" t="s">
        <v>24</v>
      </c>
      <c r="D25" s="91"/>
      <c r="E25" s="91"/>
      <c r="F25" s="91"/>
      <c r="G25" s="91"/>
      <c r="H25" s="91"/>
    </row>
    <row r="26" spans="3:8" ht="41.25" customHeight="1" x14ac:dyDescent="0.2">
      <c r="C26" s="73"/>
      <c r="D26" s="73"/>
      <c r="E26" s="49"/>
      <c r="F26" s="49"/>
      <c r="G26" s="49"/>
      <c r="H26" s="49"/>
    </row>
    <row r="27" spans="3:8" x14ac:dyDescent="0.2">
      <c r="C27" s="74" t="s">
        <v>25</v>
      </c>
      <c r="D27" s="74"/>
      <c r="E27" s="49"/>
      <c r="F27" s="49"/>
      <c r="G27" s="49"/>
      <c r="H27" s="49"/>
    </row>
  </sheetData>
  <sheetProtection algorithmName="SHA-512" hashValue="8GU0tD/V6ERi8rXZ5CdqJyXnRpeqgGkaG8oK/WqtEibYO4GLEiMVUusSkXuwsKSPj2BQ32lc+5BJoSk/Nd/Ueg==" saltValue="5iEH3+/yu6OhDn2srwXJeQ==" spinCount="100000" sheet="1" objects="1" scenarios="1"/>
  <sortState ref="C15:H16">
    <sortCondition descending="1" ref="G15"/>
  </sortState>
  <mergeCells count="8">
    <mergeCell ref="C26:D26"/>
    <mergeCell ref="C27:D27"/>
    <mergeCell ref="C7:H10"/>
    <mergeCell ref="C11:H11"/>
    <mergeCell ref="C12:H12"/>
    <mergeCell ref="C17:G17"/>
    <mergeCell ref="C24:D24"/>
    <mergeCell ref="C25:H25"/>
  </mergeCells>
  <dataValidations count="2">
    <dataValidation operator="equal" allowBlank="1" showInputMessage="1" showErrorMessage="1" sqref="C12:C13 E14 C15:H16"/>
    <dataValidation type="textLength" operator="equal" allowBlank="1" showInputMessage="1" showErrorMessage="1" sqref="C17:H17 C14:D14 F14:H14">
      <formula1>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5"/>
  <sheetViews>
    <sheetView tabSelected="1" view="pageBreakPreview" zoomScale="60" zoomScaleNormal="100" workbookViewId="0">
      <selection activeCell="O30" sqref="O30"/>
    </sheetView>
  </sheetViews>
  <sheetFormatPr baseColWidth="10" defaultRowHeight="12.75" x14ac:dyDescent="0.2"/>
  <cols>
    <col min="1" max="1" width="3.85546875" style="1" customWidth="1"/>
    <col min="2" max="16384" width="11.42578125" style="1"/>
  </cols>
  <sheetData>
    <row r="1" spans="2:20" x14ac:dyDescent="0.2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2:20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x14ac:dyDescent="0.2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</row>
    <row r="4" spans="2:20" x14ac:dyDescent="0.2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</row>
    <row r="5" spans="2:20" x14ac:dyDescent="0.2"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</row>
    <row r="6" spans="2:20" x14ac:dyDescent="0.2"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</row>
    <row r="7" spans="2:20" x14ac:dyDescent="0.2"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</row>
    <row r="8" spans="2:20" x14ac:dyDescent="0.2"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  <row r="9" spans="2:20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</row>
    <row r="10" spans="2:20" x14ac:dyDescent="0.2"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</row>
    <row r="11" spans="2:20" x14ac:dyDescent="0.2"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</row>
    <row r="12" spans="2:20" x14ac:dyDescent="0.2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</row>
    <row r="13" spans="2:20" x14ac:dyDescent="0.2"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</row>
    <row r="14" spans="2:20" x14ac:dyDescent="0.2"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</row>
    <row r="15" spans="2:20" x14ac:dyDescent="0.2"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</row>
    <row r="16" spans="2:20" x14ac:dyDescent="0.2"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</row>
    <row r="17" spans="2:20" x14ac:dyDescent="0.2"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</row>
    <row r="18" spans="2:20" x14ac:dyDescent="0.2"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</row>
    <row r="19" spans="2:20" x14ac:dyDescent="0.2"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</row>
    <row r="20" spans="2:20" x14ac:dyDescent="0.2"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</row>
    <row r="21" spans="2:20" x14ac:dyDescent="0.2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</row>
    <row r="22" spans="2:20" x14ac:dyDescent="0.2"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</row>
    <row r="23" spans="2:20" x14ac:dyDescent="0.2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</row>
    <row r="24" spans="2:20" x14ac:dyDescent="0.2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</row>
    <row r="25" spans="2:20" x14ac:dyDescent="0.2"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</row>
    <row r="26" spans="2:20" x14ac:dyDescent="0.2"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</row>
    <row r="27" spans="2:20" x14ac:dyDescent="0.2"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</row>
    <row r="28" spans="2:20" x14ac:dyDescent="0.2"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</row>
    <row r="29" spans="2:20" x14ac:dyDescent="0.2"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</row>
    <row r="30" spans="2:20" x14ac:dyDescent="0.2"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</row>
    <row r="31" spans="2:20" x14ac:dyDescent="0.2"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</row>
    <row r="32" spans="2:20" x14ac:dyDescent="0.2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</row>
    <row r="33" spans="2:20" x14ac:dyDescent="0.2"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</row>
    <row r="34" spans="2:20" x14ac:dyDescent="0.2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</row>
    <row r="35" spans="2:20" x14ac:dyDescent="0.2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</row>
    <row r="36" spans="2:20" x14ac:dyDescent="0.2"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</row>
    <row r="37" spans="2:20" x14ac:dyDescent="0.2"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</row>
    <row r="38" spans="2:20" x14ac:dyDescent="0.2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</row>
    <row r="39" spans="2:20" x14ac:dyDescent="0.2"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</row>
    <row r="40" spans="2:20" x14ac:dyDescent="0.2"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</row>
    <row r="41" spans="2:20" x14ac:dyDescent="0.2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</row>
    <row r="42" spans="2:20" x14ac:dyDescent="0.2"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</row>
    <row r="43" spans="2:20" x14ac:dyDescent="0.2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</row>
    <row r="44" spans="2:20" x14ac:dyDescent="0.2"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</row>
    <row r="45" spans="2:20" x14ac:dyDescent="0.2"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</row>
    <row r="46" spans="2:20" x14ac:dyDescent="0.2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</row>
    <row r="47" spans="2:20" ht="13.5" thickBot="1" x14ac:dyDescent="0.25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</row>
    <row r="48" spans="2:20" ht="16.5" thickBot="1" x14ac:dyDescent="0.3">
      <c r="B48" s="49"/>
      <c r="C48" s="52" t="s">
        <v>26</v>
      </c>
      <c r="D48" s="53"/>
      <c r="E48" s="54">
        <v>2</v>
      </c>
      <c r="F48" s="55" t="str">
        <f>IF(ISODD(E48),"IMPAR","PAR")</f>
        <v>PAR</v>
      </c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</row>
    <row r="49" spans="2:20" ht="13.5" thickBot="1" x14ac:dyDescent="0.25"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</row>
    <row r="50" spans="2:20" x14ac:dyDescent="0.2">
      <c r="B50" s="49"/>
      <c r="C50" s="56" t="s">
        <v>27</v>
      </c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</row>
    <row r="51" spans="2:20" ht="15" x14ac:dyDescent="0.25">
      <c r="B51" s="49"/>
      <c r="C51" s="57" t="s">
        <v>28</v>
      </c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</row>
    <row r="52" spans="2:20" ht="15.75" thickBot="1" x14ac:dyDescent="0.3">
      <c r="B52" s="49"/>
      <c r="C52" s="58" t="s">
        <v>29</v>
      </c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</row>
    <row r="53" spans="2:20" x14ac:dyDescent="0.2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</row>
    <row r="54" spans="2:20" x14ac:dyDescent="0.2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</row>
    <row r="55" spans="2:20" x14ac:dyDescent="0.2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</row>
  </sheetData>
  <sheetProtection algorithmName="SHA-512" hashValue="OPTuvaofWkV3AJKt/tDq4+a+VISfxXjC2BVjOGfreR4HlI3aD1lFAHe1w8KEqAlS1pupLDe/u6zEeZSVvPWfHw==" saltValue="1t6h1PapHWgHftte30B2mQ==" spinCount="100000" sheet="1" objects="1" scenarios="1"/>
  <hyperlinks>
    <hyperlink ref="C51" r:id="rId1"/>
    <hyperlink ref="C52" r:id="rId2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GRUPO 2</vt:lpstr>
      <vt:lpstr>EVA ECO GRUPO 2</vt:lpstr>
      <vt:lpstr>COLCAP</vt:lpstr>
      <vt:lpstr>COLCAP!Área_de_impresión</vt:lpstr>
      <vt:lpstr>'EVA ECO GRUPO 2'!Área_de_impresión</vt:lpstr>
      <vt:lpstr>'GRUPO 2'!Área_de_impresión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Segundo Villamil Huertas</dc:creator>
  <cp:keywords/>
  <dc:description/>
  <cp:lastModifiedBy>Monica Liliana Gonzalez Mizar</cp:lastModifiedBy>
  <cp:lastPrinted>2019-09-03T21:19:50Z</cp:lastPrinted>
  <dcterms:created xsi:type="dcterms:W3CDTF">2019-09-02T21:57:00Z</dcterms:created>
  <dcterms:modified xsi:type="dcterms:W3CDTF">2019-09-05T20:52:41Z</dcterms:modified>
  <cp:category/>
  <cp:contentStatus/>
</cp:coreProperties>
</file>