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sefam\Desktop\mantenimiento 7062023\other\"/>
    </mc:Choice>
  </mc:AlternateContent>
  <xr:revisionPtr revIDLastSave="0" documentId="8_{B7F4789A-3B5D-4B89-9D42-FEA4610168D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CO-040-PDT-002-f-016" sheetId="1" r:id="rId1"/>
    <sheet name="Hoja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5" i="1" l="1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G32" i="1" s="1"/>
  <c r="H32" i="1" s="1"/>
  <c r="F33" i="1"/>
  <c r="G33" i="1" s="1"/>
  <c r="H33" i="1" s="1"/>
  <c r="F34" i="1"/>
  <c r="G34" i="1" s="1"/>
  <c r="H34" i="1" s="1"/>
  <c r="F7" i="1"/>
  <c r="G8" i="1" l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B35" i="1" l="1"/>
  <c r="G7" i="1" l="1"/>
  <c r="H7" i="1" s="1"/>
  <c r="H35" i="1" l="1"/>
</calcChain>
</file>

<file path=xl/sharedStrings.xml><?xml version="1.0" encoding="utf-8"?>
<sst xmlns="http://schemas.openxmlformats.org/spreadsheetml/2006/main" count="136" uniqueCount="48">
  <si>
    <t xml:space="preserve">CONSOLIDADO ESTUDIO DE LA OFERTA </t>
  </si>
  <si>
    <t xml:space="preserve">CODIGO: GCO-040-PDT-002-f-016               </t>
  </si>
  <si>
    <t>VERSION: 6</t>
  </si>
  <si>
    <t>Objeto del contrato:</t>
  </si>
  <si>
    <t xml:space="preserve">Prestación de servicios para el mantenimiento preventivo de los equipos de impresión (Offset y digitales) y acabados para la producción del material gráfico con suministro e instalación de repuestos, requerido para la recolección de información y difusión del mensaje institucional del DANE.    </t>
  </si>
  <si>
    <t>Descripción del bien o servicio</t>
  </si>
  <si>
    <t>Unidad de medida</t>
  </si>
  <si>
    <t>Cantidad</t>
  </si>
  <si>
    <t>Comerandina Industrial</t>
  </si>
  <si>
    <t>Servizuñiga</t>
  </si>
  <si>
    <t>Valor Unitario Promedio Incluido IVA</t>
  </si>
  <si>
    <t>Valor Unitario Promedio Incluido IVA (redondeado)</t>
  </si>
  <si>
    <t>Valor total promedio por ítem (para cantidad requerida) incluido IVA</t>
  </si>
  <si>
    <t>Valor unitario incluido IVA</t>
  </si>
  <si>
    <t xml:space="preserve">Mantenimiento preventivo para impresora offset HEIDELBERG GTO 46 </t>
  </si>
  <si>
    <t>Horas</t>
  </si>
  <si>
    <t>Mantenimiento preventivo para impresora offset HEIDELBERG KORD A</t>
  </si>
  <si>
    <t>Mantenimiento preventivo para impresora offset HEIDELBERG KORD B</t>
  </si>
  <si>
    <t xml:space="preserve">Mantenimiento preventivo para impresora offset rotativa HARRIS 500 </t>
  </si>
  <si>
    <t xml:space="preserve">Mantenimiento preventivo para compresor SCHULZ </t>
  </si>
  <si>
    <t xml:space="preserve">Mantenimiento preventivo para guillotina POLAR 112 </t>
  </si>
  <si>
    <t xml:space="preserve">Mantenimiento preventivo para encoladora ROSBACK 880 </t>
  </si>
  <si>
    <t xml:space="preserve">Mantenimiento preventivo para cosedora de alambre HONNER 25/40 </t>
  </si>
  <si>
    <t xml:space="preserve">Mantenimiento preventivo para cosedora de alambre GRAPHA 6182 </t>
  </si>
  <si>
    <t xml:space="preserve">Mantenimiento preventivo para guillotina POLAR J80 </t>
  </si>
  <si>
    <t xml:space="preserve">Mantenimiento preventivo para plegadora BAUMFOLDER </t>
  </si>
  <si>
    <t xml:space="preserve">Mantenimiento preventivo para grafadora ROSBACK </t>
  </si>
  <si>
    <t xml:space="preserve">Mantenimiento preventivo para mesa circular </t>
  </si>
  <si>
    <t xml:space="preserve">Mantenimiento preventivo para plotter OKI </t>
  </si>
  <si>
    <t>Chapa cilindro impresor para HEIDELBERG KORD A</t>
  </si>
  <si>
    <t>Chapa cilindro impresor para HEIDELBERG KORD B</t>
  </si>
  <si>
    <t>Unidad</t>
  </si>
  <si>
    <t>Reencauche rodillos entintadores y humedad KORD A</t>
  </si>
  <si>
    <t>Reencauche rodillos entintadores y humedad KORD B</t>
  </si>
  <si>
    <t>Reencauche rodillos entintadores y humedad GTO46</t>
  </si>
  <si>
    <t xml:space="preserve">Reencauche rodillos plegadora BAUMFOLDER </t>
  </si>
  <si>
    <t>Kit de ajuste sistema oscilante completo KORD A</t>
  </si>
  <si>
    <t>Soldadura maquina guillotina polar 112</t>
  </si>
  <si>
    <t>Sistema Guiador de banda Harris 500</t>
  </si>
  <si>
    <t xml:space="preserve">Kit de tornillos bridas de cuchilla y soportes grafadora rosback </t>
  </si>
  <si>
    <t>Mantenimiento con suministro de repuestos montacarga manual</t>
  </si>
  <si>
    <t>Servicio</t>
  </si>
  <si>
    <t>Mantenimiento con suministro de repuestos gato hidraulico manual carretilla elevadora de 22 cm separacion uñas</t>
  </si>
  <si>
    <t>Mantenimiento con suministro de repuestos gato hidraulico manual carretilla elevadora 33 cm separacion uñas</t>
  </si>
  <si>
    <t>Retiro de grasas, aceites y líquidos o elementos contaminantes resultantes del mantenimiento.</t>
  </si>
  <si>
    <t>Total</t>
  </si>
  <si>
    <t>Observaciones:</t>
  </si>
  <si>
    <t>Elaborado Por: Sonia Ivonne Montenegro Vargas
Revisado Por: Diego Fonseca Tarquino
Aprobado: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</si>
</sst>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[$$-240A]\ #,##0.00"/>
    <numFmt numFmtId="166" formatCode="[$$-240A]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rgb="FF000000"/>
      <name val="Segoe U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164" fontId="1" fillId="0" borderId="12" xfId="0" applyNumberFormat="1" applyFont="1" applyBorder="1" applyProtection="1">
      <protection locked="0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Protection="1">
      <protection locked="0"/>
    </xf>
    <xf numFmtId="164" fontId="1" fillId="0" borderId="0" xfId="0" applyNumberFormat="1" applyFont="1"/>
    <xf numFmtId="165" fontId="1" fillId="0" borderId="0" xfId="0" applyNumberFormat="1" applyFont="1"/>
    <xf numFmtId="0" fontId="9" fillId="0" borderId="1" xfId="0" applyFont="1" applyBorder="1" applyAlignment="1">
      <alignment wrapText="1"/>
    </xf>
    <xf numFmtId="0" fontId="9" fillId="0" borderId="11" xfId="0" applyFont="1" applyBorder="1" applyAlignment="1">
      <alignment wrapText="1"/>
    </xf>
    <xf numFmtId="164" fontId="1" fillId="3" borderId="12" xfId="0" applyNumberFormat="1" applyFont="1" applyFill="1" applyBorder="1" applyProtection="1">
      <protection locked="0"/>
    </xf>
    <xf numFmtId="0" fontId="3" fillId="0" borderId="0" xfId="0" applyFont="1" applyAlignment="1">
      <alignment horizontal="center"/>
    </xf>
    <xf numFmtId="164" fontId="1" fillId="0" borderId="1" xfId="0" applyNumberFormat="1" applyFont="1" applyBorder="1" applyProtection="1">
      <protection locked="0"/>
    </xf>
    <xf numFmtId="0" fontId="7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1" xfId="0" applyFont="1" applyBorder="1" applyAlignment="1">
      <alignment horizontal="justify" vertical="center"/>
    </xf>
    <xf numFmtId="0" fontId="10" fillId="0" borderId="1" xfId="0" applyFont="1" applyBorder="1"/>
    <xf numFmtId="166" fontId="10" fillId="0" borderId="1" xfId="0" applyNumberFormat="1" applyFont="1" applyBorder="1"/>
    <xf numFmtId="0" fontId="10" fillId="0" borderId="0" xfId="0" applyFont="1"/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166" fontId="10" fillId="0" borderId="0" xfId="0" applyNumberFormat="1" applyFont="1"/>
    <xf numFmtId="165" fontId="10" fillId="0" borderId="0" xfId="0" applyNumberFormat="1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5" fillId="0" borderId="14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403860</xdr:colOff>
      <xdr:row>0</xdr:row>
      <xdr:rowOff>152400</xdr:rowOff>
    </xdr:from>
    <xdr:to>
      <xdr:col>0</xdr:col>
      <xdr:colOff>2836546</xdr:colOff>
      <xdr:row>1</xdr:row>
      <xdr:rowOff>373040</xdr:rowOff>
    </xdr:to>
    <xdr:pic>
      <xdr:nvPicPr>
        <xdr:cNvPr id="2" name="Gráfico 1">
          <a:extLst>
            <a:ext uri="{FF2B5EF4-FFF2-40B4-BE49-F238E27FC236}">
              <a16:creationId xmlns:a16="http://schemas.microsoft.com/office/drawing/2014/main" id="{B4752E7C-0EFD-415B-A2D6-B1E8DA08D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03860" y="152400"/>
          <a:ext cx="2432686" cy="54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view="pageBreakPreview" topLeftCell="B1" zoomScaleNormal="100" zoomScaleSheetLayoutView="100" workbookViewId="0">
      <selection activeCell="J33" sqref="J33"/>
    </sheetView>
  </sheetViews>
  <sheetFormatPr baseColWidth="10" defaultColWidth="11.42578125" defaultRowHeight="14.25" x14ac:dyDescent="0.2"/>
  <cols>
    <col min="1" max="1" width="73.7109375" style="3" customWidth="1"/>
    <col min="2" max="3" width="10.28515625" style="3" customWidth="1"/>
    <col min="4" max="5" width="26" style="3" customWidth="1"/>
    <col min="6" max="8" width="21.140625" style="3" customWidth="1"/>
    <col min="9" max="16384" width="11.42578125" style="3"/>
  </cols>
  <sheetData>
    <row r="1" spans="1:8" s="1" customFormat="1" ht="26.25" customHeight="1" x14ac:dyDescent="0.25">
      <c r="A1" s="46"/>
      <c r="B1" s="48" t="s">
        <v>0</v>
      </c>
      <c r="C1" s="48"/>
      <c r="D1" s="48"/>
      <c r="E1" s="49"/>
      <c r="F1" s="39" t="s">
        <v>1</v>
      </c>
      <c r="G1" s="39"/>
      <c r="H1" s="39"/>
    </row>
    <row r="2" spans="1:8" s="1" customFormat="1" ht="40.5" customHeight="1" x14ac:dyDescent="0.25">
      <c r="A2" s="47"/>
      <c r="B2" s="50"/>
      <c r="C2" s="50"/>
      <c r="D2" s="50"/>
      <c r="E2" s="51"/>
      <c r="F2" s="39" t="s">
        <v>2</v>
      </c>
      <c r="G2" s="39"/>
      <c r="H2" s="39"/>
    </row>
    <row r="3" spans="1:8" s="1" customFormat="1" ht="26.25" customHeight="1" x14ac:dyDescent="0.25">
      <c r="A3" s="4" t="s">
        <v>3</v>
      </c>
      <c r="B3" s="40" t="s">
        <v>4</v>
      </c>
      <c r="C3" s="41"/>
      <c r="D3" s="41"/>
      <c r="E3" s="41"/>
      <c r="F3" s="41"/>
      <c r="G3" s="41"/>
      <c r="H3" s="42"/>
    </row>
    <row r="4" spans="1:8" s="2" customFormat="1" ht="33.75" customHeight="1" x14ac:dyDescent="0.25">
      <c r="A4" s="38" t="s">
        <v>5</v>
      </c>
      <c r="B4" s="38" t="s">
        <v>6</v>
      </c>
      <c r="C4" s="43" t="s">
        <v>7</v>
      </c>
      <c r="D4" s="9" t="s">
        <v>8</v>
      </c>
      <c r="E4" s="9" t="s">
        <v>9</v>
      </c>
      <c r="F4" s="43" t="s">
        <v>10</v>
      </c>
      <c r="G4" s="43" t="s">
        <v>11</v>
      </c>
      <c r="H4" s="43" t="s">
        <v>12</v>
      </c>
    </row>
    <row r="5" spans="1:8" s="2" customFormat="1" ht="42.75" customHeight="1" x14ac:dyDescent="0.25">
      <c r="A5" s="38"/>
      <c r="B5" s="38"/>
      <c r="C5" s="44"/>
      <c r="D5" s="10">
        <v>44984</v>
      </c>
      <c r="E5" s="10">
        <v>44984</v>
      </c>
      <c r="F5" s="44"/>
      <c r="G5" s="44"/>
      <c r="H5" s="44"/>
    </row>
    <row r="6" spans="1:8" s="2" customFormat="1" ht="12.75" x14ac:dyDescent="0.25">
      <c r="A6" s="38"/>
      <c r="B6" s="38"/>
      <c r="C6" s="45"/>
      <c r="D6" s="5" t="s">
        <v>13</v>
      </c>
      <c r="E6" s="5" t="s">
        <v>13</v>
      </c>
      <c r="F6" s="45"/>
      <c r="G6" s="45"/>
      <c r="H6" s="45"/>
    </row>
    <row r="7" spans="1:8" ht="15" x14ac:dyDescent="0.25">
      <c r="A7" s="14" t="s">
        <v>14</v>
      </c>
      <c r="B7" s="19" t="s">
        <v>15</v>
      </c>
      <c r="C7" s="20">
        <v>15</v>
      </c>
      <c r="D7" s="18">
        <v>107100</v>
      </c>
      <c r="E7" s="18">
        <v>110000</v>
      </c>
      <c r="F7" s="18">
        <f>(D7+E7)/2</f>
        <v>108550</v>
      </c>
      <c r="G7" s="18">
        <f>ROUNDUP(F7,0)</f>
        <v>108550</v>
      </c>
      <c r="H7" s="18">
        <f>G7*C7</f>
        <v>1628250</v>
      </c>
    </row>
    <row r="8" spans="1:8" ht="15" x14ac:dyDescent="0.25">
      <c r="A8" s="15" t="s">
        <v>16</v>
      </c>
      <c r="B8" s="21" t="s">
        <v>15</v>
      </c>
      <c r="C8" s="22">
        <v>15</v>
      </c>
      <c r="D8" s="18">
        <v>107100</v>
      </c>
      <c r="E8" s="18">
        <v>110000</v>
      </c>
      <c r="F8" s="18">
        <f t="shared" ref="F8:F34" si="0">(D8+E8)/2</f>
        <v>108550</v>
      </c>
      <c r="G8" s="18">
        <f t="shared" ref="G8:G34" si="1">ROUNDUP(F8,0)</f>
        <v>108550</v>
      </c>
      <c r="H8" s="18">
        <f t="shared" ref="H8:H34" si="2">G8*C8</f>
        <v>1628250</v>
      </c>
    </row>
    <row r="9" spans="1:8" ht="15" x14ac:dyDescent="0.25">
      <c r="A9" s="15" t="s">
        <v>17</v>
      </c>
      <c r="B9" s="21" t="s">
        <v>15</v>
      </c>
      <c r="C9" s="22">
        <v>15</v>
      </c>
      <c r="D9" s="18">
        <v>107100</v>
      </c>
      <c r="E9" s="18">
        <v>110000</v>
      </c>
      <c r="F9" s="18">
        <f t="shared" si="0"/>
        <v>108550</v>
      </c>
      <c r="G9" s="18">
        <f t="shared" si="1"/>
        <v>108550</v>
      </c>
      <c r="H9" s="18">
        <f t="shared" si="2"/>
        <v>1628250</v>
      </c>
    </row>
    <row r="10" spans="1:8" ht="15" x14ac:dyDescent="0.25">
      <c r="A10" s="15" t="s">
        <v>18</v>
      </c>
      <c r="B10" s="21" t="s">
        <v>15</v>
      </c>
      <c r="C10" s="22">
        <v>15</v>
      </c>
      <c r="D10" s="18">
        <v>142800</v>
      </c>
      <c r="E10" s="18">
        <v>140000</v>
      </c>
      <c r="F10" s="18">
        <f t="shared" si="0"/>
        <v>141400</v>
      </c>
      <c r="G10" s="18">
        <f t="shared" si="1"/>
        <v>141400</v>
      </c>
      <c r="H10" s="18">
        <f t="shared" si="2"/>
        <v>2121000</v>
      </c>
    </row>
    <row r="11" spans="1:8" ht="15" x14ac:dyDescent="0.25">
      <c r="A11" s="15" t="s">
        <v>19</v>
      </c>
      <c r="B11" s="21" t="s">
        <v>15</v>
      </c>
      <c r="C11" s="22">
        <v>10</v>
      </c>
      <c r="D11" s="18">
        <v>166600</v>
      </c>
      <c r="E11" s="18">
        <v>140000</v>
      </c>
      <c r="F11" s="18">
        <f t="shared" si="0"/>
        <v>153300</v>
      </c>
      <c r="G11" s="18">
        <f t="shared" si="1"/>
        <v>153300</v>
      </c>
      <c r="H11" s="18">
        <f t="shared" si="2"/>
        <v>1533000</v>
      </c>
    </row>
    <row r="12" spans="1:8" ht="15" x14ac:dyDescent="0.25">
      <c r="A12" s="15" t="s">
        <v>20</v>
      </c>
      <c r="B12" s="21" t="s">
        <v>15</v>
      </c>
      <c r="C12" s="22">
        <v>8</v>
      </c>
      <c r="D12" s="18">
        <v>95200</v>
      </c>
      <c r="E12" s="18">
        <v>110000</v>
      </c>
      <c r="F12" s="18">
        <f t="shared" si="0"/>
        <v>102600</v>
      </c>
      <c r="G12" s="18">
        <f t="shared" si="1"/>
        <v>102600</v>
      </c>
      <c r="H12" s="18">
        <f t="shared" si="2"/>
        <v>820800</v>
      </c>
    </row>
    <row r="13" spans="1:8" ht="15" x14ac:dyDescent="0.25">
      <c r="A13" s="15" t="s">
        <v>21</v>
      </c>
      <c r="B13" s="21" t="s">
        <v>15</v>
      </c>
      <c r="C13" s="22">
        <v>7</v>
      </c>
      <c r="D13" s="18">
        <v>59500</v>
      </c>
      <c r="E13" s="18">
        <v>70001</v>
      </c>
      <c r="F13" s="18">
        <f t="shared" si="0"/>
        <v>64750.5</v>
      </c>
      <c r="G13" s="18">
        <f t="shared" si="1"/>
        <v>64751</v>
      </c>
      <c r="H13" s="18">
        <f t="shared" si="2"/>
        <v>453257</v>
      </c>
    </row>
    <row r="14" spans="1:8" ht="15" x14ac:dyDescent="0.25">
      <c r="A14" s="15" t="s">
        <v>22</v>
      </c>
      <c r="B14" s="21" t="s">
        <v>15</v>
      </c>
      <c r="C14" s="22">
        <v>8</v>
      </c>
      <c r="D14" s="18">
        <v>59500</v>
      </c>
      <c r="E14" s="18">
        <v>70001</v>
      </c>
      <c r="F14" s="18">
        <f t="shared" si="0"/>
        <v>64750.5</v>
      </c>
      <c r="G14" s="18">
        <f t="shared" si="1"/>
        <v>64751</v>
      </c>
      <c r="H14" s="18">
        <f t="shared" si="2"/>
        <v>518008</v>
      </c>
    </row>
    <row r="15" spans="1:8" ht="15" x14ac:dyDescent="0.25">
      <c r="A15" s="15" t="s">
        <v>23</v>
      </c>
      <c r="B15" s="21" t="s">
        <v>15</v>
      </c>
      <c r="C15" s="22">
        <v>8</v>
      </c>
      <c r="D15" s="18">
        <v>59500</v>
      </c>
      <c r="E15" s="18">
        <v>70001</v>
      </c>
      <c r="F15" s="18">
        <f t="shared" si="0"/>
        <v>64750.5</v>
      </c>
      <c r="G15" s="18">
        <f t="shared" si="1"/>
        <v>64751</v>
      </c>
      <c r="H15" s="18">
        <f t="shared" si="2"/>
        <v>518008</v>
      </c>
    </row>
    <row r="16" spans="1:8" ht="15" x14ac:dyDescent="0.25">
      <c r="A16" s="15" t="s">
        <v>24</v>
      </c>
      <c r="B16" s="21" t="s">
        <v>15</v>
      </c>
      <c r="C16" s="22">
        <v>8</v>
      </c>
      <c r="D16" s="18">
        <v>95200</v>
      </c>
      <c r="E16" s="18">
        <v>110000</v>
      </c>
      <c r="F16" s="18">
        <f t="shared" si="0"/>
        <v>102600</v>
      </c>
      <c r="G16" s="18">
        <f t="shared" si="1"/>
        <v>102600</v>
      </c>
      <c r="H16" s="18">
        <f t="shared" si="2"/>
        <v>820800</v>
      </c>
    </row>
    <row r="17" spans="1:8" ht="15" x14ac:dyDescent="0.25">
      <c r="A17" s="15" t="s">
        <v>25</v>
      </c>
      <c r="B17" s="21" t="s">
        <v>15</v>
      </c>
      <c r="C17" s="22">
        <v>8</v>
      </c>
      <c r="D17" s="18">
        <v>59500</v>
      </c>
      <c r="E17" s="18">
        <v>70001</v>
      </c>
      <c r="F17" s="18">
        <f t="shared" si="0"/>
        <v>64750.5</v>
      </c>
      <c r="G17" s="18">
        <f t="shared" si="1"/>
        <v>64751</v>
      </c>
      <c r="H17" s="18">
        <f t="shared" si="2"/>
        <v>518008</v>
      </c>
    </row>
    <row r="18" spans="1:8" ht="15" x14ac:dyDescent="0.25">
      <c r="A18" s="15" t="s">
        <v>26</v>
      </c>
      <c r="B18" s="21" t="s">
        <v>15</v>
      </c>
      <c r="C18" s="22">
        <v>7</v>
      </c>
      <c r="D18" s="18">
        <v>59500</v>
      </c>
      <c r="E18" s="18">
        <v>70001</v>
      </c>
      <c r="F18" s="18">
        <f t="shared" si="0"/>
        <v>64750.5</v>
      </c>
      <c r="G18" s="18">
        <f t="shared" si="1"/>
        <v>64751</v>
      </c>
      <c r="H18" s="18">
        <f t="shared" si="2"/>
        <v>453257</v>
      </c>
    </row>
    <row r="19" spans="1:8" ht="15" x14ac:dyDescent="0.25">
      <c r="A19" s="15" t="s">
        <v>27</v>
      </c>
      <c r="B19" s="21" t="s">
        <v>15</v>
      </c>
      <c r="C19" s="22">
        <v>5</v>
      </c>
      <c r="D19" s="18">
        <v>59500</v>
      </c>
      <c r="E19" s="18">
        <v>70001</v>
      </c>
      <c r="F19" s="18">
        <f t="shared" si="0"/>
        <v>64750.5</v>
      </c>
      <c r="G19" s="18">
        <f t="shared" si="1"/>
        <v>64751</v>
      </c>
      <c r="H19" s="18">
        <f t="shared" si="2"/>
        <v>323755</v>
      </c>
    </row>
    <row r="20" spans="1:8" ht="15" x14ac:dyDescent="0.25">
      <c r="A20" s="15" t="s">
        <v>28</v>
      </c>
      <c r="B20" s="21" t="s">
        <v>15</v>
      </c>
      <c r="C20" s="22">
        <v>10</v>
      </c>
      <c r="D20" s="18">
        <v>190400</v>
      </c>
      <c r="E20" s="18">
        <v>190000</v>
      </c>
      <c r="F20" s="18">
        <f t="shared" si="0"/>
        <v>190200</v>
      </c>
      <c r="G20" s="18">
        <f t="shared" si="1"/>
        <v>190200</v>
      </c>
      <c r="H20" s="18">
        <f t="shared" si="2"/>
        <v>1902000</v>
      </c>
    </row>
    <row r="21" spans="1:8" ht="15" x14ac:dyDescent="0.25">
      <c r="A21" s="15" t="s">
        <v>29</v>
      </c>
      <c r="B21" s="21" t="s">
        <v>15</v>
      </c>
      <c r="C21" s="22">
        <v>1</v>
      </c>
      <c r="D21" s="18">
        <v>1428000</v>
      </c>
      <c r="E21" s="18">
        <v>1309000</v>
      </c>
      <c r="F21" s="18">
        <f t="shared" si="0"/>
        <v>1368500</v>
      </c>
      <c r="G21" s="18">
        <f t="shared" si="1"/>
        <v>1368500</v>
      </c>
      <c r="H21" s="18">
        <f t="shared" si="2"/>
        <v>1368500</v>
      </c>
    </row>
    <row r="22" spans="1:8" ht="15" x14ac:dyDescent="0.25">
      <c r="A22" s="15" t="s">
        <v>30</v>
      </c>
      <c r="B22" s="21" t="s">
        <v>31</v>
      </c>
      <c r="C22" s="22">
        <v>1</v>
      </c>
      <c r="D22" s="18">
        <v>1428000</v>
      </c>
      <c r="E22" s="18">
        <v>1309000</v>
      </c>
      <c r="F22" s="18">
        <f t="shared" si="0"/>
        <v>1368500</v>
      </c>
      <c r="G22" s="18">
        <f t="shared" si="1"/>
        <v>1368500</v>
      </c>
      <c r="H22" s="18">
        <f t="shared" si="2"/>
        <v>1368500</v>
      </c>
    </row>
    <row r="23" spans="1:8" ht="15" x14ac:dyDescent="0.25">
      <c r="A23" s="15" t="s">
        <v>32</v>
      </c>
      <c r="B23" s="21" t="s">
        <v>31</v>
      </c>
      <c r="C23" s="22">
        <v>1</v>
      </c>
      <c r="D23" s="18">
        <v>3451000</v>
      </c>
      <c r="E23" s="18">
        <v>3808000</v>
      </c>
      <c r="F23" s="18">
        <f t="shared" si="0"/>
        <v>3629500</v>
      </c>
      <c r="G23" s="18">
        <f t="shared" si="1"/>
        <v>3629500</v>
      </c>
      <c r="H23" s="18">
        <f t="shared" si="2"/>
        <v>3629500</v>
      </c>
    </row>
    <row r="24" spans="1:8" ht="15" x14ac:dyDescent="0.25">
      <c r="A24" s="15" t="s">
        <v>33</v>
      </c>
      <c r="B24" s="21" t="s">
        <v>31</v>
      </c>
      <c r="C24" s="22">
        <v>1</v>
      </c>
      <c r="D24" s="18">
        <v>3451000</v>
      </c>
      <c r="E24" s="18">
        <v>3808000</v>
      </c>
      <c r="F24" s="18">
        <f t="shared" si="0"/>
        <v>3629500</v>
      </c>
      <c r="G24" s="18">
        <f t="shared" si="1"/>
        <v>3629500</v>
      </c>
      <c r="H24" s="18">
        <f t="shared" si="2"/>
        <v>3629500</v>
      </c>
    </row>
    <row r="25" spans="1:8" ht="15" x14ac:dyDescent="0.25">
      <c r="A25" s="15" t="s">
        <v>34</v>
      </c>
      <c r="B25" s="21" t="s">
        <v>31</v>
      </c>
      <c r="C25" s="22">
        <v>1</v>
      </c>
      <c r="D25" s="18">
        <v>2737000</v>
      </c>
      <c r="E25" s="18">
        <v>2558500</v>
      </c>
      <c r="F25" s="18">
        <f t="shared" si="0"/>
        <v>2647750</v>
      </c>
      <c r="G25" s="18">
        <f t="shared" si="1"/>
        <v>2647750</v>
      </c>
      <c r="H25" s="18">
        <f t="shared" si="2"/>
        <v>2647750</v>
      </c>
    </row>
    <row r="26" spans="1:8" ht="15" x14ac:dyDescent="0.25">
      <c r="A26" s="15" t="s">
        <v>35</v>
      </c>
      <c r="B26" s="21" t="s">
        <v>31</v>
      </c>
      <c r="C26" s="22">
        <v>1</v>
      </c>
      <c r="D26" s="18">
        <v>4165000</v>
      </c>
      <c r="E26" s="18">
        <v>3986500</v>
      </c>
      <c r="F26" s="18">
        <f t="shared" si="0"/>
        <v>4075750</v>
      </c>
      <c r="G26" s="18">
        <f t="shared" si="1"/>
        <v>4075750</v>
      </c>
      <c r="H26" s="18">
        <f t="shared" si="2"/>
        <v>4075750</v>
      </c>
    </row>
    <row r="27" spans="1:8" ht="15" x14ac:dyDescent="0.25">
      <c r="A27" s="15" t="s">
        <v>36</v>
      </c>
      <c r="B27" s="21" t="s">
        <v>31</v>
      </c>
      <c r="C27" s="22">
        <v>1</v>
      </c>
      <c r="D27" s="18">
        <v>2618000</v>
      </c>
      <c r="E27" s="18">
        <v>2975000</v>
      </c>
      <c r="F27" s="18">
        <f t="shared" si="0"/>
        <v>2796500</v>
      </c>
      <c r="G27" s="18">
        <f t="shared" si="1"/>
        <v>2796500</v>
      </c>
      <c r="H27" s="18">
        <f t="shared" si="2"/>
        <v>2796500</v>
      </c>
    </row>
    <row r="28" spans="1:8" ht="15" x14ac:dyDescent="0.25">
      <c r="A28" s="15" t="s">
        <v>37</v>
      </c>
      <c r="B28" s="21" t="s">
        <v>31</v>
      </c>
      <c r="C28" s="22">
        <v>1</v>
      </c>
      <c r="D28" s="18">
        <v>4165000</v>
      </c>
      <c r="E28" s="18">
        <v>4284000</v>
      </c>
      <c r="F28" s="18">
        <f t="shared" si="0"/>
        <v>4224500</v>
      </c>
      <c r="G28" s="18">
        <f t="shared" si="1"/>
        <v>4224500</v>
      </c>
      <c r="H28" s="18">
        <f t="shared" si="2"/>
        <v>4224500</v>
      </c>
    </row>
    <row r="29" spans="1:8" ht="15" x14ac:dyDescent="0.25">
      <c r="A29" s="15" t="s">
        <v>38</v>
      </c>
      <c r="B29" s="21" t="s">
        <v>31</v>
      </c>
      <c r="C29" s="22">
        <v>1</v>
      </c>
      <c r="D29" s="18">
        <v>7735000</v>
      </c>
      <c r="E29" s="18">
        <v>8330000</v>
      </c>
      <c r="F29" s="18">
        <f t="shared" si="0"/>
        <v>8032500</v>
      </c>
      <c r="G29" s="18">
        <f t="shared" si="1"/>
        <v>8032500</v>
      </c>
      <c r="H29" s="18">
        <f t="shared" si="2"/>
        <v>8032500</v>
      </c>
    </row>
    <row r="30" spans="1:8" ht="15" x14ac:dyDescent="0.25">
      <c r="A30" s="15" t="s">
        <v>39</v>
      </c>
      <c r="B30" s="21" t="s">
        <v>31</v>
      </c>
      <c r="C30" s="22">
        <v>1</v>
      </c>
      <c r="D30" s="18">
        <v>214200</v>
      </c>
      <c r="E30" s="18">
        <v>178500</v>
      </c>
      <c r="F30" s="18">
        <f t="shared" si="0"/>
        <v>196350</v>
      </c>
      <c r="G30" s="18">
        <f t="shared" si="1"/>
        <v>196350</v>
      </c>
      <c r="H30" s="18">
        <f t="shared" si="2"/>
        <v>196350</v>
      </c>
    </row>
    <row r="31" spans="1:8" ht="15" x14ac:dyDescent="0.25">
      <c r="A31" s="15" t="s">
        <v>40</v>
      </c>
      <c r="B31" s="21" t="s">
        <v>41</v>
      </c>
      <c r="C31" s="22">
        <v>1</v>
      </c>
      <c r="D31" s="18">
        <v>809200</v>
      </c>
      <c r="E31" s="18">
        <v>856800</v>
      </c>
      <c r="F31" s="18">
        <f t="shared" si="0"/>
        <v>833000</v>
      </c>
      <c r="G31" s="18">
        <f t="shared" si="1"/>
        <v>833000</v>
      </c>
      <c r="H31" s="18">
        <f t="shared" si="2"/>
        <v>833000</v>
      </c>
    </row>
    <row r="32" spans="1:8" ht="28.5" x14ac:dyDescent="0.25">
      <c r="A32" s="15" t="s">
        <v>42</v>
      </c>
      <c r="B32" s="21" t="s">
        <v>41</v>
      </c>
      <c r="C32" s="22">
        <v>1</v>
      </c>
      <c r="D32" s="18">
        <v>809200</v>
      </c>
      <c r="E32" s="18">
        <v>856800</v>
      </c>
      <c r="F32" s="18">
        <f t="shared" si="0"/>
        <v>833000</v>
      </c>
      <c r="G32" s="18">
        <f t="shared" si="1"/>
        <v>833000</v>
      </c>
      <c r="H32" s="18">
        <f t="shared" si="2"/>
        <v>833000</v>
      </c>
    </row>
    <row r="33" spans="1:8" ht="28.5" x14ac:dyDescent="0.25">
      <c r="A33" s="15" t="s">
        <v>43</v>
      </c>
      <c r="B33" s="21" t="s">
        <v>41</v>
      </c>
      <c r="C33" s="22">
        <v>1</v>
      </c>
      <c r="D33" s="18">
        <v>2618000</v>
      </c>
      <c r="E33" s="18">
        <v>2380000</v>
      </c>
      <c r="F33" s="18">
        <f t="shared" si="0"/>
        <v>2499000</v>
      </c>
      <c r="G33" s="18">
        <f t="shared" si="1"/>
        <v>2499000</v>
      </c>
      <c r="H33" s="18">
        <f t="shared" si="2"/>
        <v>2499000</v>
      </c>
    </row>
    <row r="34" spans="1:8" ht="29.25" thickBot="1" x14ac:dyDescent="0.3">
      <c r="A34" s="15" t="s">
        <v>44</v>
      </c>
      <c r="B34" s="21" t="s">
        <v>41</v>
      </c>
      <c r="C34" s="22">
        <v>1</v>
      </c>
      <c r="D34" s="18">
        <v>714000</v>
      </c>
      <c r="E34" s="18">
        <v>761600</v>
      </c>
      <c r="F34" s="18">
        <f t="shared" si="0"/>
        <v>737800</v>
      </c>
      <c r="G34" s="18">
        <f t="shared" si="1"/>
        <v>737800</v>
      </c>
      <c r="H34" s="18">
        <f t="shared" si="2"/>
        <v>737800</v>
      </c>
    </row>
    <row r="35" spans="1:8" ht="16.5" thickBot="1" x14ac:dyDescent="0.3">
      <c r="A35" s="6" t="s">
        <v>45</v>
      </c>
      <c r="B35" s="8">
        <f>COUNTIF(A7:A34,"*")</f>
        <v>28</v>
      </c>
      <c r="C35" s="8"/>
      <c r="D35" s="7"/>
      <c r="E35" s="7"/>
      <c r="F35" s="16"/>
      <c r="G35" s="16">
        <f>ROUNDUP(F35,0)</f>
        <v>0</v>
      </c>
      <c r="H35" s="11">
        <f>SUM(H7:H34)</f>
        <v>51738793</v>
      </c>
    </row>
    <row r="36" spans="1:8" ht="15" customHeight="1" x14ac:dyDescent="0.2">
      <c r="A36" s="35" t="s">
        <v>46</v>
      </c>
      <c r="B36" s="35"/>
      <c r="C36" s="35"/>
      <c r="D36" s="35"/>
      <c r="E36" s="35"/>
      <c r="F36" s="35"/>
      <c r="G36" s="35"/>
      <c r="H36" s="35"/>
    </row>
    <row r="37" spans="1:8" x14ac:dyDescent="0.2">
      <c r="A37" s="36"/>
      <c r="B37" s="36"/>
      <c r="C37" s="36"/>
      <c r="D37" s="36"/>
      <c r="E37" s="36"/>
      <c r="F37" s="36"/>
      <c r="G37" s="36"/>
      <c r="H37" s="36"/>
    </row>
    <row r="38" spans="1:8" x14ac:dyDescent="0.2">
      <c r="H38" s="13"/>
    </row>
    <row r="39" spans="1:8" ht="14.25" customHeight="1" x14ac:dyDescent="0.2">
      <c r="A39" s="37" t="s">
        <v>47</v>
      </c>
      <c r="B39" s="37"/>
      <c r="C39" s="37"/>
      <c r="D39" s="37"/>
      <c r="H39" s="13"/>
    </row>
    <row r="40" spans="1:8" x14ac:dyDescent="0.2">
      <c r="A40" s="37"/>
      <c r="B40" s="37"/>
      <c r="C40" s="37"/>
      <c r="D40" s="37"/>
      <c r="H40" s="12"/>
    </row>
    <row r="41" spans="1:8" ht="10.5" customHeight="1" x14ac:dyDescent="0.2">
      <c r="A41" s="37"/>
      <c r="B41" s="37"/>
      <c r="C41" s="37"/>
      <c r="D41" s="37"/>
    </row>
  </sheetData>
  <mergeCells count="13">
    <mergeCell ref="A36:H37"/>
    <mergeCell ref="A39:D41"/>
    <mergeCell ref="A4:A6"/>
    <mergeCell ref="B4:B6"/>
    <mergeCell ref="F1:H1"/>
    <mergeCell ref="F2:H2"/>
    <mergeCell ref="B3:H3"/>
    <mergeCell ref="F4:F6"/>
    <mergeCell ref="H4:H6"/>
    <mergeCell ref="G4:G6"/>
    <mergeCell ref="C4:C6"/>
    <mergeCell ref="A1:A2"/>
    <mergeCell ref="B1:E2"/>
  </mergeCells>
  <pageMargins left="0.25" right="0.25" top="0.75" bottom="0.75" header="0.3" footer="0.3"/>
  <pageSetup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topLeftCell="A4" workbookViewId="0">
      <selection sqref="A1:E30"/>
    </sheetView>
  </sheetViews>
  <sheetFormatPr baseColWidth="10" defaultColWidth="11.42578125" defaultRowHeight="12.75" x14ac:dyDescent="0.2"/>
  <cols>
    <col min="1" max="1" width="73.7109375" style="27" customWidth="1"/>
    <col min="2" max="2" width="16.7109375" style="27" bestFit="1" customWidth="1"/>
    <col min="3" max="3" width="11.42578125" style="27"/>
    <col min="4" max="4" width="14.28515625" style="31" bestFit="1" customWidth="1"/>
    <col min="5" max="5" width="15.42578125" style="31" bestFit="1" customWidth="1"/>
    <col min="6" max="16384" width="11.42578125" style="27"/>
  </cols>
  <sheetData>
    <row r="1" spans="1:5" s="23" customFormat="1" ht="26.25" customHeight="1" x14ac:dyDescent="0.25">
      <c r="A1" s="9" t="s">
        <v>5</v>
      </c>
      <c r="B1" s="9" t="s">
        <v>6</v>
      </c>
      <c r="C1" s="9" t="s">
        <v>7</v>
      </c>
      <c r="D1" s="9" t="s">
        <v>11</v>
      </c>
      <c r="E1" s="9" t="s">
        <v>12</v>
      </c>
    </row>
    <row r="2" spans="1:5" s="23" customFormat="1" x14ac:dyDescent="0.2">
      <c r="A2" s="24" t="s">
        <v>14</v>
      </c>
      <c r="B2" s="25" t="s">
        <v>15</v>
      </c>
      <c r="C2" s="25">
        <v>15</v>
      </c>
      <c r="D2" s="26">
        <v>108550</v>
      </c>
      <c r="E2" s="26">
        <v>1628250</v>
      </c>
    </row>
    <row r="3" spans="1:5" s="23" customFormat="1" x14ac:dyDescent="0.2">
      <c r="A3" s="24" t="s">
        <v>16</v>
      </c>
      <c r="B3" s="25" t="s">
        <v>15</v>
      </c>
      <c r="C3" s="25">
        <v>15</v>
      </c>
      <c r="D3" s="26">
        <v>108550</v>
      </c>
      <c r="E3" s="26">
        <v>1628250</v>
      </c>
    </row>
    <row r="4" spans="1:5" s="23" customFormat="1" x14ac:dyDescent="0.2">
      <c r="A4" s="24" t="s">
        <v>17</v>
      </c>
      <c r="B4" s="25" t="s">
        <v>15</v>
      </c>
      <c r="C4" s="25">
        <v>15</v>
      </c>
      <c r="D4" s="26">
        <v>108550</v>
      </c>
      <c r="E4" s="26">
        <v>1628250</v>
      </c>
    </row>
    <row r="5" spans="1:5" x14ac:dyDescent="0.2">
      <c r="A5" s="24" t="s">
        <v>18</v>
      </c>
      <c r="B5" s="25" t="s">
        <v>15</v>
      </c>
      <c r="C5" s="25">
        <v>15</v>
      </c>
      <c r="D5" s="26">
        <v>141400</v>
      </c>
      <c r="E5" s="26">
        <v>2121000</v>
      </c>
    </row>
    <row r="6" spans="1:5" x14ac:dyDescent="0.2">
      <c r="A6" s="24" t="s">
        <v>19</v>
      </c>
      <c r="B6" s="25" t="s">
        <v>15</v>
      </c>
      <c r="C6" s="25">
        <v>10</v>
      </c>
      <c r="D6" s="26">
        <v>153300</v>
      </c>
      <c r="E6" s="26">
        <v>1533000</v>
      </c>
    </row>
    <row r="7" spans="1:5" x14ac:dyDescent="0.2">
      <c r="A7" s="24" t="s">
        <v>20</v>
      </c>
      <c r="B7" s="25" t="s">
        <v>15</v>
      </c>
      <c r="C7" s="25">
        <v>8</v>
      </c>
      <c r="D7" s="26">
        <v>102600</v>
      </c>
      <c r="E7" s="26">
        <v>820800</v>
      </c>
    </row>
    <row r="8" spans="1:5" x14ac:dyDescent="0.2">
      <c r="A8" s="28" t="s">
        <v>21</v>
      </c>
      <c r="B8" s="25" t="s">
        <v>15</v>
      </c>
      <c r="C8" s="25">
        <v>7</v>
      </c>
      <c r="D8" s="26">
        <v>64751</v>
      </c>
      <c r="E8" s="26">
        <v>453257</v>
      </c>
    </row>
    <row r="9" spans="1:5" x14ac:dyDescent="0.2">
      <c r="A9" s="28" t="s">
        <v>22</v>
      </c>
      <c r="B9" s="25" t="s">
        <v>15</v>
      </c>
      <c r="C9" s="25">
        <v>8</v>
      </c>
      <c r="D9" s="26">
        <v>64751</v>
      </c>
      <c r="E9" s="26">
        <v>518008</v>
      </c>
    </row>
    <row r="10" spans="1:5" x14ac:dyDescent="0.2">
      <c r="A10" s="28" t="s">
        <v>23</v>
      </c>
      <c r="B10" s="25" t="s">
        <v>15</v>
      </c>
      <c r="C10" s="25">
        <v>8</v>
      </c>
      <c r="D10" s="26">
        <v>64751</v>
      </c>
      <c r="E10" s="26">
        <v>518008</v>
      </c>
    </row>
    <row r="11" spans="1:5" x14ac:dyDescent="0.2">
      <c r="A11" s="24" t="s">
        <v>24</v>
      </c>
      <c r="B11" s="25" t="s">
        <v>15</v>
      </c>
      <c r="C11" s="25">
        <v>8</v>
      </c>
      <c r="D11" s="26">
        <v>102600</v>
      </c>
      <c r="E11" s="26">
        <v>820800</v>
      </c>
    </row>
    <row r="12" spans="1:5" x14ac:dyDescent="0.2">
      <c r="A12" s="29" t="s">
        <v>25</v>
      </c>
      <c r="B12" s="25" t="s">
        <v>15</v>
      </c>
      <c r="C12" s="25">
        <v>8</v>
      </c>
      <c r="D12" s="26">
        <v>64751</v>
      </c>
      <c r="E12" s="26">
        <v>518008</v>
      </c>
    </row>
    <row r="13" spans="1:5" x14ac:dyDescent="0.2">
      <c r="A13" s="29" t="s">
        <v>26</v>
      </c>
      <c r="B13" s="25" t="s">
        <v>15</v>
      </c>
      <c r="C13" s="25">
        <v>7</v>
      </c>
      <c r="D13" s="26">
        <v>64751</v>
      </c>
      <c r="E13" s="26">
        <v>453257</v>
      </c>
    </row>
    <row r="14" spans="1:5" x14ac:dyDescent="0.2">
      <c r="A14" s="29" t="s">
        <v>27</v>
      </c>
      <c r="B14" s="25" t="s">
        <v>15</v>
      </c>
      <c r="C14" s="25">
        <v>5</v>
      </c>
      <c r="D14" s="26">
        <v>64751</v>
      </c>
      <c r="E14" s="26">
        <v>323755</v>
      </c>
    </row>
    <row r="15" spans="1:5" x14ac:dyDescent="0.2">
      <c r="A15" s="29" t="s">
        <v>28</v>
      </c>
      <c r="B15" s="25" t="s">
        <v>15</v>
      </c>
      <c r="C15" s="25">
        <v>10</v>
      </c>
      <c r="D15" s="26">
        <v>190200</v>
      </c>
      <c r="E15" s="26">
        <v>1902000</v>
      </c>
    </row>
    <row r="16" spans="1:5" x14ac:dyDescent="0.2">
      <c r="A16" s="29" t="s">
        <v>29</v>
      </c>
      <c r="B16" s="25" t="s">
        <v>15</v>
      </c>
      <c r="C16" s="25">
        <v>1</v>
      </c>
      <c r="D16" s="26">
        <v>1368500</v>
      </c>
      <c r="E16" s="26">
        <v>1368500</v>
      </c>
    </row>
    <row r="17" spans="1:5" x14ac:dyDescent="0.2">
      <c r="A17" s="29" t="s">
        <v>30</v>
      </c>
      <c r="B17" s="25" t="s">
        <v>31</v>
      </c>
      <c r="C17" s="25">
        <v>1</v>
      </c>
      <c r="D17" s="26">
        <v>1368500</v>
      </c>
      <c r="E17" s="26">
        <v>1368500</v>
      </c>
    </row>
    <row r="18" spans="1:5" x14ac:dyDescent="0.2">
      <c r="A18" s="29" t="s">
        <v>32</v>
      </c>
      <c r="B18" s="25" t="s">
        <v>31</v>
      </c>
      <c r="C18" s="25">
        <v>1</v>
      </c>
      <c r="D18" s="26">
        <v>3629500</v>
      </c>
      <c r="E18" s="26">
        <v>3629500</v>
      </c>
    </row>
    <row r="19" spans="1:5" x14ac:dyDescent="0.2">
      <c r="A19" s="29" t="s">
        <v>33</v>
      </c>
      <c r="B19" s="25" t="s">
        <v>31</v>
      </c>
      <c r="C19" s="25">
        <v>1</v>
      </c>
      <c r="D19" s="26">
        <v>3629500</v>
      </c>
      <c r="E19" s="26">
        <v>3629500</v>
      </c>
    </row>
    <row r="20" spans="1:5" x14ac:dyDescent="0.2">
      <c r="A20" s="29" t="s">
        <v>34</v>
      </c>
      <c r="B20" s="25" t="s">
        <v>31</v>
      </c>
      <c r="C20" s="25">
        <v>1</v>
      </c>
      <c r="D20" s="26">
        <v>2647750</v>
      </c>
      <c r="E20" s="26">
        <v>2647750</v>
      </c>
    </row>
    <row r="21" spans="1:5" x14ac:dyDescent="0.2">
      <c r="A21" s="29" t="s">
        <v>35</v>
      </c>
      <c r="B21" s="25" t="s">
        <v>31</v>
      </c>
      <c r="C21" s="25">
        <v>1</v>
      </c>
      <c r="D21" s="26">
        <v>4075750</v>
      </c>
      <c r="E21" s="26">
        <v>4075750</v>
      </c>
    </row>
    <row r="22" spans="1:5" x14ac:dyDescent="0.2">
      <c r="A22" s="29" t="s">
        <v>36</v>
      </c>
      <c r="B22" s="25" t="s">
        <v>31</v>
      </c>
      <c r="C22" s="25">
        <v>1</v>
      </c>
      <c r="D22" s="26">
        <v>2796500</v>
      </c>
      <c r="E22" s="26">
        <v>2796500</v>
      </c>
    </row>
    <row r="23" spans="1:5" x14ac:dyDescent="0.2">
      <c r="A23" s="29" t="s">
        <v>37</v>
      </c>
      <c r="B23" s="25" t="s">
        <v>31</v>
      </c>
      <c r="C23" s="25">
        <v>1</v>
      </c>
      <c r="D23" s="26">
        <v>4224500</v>
      </c>
      <c r="E23" s="26">
        <v>4224500</v>
      </c>
    </row>
    <row r="24" spans="1:5" x14ac:dyDescent="0.2">
      <c r="A24" s="29" t="s">
        <v>38</v>
      </c>
      <c r="B24" s="25" t="s">
        <v>31</v>
      </c>
      <c r="C24" s="25">
        <v>1</v>
      </c>
      <c r="D24" s="26">
        <v>8032500</v>
      </c>
      <c r="E24" s="26">
        <v>8032500</v>
      </c>
    </row>
    <row r="25" spans="1:5" x14ac:dyDescent="0.2">
      <c r="A25" s="24" t="s">
        <v>39</v>
      </c>
      <c r="B25" s="25" t="s">
        <v>31</v>
      </c>
      <c r="C25" s="25">
        <v>1</v>
      </c>
      <c r="D25" s="26">
        <v>196350</v>
      </c>
      <c r="E25" s="26">
        <v>196350</v>
      </c>
    </row>
    <row r="26" spans="1:5" x14ac:dyDescent="0.2">
      <c r="A26" s="29" t="s">
        <v>40</v>
      </c>
      <c r="B26" s="25" t="s">
        <v>41</v>
      </c>
      <c r="C26" s="25">
        <v>1</v>
      </c>
      <c r="D26" s="26">
        <v>833000</v>
      </c>
      <c r="E26" s="26">
        <v>833000</v>
      </c>
    </row>
    <row r="27" spans="1:5" x14ac:dyDescent="0.2">
      <c r="A27" s="29" t="s">
        <v>42</v>
      </c>
      <c r="B27" s="25" t="s">
        <v>41</v>
      </c>
      <c r="C27" s="25">
        <v>1</v>
      </c>
      <c r="D27" s="26">
        <v>833000</v>
      </c>
      <c r="E27" s="26">
        <v>833000</v>
      </c>
    </row>
    <row r="28" spans="1:5" x14ac:dyDescent="0.2">
      <c r="A28" s="29" t="s">
        <v>43</v>
      </c>
      <c r="B28" s="25" t="s">
        <v>41</v>
      </c>
      <c r="C28" s="25">
        <v>1</v>
      </c>
      <c r="D28" s="26">
        <v>2499000</v>
      </c>
      <c r="E28" s="26">
        <v>2499000</v>
      </c>
    </row>
    <row r="29" spans="1:5" x14ac:dyDescent="0.2">
      <c r="A29" s="29" t="s">
        <v>44</v>
      </c>
      <c r="B29" s="25" t="s">
        <v>41</v>
      </c>
      <c r="C29" s="25">
        <v>1</v>
      </c>
      <c r="D29" s="26">
        <v>737800</v>
      </c>
      <c r="E29" s="26">
        <v>737800</v>
      </c>
    </row>
    <row r="30" spans="1:5" x14ac:dyDescent="0.2">
      <c r="A30" s="52" t="s">
        <v>45</v>
      </c>
      <c r="B30" s="52"/>
      <c r="C30" s="52"/>
      <c r="D30" s="52"/>
      <c r="E30" s="26">
        <v>51738793</v>
      </c>
    </row>
    <row r="31" spans="1:5" x14ac:dyDescent="0.2">
      <c r="A31" s="30"/>
    </row>
    <row r="32" spans="1:5" x14ac:dyDescent="0.2">
      <c r="A32" s="17"/>
      <c r="B32" s="32"/>
    </row>
    <row r="33" spans="1:1" ht="15" customHeight="1" x14ac:dyDescent="0.2">
      <c r="A33" s="33"/>
    </row>
    <row r="34" spans="1:1" ht="14.25" customHeight="1" x14ac:dyDescent="0.2">
      <c r="A34" s="33"/>
    </row>
    <row r="36" spans="1:1" ht="14.25" customHeight="1" x14ac:dyDescent="0.2">
      <c r="A36" s="34"/>
    </row>
    <row r="37" spans="1:1" x14ac:dyDescent="0.2">
      <c r="A37" s="34"/>
    </row>
    <row r="38" spans="1:1" ht="10.5" customHeight="1" x14ac:dyDescent="0.2">
      <c r="A38" s="34"/>
    </row>
  </sheetData>
  <mergeCells count="1">
    <mergeCell ref="A30:D3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GCO-040-PDT-002-f-016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Sergio Melo</cp:lastModifiedBy>
  <cp:revision/>
  <dcterms:created xsi:type="dcterms:W3CDTF">2019-10-30T15:43:12Z</dcterms:created>
  <dcterms:modified xsi:type="dcterms:W3CDTF">2023-06-07T17:54:12Z</dcterms:modified>
  <cp:category/>
  <cp:contentStatus/>
</cp:coreProperties>
</file>