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.jimenez\Downloads\"/>
    </mc:Choice>
  </mc:AlternateContent>
  <xr:revisionPtr revIDLastSave="0" documentId="8_{86BBF5F0-F6CE-4DAF-BA65-8BDB2F9BCE9F}" xr6:coauthVersionLast="47" xr6:coauthVersionMax="47" xr10:uidLastSave="{00000000-0000-0000-0000-000000000000}"/>
  <bookViews>
    <workbookView xWindow="-120" yWindow="-120" windowWidth="20730" windowHeight="11160" xr2:uid="{955C2EA0-154E-41C1-A31B-5AD0F902F40C}"/>
  </bookViews>
  <sheets>
    <sheet name="COT LACMA" sheetId="5" r:id="rId1"/>
    <sheet name="Hoja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5" l="1"/>
  <c r="F72" i="5"/>
  <c r="G72" i="5"/>
  <c r="H71" i="5"/>
  <c r="I71" i="5" s="1"/>
  <c r="H70" i="5"/>
  <c r="I70" i="5" s="1"/>
  <c r="H69" i="5"/>
  <c r="I69" i="5" s="1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H54" i="5"/>
  <c r="I54" i="5" s="1"/>
  <c r="H53" i="5"/>
  <c r="I53" i="5" s="1"/>
  <c r="H52" i="5"/>
  <c r="I52" i="5" s="1"/>
  <c r="H51" i="5"/>
  <c r="I51" i="5" s="1"/>
  <c r="H50" i="5"/>
  <c r="I50" i="5" s="1"/>
  <c r="H49" i="5"/>
  <c r="I49" i="5" s="1"/>
  <c r="H48" i="5"/>
  <c r="I48" i="5" s="1"/>
  <c r="H47" i="5"/>
  <c r="I47" i="5" s="1"/>
  <c r="H46" i="5"/>
  <c r="I46" i="5" s="1"/>
  <c r="H45" i="5"/>
  <c r="I45" i="5" s="1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H33" i="5"/>
  <c r="I33" i="5" s="1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H7" i="5"/>
  <c r="I7" i="5" s="1"/>
  <c r="H6" i="5"/>
  <c r="I6" i="5" s="1"/>
  <c r="I5" i="5"/>
  <c r="I72" i="5" l="1"/>
  <c r="H72" i="5"/>
  <c r="D72" i="5"/>
  <c r="E71" i="5"/>
  <c r="F71" i="5" s="1"/>
  <c r="E70" i="5"/>
  <c r="F70" i="5" s="1"/>
  <c r="F69" i="5"/>
  <c r="E69" i="5"/>
  <c r="E68" i="5"/>
  <c r="F68" i="5" s="1"/>
  <c r="E67" i="5"/>
  <c r="F67" i="5" s="1"/>
  <c r="E66" i="5"/>
  <c r="F66" i="5" s="1"/>
  <c r="F65" i="5"/>
  <c r="E65" i="5"/>
  <c r="E64" i="5"/>
  <c r="F64" i="5" s="1"/>
  <c r="E63" i="5"/>
  <c r="F63" i="5" s="1"/>
  <c r="E62" i="5"/>
  <c r="F62" i="5" s="1"/>
  <c r="E61" i="5"/>
  <c r="F61" i="5" s="1"/>
  <c r="E60" i="5"/>
  <c r="F60" i="5" s="1"/>
  <c r="E59" i="5"/>
  <c r="F59" i="5" s="1"/>
  <c r="E58" i="5"/>
  <c r="F58" i="5" s="1"/>
  <c r="F57" i="5"/>
  <c r="E57" i="5"/>
  <c r="E56" i="5"/>
  <c r="F56" i="5" s="1"/>
  <c r="E55" i="5"/>
  <c r="F55" i="5" s="1"/>
  <c r="E54" i="5"/>
  <c r="F54" i="5" s="1"/>
  <c r="F53" i="5"/>
  <c r="E53" i="5"/>
  <c r="E52" i="5"/>
  <c r="F52" i="5" s="1"/>
  <c r="E51" i="5"/>
  <c r="F51" i="5" s="1"/>
  <c r="E50" i="5"/>
  <c r="F50" i="5" s="1"/>
  <c r="E49" i="5"/>
  <c r="F49" i="5" s="1"/>
  <c r="E48" i="5"/>
  <c r="F48" i="5" s="1"/>
  <c r="E47" i="5"/>
  <c r="F47" i="5" s="1"/>
  <c r="E46" i="5"/>
  <c r="F46" i="5" s="1"/>
  <c r="E45" i="5"/>
  <c r="F45" i="5" s="1"/>
  <c r="E44" i="5"/>
  <c r="F44" i="5" s="1"/>
  <c r="E43" i="5"/>
  <c r="F43" i="5" s="1"/>
  <c r="E42" i="5"/>
  <c r="F42" i="5" s="1"/>
  <c r="E41" i="5"/>
  <c r="F41" i="5" s="1"/>
  <c r="E40" i="5"/>
  <c r="F40" i="5" s="1"/>
  <c r="E39" i="5"/>
  <c r="F39" i="5" s="1"/>
  <c r="E38" i="5"/>
  <c r="F38" i="5" s="1"/>
  <c r="E37" i="5"/>
  <c r="F37" i="5" s="1"/>
  <c r="E36" i="5"/>
  <c r="F36" i="5" s="1"/>
  <c r="E35" i="5"/>
  <c r="F35" i="5" s="1"/>
  <c r="E34" i="5"/>
  <c r="F34" i="5" s="1"/>
  <c r="F33" i="5"/>
  <c r="E33" i="5"/>
  <c r="E32" i="5"/>
  <c r="F32" i="5" s="1"/>
  <c r="E31" i="5"/>
  <c r="F31" i="5" s="1"/>
  <c r="E30" i="5"/>
  <c r="F30" i="5" s="1"/>
  <c r="E29" i="5"/>
  <c r="F29" i="5" s="1"/>
  <c r="E28" i="5"/>
  <c r="F28" i="5" s="1"/>
  <c r="E27" i="5"/>
  <c r="F27" i="5" s="1"/>
  <c r="E26" i="5"/>
  <c r="F26" i="5" s="1"/>
  <c r="E25" i="5"/>
  <c r="F25" i="5" s="1"/>
  <c r="E24" i="5"/>
  <c r="F24" i="5" s="1"/>
  <c r="E23" i="5"/>
  <c r="F23" i="5" s="1"/>
  <c r="E22" i="5"/>
  <c r="F22" i="5" s="1"/>
  <c r="F21" i="5"/>
  <c r="E21" i="5"/>
  <c r="E20" i="5"/>
  <c r="F20" i="5" s="1"/>
  <c r="E19" i="5"/>
  <c r="F19" i="5" s="1"/>
  <c r="E18" i="5"/>
  <c r="F18" i="5" s="1"/>
  <c r="E17" i="5"/>
  <c r="F17" i="5" s="1"/>
  <c r="E16" i="5"/>
  <c r="F16" i="5" s="1"/>
  <c r="E15" i="5"/>
  <c r="F15" i="5" s="1"/>
  <c r="E14" i="5"/>
  <c r="F14" i="5" s="1"/>
  <c r="F13" i="5"/>
  <c r="E13" i="5"/>
  <c r="E12" i="5"/>
  <c r="F12" i="5" s="1"/>
  <c r="E11" i="5"/>
  <c r="F11" i="5" s="1"/>
  <c r="E10" i="5"/>
  <c r="F10" i="5" s="1"/>
  <c r="E9" i="5"/>
  <c r="F9" i="5" s="1"/>
  <c r="E8" i="5"/>
  <c r="F8" i="5" s="1"/>
  <c r="E7" i="5"/>
  <c r="F7" i="5" s="1"/>
  <c r="E6" i="5"/>
  <c r="F6" i="5" s="1"/>
  <c r="E5" i="5"/>
  <c r="E72" i="5" l="1"/>
  <c r="F5" i="5"/>
  <c r="C72" i="5"/>
  <c r="F3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2" i="4"/>
</calcChain>
</file>

<file path=xl/sharedStrings.xml><?xml version="1.0" encoding="utf-8"?>
<sst xmlns="http://schemas.openxmlformats.org/spreadsheetml/2006/main" count="233" uniqueCount="150">
  <si>
    <t>EQUIPOS</t>
  </si>
  <si>
    <t>.</t>
  </si>
  <si>
    <t>,UBICACIÓN:</t>
  </si>
  <si>
    <t>,PLACA:</t>
  </si>
  <si>
    <t>EQUIPO</t>
  </si>
  <si>
    <t>PRECIO</t>
  </si>
  <si>
    <t>IVA</t>
  </si>
  <si>
    <t>PRECIO TOTAL</t>
  </si>
  <si>
    <t>UNIDAD</t>
  </si>
  <si>
    <t>TOTAL</t>
  </si>
  <si>
    <t>Agitador Vortex</t>
  </si>
  <si>
    <t>Autoclave Tuttnauer</t>
  </si>
  <si>
    <t>Balanza Electrónica de Precisión</t>
  </si>
  <si>
    <t>Cabina de Bioseguridad</t>
  </si>
  <si>
    <t>Cabina extractora de gases</t>
  </si>
  <si>
    <t>Centrifuga Refrigerada</t>
  </si>
  <si>
    <t>Horno Convencional</t>
  </si>
  <si>
    <t>Horno 3</t>
  </si>
  <si>
    <t>Horno MEMMERT</t>
  </si>
  <si>
    <t>Micropipeta P20</t>
  </si>
  <si>
    <t>Micropipeta P10</t>
  </si>
  <si>
    <t>Micropipeta NICHIPET PREMIUM</t>
  </si>
  <si>
    <t>Micropipeta HUAWEI 5 ml</t>
  </si>
  <si>
    <t>Micropipeta TRANSFER S 5ml</t>
  </si>
  <si>
    <t xml:space="preserve">Micropipeta Finnipete Thermo S 10 ml </t>
  </si>
  <si>
    <t>34847-3</t>
  </si>
  <si>
    <t>34848-3</t>
  </si>
  <si>
    <t>34849-3</t>
  </si>
  <si>
    <t>Dispensador Digital 5 - 50 ml</t>
  </si>
  <si>
    <t>Mufla</t>
  </si>
  <si>
    <t>Refrigerador RISS</t>
  </si>
  <si>
    <t>Refrigerador 1</t>
  </si>
  <si>
    <t>pH metro/Conductimetro</t>
  </si>
  <si>
    <t>Refrigerador RISS AGUA</t>
  </si>
  <si>
    <t>Refrigerador RISS ALIMENTOS</t>
  </si>
  <si>
    <t>Refrigerador RISS AMBIENTALES</t>
  </si>
  <si>
    <t>Refrigerador RISS CEPAS</t>
  </si>
  <si>
    <t>Termocupla 2</t>
  </si>
  <si>
    <t xml:space="preserve">Termohigrometro </t>
  </si>
  <si>
    <t>Termohigrometro HTC - 1</t>
  </si>
  <si>
    <t>LACMA0001</t>
  </si>
  <si>
    <t>Termometro digital -50 a +200°C</t>
  </si>
  <si>
    <t>Termometro Infrarrojo</t>
  </si>
  <si>
    <t>5058 -1</t>
  </si>
  <si>
    <t>5058 -2</t>
  </si>
  <si>
    <t>Termometro digital -50 a +300°C</t>
  </si>
  <si>
    <t>5058 -4</t>
  </si>
  <si>
    <t>5058 -6</t>
  </si>
  <si>
    <t>Termometro análogo 0 a +200°C</t>
  </si>
  <si>
    <t>L 106-1</t>
  </si>
  <si>
    <t>L 106-5</t>
  </si>
  <si>
    <t>L 106-7</t>
  </si>
  <si>
    <t>L 106-9</t>
  </si>
  <si>
    <t>L 106-11</t>
  </si>
  <si>
    <t>Balanza Electrónica de Precisión PRECISA</t>
  </si>
  <si>
    <t>Agitador Magnetico HANNA</t>
  </si>
  <si>
    <t>LACMA</t>
  </si>
  <si>
    <t>Bactoincinerador # 1</t>
  </si>
  <si>
    <t>Bactoincinerador #2</t>
  </si>
  <si>
    <t>Balanza analitica Radwag</t>
  </si>
  <si>
    <t>Bomba de Vacío</t>
  </si>
  <si>
    <t>Refrigedor/Congelador</t>
  </si>
  <si>
    <t>Contador de Colonias digital</t>
  </si>
  <si>
    <t>Homogenizador Biomerieux</t>
  </si>
  <si>
    <t>Incubadora Microprocesada # 2</t>
  </si>
  <si>
    <t>Incubadora Microprocesada # 4</t>
  </si>
  <si>
    <t>Incubadora Microprocesada # 5</t>
  </si>
  <si>
    <t>Incubadora Microprocesada # 6</t>
  </si>
  <si>
    <t>Lámpara Ultravioleta</t>
  </si>
  <si>
    <t>Micropipeta BRAND 1000ul</t>
  </si>
  <si>
    <t>Microscopio Binocular</t>
  </si>
  <si>
    <t>Plancha de Calentamiento HEIDOLPH</t>
  </si>
  <si>
    <t>Plancha de Calentamiento VELP</t>
  </si>
  <si>
    <t>Refractometro</t>
  </si>
  <si>
    <t>Termohigrometro de Pared RISS</t>
  </si>
  <si>
    <t>TH 132</t>
  </si>
  <si>
    <t>Termohigrometro VWR</t>
  </si>
  <si>
    <t>Termocupla digital -50 a 110°C</t>
  </si>
  <si>
    <t>LAC-02</t>
  </si>
  <si>
    <t>TT-200</t>
  </si>
  <si>
    <t>1. Agitador Magnetico HANNA ,PLACA: 28525 ,UBICACIÓN: LACMA</t>
  </si>
  <si>
    <t>2. Agitador Vortex ,PLACA: 2527 ,UBICACIÓN: LACMA</t>
  </si>
  <si>
    <t>3. Autoclave Tuttnauer ,PLACA: 13072 ,UBICACIÓN: LACMA</t>
  </si>
  <si>
    <t>5. Bactoincinerador # 1 ,PLACA: 10830 ,UBICACIÓN: LACMA</t>
  </si>
  <si>
    <t>6. Bactoincinerador #2 ,PLACA: 13201 ,UBICACIÓN: LACMA</t>
  </si>
  <si>
    <t>7. Balanza analitica Radwag ,PLACA: 35438 ,UBICACIÓN: LACMA</t>
  </si>
  <si>
    <t>8. Balanza Electrónica de Precisión ,PLACA: 31594 ,UBICACIÓN: LACMA</t>
  </si>
  <si>
    <t>9. Balanza Electrónica de Precisión PRECISA ,PLACA: 39570 ,UBICACIÓN: LACMA</t>
  </si>
  <si>
    <t>10. Bomba de Vacío ,PLACA: 13083 ,UBICACIÓN: LACMA</t>
  </si>
  <si>
    <t>11. Cabina de Bioseguridad ,PLACA: 10807 ,UBICACIÓN: LACMA</t>
  </si>
  <si>
    <t>12. Cabina extractora de gases ,PLACA: 119908 ,UBICACIÓN: LACMA</t>
  </si>
  <si>
    <t>13. Centrifuga Refrigerada ,PLACA: 10303 ,UBICACIÓN: LACMA</t>
  </si>
  <si>
    <t>14. Refrigedor/Congelador ,PLACA: 13635 ,UBICACIÓN: LACMA</t>
  </si>
  <si>
    <t>15. Contador de Colonias digital ,PLACA: 2531 ,UBICACIÓN: LACMA</t>
  </si>
  <si>
    <t>16. Homogenizador Biomerieux ,PLACA: 34840 ,UBICACIÓN: LACMA</t>
  </si>
  <si>
    <t>17. Horno MEMMERT ,PLACA: 2535 ,UBICACIÓN: LACMA</t>
  </si>
  <si>
    <t>18. Horno 3 ,PLACA: 2534 ,UBICACIÓN: LACMA</t>
  </si>
  <si>
    <t>19. Horno Convencional ,PLACA: 13074 ,UBICACIÓN: LACMA</t>
  </si>
  <si>
    <t>20. Incubadora Microprocesada # 2 ,PLACA: 5477 ,UBICACIÓN: LACMA</t>
  </si>
  <si>
    <t>21. Incubadora Microprocesada # 4 ,PLACA: 13079 ,UBICACIÓN: LACMA</t>
  </si>
  <si>
    <t>22. Incubadora Microprocesada # 5 ,PLACA: 13078 ,UBICACIÓN: LACMA</t>
  </si>
  <si>
    <t>23. Incubadora Microprocesada # 6 ,PLACA: 35333 ,UBICACIÓN: LACMA</t>
  </si>
  <si>
    <t>24. Lámpara Ultravioleta ,PLACA: 24018 ,UBICACIÓN: LACMA</t>
  </si>
  <si>
    <t>25. Micropipeta P20 ,PLACA: 5481 ,UBICACIÓN: LACMA</t>
  </si>
  <si>
    <t>26. Micropipeta P10 ,PLACA: 5488 ,UBICACIÓN: LACMA</t>
  </si>
  <si>
    <t>27. Micropipeta NICHIPET PREMIUM ,PLACA: 25576 ,UBICACIÓN: LACMA</t>
  </si>
  <si>
    <t>28. Micropipeta NICHIPET PREMIUM ,PLACA: 25577 ,UBICACIÓN: LACMA</t>
  </si>
  <si>
    <t>29. Micropipeta HUAWEI 5 ml ,PLACA: 30087 ,UBICACIÓN: LACMA</t>
  </si>
  <si>
    <t>30. Micropipeta TRANSFER S 5ml ,PLACA: 32415 ,UBICACIÓN: LACMA</t>
  </si>
  <si>
    <t>31. Micropipeta BRAND 1000ul ,PLACA: 32409 ,UBICACIÓN: LACMA</t>
  </si>
  <si>
    <t>32. Micropipeta Finnipete Thermo S 10 ml  ,PLACA: 34847-3 ,UBICACIÓN: LACMA</t>
  </si>
  <si>
    <t>33. Micropipeta Finnipete Thermo S 10 ml  ,PLACA: 34848-3 ,UBICACIÓN: LACMA</t>
  </si>
  <si>
    <t>34. Micropipeta Finnipete Thermo S 10 ml  ,PLACA: 34849-3 ,UBICACIÓN: LACMA</t>
  </si>
  <si>
    <t>35. Dispensador Digital 5 - 50 ml ,PLACA: 32438 ,UBICACIÓN: LACMA</t>
  </si>
  <si>
    <t>36. Microscopio Binocular ,PLACA: 34097 ,UBICACIÓN: LACMA</t>
  </si>
  <si>
    <t>37. Mufla ,PLACA: 13069 ,UBICACIÓN: LACMA</t>
  </si>
  <si>
    <t>38. pH metro/Conductimetro ,PLACA: 30999 ,UBICACIÓN: LACMA</t>
  </si>
  <si>
    <t>39. Plancha de Calentamiento HEIDOLPH ,PLACA: 39585 ,UBICACIÓN: LACMA</t>
  </si>
  <si>
    <t>40. Plancha de Calentamiento HEIDOLPH ,PLACA: 39584 ,UBICACIÓN: LACMA</t>
  </si>
  <si>
    <t>41. Plancha de Calentamiento VELP ,PLACA: 34864 ,UBICACIÓN: LACMA</t>
  </si>
  <si>
    <t>42. Plancha de Calentamiento VELP ,PLACA: 34865 ,UBICACIÓN: LACMA</t>
  </si>
  <si>
    <t>43. Refractometro ,PLACA: 10808 ,UBICACIÓN: LACMA</t>
  </si>
  <si>
    <t>44. Refrigerador RISS ,PLACA: 33685 ,UBICACIÓN: LACMA</t>
  </si>
  <si>
    <t>45. Refrigerador 1 ,PLACA: 10805 ,UBICACIÓN: LACMA</t>
  </si>
  <si>
    <t>46. Refrigerador RISS AGUA ,PLACA: 18289 ,UBICACIÓN: LACMA</t>
  </si>
  <si>
    <t>47. Refrigerador RISS ALIMENTOS ,PLACA: 20861 ,UBICACIÓN: LACMA</t>
  </si>
  <si>
    <t>48. Refrigerador RISS AMBIENTALES ,PLACA: 20859 ,UBICACIÓN: LACMA</t>
  </si>
  <si>
    <t>49. Refrigerador RISS CEPAS ,PLACA: 20862 ,UBICACIÓN: LACMA</t>
  </si>
  <si>
    <t>50. Termocupla 2 ,PLACA: 28529 ,UBICACIÓN: LACMA</t>
  </si>
  <si>
    <t>51. Termohigrometro de Pared RISS ,PLACA: 13636 ,UBICACIÓN: LACMA</t>
  </si>
  <si>
    <t>52. Termohigrometro HTC - 1 ,PLACA: LACMA0001 ,UBICACIÓN: LACMA</t>
  </si>
  <si>
    <t>53. Termohigrometro HTC - 1 ,PLACA: 32183 ,UBICACIÓN: LACMA</t>
  </si>
  <si>
    <t>54. Termohigrometro  ,PLACA: TH 132 ,UBICACIÓN: LACMA</t>
  </si>
  <si>
    <t>55. Termohigrometro VWR ,PLACA: 30993 ,UBICACIÓN: LACMA</t>
  </si>
  <si>
    <t>56. Termometro Infrarrojo ,PLACA: 28641 ,UBICACIÓN: LACMA</t>
  </si>
  <si>
    <t>57. Termocupla digital -50 a 110°C ,PLACA: LAC-02 ,UBICACIÓN: LACMA</t>
  </si>
  <si>
    <t>58. Termometro digital -50 a +200°C ,PLACA: 5058 -1 ,UBICACIÓN: LACMA</t>
  </si>
  <si>
    <t>59. Termometro digital -50 a +200°C ,PLACA: 5058 -2 ,UBICACIÓN: LACMA</t>
  </si>
  <si>
    <t>60. Termometro digital -50 a +300°C ,PLACA: 5058 -4 ,UBICACIÓN: LACMA</t>
  </si>
  <si>
    <t>61. Termometro digital -50 a +300°C ,PLACA: 5058 -6 ,UBICACIÓN: LACMA</t>
  </si>
  <si>
    <t>62. Termometro análogo 0 a +200°C ,PLACA: TT-200 ,UBICACIÓN: LACMA</t>
  </si>
  <si>
    <t>63. Termocupla digital -50 a 110°C ,PLACA: L 106-1 ,UBICACIÓN: LACMA</t>
  </si>
  <si>
    <t>64. Termocupla digital -50 a 110°C ,PLACA: L 106-5 ,UBICACIÓN: LACMA</t>
  </si>
  <si>
    <t>65. Termocupla digital -50 a 110°C ,PLACA: L 106-7 ,UBICACIÓN: LACMA</t>
  </si>
  <si>
    <t>66. Termocupla digital -50 a 110°C ,PLACA: L 106-9 ,UBICACIÓN: LACMA</t>
  </si>
  <si>
    <t>67. Termocupla digital -50 a 110°C ,PLACA: L 106-11 ,UBICACIÓN: LACMA</t>
  </si>
  <si>
    <t>COTIZACIÓN MTTO PREVENTIVO Y/O CORRECTIVO LACMA</t>
  </si>
  <si>
    <t>4. Autoclave Tuttnauer ,PLACA: 31918 ,UBICACIÓN: LACMA
CORRECTIVO: El equipo funciona a 230V y la Institución funciona a 220V por lo cual se requiere un autotransformador interno que incremente el voltaje del equipo para su correcto funcionamiento.</t>
  </si>
  <si>
    <t>INTECBIO</t>
  </si>
  <si>
    <t>SERVINGTECH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</si>
</sst>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XDR&quot;* #,##0.00_-;\-&quot;XDR&quot;* #,##0.00_-;_-&quot;XDR&quot;* &quot;-&quot;??_-;_-@_-"/>
    <numFmt numFmtId="165" formatCode="&quot;$&quot;#,##0"/>
    <numFmt numFmtId="166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164" fontId="5" fillId="0" borderId="0" applyFont="0" applyFill="0" applyBorder="0" applyAlignment="0" applyProtection="0"/>
  </cellStyleXfs>
  <cellXfs count="39">
    <xf numFmtId="0" fontId="0" fillId="0" borderId="0" xfId="0"/>
    <xf numFmtId="0" fontId="0" fillId="2" borderId="2" xfId="0" applyFill="1" applyBorder="1" applyAlignment="1">
      <alignment wrapText="1"/>
    </xf>
    <xf numFmtId="0" fontId="0" fillId="0" borderId="0" xfId="0" applyAlignment="1">
      <alignment wrapText="1"/>
    </xf>
    <xf numFmtId="0" fontId="1" fillId="0" borderId="12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166" fontId="0" fillId="0" borderId="3" xfId="2" applyNumberFormat="1" applyFont="1" applyBorder="1" applyAlignment="1">
      <alignment vertical="center"/>
    </xf>
    <xf numFmtId="166" fontId="0" fillId="0" borderId="3" xfId="2" applyNumberFormat="1" applyFont="1" applyFill="1" applyBorder="1" applyAlignment="1">
      <alignment vertical="center"/>
    </xf>
    <xf numFmtId="165" fontId="1" fillId="3" borderId="13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5" fontId="1" fillId="5" borderId="13" xfId="0" applyNumberFormat="1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 xr:uid="{3E7DF0B0-8CA6-48F7-A2C8-3BD8635540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F3FB-E183-4EFD-A4E7-06653289EA14}">
  <dimension ref="B1:I72"/>
  <sheetViews>
    <sheetView tabSelected="1" topLeftCell="A65" workbookViewId="0">
      <selection activeCell="I72" sqref="I72"/>
    </sheetView>
  </sheetViews>
  <sheetFormatPr baseColWidth="10" defaultRowHeight="15" x14ac:dyDescent="0.25"/>
  <cols>
    <col min="2" max="2" width="32" customWidth="1"/>
    <col min="4" max="4" width="13.28515625" customWidth="1"/>
    <col min="6" max="6" width="13.7109375" customWidth="1"/>
    <col min="7" max="7" width="12.28515625" customWidth="1"/>
    <col min="9" max="9" width="13.5703125" customWidth="1"/>
  </cols>
  <sheetData>
    <row r="1" spans="2:9" ht="15.75" thickBot="1" x14ac:dyDescent="0.3"/>
    <row r="2" spans="2:9" ht="15.75" thickBot="1" x14ac:dyDescent="0.3">
      <c r="B2" s="33" t="s">
        <v>146</v>
      </c>
      <c r="C2" s="34"/>
    </row>
    <row r="3" spans="2:9" x14ac:dyDescent="0.25">
      <c r="B3" s="35" t="s">
        <v>4</v>
      </c>
      <c r="C3" s="31" t="s">
        <v>8</v>
      </c>
      <c r="D3" s="31" t="s">
        <v>148</v>
      </c>
      <c r="E3" s="31"/>
      <c r="F3" s="32"/>
      <c r="G3" s="31" t="s">
        <v>149</v>
      </c>
      <c r="H3" s="31"/>
      <c r="I3" s="32"/>
    </row>
    <row r="4" spans="2:9" ht="30.75" thickBot="1" x14ac:dyDescent="0.3">
      <c r="B4" s="36"/>
      <c r="C4" s="37"/>
      <c r="D4" s="23" t="s">
        <v>5</v>
      </c>
      <c r="E4" s="23" t="s">
        <v>6</v>
      </c>
      <c r="F4" s="24" t="s">
        <v>7</v>
      </c>
      <c r="G4" s="23" t="s">
        <v>5</v>
      </c>
      <c r="H4" s="23" t="s">
        <v>6</v>
      </c>
      <c r="I4" s="24" t="s">
        <v>7</v>
      </c>
    </row>
    <row r="5" spans="2:9" ht="38.25" customHeight="1" x14ac:dyDescent="0.25">
      <c r="B5" s="21" t="s">
        <v>80</v>
      </c>
      <c r="C5" s="22">
        <v>1</v>
      </c>
      <c r="D5" s="28">
        <v>150000</v>
      </c>
      <c r="E5" s="28">
        <f>D5*19%</f>
        <v>28500</v>
      </c>
      <c r="F5" s="28">
        <f>D5+E5</f>
        <v>178500</v>
      </c>
      <c r="G5" s="28">
        <v>160000</v>
      </c>
      <c r="H5" s="28">
        <f>G5*19%</f>
        <v>30400</v>
      </c>
      <c r="I5" s="28">
        <f>G5+H5</f>
        <v>190400</v>
      </c>
    </row>
    <row r="6" spans="2:9" ht="30" x14ac:dyDescent="0.25">
      <c r="B6" s="19" t="s">
        <v>81</v>
      </c>
      <c r="C6" s="20">
        <v>1</v>
      </c>
      <c r="D6" s="28">
        <v>150000</v>
      </c>
      <c r="E6" s="28">
        <f>D6*19%</f>
        <v>28500</v>
      </c>
      <c r="F6" s="28">
        <f>D6+E6</f>
        <v>178500</v>
      </c>
      <c r="G6" s="28">
        <v>160000</v>
      </c>
      <c r="H6" s="28">
        <f>G6*19%</f>
        <v>30400</v>
      </c>
      <c r="I6" s="28">
        <f>G6+H6</f>
        <v>190400</v>
      </c>
    </row>
    <row r="7" spans="2:9" ht="30" x14ac:dyDescent="0.25">
      <c r="B7" s="19" t="s">
        <v>82</v>
      </c>
      <c r="C7" s="20">
        <v>1</v>
      </c>
      <c r="D7" s="28">
        <v>350000</v>
      </c>
      <c r="E7" s="28">
        <f t="shared" ref="E7:E70" si="0">D7*19%</f>
        <v>66500</v>
      </c>
      <c r="F7" s="28">
        <f t="shared" ref="F7:F70" si="1">D7+E7</f>
        <v>416500</v>
      </c>
      <c r="G7" s="28">
        <v>500000</v>
      </c>
      <c r="H7" s="28">
        <f t="shared" ref="H7:H70" si="2">G7*19%</f>
        <v>95000</v>
      </c>
      <c r="I7" s="28">
        <f t="shared" ref="I7:I70" si="3">G7+H7</f>
        <v>595000</v>
      </c>
    </row>
    <row r="8" spans="2:9" ht="135" x14ac:dyDescent="0.25">
      <c r="B8" s="1" t="s">
        <v>147</v>
      </c>
      <c r="C8" s="25">
        <v>1</v>
      </c>
      <c r="D8" s="28">
        <v>1800000</v>
      </c>
      <c r="E8" s="28">
        <f t="shared" si="0"/>
        <v>342000</v>
      </c>
      <c r="F8" s="28">
        <f t="shared" si="1"/>
        <v>2142000</v>
      </c>
      <c r="G8" s="28">
        <v>2500000</v>
      </c>
      <c r="H8" s="28">
        <f t="shared" si="2"/>
        <v>475000</v>
      </c>
      <c r="I8" s="28">
        <f t="shared" si="3"/>
        <v>2975000</v>
      </c>
    </row>
    <row r="9" spans="2:9" ht="30" x14ac:dyDescent="0.25">
      <c r="B9" s="19" t="s">
        <v>83</v>
      </c>
      <c r="C9" s="20">
        <v>1</v>
      </c>
      <c r="D9" s="29">
        <v>250000</v>
      </c>
      <c r="E9" s="28">
        <f t="shared" si="0"/>
        <v>47500</v>
      </c>
      <c r="F9" s="28">
        <f t="shared" si="1"/>
        <v>297500</v>
      </c>
      <c r="G9" s="29">
        <v>250000</v>
      </c>
      <c r="H9" s="28">
        <f t="shared" si="2"/>
        <v>47500</v>
      </c>
      <c r="I9" s="28">
        <f t="shared" si="3"/>
        <v>297500</v>
      </c>
    </row>
    <row r="10" spans="2:9" ht="30" x14ac:dyDescent="0.25">
      <c r="B10" s="19" t="s">
        <v>84</v>
      </c>
      <c r="C10" s="20">
        <v>1</v>
      </c>
      <c r="D10" s="29">
        <v>250000</v>
      </c>
      <c r="E10" s="28">
        <f t="shared" si="0"/>
        <v>47500</v>
      </c>
      <c r="F10" s="28">
        <f t="shared" si="1"/>
        <v>297500</v>
      </c>
      <c r="G10" s="29">
        <v>250000</v>
      </c>
      <c r="H10" s="28">
        <f t="shared" si="2"/>
        <v>47500</v>
      </c>
      <c r="I10" s="28">
        <f t="shared" si="3"/>
        <v>297500</v>
      </c>
    </row>
    <row r="11" spans="2:9" ht="45" x14ac:dyDescent="0.25">
      <c r="B11" s="19" t="s">
        <v>85</v>
      </c>
      <c r="C11" s="20">
        <v>1</v>
      </c>
      <c r="D11" s="28">
        <v>230000</v>
      </c>
      <c r="E11" s="28">
        <f t="shared" si="0"/>
        <v>43700</v>
      </c>
      <c r="F11" s="28">
        <f t="shared" si="1"/>
        <v>273700</v>
      </c>
      <c r="G11" s="28">
        <v>230000</v>
      </c>
      <c r="H11" s="28">
        <f t="shared" si="2"/>
        <v>43700</v>
      </c>
      <c r="I11" s="28">
        <f t="shared" si="3"/>
        <v>273700</v>
      </c>
    </row>
    <row r="12" spans="2:9" ht="45" x14ac:dyDescent="0.25">
      <c r="B12" s="19" t="s">
        <v>86</v>
      </c>
      <c r="C12" s="20">
        <v>1</v>
      </c>
      <c r="D12" s="28">
        <v>150000</v>
      </c>
      <c r="E12" s="28">
        <f t="shared" si="0"/>
        <v>28500</v>
      </c>
      <c r="F12" s="28">
        <f t="shared" si="1"/>
        <v>178500</v>
      </c>
      <c r="G12" s="28">
        <v>180000</v>
      </c>
      <c r="H12" s="28">
        <f t="shared" si="2"/>
        <v>34200</v>
      </c>
      <c r="I12" s="28">
        <f t="shared" si="3"/>
        <v>214200</v>
      </c>
    </row>
    <row r="13" spans="2:9" ht="45" x14ac:dyDescent="0.25">
      <c r="B13" s="19" t="s">
        <v>87</v>
      </c>
      <c r="C13" s="20">
        <v>1</v>
      </c>
      <c r="D13" s="28">
        <v>150000</v>
      </c>
      <c r="E13" s="28">
        <f t="shared" si="0"/>
        <v>28500</v>
      </c>
      <c r="F13" s="28">
        <f t="shared" si="1"/>
        <v>178500</v>
      </c>
      <c r="G13" s="28">
        <v>180000</v>
      </c>
      <c r="H13" s="28">
        <f t="shared" si="2"/>
        <v>34200</v>
      </c>
      <c r="I13" s="28">
        <f t="shared" si="3"/>
        <v>214200</v>
      </c>
    </row>
    <row r="14" spans="2:9" ht="30" x14ac:dyDescent="0.25">
      <c r="B14" s="19" t="s">
        <v>88</v>
      </c>
      <c r="C14" s="20">
        <v>1</v>
      </c>
      <c r="D14" s="28">
        <v>160000</v>
      </c>
      <c r="E14" s="28">
        <f t="shared" si="0"/>
        <v>30400</v>
      </c>
      <c r="F14" s="28">
        <f t="shared" si="1"/>
        <v>190400</v>
      </c>
      <c r="G14" s="28">
        <v>160000</v>
      </c>
      <c r="H14" s="28">
        <f t="shared" si="2"/>
        <v>30400</v>
      </c>
      <c r="I14" s="28">
        <f t="shared" si="3"/>
        <v>190400</v>
      </c>
    </row>
    <row r="15" spans="2:9" ht="45" x14ac:dyDescent="0.25">
      <c r="B15" s="19" t="s">
        <v>89</v>
      </c>
      <c r="C15" s="20">
        <v>1</v>
      </c>
      <c r="D15" s="28">
        <v>1800000</v>
      </c>
      <c r="E15" s="28">
        <f t="shared" si="0"/>
        <v>342000</v>
      </c>
      <c r="F15" s="28">
        <f t="shared" si="1"/>
        <v>2142000</v>
      </c>
      <c r="G15" s="28">
        <v>1800000</v>
      </c>
      <c r="H15" s="28">
        <f t="shared" si="2"/>
        <v>342000</v>
      </c>
      <c r="I15" s="28">
        <f t="shared" si="3"/>
        <v>2142000</v>
      </c>
    </row>
    <row r="16" spans="2:9" ht="45" x14ac:dyDescent="0.25">
      <c r="B16" s="19" t="s">
        <v>90</v>
      </c>
      <c r="C16" s="20">
        <v>1</v>
      </c>
      <c r="D16" s="28">
        <v>1800000</v>
      </c>
      <c r="E16" s="28">
        <f t="shared" si="0"/>
        <v>342000</v>
      </c>
      <c r="F16" s="28">
        <f t="shared" si="1"/>
        <v>2142000</v>
      </c>
      <c r="G16" s="28">
        <v>1800000</v>
      </c>
      <c r="H16" s="28">
        <f t="shared" si="2"/>
        <v>342000</v>
      </c>
      <c r="I16" s="28">
        <f t="shared" si="3"/>
        <v>2142000</v>
      </c>
    </row>
    <row r="17" spans="2:9" ht="30" x14ac:dyDescent="0.25">
      <c r="B17" s="19" t="s">
        <v>91</v>
      </c>
      <c r="C17" s="20">
        <v>1</v>
      </c>
      <c r="D17" s="28">
        <v>160000</v>
      </c>
      <c r="E17" s="28">
        <f t="shared" si="0"/>
        <v>30400</v>
      </c>
      <c r="F17" s="28">
        <f t="shared" si="1"/>
        <v>190400</v>
      </c>
      <c r="G17" s="28">
        <v>160000</v>
      </c>
      <c r="H17" s="28">
        <f t="shared" si="2"/>
        <v>30400</v>
      </c>
      <c r="I17" s="28">
        <f t="shared" si="3"/>
        <v>190400</v>
      </c>
    </row>
    <row r="18" spans="2:9" ht="45" x14ac:dyDescent="0.25">
      <c r="B18" s="19" t="s">
        <v>92</v>
      </c>
      <c r="C18" s="20">
        <v>1</v>
      </c>
      <c r="D18" s="28">
        <v>300000</v>
      </c>
      <c r="E18" s="28">
        <f t="shared" si="0"/>
        <v>57000</v>
      </c>
      <c r="F18" s="28">
        <f t="shared" si="1"/>
        <v>357000</v>
      </c>
      <c r="G18" s="28">
        <v>300000</v>
      </c>
      <c r="H18" s="28">
        <f t="shared" si="2"/>
        <v>57000</v>
      </c>
      <c r="I18" s="28">
        <f t="shared" si="3"/>
        <v>357000</v>
      </c>
    </row>
    <row r="19" spans="2:9" ht="30" x14ac:dyDescent="0.25">
      <c r="B19" s="19" t="s">
        <v>93</v>
      </c>
      <c r="C19" s="20">
        <v>1</v>
      </c>
      <c r="D19" s="28">
        <v>170000</v>
      </c>
      <c r="E19" s="28">
        <f t="shared" si="0"/>
        <v>32300</v>
      </c>
      <c r="F19" s="28">
        <f t="shared" si="1"/>
        <v>202300</v>
      </c>
      <c r="G19" s="28">
        <v>170000</v>
      </c>
      <c r="H19" s="28">
        <f t="shared" si="2"/>
        <v>32300</v>
      </c>
      <c r="I19" s="28">
        <f t="shared" si="3"/>
        <v>202300</v>
      </c>
    </row>
    <row r="20" spans="2:9" ht="45" x14ac:dyDescent="0.25">
      <c r="B20" s="19" t="s">
        <v>94</v>
      </c>
      <c r="C20" s="20">
        <v>1</v>
      </c>
      <c r="D20" s="28">
        <v>162000</v>
      </c>
      <c r="E20" s="28">
        <f t="shared" si="0"/>
        <v>30780</v>
      </c>
      <c r="F20" s="28">
        <f t="shared" si="1"/>
        <v>192780</v>
      </c>
      <c r="G20" s="28">
        <v>162000</v>
      </c>
      <c r="H20" s="28">
        <f t="shared" si="2"/>
        <v>30780</v>
      </c>
      <c r="I20" s="28">
        <f t="shared" si="3"/>
        <v>192780</v>
      </c>
    </row>
    <row r="21" spans="2:9" ht="30" x14ac:dyDescent="0.25">
      <c r="B21" s="19" t="s">
        <v>95</v>
      </c>
      <c r="C21" s="20">
        <v>1</v>
      </c>
      <c r="D21" s="28">
        <v>182000</v>
      </c>
      <c r="E21" s="28">
        <f t="shared" si="0"/>
        <v>34580</v>
      </c>
      <c r="F21" s="28">
        <f t="shared" si="1"/>
        <v>216580</v>
      </c>
      <c r="G21" s="28">
        <v>182000</v>
      </c>
      <c r="H21" s="28">
        <f t="shared" si="2"/>
        <v>34580</v>
      </c>
      <c r="I21" s="28">
        <f t="shared" si="3"/>
        <v>216580</v>
      </c>
    </row>
    <row r="22" spans="2:9" ht="30" x14ac:dyDescent="0.25">
      <c r="B22" s="19" t="s">
        <v>96</v>
      </c>
      <c r="C22" s="20">
        <v>1</v>
      </c>
      <c r="D22" s="28">
        <v>182000</v>
      </c>
      <c r="E22" s="28">
        <f t="shared" si="0"/>
        <v>34580</v>
      </c>
      <c r="F22" s="28">
        <f t="shared" si="1"/>
        <v>216580</v>
      </c>
      <c r="G22" s="28">
        <v>182000</v>
      </c>
      <c r="H22" s="28">
        <f t="shared" si="2"/>
        <v>34580</v>
      </c>
      <c r="I22" s="28">
        <f t="shared" si="3"/>
        <v>216580</v>
      </c>
    </row>
    <row r="23" spans="2:9" ht="30" x14ac:dyDescent="0.25">
      <c r="B23" s="19" t="s">
        <v>97</v>
      </c>
      <c r="C23" s="20">
        <v>1</v>
      </c>
      <c r="D23" s="28">
        <v>182000</v>
      </c>
      <c r="E23" s="28">
        <f t="shared" si="0"/>
        <v>34580</v>
      </c>
      <c r="F23" s="28">
        <f t="shared" si="1"/>
        <v>216580</v>
      </c>
      <c r="G23" s="28">
        <v>182000</v>
      </c>
      <c r="H23" s="28">
        <f t="shared" si="2"/>
        <v>34580</v>
      </c>
      <c r="I23" s="28">
        <f t="shared" si="3"/>
        <v>216580</v>
      </c>
    </row>
    <row r="24" spans="2:9" ht="30" x14ac:dyDescent="0.25">
      <c r="B24" s="19" t="s">
        <v>98</v>
      </c>
      <c r="C24" s="20">
        <v>1</v>
      </c>
      <c r="D24" s="28">
        <v>250000</v>
      </c>
      <c r="E24" s="28">
        <f t="shared" si="0"/>
        <v>47500</v>
      </c>
      <c r="F24" s="28">
        <f t="shared" si="1"/>
        <v>297500</v>
      </c>
      <c r="G24" s="28">
        <v>250000</v>
      </c>
      <c r="H24" s="28">
        <f t="shared" si="2"/>
        <v>47500</v>
      </c>
      <c r="I24" s="28">
        <f t="shared" si="3"/>
        <v>297500</v>
      </c>
    </row>
    <row r="25" spans="2:9" ht="45" x14ac:dyDescent="0.25">
      <c r="B25" s="19" t="s">
        <v>99</v>
      </c>
      <c r="C25" s="20">
        <v>1</v>
      </c>
      <c r="D25" s="28">
        <v>250000</v>
      </c>
      <c r="E25" s="28">
        <f t="shared" si="0"/>
        <v>47500</v>
      </c>
      <c r="F25" s="28">
        <f t="shared" si="1"/>
        <v>297500</v>
      </c>
      <c r="G25" s="28">
        <v>250000</v>
      </c>
      <c r="H25" s="28">
        <f t="shared" si="2"/>
        <v>47500</v>
      </c>
      <c r="I25" s="28">
        <f t="shared" si="3"/>
        <v>297500</v>
      </c>
    </row>
    <row r="26" spans="2:9" ht="45" x14ac:dyDescent="0.25">
      <c r="B26" s="19" t="s">
        <v>100</v>
      </c>
      <c r="C26" s="20">
        <v>1</v>
      </c>
      <c r="D26" s="28">
        <v>250000</v>
      </c>
      <c r="E26" s="28">
        <f t="shared" si="0"/>
        <v>47500</v>
      </c>
      <c r="F26" s="28">
        <f t="shared" si="1"/>
        <v>297500</v>
      </c>
      <c r="G26" s="28">
        <v>250000</v>
      </c>
      <c r="H26" s="28">
        <f t="shared" si="2"/>
        <v>47500</v>
      </c>
      <c r="I26" s="28">
        <f t="shared" si="3"/>
        <v>297500</v>
      </c>
    </row>
    <row r="27" spans="2:9" ht="45" x14ac:dyDescent="0.25">
      <c r="B27" s="19" t="s">
        <v>101</v>
      </c>
      <c r="C27" s="20">
        <v>1</v>
      </c>
      <c r="D27" s="28">
        <v>250000</v>
      </c>
      <c r="E27" s="28">
        <f t="shared" si="0"/>
        <v>47500</v>
      </c>
      <c r="F27" s="28">
        <f t="shared" si="1"/>
        <v>297500</v>
      </c>
      <c r="G27" s="28">
        <v>250000</v>
      </c>
      <c r="H27" s="28">
        <f t="shared" si="2"/>
        <v>47500</v>
      </c>
      <c r="I27" s="28">
        <f t="shared" si="3"/>
        <v>297500</v>
      </c>
    </row>
    <row r="28" spans="2:9" ht="30" x14ac:dyDescent="0.25">
      <c r="B28" s="19" t="s">
        <v>102</v>
      </c>
      <c r="C28" s="20">
        <v>1</v>
      </c>
      <c r="D28" s="28">
        <v>210000</v>
      </c>
      <c r="E28" s="28">
        <f t="shared" si="0"/>
        <v>39900</v>
      </c>
      <c r="F28" s="28">
        <f t="shared" si="1"/>
        <v>249900</v>
      </c>
      <c r="G28" s="28">
        <v>210000</v>
      </c>
      <c r="H28" s="28">
        <f t="shared" si="2"/>
        <v>39900</v>
      </c>
      <c r="I28" s="28">
        <f t="shared" si="3"/>
        <v>249900</v>
      </c>
    </row>
    <row r="29" spans="2:9" ht="30" x14ac:dyDescent="0.25">
      <c r="B29" s="19" t="s">
        <v>103</v>
      </c>
      <c r="C29" s="20">
        <v>1</v>
      </c>
      <c r="D29" s="28">
        <v>120000</v>
      </c>
      <c r="E29" s="28">
        <f t="shared" si="0"/>
        <v>22800</v>
      </c>
      <c r="F29" s="28">
        <f t="shared" si="1"/>
        <v>142800</v>
      </c>
      <c r="G29" s="28">
        <v>140000</v>
      </c>
      <c r="H29" s="28">
        <f t="shared" si="2"/>
        <v>26600</v>
      </c>
      <c r="I29" s="28">
        <f t="shared" si="3"/>
        <v>166600</v>
      </c>
    </row>
    <row r="30" spans="2:9" ht="30" x14ac:dyDescent="0.25">
      <c r="B30" s="19" t="s">
        <v>104</v>
      </c>
      <c r="C30" s="20">
        <v>1</v>
      </c>
      <c r="D30" s="28">
        <v>120000</v>
      </c>
      <c r="E30" s="28">
        <f t="shared" si="0"/>
        <v>22800</v>
      </c>
      <c r="F30" s="28">
        <f t="shared" si="1"/>
        <v>142800</v>
      </c>
      <c r="G30" s="28">
        <v>140000</v>
      </c>
      <c r="H30" s="28">
        <f t="shared" si="2"/>
        <v>26600</v>
      </c>
      <c r="I30" s="28">
        <f t="shared" si="3"/>
        <v>166600</v>
      </c>
    </row>
    <row r="31" spans="2:9" ht="45" x14ac:dyDescent="0.25">
      <c r="B31" s="19" t="s">
        <v>105</v>
      </c>
      <c r="C31" s="20">
        <v>1</v>
      </c>
      <c r="D31" s="28">
        <v>120000</v>
      </c>
      <c r="E31" s="28">
        <f t="shared" si="0"/>
        <v>22800</v>
      </c>
      <c r="F31" s="28">
        <f t="shared" si="1"/>
        <v>142800</v>
      </c>
      <c r="G31" s="28">
        <v>140000</v>
      </c>
      <c r="H31" s="28">
        <f t="shared" si="2"/>
        <v>26600</v>
      </c>
      <c r="I31" s="28">
        <f t="shared" si="3"/>
        <v>166600</v>
      </c>
    </row>
    <row r="32" spans="2:9" ht="45" x14ac:dyDescent="0.25">
      <c r="B32" s="19" t="s">
        <v>106</v>
      </c>
      <c r="C32" s="20">
        <v>1</v>
      </c>
      <c r="D32" s="28">
        <v>120000</v>
      </c>
      <c r="E32" s="28">
        <f t="shared" si="0"/>
        <v>22800</v>
      </c>
      <c r="F32" s="28">
        <f t="shared" si="1"/>
        <v>142800</v>
      </c>
      <c r="G32" s="28">
        <v>140000</v>
      </c>
      <c r="H32" s="28">
        <f t="shared" si="2"/>
        <v>26600</v>
      </c>
      <c r="I32" s="28">
        <f t="shared" si="3"/>
        <v>166600</v>
      </c>
    </row>
    <row r="33" spans="2:9" ht="45" x14ac:dyDescent="0.25">
      <c r="B33" s="19" t="s">
        <v>107</v>
      </c>
      <c r="C33" s="20">
        <v>1</v>
      </c>
      <c r="D33" s="28">
        <v>120000</v>
      </c>
      <c r="E33" s="28">
        <f t="shared" si="0"/>
        <v>22800</v>
      </c>
      <c r="F33" s="28">
        <f t="shared" si="1"/>
        <v>142800</v>
      </c>
      <c r="G33" s="28">
        <v>140000</v>
      </c>
      <c r="H33" s="28">
        <f t="shared" si="2"/>
        <v>26600</v>
      </c>
      <c r="I33" s="28">
        <f t="shared" si="3"/>
        <v>166600</v>
      </c>
    </row>
    <row r="34" spans="2:9" ht="45" x14ac:dyDescent="0.25">
      <c r="B34" s="19" t="s">
        <v>108</v>
      </c>
      <c r="C34" s="20">
        <v>1</v>
      </c>
      <c r="D34" s="28">
        <v>120000</v>
      </c>
      <c r="E34" s="28">
        <f t="shared" si="0"/>
        <v>22800</v>
      </c>
      <c r="F34" s="28">
        <f t="shared" si="1"/>
        <v>142800</v>
      </c>
      <c r="G34" s="28">
        <v>140000</v>
      </c>
      <c r="H34" s="28">
        <f t="shared" si="2"/>
        <v>26600</v>
      </c>
      <c r="I34" s="28">
        <f t="shared" si="3"/>
        <v>166600</v>
      </c>
    </row>
    <row r="35" spans="2:9" ht="45" x14ac:dyDescent="0.25">
      <c r="B35" s="19" t="s">
        <v>109</v>
      </c>
      <c r="C35" s="20">
        <v>1</v>
      </c>
      <c r="D35" s="28">
        <v>120000</v>
      </c>
      <c r="E35" s="28">
        <f t="shared" si="0"/>
        <v>22800</v>
      </c>
      <c r="F35" s="28">
        <f t="shared" si="1"/>
        <v>142800</v>
      </c>
      <c r="G35" s="28">
        <v>140000</v>
      </c>
      <c r="H35" s="28">
        <f t="shared" si="2"/>
        <v>26600</v>
      </c>
      <c r="I35" s="28">
        <f t="shared" si="3"/>
        <v>166600</v>
      </c>
    </row>
    <row r="36" spans="2:9" ht="45" x14ac:dyDescent="0.25">
      <c r="B36" s="19" t="s">
        <v>110</v>
      </c>
      <c r="C36" s="20">
        <v>1</v>
      </c>
      <c r="D36" s="28">
        <v>120000</v>
      </c>
      <c r="E36" s="28">
        <f t="shared" si="0"/>
        <v>22800</v>
      </c>
      <c r="F36" s="28">
        <f t="shared" si="1"/>
        <v>142800</v>
      </c>
      <c r="G36" s="28">
        <v>140000</v>
      </c>
      <c r="H36" s="28">
        <f t="shared" si="2"/>
        <v>26600</v>
      </c>
      <c r="I36" s="28">
        <f t="shared" si="3"/>
        <v>166600</v>
      </c>
    </row>
    <row r="37" spans="2:9" ht="45" x14ac:dyDescent="0.25">
      <c r="B37" s="19" t="s">
        <v>111</v>
      </c>
      <c r="C37" s="20">
        <v>1</v>
      </c>
      <c r="D37" s="28">
        <v>120000</v>
      </c>
      <c r="E37" s="28">
        <f t="shared" si="0"/>
        <v>22800</v>
      </c>
      <c r="F37" s="28">
        <f t="shared" si="1"/>
        <v>142800</v>
      </c>
      <c r="G37" s="28">
        <v>140000</v>
      </c>
      <c r="H37" s="28">
        <f t="shared" si="2"/>
        <v>26600</v>
      </c>
      <c r="I37" s="28">
        <f t="shared" si="3"/>
        <v>166600</v>
      </c>
    </row>
    <row r="38" spans="2:9" ht="45" x14ac:dyDescent="0.25">
      <c r="B38" s="19" t="s">
        <v>112</v>
      </c>
      <c r="C38" s="20">
        <v>1</v>
      </c>
      <c r="D38" s="28">
        <v>120000</v>
      </c>
      <c r="E38" s="28">
        <f t="shared" si="0"/>
        <v>22800</v>
      </c>
      <c r="F38" s="28">
        <f t="shared" si="1"/>
        <v>142800</v>
      </c>
      <c r="G38" s="28">
        <v>140000</v>
      </c>
      <c r="H38" s="28">
        <f t="shared" si="2"/>
        <v>26600</v>
      </c>
      <c r="I38" s="28">
        <f t="shared" si="3"/>
        <v>166600</v>
      </c>
    </row>
    <row r="39" spans="2:9" ht="45" x14ac:dyDescent="0.25">
      <c r="B39" s="19" t="s">
        <v>113</v>
      </c>
      <c r="C39" s="20">
        <v>1</v>
      </c>
      <c r="D39" s="29">
        <v>250000</v>
      </c>
      <c r="E39" s="28">
        <f t="shared" si="0"/>
        <v>47500</v>
      </c>
      <c r="F39" s="28">
        <f t="shared" si="1"/>
        <v>297500</v>
      </c>
      <c r="G39" s="29">
        <v>250000</v>
      </c>
      <c r="H39" s="28">
        <f t="shared" si="2"/>
        <v>47500</v>
      </c>
      <c r="I39" s="28">
        <f t="shared" si="3"/>
        <v>297500</v>
      </c>
    </row>
    <row r="40" spans="2:9" ht="30" x14ac:dyDescent="0.25">
      <c r="B40" s="19" t="s">
        <v>114</v>
      </c>
      <c r="C40" s="20">
        <v>1</v>
      </c>
      <c r="D40" s="28">
        <v>115000</v>
      </c>
      <c r="E40" s="28">
        <f t="shared" si="0"/>
        <v>21850</v>
      </c>
      <c r="F40" s="28">
        <f t="shared" si="1"/>
        <v>136850</v>
      </c>
      <c r="G40" s="28">
        <v>115000</v>
      </c>
      <c r="H40" s="28">
        <f t="shared" si="2"/>
        <v>21850</v>
      </c>
      <c r="I40" s="28">
        <f t="shared" si="3"/>
        <v>136850</v>
      </c>
    </row>
    <row r="41" spans="2:9" ht="30" x14ac:dyDescent="0.25">
      <c r="B41" s="19" t="s">
        <v>115</v>
      </c>
      <c r="C41" s="20">
        <v>1</v>
      </c>
      <c r="D41" s="29">
        <v>160000</v>
      </c>
      <c r="E41" s="28">
        <f t="shared" si="0"/>
        <v>30400</v>
      </c>
      <c r="F41" s="28">
        <f t="shared" si="1"/>
        <v>190400</v>
      </c>
      <c r="G41" s="29">
        <v>160000</v>
      </c>
      <c r="H41" s="28">
        <f t="shared" si="2"/>
        <v>30400</v>
      </c>
      <c r="I41" s="28">
        <f t="shared" si="3"/>
        <v>190400</v>
      </c>
    </row>
    <row r="42" spans="2:9" ht="45" x14ac:dyDescent="0.25">
      <c r="B42" s="19" t="s">
        <v>116</v>
      </c>
      <c r="C42" s="20">
        <v>1</v>
      </c>
      <c r="D42" s="28">
        <v>250000</v>
      </c>
      <c r="E42" s="28">
        <f t="shared" si="0"/>
        <v>47500</v>
      </c>
      <c r="F42" s="28">
        <f t="shared" si="1"/>
        <v>297500</v>
      </c>
      <c r="G42" s="28">
        <v>250000</v>
      </c>
      <c r="H42" s="28">
        <f t="shared" si="2"/>
        <v>47500</v>
      </c>
      <c r="I42" s="28">
        <f t="shared" si="3"/>
        <v>297500</v>
      </c>
    </row>
    <row r="43" spans="2:9" ht="45" x14ac:dyDescent="0.25">
      <c r="B43" s="19" t="s">
        <v>117</v>
      </c>
      <c r="C43" s="20">
        <v>1</v>
      </c>
      <c r="D43" s="28">
        <v>155000</v>
      </c>
      <c r="E43" s="28">
        <f t="shared" si="0"/>
        <v>29450</v>
      </c>
      <c r="F43" s="28">
        <f t="shared" si="1"/>
        <v>184450</v>
      </c>
      <c r="G43" s="28">
        <v>155000</v>
      </c>
      <c r="H43" s="28">
        <f t="shared" si="2"/>
        <v>29450</v>
      </c>
      <c r="I43" s="28">
        <f t="shared" si="3"/>
        <v>184450</v>
      </c>
    </row>
    <row r="44" spans="2:9" ht="45" x14ac:dyDescent="0.25">
      <c r="B44" s="19" t="s">
        <v>118</v>
      </c>
      <c r="C44" s="20">
        <v>1</v>
      </c>
      <c r="D44" s="28">
        <v>155000</v>
      </c>
      <c r="E44" s="28">
        <f t="shared" si="0"/>
        <v>29450</v>
      </c>
      <c r="F44" s="28">
        <f t="shared" si="1"/>
        <v>184450</v>
      </c>
      <c r="G44" s="28">
        <v>155000</v>
      </c>
      <c r="H44" s="28">
        <f t="shared" si="2"/>
        <v>29450</v>
      </c>
      <c r="I44" s="28">
        <f t="shared" si="3"/>
        <v>184450</v>
      </c>
    </row>
    <row r="45" spans="2:9" ht="45" x14ac:dyDescent="0.25">
      <c r="B45" s="19" t="s">
        <v>119</v>
      </c>
      <c r="C45" s="20">
        <v>1</v>
      </c>
      <c r="D45" s="28">
        <v>155000</v>
      </c>
      <c r="E45" s="28">
        <f t="shared" si="0"/>
        <v>29450</v>
      </c>
      <c r="F45" s="28">
        <f t="shared" si="1"/>
        <v>184450</v>
      </c>
      <c r="G45" s="28">
        <v>155000</v>
      </c>
      <c r="H45" s="28">
        <f t="shared" si="2"/>
        <v>29450</v>
      </c>
      <c r="I45" s="28">
        <f t="shared" si="3"/>
        <v>184450</v>
      </c>
    </row>
    <row r="46" spans="2:9" ht="45" x14ac:dyDescent="0.25">
      <c r="B46" s="19" t="s">
        <v>120</v>
      </c>
      <c r="C46" s="20">
        <v>1</v>
      </c>
      <c r="D46" s="28">
        <v>155000</v>
      </c>
      <c r="E46" s="28">
        <f t="shared" si="0"/>
        <v>29450</v>
      </c>
      <c r="F46" s="28">
        <f t="shared" si="1"/>
        <v>184450</v>
      </c>
      <c r="G46" s="28">
        <v>155000</v>
      </c>
      <c r="H46" s="28">
        <f t="shared" si="2"/>
        <v>29450</v>
      </c>
      <c r="I46" s="28">
        <f t="shared" si="3"/>
        <v>184450</v>
      </c>
    </row>
    <row r="47" spans="2:9" ht="30" x14ac:dyDescent="0.25">
      <c r="B47" s="19" t="s">
        <v>121</v>
      </c>
      <c r="C47" s="20">
        <v>1</v>
      </c>
      <c r="D47" s="28">
        <v>156000</v>
      </c>
      <c r="E47" s="28">
        <f t="shared" si="0"/>
        <v>29640</v>
      </c>
      <c r="F47" s="28">
        <f t="shared" si="1"/>
        <v>185640</v>
      </c>
      <c r="G47" s="28">
        <v>156000</v>
      </c>
      <c r="H47" s="28">
        <f t="shared" si="2"/>
        <v>29640</v>
      </c>
      <c r="I47" s="28">
        <f t="shared" si="3"/>
        <v>185640</v>
      </c>
    </row>
    <row r="48" spans="2:9" ht="30" x14ac:dyDescent="0.25">
      <c r="B48" s="19" t="s">
        <v>122</v>
      </c>
      <c r="C48" s="20">
        <v>1</v>
      </c>
      <c r="D48" s="28">
        <v>300000</v>
      </c>
      <c r="E48" s="28">
        <f t="shared" si="0"/>
        <v>57000</v>
      </c>
      <c r="F48" s="28">
        <f t="shared" si="1"/>
        <v>357000</v>
      </c>
      <c r="G48" s="28">
        <v>300000</v>
      </c>
      <c r="H48" s="28">
        <f t="shared" si="2"/>
        <v>57000</v>
      </c>
      <c r="I48" s="28">
        <f t="shared" si="3"/>
        <v>357000</v>
      </c>
    </row>
    <row r="49" spans="2:9" ht="30" x14ac:dyDescent="0.25">
      <c r="B49" s="19" t="s">
        <v>123</v>
      </c>
      <c r="C49" s="20">
        <v>1</v>
      </c>
      <c r="D49" s="28">
        <v>300000</v>
      </c>
      <c r="E49" s="28">
        <f t="shared" si="0"/>
        <v>57000</v>
      </c>
      <c r="F49" s="28">
        <f t="shared" si="1"/>
        <v>357000</v>
      </c>
      <c r="G49" s="28">
        <v>300000</v>
      </c>
      <c r="H49" s="28">
        <f t="shared" si="2"/>
        <v>57000</v>
      </c>
      <c r="I49" s="28">
        <f t="shared" si="3"/>
        <v>357000</v>
      </c>
    </row>
    <row r="50" spans="2:9" ht="45" x14ac:dyDescent="0.25">
      <c r="B50" s="19" t="s">
        <v>124</v>
      </c>
      <c r="C50" s="20">
        <v>1</v>
      </c>
      <c r="D50" s="28">
        <v>300000</v>
      </c>
      <c r="E50" s="28">
        <f t="shared" si="0"/>
        <v>57000</v>
      </c>
      <c r="F50" s="28">
        <f t="shared" si="1"/>
        <v>357000</v>
      </c>
      <c r="G50" s="28">
        <v>300000</v>
      </c>
      <c r="H50" s="28">
        <f t="shared" si="2"/>
        <v>57000</v>
      </c>
      <c r="I50" s="28">
        <f t="shared" si="3"/>
        <v>357000</v>
      </c>
    </row>
    <row r="51" spans="2:9" ht="45" x14ac:dyDescent="0.25">
      <c r="B51" s="19" t="s">
        <v>125</v>
      </c>
      <c r="C51" s="20">
        <v>1</v>
      </c>
      <c r="D51" s="28">
        <v>300000</v>
      </c>
      <c r="E51" s="28">
        <f t="shared" si="0"/>
        <v>57000</v>
      </c>
      <c r="F51" s="28">
        <f t="shared" si="1"/>
        <v>357000</v>
      </c>
      <c r="G51" s="28">
        <v>300000</v>
      </c>
      <c r="H51" s="28">
        <f t="shared" si="2"/>
        <v>57000</v>
      </c>
      <c r="I51" s="28">
        <f t="shared" si="3"/>
        <v>357000</v>
      </c>
    </row>
    <row r="52" spans="2:9" ht="45" x14ac:dyDescent="0.25">
      <c r="B52" s="19" t="s">
        <v>126</v>
      </c>
      <c r="C52" s="20">
        <v>1</v>
      </c>
      <c r="D52" s="28">
        <v>300000</v>
      </c>
      <c r="E52" s="28">
        <f t="shared" si="0"/>
        <v>57000</v>
      </c>
      <c r="F52" s="28">
        <f t="shared" si="1"/>
        <v>357000</v>
      </c>
      <c r="G52" s="28">
        <v>300000</v>
      </c>
      <c r="H52" s="28">
        <f t="shared" si="2"/>
        <v>57000</v>
      </c>
      <c r="I52" s="28">
        <f t="shared" si="3"/>
        <v>357000</v>
      </c>
    </row>
    <row r="53" spans="2:9" ht="45" x14ac:dyDescent="0.25">
      <c r="B53" s="19" t="s">
        <v>127</v>
      </c>
      <c r="C53" s="20">
        <v>1</v>
      </c>
      <c r="D53" s="28">
        <v>300000</v>
      </c>
      <c r="E53" s="28">
        <f t="shared" si="0"/>
        <v>57000</v>
      </c>
      <c r="F53" s="28">
        <f t="shared" si="1"/>
        <v>357000</v>
      </c>
      <c r="G53" s="28">
        <v>300000</v>
      </c>
      <c r="H53" s="28">
        <f t="shared" si="2"/>
        <v>57000</v>
      </c>
      <c r="I53" s="28">
        <f t="shared" si="3"/>
        <v>357000</v>
      </c>
    </row>
    <row r="54" spans="2:9" ht="30" x14ac:dyDescent="0.25">
      <c r="B54" s="19" t="s">
        <v>128</v>
      </c>
      <c r="C54" s="20">
        <v>1</v>
      </c>
      <c r="D54" s="28">
        <v>180000</v>
      </c>
      <c r="E54" s="28">
        <f t="shared" si="0"/>
        <v>34200</v>
      </c>
      <c r="F54" s="28">
        <f t="shared" si="1"/>
        <v>214200</v>
      </c>
      <c r="G54" s="28">
        <v>180000</v>
      </c>
      <c r="H54" s="28">
        <f t="shared" si="2"/>
        <v>34200</v>
      </c>
      <c r="I54" s="28">
        <f t="shared" si="3"/>
        <v>214200</v>
      </c>
    </row>
    <row r="55" spans="2:9" ht="45" x14ac:dyDescent="0.25">
      <c r="B55" s="19" t="s">
        <v>129</v>
      </c>
      <c r="C55" s="20">
        <v>1</v>
      </c>
      <c r="D55" s="28">
        <v>64000</v>
      </c>
      <c r="E55" s="28">
        <f t="shared" si="0"/>
        <v>12160</v>
      </c>
      <c r="F55" s="28">
        <f t="shared" si="1"/>
        <v>76160</v>
      </c>
      <c r="G55" s="28">
        <v>80000</v>
      </c>
      <c r="H55" s="28">
        <f t="shared" si="2"/>
        <v>15200</v>
      </c>
      <c r="I55" s="28">
        <f t="shared" si="3"/>
        <v>95200</v>
      </c>
    </row>
    <row r="56" spans="2:9" ht="45" x14ac:dyDescent="0.25">
      <c r="B56" s="19" t="s">
        <v>130</v>
      </c>
      <c r="C56" s="20">
        <v>1</v>
      </c>
      <c r="D56" s="28">
        <v>64000</v>
      </c>
      <c r="E56" s="28">
        <f t="shared" si="0"/>
        <v>12160</v>
      </c>
      <c r="F56" s="28">
        <f t="shared" si="1"/>
        <v>76160</v>
      </c>
      <c r="G56" s="28">
        <v>80000</v>
      </c>
      <c r="H56" s="28">
        <f t="shared" si="2"/>
        <v>15200</v>
      </c>
      <c r="I56" s="28">
        <f t="shared" si="3"/>
        <v>95200</v>
      </c>
    </row>
    <row r="57" spans="2:9" ht="45" x14ac:dyDescent="0.25">
      <c r="B57" s="19" t="s">
        <v>131</v>
      </c>
      <c r="C57" s="20">
        <v>1</v>
      </c>
      <c r="D57" s="28">
        <v>64000</v>
      </c>
      <c r="E57" s="28">
        <f t="shared" si="0"/>
        <v>12160</v>
      </c>
      <c r="F57" s="28">
        <f t="shared" si="1"/>
        <v>76160</v>
      </c>
      <c r="G57" s="28">
        <v>80000</v>
      </c>
      <c r="H57" s="28">
        <f t="shared" si="2"/>
        <v>15200</v>
      </c>
      <c r="I57" s="28">
        <f t="shared" si="3"/>
        <v>95200</v>
      </c>
    </row>
    <row r="58" spans="2:9" ht="30" x14ac:dyDescent="0.25">
      <c r="B58" s="19" t="s">
        <v>132</v>
      </c>
      <c r="C58" s="20">
        <v>1</v>
      </c>
      <c r="D58" s="28">
        <v>64000</v>
      </c>
      <c r="E58" s="28">
        <f t="shared" si="0"/>
        <v>12160</v>
      </c>
      <c r="F58" s="28">
        <f t="shared" si="1"/>
        <v>76160</v>
      </c>
      <c r="G58" s="28">
        <v>80000</v>
      </c>
      <c r="H58" s="28">
        <f t="shared" si="2"/>
        <v>15200</v>
      </c>
      <c r="I58" s="28">
        <f t="shared" si="3"/>
        <v>95200</v>
      </c>
    </row>
    <row r="59" spans="2:9" ht="45" x14ac:dyDescent="0.25">
      <c r="B59" s="19" t="s">
        <v>133</v>
      </c>
      <c r="C59" s="20">
        <v>1</v>
      </c>
      <c r="D59" s="28">
        <v>64000</v>
      </c>
      <c r="E59" s="28">
        <f t="shared" si="0"/>
        <v>12160</v>
      </c>
      <c r="F59" s="28">
        <f t="shared" si="1"/>
        <v>76160</v>
      </c>
      <c r="G59" s="28">
        <v>80000</v>
      </c>
      <c r="H59" s="28">
        <f t="shared" si="2"/>
        <v>15200</v>
      </c>
      <c r="I59" s="28">
        <f t="shared" si="3"/>
        <v>95200</v>
      </c>
    </row>
    <row r="60" spans="2:9" ht="30" x14ac:dyDescent="0.25">
      <c r="B60" s="19" t="s">
        <v>134</v>
      </c>
      <c r="C60" s="20">
        <v>1</v>
      </c>
      <c r="D60" s="28">
        <v>64000</v>
      </c>
      <c r="E60" s="28">
        <f t="shared" si="0"/>
        <v>12160</v>
      </c>
      <c r="F60" s="28">
        <f t="shared" si="1"/>
        <v>76160</v>
      </c>
      <c r="G60" s="28">
        <v>80000</v>
      </c>
      <c r="H60" s="28">
        <f t="shared" si="2"/>
        <v>15200</v>
      </c>
      <c r="I60" s="28">
        <f t="shared" si="3"/>
        <v>95200</v>
      </c>
    </row>
    <row r="61" spans="2:9" ht="45" x14ac:dyDescent="0.25">
      <c r="B61" s="19" t="s">
        <v>135</v>
      </c>
      <c r="C61" s="20">
        <v>1</v>
      </c>
      <c r="D61" s="29">
        <v>180000</v>
      </c>
      <c r="E61" s="28">
        <f t="shared" si="0"/>
        <v>34200</v>
      </c>
      <c r="F61" s="28">
        <f t="shared" si="1"/>
        <v>214200</v>
      </c>
      <c r="G61" s="29">
        <v>180000</v>
      </c>
      <c r="H61" s="28">
        <f t="shared" si="2"/>
        <v>34200</v>
      </c>
      <c r="I61" s="28">
        <f t="shared" si="3"/>
        <v>214200</v>
      </c>
    </row>
    <row r="62" spans="2:9" ht="45" x14ac:dyDescent="0.25">
      <c r="B62" s="19" t="s">
        <v>136</v>
      </c>
      <c r="C62" s="20">
        <v>1</v>
      </c>
      <c r="D62" s="28">
        <v>64000</v>
      </c>
      <c r="E62" s="28">
        <f t="shared" si="0"/>
        <v>12160</v>
      </c>
      <c r="F62" s="28">
        <f t="shared" si="1"/>
        <v>76160</v>
      </c>
      <c r="G62" s="28">
        <v>80000</v>
      </c>
      <c r="H62" s="28">
        <f t="shared" si="2"/>
        <v>15200</v>
      </c>
      <c r="I62" s="28">
        <f t="shared" si="3"/>
        <v>95200</v>
      </c>
    </row>
    <row r="63" spans="2:9" ht="45" x14ac:dyDescent="0.25">
      <c r="B63" s="19" t="s">
        <v>137</v>
      </c>
      <c r="C63" s="20">
        <v>1</v>
      </c>
      <c r="D63" s="28">
        <v>64000</v>
      </c>
      <c r="E63" s="28">
        <f t="shared" si="0"/>
        <v>12160</v>
      </c>
      <c r="F63" s="28">
        <f t="shared" si="1"/>
        <v>76160</v>
      </c>
      <c r="G63" s="28">
        <v>80000</v>
      </c>
      <c r="H63" s="28">
        <f t="shared" si="2"/>
        <v>15200</v>
      </c>
      <c r="I63" s="28">
        <f t="shared" si="3"/>
        <v>95200</v>
      </c>
    </row>
    <row r="64" spans="2:9" ht="45" x14ac:dyDescent="0.25">
      <c r="B64" s="19" t="s">
        <v>138</v>
      </c>
      <c r="C64" s="20">
        <v>1</v>
      </c>
      <c r="D64" s="28">
        <v>64000</v>
      </c>
      <c r="E64" s="28">
        <f t="shared" si="0"/>
        <v>12160</v>
      </c>
      <c r="F64" s="28">
        <f t="shared" si="1"/>
        <v>76160</v>
      </c>
      <c r="G64" s="28">
        <v>80000</v>
      </c>
      <c r="H64" s="28">
        <f t="shared" si="2"/>
        <v>15200</v>
      </c>
      <c r="I64" s="28">
        <f t="shared" si="3"/>
        <v>95200</v>
      </c>
    </row>
    <row r="65" spans="2:9" ht="45" x14ac:dyDescent="0.25">
      <c r="B65" s="19" t="s">
        <v>139</v>
      </c>
      <c r="C65" s="20">
        <v>1</v>
      </c>
      <c r="D65" s="28">
        <v>64000</v>
      </c>
      <c r="E65" s="28">
        <f t="shared" si="0"/>
        <v>12160</v>
      </c>
      <c r="F65" s="28">
        <f t="shared" si="1"/>
        <v>76160</v>
      </c>
      <c r="G65" s="28">
        <v>80000</v>
      </c>
      <c r="H65" s="28">
        <f t="shared" si="2"/>
        <v>15200</v>
      </c>
      <c r="I65" s="28">
        <f t="shared" si="3"/>
        <v>95200</v>
      </c>
    </row>
    <row r="66" spans="2:9" ht="45" x14ac:dyDescent="0.25">
      <c r="B66" s="19" t="s">
        <v>140</v>
      </c>
      <c r="C66" s="20">
        <v>1</v>
      </c>
      <c r="D66" s="28">
        <v>64000</v>
      </c>
      <c r="E66" s="28">
        <f t="shared" si="0"/>
        <v>12160</v>
      </c>
      <c r="F66" s="28">
        <f t="shared" si="1"/>
        <v>76160</v>
      </c>
      <c r="G66" s="28">
        <v>80000</v>
      </c>
      <c r="H66" s="28">
        <f t="shared" si="2"/>
        <v>15200</v>
      </c>
      <c r="I66" s="28">
        <f t="shared" si="3"/>
        <v>95200</v>
      </c>
    </row>
    <row r="67" spans="2:9" ht="45" x14ac:dyDescent="0.25">
      <c r="B67" s="19" t="s">
        <v>141</v>
      </c>
      <c r="C67" s="20">
        <v>1</v>
      </c>
      <c r="D67" s="28">
        <v>180000</v>
      </c>
      <c r="E67" s="28">
        <f t="shared" si="0"/>
        <v>34200</v>
      </c>
      <c r="F67" s="28">
        <f t="shared" si="1"/>
        <v>214200</v>
      </c>
      <c r="G67" s="28">
        <v>180000</v>
      </c>
      <c r="H67" s="28">
        <f t="shared" si="2"/>
        <v>34200</v>
      </c>
      <c r="I67" s="28">
        <f t="shared" si="3"/>
        <v>214200</v>
      </c>
    </row>
    <row r="68" spans="2:9" ht="45" x14ac:dyDescent="0.25">
      <c r="B68" s="19" t="s">
        <v>142</v>
      </c>
      <c r="C68" s="20">
        <v>1</v>
      </c>
      <c r="D68" s="28">
        <v>180000</v>
      </c>
      <c r="E68" s="28">
        <f t="shared" si="0"/>
        <v>34200</v>
      </c>
      <c r="F68" s="28">
        <f t="shared" si="1"/>
        <v>214200</v>
      </c>
      <c r="G68" s="28">
        <v>180000</v>
      </c>
      <c r="H68" s="28">
        <f t="shared" si="2"/>
        <v>34200</v>
      </c>
      <c r="I68" s="28">
        <f t="shared" si="3"/>
        <v>214200</v>
      </c>
    </row>
    <row r="69" spans="2:9" ht="45" x14ac:dyDescent="0.25">
      <c r="B69" s="19" t="s">
        <v>143</v>
      </c>
      <c r="C69" s="20">
        <v>1</v>
      </c>
      <c r="D69" s="28">
        <v>180000</v>
      </c>
      <c r="E69" s="28">
        <f t="shared" si="0"/>
        <v>34200</v>
      </c>
      <c r="F69" s="28">
        <f t="shared" si="1"/>
        <v>214200</v>
      </c>
      <c r="G69" s="28">
        <v>180000</v>
      </c>
      <c r="H69" s="28">
        <f t="shared" si="2"/>
        <v>34200</v>
      </c>
      <c r="I69" s="28">
        <f t="shared" si="3"/>
        <v>214200</v>
      </c>
    </row>
    <row r="70" spans="2:9" ht="45" x14ac:dyDescent="0.25">
      <c r="B70" s="19" t="s">
        <v>144</v>
      </c>
      <c r="C70" s="20">
        <v>1</v>
      </c>
      <c r="D70" s="28">
        <v>180000</v>
      </c>
      <c r="E70" s="28">
        <f t="shared" si="0"/>
        <v>34200</v>
      </c>
      <c r="F70" s="28">
        <f t="shared" si="1"/>
        <v>214200</v>
      </c>
      <c r="G70" s="28">
        <v>180000</v>
      </c>
      <c r="H70" s="28">
        <f t="shared" si="2"/>
        <v>34200</v>
      </c>
      <c r="I70" s="28">
        <f t="shared" si="3"/>
        <v>214200</v>
      </c>
    </row>
    <row r="71" spans="2:9" ht="45.75" thickBot="1" x14ac:dyDescent="0.3">
      <c r="B71" s="19" t="s">
        <v>145</v>
      </c>
      <c r="C71" s="20">
        <v>1</v>
      </c>
      <c r="D71" s="28">
        <v>180000</v>
      </c>
      <c r="E71" s="28">
        <f t="shared" ref="E71" si="4">D71*19%</f>
        <v>34200</v>
      </c>
      <c r="F71" s="28">
        <f t="shared" ref="F71" si="5">D71+E71</f>
        <v>214200</v>
      </c>
      <c r="G71" s="28">
        <v>180000</v>
      </c>
      <c r="H71" s="28">
        <f t="shared" ref="H71" si="6">G71*19%</f>
        <v>34200</v>
      </c>
      <c r="I71" s="28">
        <f t="shared" ref="I71" si="7">G71+H71</f>
        <v>214200</v>
      </c>
    </row>
    <row r="72" spans="2:9" ht="15.75" thickBot="1" x14ac:dyDescent="0.3">
      <c r="B72" s="3" t="s">
        <v>9</v>
      </c>
      <c r="C72" s="27">
        <f>+SUM(C5:C71)</f>
        <v>67</v>
      </c>
      <c r="D72" s="26">
        <f t="shared" ref="D72:I72" si="8">+SUM(D5:D71)</f>
        <v>16303000</v>
      </c>
      <c r="E72" s="26">
        <f t="shared" si="8"/>
        <v>3097570</v>
      </c>
      <c r="F72" s="30">
        <f>+SUM(F5:F71)</f>
        <v>19400570</v>
      </c>
      <c r="G72" s="26">
        <f t="shared" si="8"/>
        <v>17609000</v>
      </c>
      <c r="H72" s="26">
        <f t="shared" si="8"/>
        <v>3345710</v>
      </c>
      <c r="I72" s="38">
        <f t="shared" si="8"/>
        <v>20954710</v>
      </c>
    </row>
  </sheetData>
  <mergeCells count="5">
    <mergeCell ref="G3:I3"/>
    <mergeCell ref="B2:C2"/>
    <mergeCell ref="B3:B4"/>
    <mergeCell ref="C3:C4"/>
    <mergeCell ref="D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2B8D-65E5-4C09-9F5E-4DC492F8CC0F}">
  <dimension ref="A1:F68"/>
  <sheetViews>
    <sheetView workbookViewId="0">
      <selection activeCell="F12" sqref="F12"/>
    </sheetView>
  </sheetViews>
  <sheetFormatPr baseColWidth="10" defaultRowHeight="15" x14ac:dyDescent="0.25"/>
  <cols>
    <col min="2" max="2" width="38.5703125" customWidth="1"/>
    <col min="6" max="6" width="34.28515625" customWidth="1"/>
  </cols>
  <sheetData>
    <row r="1" spans="1:6" x14ac:dyDescent="0.25">
      <c r="B1" t="s">
        <v>0</v>
      </c>
      <c r="C1" t="s">
        <v>3</v>
      </c>
      <c r="D1" t="s">
        <v>2</v>
      </c>
    </row>
    <row r="2" spans="1:6" ht="30" x14ac:dyDescent="0.25">
      <c r="A2">
        <v>1</v>
      </c>
      <c r="B2" s="4" t="s">
        <v>55</v>
      </c>
      <c r="C2" s="5">
        <v>28525</v>
      </c>
      <c r="D2" s="5" t="s">
        <v>56</v>
      </c>
      <c r="E2" t="s">
        <v>1</v>
      </c>
      <c r="F2" s="2" t="str">
        <f>A2&amp;""&amp;$E$2&amp;" "&amp;B2&amp;" "&amp;$C$1&amp;" "&amp;C2&amp;" "&amp;$D$1&amp;" "&amp;D2</f>
        <v>1. Agitador Magnetico HANNA ,PLACA: 28525 ,UBICACIÓN: LACMA</v>
      </c>
    </row>
    <row r="3" spans="1:6" ht="30" x14ac:dyDescent="0.25">
      <c r="A3">
        <v>2</v>
      </c>
      <c r="B3" s="6" t="s">
        <v>10</v>
      </c>
      <c r="C3" s="5">
        <v>2527</v>
      </c>
      <c r="D3" s="5" t="s">
        <v>56</v>
      </c>
      <c r="F3" s="2" t="str">
        <f t="shared" ref="F3:F66" si="0">A3&amp;""&amp;$E$2&amp;" "&amp;B3&amp;" "&amp;$C$1&amp;" "&amp;C3&amp;" "&amp;$D$1&amp;" "&amp;D3</f>
        <v>2. Agitador Vortex ,PLACA: 2527 ,UBICACIÓN: LACMA</v>
      </c>
    </row>
    <row r="4" spans="1:6" ht="30" x14ac:dyDescent="0.25">
      <c r="A4">
        <v>3</v>
      </c>
      <c r="B4" s="6" t="s">
        <v>11</v>
      </c>
      <c r="C4" s="5">
        <v>13072</v>
      </c>
      <c r="D4" s="5" t="s">
        <v>56</v>
      </c>
      <c r="F4" s="2" t="str">
        <f t="shared" si="0"/>
        <v>3. Autoclave Tuttnauer ,PLACA: 13072 ,UBICACIÓN: LACMA</v>
      </c>
    </row>
    <row r="5" spans="1:6" ht="30" x14ac:dyDescent="0.25">
      <c r="A5">
        <v>4</v>
      </c>
      <c r="B5" s="7" t="s">
        <v>11</v>
      </c>
      <c r="C5" s="8">
        <v>31918</v>
      </c>
      <c r="D5" s="8" t="s">
        <v>56</v>
      </c>
      <c r="F5" s="2" t="str">
        <f t="shared" si="0"/>
        <v>4. Autoclave Tuttnauer ,PLACA: 31918 ,UBICACIÓN: LACMA</v>
      </c>
    </row>
    <row r="6" spans="1:6" ht="30" x14ac:dyDescent="0.25">
      <c r="A6">
        <v>5</v>
      </c>
      <c r="B6" s="6" t="s">
        <v>57</v>
      </c>
      <c r="C6" s="5">
        <v>10830</v>
      </c>
      <c r="D6" s="5" t="s">
        <v>56</v>
      </c>
      <c r="F6" s="2" t="str">
        <f t="shared" si="0"/>
        <v>5. Bactoincinerador # 1 ,PLACA: 10830 ,UBICACIÓN: LACMA</v>
      </c>
    </row>
    <row r="7" spans="1:6" ht="30" x14ac:dyDescent="0.25">
      <c r="A7">
        <v>6</v>
      </c>
      <c r="B7" s="6" t="s">
        <v>58</v>
      </c>
      <c r="C7" s="5">
        <v>13201</v>
      </c>
      <c r="D7" s="5" t="s">
        <v>56</v>
      </c>
      <c r="F7" s="2" t="str">
        <f t="shared" si="0"/>
        <v>6. Bactoincinerador #2 ,PLACA: 13201 ,UBICACIÓN: LACMA</v>
      </c>
    </row>
    <row r="8" spans="1:6" ht="30" x14ac:dyDescent="0.25">
      <c r="A8">
        <v>7</v>
      </c>
      <c r="B8" s="6" t="s">
        <v>59</v>
      </c>
      <c r="C8" s="5">
        <v>35438</v>
      </c>
      <c r="D8" s="5" t="s">
        <v>56</v>
      </c>
      <c r="F8" s="2" t="str">
        <f t="shared" si="0"/>
        <v>7. Balanza analitica Radwag ,PLACA: 35438 ,UBICACIÓN: LACMA</v>
      </c>
    </row>
    <row r="9" spans="1:6" ht="30" x14ac:dyDescent="0.25">
      <c r="A9">
        <v>8</v>
      </c>
      <c r="B9" s="6" t="s">
        <v>12</v>
      </c>
      <c r="C9" s="5">
        <v>31594</v>
      </c>
      <c r="D9" s="5" t="s">
        <v>56</v>
      </c>
      <c r="F9" s="2" t="str">
        <f t="shared" si="0"/>
        <v>8. Balanza Electrónica de Precisión ,PLACA: 31594 ,UBICACIÓN: LACMA</v>
      </c>
    </row>
    <row r="10" spans="1:6" ht="45" x14ac:dyDescent="0.25">
      <c r="A10">
        <v>9</v>
      </c>
      <c r="B10" s="6" t="s">
        <v>54</v>
      </c>
      <c r="C10" s="9">
        <v>39570</v>
      </c>
      <c r="D10" s="5" t="s">
        <v>56</v>
      </c>
      <c r="F10" s="2" t="str">
        <f t="shared" si="0"/>
        <v>9. Balanza Electrónica de Precisión PRECISA ,PLACA: 39570 ,UBICACIÓN: LACMA</v>
      </c>
    </row>
    <row r="11" spans="1:6" ht="30" x14ac:dyDescent="0.25">
      <c r="A11">
        <v>10</v>
      </c>
      <c r="B11" s="10" t="s">
        <v>60</v>
      </c>
      <c r="C11" s="11">
        <v>13083</v>
      </c>
      <c r="D11" s="11" t="s">
        <v>56</v>
      </c>
      <c r="F11" s="2" t="str">
        <f t="shared" si="0"/>
        <v>10. Bomba de Vacío ,PLACA: 13083 ,UBICACIÓN: LACMA</v>
      </c>
    </row>
    <row r="12" spans="1:6" ht="30" x14ac:dyDescent="0.25">
      <c r="A12">
        <v>11</v>
      </c>
      <c r="B12" s="6" t="s">
        <v>13</v>
      </c>
      <c r="C12" s="5">
        <v>10807</v>
      </c>
      <c r="D12" s="5" t="s">
        <v>56</v>
      </c>
      <c r="F12" s="2" t="str">
        <f t="shared" si="0"/>
        <v>11. Cabina de Bioseguridad ,PLACA: 10807 ,UBICACIÓN: LACMA</v>
      </c>
    </row>
    <row r="13" spans="1:6" ht="30" x14ac:dyDescent="0.25">
      <c r="A13">
        <v>12</v>
      </c>
      <c r="B13" s="6" t="s">
        <v>14</v>
      </c>
      <c r="C13" s="5">
        <v>119908</v>
      </c>
      <c r="D13" s="5" t="s">
        <v>56</v>
      </c>
      <c r="F13" s="2" t="str">
        <f t="shared" si="0"/>
        <v>12. Cabina extractora de gases ,PLACA: 119908 ,UBICACIÓN: LACMA</v>
      </c>
    </row>
    <row r="14" spans="1:6" ht="30" x14ac:dyDescent="0.25">
      <c r="A14">
        <v>13</v>
      </c>
      <c r="B14" s="6" t="s">
        <v>15</v>
      </c>
      <c r="C14" s="5">
        <v>10303</v>
      </c>
      <c r="D14" s="5" t="s">
        <v>56</v>
      </c>
      <c r="F14" s="2" t="str">
        <f t="shared" si="0"/>
        <v>13. Centrifuga Refrigerada ,PLACA: 10303 ,UBICACIÓN: LACMA</v>
      </c>
    </row>
    <row r="15" spans="1:6" ht="30" x14ac:dyDescent="0.25">
      <c r="A15">
        <v>14</v>
      </c>
      <c r="B15" s="6" t="s">
        <v>61</v>
      </c>
      <c r="C15" s="5">
        <v>13635</v>
      </c>
      <c r="D15" s="5" t="s">
        <v>56</v>
      </c>
      <c r="F15" s="2" t="str">
        <f t="shared" si="0"/>
        <v>14. Refrigedor/Congelador ,PLACA: 13635 ,UBICACIÓN: LACMA</v>
      </c>
    </row>
    <row r="16" spans="1:6" ht="30" x14ac:dyDescent="0.25">
      <c r="A16">
        <v>15</v>
      </c>
      <c r="B16" s="6" t="s">
        <v>62</v>
      </c>
      <c r="C16" s="5">
        <v>2531</v>
      </c>
      <c r="D16" s="5" t="s">
        <v>56</v>
      </c>
      <c r="F16" s="2" t="str">
        <f t="shared" si="0"/>
        <v>15. Contador de Colonias digital ,PLACA: 2531 ,UBICACIÓN: LACMA</v>
      </c>
    </row>
    <row r="17" spans="1:6" ht="30" x14ac:dyDescent="0.25">
      <c r="A17">
        <v>16</v>
      </c>
      <c r="B17" s="6" t="s">
        <v>63</v>
      </c>
      <c r="C17" s="5">
        <v>34840</v>
      </c>
      <c r="D17" s="5" t="s">
        <v>56</v>
      </c>
      <c r="F17" s="2" t="str">
        <f t="shared" si="0"/>
        <v>16. Homogenizador Biomerieux ,PLACA: 34840 ,UBICACIÓN: LACMA</v>
      </c>
    </row>
    <row r="18" spans="1:6" ht="30" x14ac:dyDescent="0.25">
      <c r="A18">
        <v>17</v>
      </c>
      <c r="B18" s="6" t="s">
        <v>18</v>
      </c>
      <c r="C18" s="5">
        <v>2535</v>
      </c>
      <c r="D18" s="5" t="s">
        <v>56</v>
      </c>
      <c r="F18" s="2" t="str">
        <f t="shared" si="0"/>
        <v>17. Horno MEMMERT ,PLACA: 2535 ,UBICACIÓN: LACMA</v>
      </c>
    </row>
    <row r="19" spans="1:6" ht="30" x14ac:dyDescent="0.25">
      <c r="A19">
        <v>18</v>
      </c>
      <c r="B19" s="6" t="s">
        <v>17</v>
      </c>
      <c r="C19" s="5">
        <v>2534</v>
      </c>
      <c r="D19" s="5" t="s">
        <v>56</v>
      </c>
      <c r="F19" s="2" t="str">
        <f t="shared" si="0"/>
        <v>18. Horno 3 ,PLACA: 2534 ,UBICACIÓN: LACMA</v>
      </c>
    </row>
    <row r="20" spans="1:6" ht="30" x14ac:dyDescent="0.25">
      <c r="A20">
        <v>19</v>
      </c>
      <c r="B20" s="6" t="s">
        <v>16</v>
      </c>
      <c r="C20" s="5">
        <v>13074</v>
      </c>
      <c r="D20" s="5" t="s">
        <v>56</v>
      </c>
      <c r="F20" s="2" t="str">
        <f t="shared" si="0"/>
        <v>19. Horno Convencional ,PLACA: 13074 ,UBICACIÓN: LACMA</v>
      </c>
    </row>
    <row r="21" spans="1:6" ht="30" x14ac:dyDescent="0.25">
      <c r="A21">
        <v>20</v>
      </c>
      <c r="B21" s="6" t="s">
        <v>64</v>
      </c>
      <c r="C21" s="5">
        <v>5477</v>
      </c>
      <c r="D21" s="5" t="s">
        <v>56</v>
      </c>
      <c r="F21" s="2" t="str">
        <f t="shared" si="0"/>
        <v>20. Incubadora Microprocesada # 2 ,PLACA: 5477 ,UBICACIÓN: LACMA</v>
      </c>
    </row>
    <row r="22" spans="1:6" ht="30" x14ac:dyDescent="0.25">
      <c r="A22">
        <v>21</v>
      </c>
      <c r="B22" s="6" t="s">
        <v>65</v>
      </c>
      <c r="C22" s="5">
        <v>13079</v>
      </c>
      <c r="D22" s="5" t="s">
        <v>56</v>
      </c>
      <c r="F22" s="2" t="str">
        <f t="shared" si="0"/>
        <v>21. Incubadora Microprocesada # 4 ,PLACA: 13079 ,UBICACIÓN: LACMA</v>
      </c>
    </row>
    <row r="23" spans="1:6" ht="30" x14ac:dyDescent="0.25">
      <c r="A23">
        <v>22</v>
      </c>
      <c r="B23" s="6" t="s">
        <v>66</v>
      </c>
      <c r="C23" s="5">
        <v>13078</v>
      </c>
      <c r="D23" s="5" t="s">
        <v>56</v>
      </c>
      <c r="F23" s="2" t="str">
        <f t="shared" si="0"/>
        <v>22. Incubadora Microprocesada # 5 ,PLACA: 13078 ,UBICACIÓN: LACMA</v>
      </c>
    </row>
    <row r="24" spans="1:6" ht="30" x14ac:dyDescent="0.25">
      <c r="A24">
        <v>23</v>
      </c>
      <c r="B24" s="6" t="s">
        <v>67</v>
      </c>
      <c r="C24" s="5">
        <v>35333</v>
      </c>
      <c r="D24" s="5" t="s">
        <v>56</v>
      </c>
      <c r="F24" s="2" t="str">
        <f t="shared" si="0"/>
        <v>23. Incubadora Microprocesada # 6 ,PLACA: 35333 ,UBICACIÓN: LACMA</v>
      </c>
    </row>
    <row r="25" spans="1:6" ht="30" x14ac:dyDescent="0.25">
      <c r="A25">
        <v>24</v>
      </c>
      <c r="B25" s="6" t="s">
        <v>68</v>
      </c>
      <c r="C25" s="5">
        <v>24018</v>
      </c>
      <c r="D25" s="5" t="s">
        <v>56</v>
      </c>
      <c r="F25" s="2" t="str">
        <f t="shared" si="0"/>
        <v>24. Lámpara Ultravioleta ,PLACA: 24018 ,UBICACIÓN: LACMA</v>
      </c>
    </row>
    <row r="26" spans="1:6" ht="30" x14ac:dyDescent="0.25">
      <c r="A26">
        <v>25</v>
      </c>
      <c r="B26" s="6" t="s">
        <v>19</v>
      </c>
      <c r="C26" s="5">
        <v>5481</v>
      </c>
      <c r="D26" s="5" t="s">
        <v>56</v>
      </c>
      <c r="F26" s="2" t="str">
        <f t="shared" si="0"/>
        <v>25. Micropipeta P20 ,PLACA: 5481 ,UBICACIÓN: LACMA</v>
      </c>
    </row>
    <row r="27" spans="1:6" ht="30" x14ac:dyDescent="0.25">
      <c r="A27">
        <v>26</v>
      </c>
      <c r="B27" s="6" t="s">
        <v>20</v>
      </c>
      <c r="C27" s="5">
        <v>5488</v>
      </c>
      <c r="D27" s="5" t="s">
        <v>56</v>
      </c>
      <c r="F27" s="2" t="str">
        <f t="shared" si="0"/>
        <v>26. Micropipeta P10 ,PLACA: 5488 ,UBICACIÓN: LACMA</v>
      </c>
    </row>
    <row r="28" spans="1:6" ht="30" x14ac:dyDescent="0.25">
      <c r="A28">
        <v>27</v>
      </c>
      <c r="B28" s="6" t="s">
        <v>21</v>
      </c>
      <c r="C28" s="5">
        <v>25576</v>
      </c>
      <c r="D28" s="5" t="s">
        <v>56</v>
      </c>
      <c r="F28" s="2" t="str">
        <f t="shared" si="0"/>
        <v>27. Micropipeta NICHIPET PREMIUM ,PLACA: 25576 ,UBICACIÓN: LACMA</v>
      </c>
    </row>
    <row r="29" spans="1:6" ht="30" x14ac:dyDescent="0.25">
      <c r="A29">
        <v>28</v>
      </c>
      <c r="B29" s="6" t="s">
        <v>21</v>
      </c>
      <c r="C29" s="5">
        <v>25577</v>
      </c>
      <c r="D29" s="5" t="s">
        <v>56</v>
      </c>
      <c r="F29" s="2" t="str">
        <f t="shared" si="0"/>
        <v>28. Micropipeta NICHIPET PREMIUM ,PLACA: 25577 ,UBICACIÓN: LACMA</v>
      </c>
    </row>
    <row r="30" spans="1:6" ht="30" x14ac:dyDescent="0.25">
      <c r="A30">
        <v>29</v>
      </c>
      <c r="B30" s="6" t="s">
        <v>22</v>
      </c>
      <c r="C30" s="5">
        <v>30087</v>
      </c>
      <c r="D30" s="5" t="s">
        <v>56</v>
      </c>
      <c r="F30" s="2" t="str">
        <f t="shared" si="0"/>
        <v>29. Micropipeta HUAWEI 5 ml ,PLACA: 30087 ,UBICACIÓN: LACMA</v>
      </c>
    </row>
    <row r="31" spans="1:6" ht="30" x14ac:dyDescent="0.25">
      <c r="A31">
        <v>30</v>
      </c>
      <c r="B31" s="10" t="s">
        <v>23</v>
      </c>
      <c r="C31" s="11">
        <v>32415</v>
      </c>
      <c r="D31" s="11" t="s">
        <v>56</v>
      </c>
      <c r="F31" s="2" t="str">
        <f t="shared" si="0"/>
        <v>30. Micropipeta TRANSFER S 5ml ,PLACA: 32415 ,UBICACIÓN: LACMA</v>
      </c>
    </row>
    <row r="32" spans="1:6" ht="30" x14ac:dyDescent="0.25">
      <c r="A32">
        <v>31</v>
      </c>
      <c r="B32" s="6" t="s">
        <v>69</v>
      </c>
      <c r="C32" s="5">
        <v>32409</v>
      </c>
      <c r="D32" s="5" t="s">
        <v>56</v>
      </c>
      <c r="F32" s="2" t="str">
        <f t="shared" si="0"/>
        <v>31. Micropipeta BRAND 1000ul ,PLACA: 32409 ,UBICACIÓN: LACMA</v>
      </c>
    </row>
    <row r="33" spans="1:6" ht="45" x14ac:dyDescent="0.25">
      <c r="A33">
        <v>32</v>
      </c>
      <c r="B33" s="6" t="s">
        <v>24</v>
      </c>
      <c r="C33" s="15" t="s">
        <v>25</v>
      </c>
      <c r="D33" s="5" t="s">
        <v>56</v>
      </c>
      <c r="F33" s="2" t="str">
        <f t="shared" si="0"/>
        <v>32. Micropipeta Finnipete Thermo S 10 ml  ,PLACA: 34847-3 ,UBICACIÓN: LACMA</v>
      </c>
    </row>
    <row r="34" spans="1:6" ht="45" x14ac:dyDescent="0.25">
      <c r="A34">
        <v>33</v>
      </c>
      <c r="B34" s="6" t="s">
        <v>24</v>
      </c>
      <c r="C34" s="15" t="s">
        <v>26</v>
      </c>
      <c r="D34" s="5" t="s">
        <v>56</v>
      </c>
      <c r="F34" s="2" t="str">
        <f t="shared" si="0"/>
        <v>33. Micropipeta Finnipete Thermo S 10 ml  ,PLACA: 34848-3 ,UBICACIÓN: LACMA</v>
      </c>
    </row>
    <row r="35" spans="1:6" ht="45" x14ac:dyDescent="0.25">
      <c r="A35">
        <v>34</v>
      </c>
      <c r="B35" s="10" t="s">
        <v>24</v>
      </c>
      <c r="C35" s="16" t="s">
        <v>27</v>
      </c>
      <c r="D35" s="11" t="s">
        <v>56</v>
      </c>
      <c r="F35" s="2" t="str">
        <f t="shared" si="0"/>
        <v>34. Micropipeta Finnipete Thermo S 10 ml  ,PLACA: 34849-3 ,UBICACIÓN: LACMA</v>
      </c>
    </row>
    <row r="36" spans="1:6" ht="30" x14ac:dyDescent="0.25">
      <c r="A36">
        <v>35</v>
      </c>
      <c r="B36" s="4" t="s">
        <v>28</v>
      </c>
      <c r="C36" s="5">
        <v>32438</v>
      </c>
      <c r="D36" s="5" t="s">
        <v>56</v>
      </c>
      <c r="F36" s="2" t="str">
        <f t="shared" si="0"/>
        <v>35. Dispensador Digital 5 - 50 ml ,PLACA: 32438 ,UBICACIÓN: LACMA</v>
      </c>
    </row>
    <row r="37" spans="1:6" ht="30" x14ac:dyDescent="0.25">
      <c r="A37">
        <v>36</v>
      </c>
      <c r="B37" s="6" t="s">
        <v>70</v>
      </c>
      <c r="C37" s="5">
        <v>34097</v>
      </c>
      <c r="D37" s="5" t="s">
        <v>56</v>
      </c>
      <c r="F37" s="2" t="str">
        <f t="shared" si="0"/>
        <v>36. Microscopio Binocular ,PLACA: 34097 ,UBICACIÓN: LACMA</v>
      </c>
    </row>
    <row r="38" spans="1:6" ht="30" x14ac:dyDescent="0.25">
      <c r="A38">
        <v>37</v>
      </c>
      <c r="B38" s="12" t="s">
        <v>29</v>
      </c>
      <c r="C38" s="13">
        <v>13069</v>
      </c>
      <c r="D38" s="13" t="s">
        <v>56</v>
      </c>
      <c r="F38" s="2" t="str">
        <f t="shared" si="0"/>
        <v>37. Mufla ,PLACA: 13069 ,UBICACIÓN: LACMA</v>
      </c>
    </row>
    <row r="39" spans="1:6" ht="30" x14ac:dyDescent="0.25">
      <c r="A39">
        <v>38</v>
      </c>
      <c r="B39" s="6" t="s">
        <v>32</v>
      </c>
      <c r="C39" s="5">
        <v>30999</v>
      </c>
      <c r="D39" s="5" t="s">
        <v>56</v>
      </c>
      <c r="F39" s="2" t="str">
        <f t="shared" si="0"/>
        <v>38. pH metro/Conductimetro ,PLACA: 30999 ,UBICACIÓN: LACMA</v>
      </c>
    </row>
    <row r="40" spans="1:6" ht="45" x14ac:dyDescent="0.25">
      <c r="A40">
        <v>39</v>
      </c>
      <c r="B40" s="6" t="s">
        <v>71</v>
      </c>
      <c r="C40" s="5">
        <v>39585</v>
      </c>
      <c r="D40" s="5" t="s">
        <v>56</v>
      </c>
      <c r="F40" s="2" t="str">
        <f t="shared" si="0"/>
        <v>39. Plancha de Calentamiento HEIDOLPH ,PLACA: 39585 ,UBICACIÓN: LACMA</v>
      </c>
    </row>
    <row r="41" spans="1:6" ht="45" x14ac:dyDescent="0.25">
      <c r="A41">
        <v>40</v>
      </c>
      <c r="B41" s="6" t="s">
        <v>71</v>
      </c>
      <c r="C41" s="5">
        <v>39584</v>
      </c>
      <c r="D41" s="5" t="s">
        <v>56</v>
      </c>
      <c r="F41" s="2" t="str">
        <f t="shared" si="0"/>
        <v>40. Plancha de Calentamiento HEIDOLPH ,PLACA: 39584 ,UBICACIÓN: LACMA</v>
      </c>
    </row>
    <row r="42" spans="1:6" ht="30" x14ac:dyDescent="0.25">
      <c r="A42">
        <v>41</v>
      </c>
      <c r="B42" s="6" t="s">
        <v>72</v>
      </c>
      <c r="C42" s="5">
        <v>34864</v>
      </c>
      <c r="D42" s="5" t="s">
        <v>56</v>
      </c>
      <c r="F42" s="2" t="str">
        <f t="shared" si="0"/>
        <v>41. Plancha de Calentamiento VELP ,PLACA: 34864 ,UBICACIÓN: LACMA</v>
      </c>
    </row>
    <row r="43" spans="1:6" ht="30" x14ac:dyDescent="0.25">
      <c r="A43">
        <v>42</v>
      </c>
      <c r="B43" s="6" t="s">
        <v>72</v>
      </c>
      <c r="C43" s="5">
        <v>34865</v>
      </c>
      <c r="D43" s="5" t="s">
        <v>56</v>
      </c>
      <c r="F43" s="2" t="str">
        <f t="shared" si="0"/>
        <v>42. Plancha de Calentamiento VELP ,PLACA: 34865 ,UBICACIÓN: LACMA</v>
      </c>
    </row>
    <row r="44" spans="1:6" ht="30" x14ac:dyDescent="0.25">
      <c r="A44">
        <v>43</v>
      </c>
      <c r="B44" s="6" t="s">
        <v>73</v>
      </c>
      <c r="C44" s="5">
        <v>10808</v>
      </c>
      <c r="D44" s="5" t="s">
        <v>56</v>
      </c>
      <c r="F44" s="2" t="str">
        <f t="shared" si="0"/>
        <v>43. Refractometro ,PLACA: 10808 ,UBICACIÓN: LACMA</v>
      </c>
    </row>
    <row r="45" spans="1:6" ht="30" x14ac:dyDescent="0.25">
      <c r="A45">
        <v>44</v>
      </c>
      <c r="B45" s="6" t="s">
        <v>30</v>
      </c>
      <c r="C45" s="5">
        <v>33685</v>
      </c>
      <c r="D45" s="5" t="s">
        <v>56</v>
      </c>
      <c r="F45" s="2" t="str">
        <f t="shared" si="0"/>
        <v>44. Refrigerador RISS ,PLACA: 33685 ,UBICACIÓN: LACMA</v>
      </c>
    </row>
    <row r="46" spans="1:6" ht="30" x14ac:dyDescent="0.25">
      <c r="A46">
        <v>45</v>
      </c>
      <c r="B46" s="17" t="s">
        <v>31</v>
      </c>
      <c r="C46" s="15">
        <v>10805</v>
      </c>
      <c r="D46" s="5" t="s">
        <v>56</v>
      </c>
      <c r="F46" s="2" t="str">
        <f t="shared" si="0"/>
        <v>45. Refrigerador 1 ,PLACA: 10805 ,UBICACIÓN: LACMA</v>
      </c>
    </row>
    <row r="47" spans="1:6" ht="30" x14ac:dyDescent="0.25">
      <c r="A47">
        <v>46</v>
      </c>
      <c r="B47" s="6" t="s">
        <v>33</v>
      </c>
      <c r="C47" s="5">
        <v>18289</v>
      </c>
      <c r="D47" s="5" t="s">
        <v>56</v>
      </c>
      <c r="F47" s="2" t="str">
        <f t="shared" si="0"/>
        <v>46. Refrigerador RISS AGUA ,PLACA: 18289 ,UBICACIÓN: LACMA</v>
      </c>
    </row>
    <row r="48" spans="1:6" ht="30" x14ac:dyDescent="0.25">
      <c r="A48">
        <v>47</v>
      </c>
      <c r="B48" s="6" t="s">
        <v>34</v>
      </c>
      <c r="C48" s="5">
        <v>20861</v>
      </c>
      <c r="D48" s="5" t="s">
        <v>56</v>
      </c>
      <c r="F48" s="2" t="str">
        <f t="shared" si="0"/>
        <v>47. Refrigerador RISS ALIMENTOS ,PLACA: 20861 ,UBICACIÓN: LACMA</v>
      </c>
    </row>
    <row r="49" spans="1:6" ht="30" x14ac:dyDescent="0.25">
      <c r="A49">
        <v>48</v>
      </c>
      <c r="B49" s="6" t="s">
        <v>35</v>
      </c>
      <c r="C49" s="5">
        <v>20859</v>
      </c>
      <c r="D49" s="5" t="s">
        <v>56</v>
      </c>
      <c r="F49" s="2" t="str">
        <f t="shared" si="0"/>
        <v>48. Refrigerador RISS AMBIENTALES ,PLACA: 20859 ,UBICACIÓN: LACMA</v>
      </c>
    </row>
    <row r="50" spans="1:6" ht="30" x14ac:dyDescent="0.25">
      <c r="A50">
        <v>49</v>
      </c>
      <c r="B50" s="6" t="s">
        <v>36</v>
      </c>
      <c r="C50" s="5">
        <v>20862</v>
      </c>
      <c r="D50" s="5" t="s">
        <v>56</v>
      </c>
      <c r="F50" s="2" t="str">
        <f t="shared" si="0"/>
        <v>49. Refrigerador RISS CEPAS ,PLACA: 20862 ,UBICACIÓN: LACMA</v>
      </c>
    </row>
    <row r="51" spans="1:6" ht="30" x14ac:dyDescent="0.25">
      <c r="A51">
        <v>50</v>
      </c>
      <c r="B51" s="18" t="s">
        <v>37</v>
      </c>
      <c r="C51" s="13">
        <v>28529</v>
      </c>
      <c r="D51" s="13" t="s">
        <v>56</v>
      </c>
      <c r="F51" s="2" t="str">
        <f t="shared" si="0"/>
        <v>50. Termocupla 2 ,PLACA: 28529 ,UBICACIÓN: LACMA</v>
      </c>
    </row>
    <row r="52" spans="1:6" ht="30" x14ac:dyDescent="0.25">
      <c r="A52">
        <v>51</v>
      </c>
      <c r="B52" s="18" t="s">
        <v>74</v>
      </c>
      <c r="C52" s="13">
        <v>13636</v>
      </c>
      <c r="D52" s="13" t="s">
        <v>56</v>
      </c>
      <c r="F52" s="2" t="str">
        <f t="shared" si="0"/>
        <v>51. Termohigrometro de Pared RISS ,PLACA: 13636 ,UBICACIÓN: LACMA</v>
      </c>
    </row>
    <row r="53" spans="1:6" ht="30" x14ac:dyDescent="0.25">
      <c r="A53">
        <v>52</v>
      </c>
      <c r="B53" s="18" t="s">
        <v>39</v>
      </c>
      <c r="C53" s="14" t="s">
        <v>40</v>
      </c>
      <c r="D53" s="13" t="s">
        <v>56</v>
      </c>
      <c r="F53" s="2" t="str">
        <f t="shared" si="0"/>
        <v>52. Termohigrometro HTC - 1 ,PLACA: LACMA0001 ,UBICACIÓN: LACMA</v>
      </c>
    </row>
    <row r="54" spans="1:6" ht="30" x14ac:dyDescent="0.25">
      <c r="A54">
        <v>53</v>
      </c>
      <c r="B54" s="18" t="s">
        <v>39</v>
      </c>
      <c r="C54" s="14">
        <v>32183</v>
      </c>
      <c r="D54" s="13" t="s">
        <v>56</v>
      </c>
      <c r="F54" s="2" t="str">
        <f t="shared" si="0"/>
        <v>53. Termohigrometro HTC - 1 ,PLACA: 32183 ,UBICACIÓN: LACMA</v>
      </c>
    </row>
    <row r="55" spans="1:6" ht="30" x14ac:dyDescent="0.25">
      <c r="A55">
        <v>54</v>
      </c>
      <c r="B55" s="18" t="s">
        <v>38</v>
      </c>
      <c r="C55" s="14" t="s">
        <v>75</v>
      </c>
      <c r="D55" s="13" t="s">
        <v>56</v>
      </c>
      <c r="F55" s="2" t="str">
        <f t="shared" si="0"/>
        <v>54. Termohigrometro  ,PLACA: TH 132 ,UBICACIÓN: LACMA</v>
      </c>
    </row>
    <row r="56" spans="1:6" ht="30" x14ac:dyDescent="0.25">
      <c r="A56">
        <v>55</v>
      </c>
      <c r="B56" s="18" t="s">
        <v>76</v>
      </c>
      <c r="C56" s="14">
        <v>30993</v>
      </c>
      <c r="D56" s="13" t="s">
        <v>56</v>
      </c>
      <c r="F56" s="2" t="str">
        <f t="shared" si="0"/>
        <v>55. Termohigrometro VWR ,PLACA: 30993 ,UBICACIÓN: LACMA</v>
      </c>
    </row>
    <row r="57" spans="1:6" ht="30" x14ac:dyDescent="0.25">
      <c r="A57">
        <v>56</v>
      </c>
      <c r="B57" s="4" t="s">
        <v>42</v>
      </c>
      <c r="C57" s="15">
        <v>28641</v>
      </c>
      <c r="D57" s="5" t="s">
        <v>56</v>
      </c>
      <c r="F57" s="2" t="str">
        <f t="shared" si="0"/>
        <v>56. Termometro Infrarrojo ,PLACA: 28641 ,UBICACIÓN: LACMA</v>
      </c>
    </row>
    <row r="58" spans="1:6" ht="30" x14ac:dyDescent="0.25">
      <c r="A58">
        <v>57</v>
      </c>
      <c r="B58" s="18" t="s">
        <v>77</v>
      </c>
      <c r="C58" s="14" t="s">
        <v>78</v>
      </c>
      <c r="D58" s="13" t="s">
        <v>56</v>
      </c>
      <c r="F58" s="2" t="str">
        <f t="shared" si="0"/>
        <v>57. Termocupla digital -50 a 110°C ,PLACA: LAC-02 ,UBICACIÓN: LACMA</v>
      </c>
    </row>
    <row r="59" spans="1:6" ht="30" x14ac:dyDescent="0.25">
      <c r="A59">
        <v>58</v>
      </c>
      <c r="B59" s="18" t="s">
        <v>41</v>
      </c>
      <c r="C59" s="14" t="s">
        <v>43</v>
      </c>
      <c r="D59" s="13" t="s">
        <v>56</v>
      </c>
      <c r="F59" s="2" t="str">
        <f t="shared" si="0"/>
        <v>58. Termometro digital -50 a +200°C ,PLACA: 5058 -1 ,UBICACIÓN: LACMA</v>
      </c>
    </row>
    <row r="60" spans="1:6" ht="30" x14ac:dyDescent="0.25">
      <c r="A60">
        <v>59</v>
      </c>
      <c r="B60" s="18" t="s">
        <v>41</v>
      </c>
      <c r="C60" s="14" t="s">
        <v>44</v>
      </c>
      <c r="D60" s="13" t="s">
        <v>56</v>
      </c>
      <c r="F60" s="2" t="str">
        <f t="shared" si="0"/>
        <v>59. Termometro digital -50 a +200°C ,PLACA: 5058 -2 ,UBICACIÓN: LACMA</v>
      </c>
    </row>
    <row r="61" spans="1:6" ht="30" x14ac:dyDescent="0.25">
      <c r="A61">
        <v>60</v>
      </c>
      <c r="B61" s="18" t="s">
        <v>45</v>
      </c>
      <c r="C61" s="14" t="s">
        <v>46</v>
      </c>
      <c r="D61" s="13" t="s">
        <v>56</v>
      </c>
      <c r="F61" s="2" t="str">
        <f t="shared" si="0"/>
        <v>60. Termometro digital -50 a +300°C ,PLACA: 5058 -4 ,UBICACIÓN: LACMA</v>
      </c>
    </row>
    <row r="62" spans="1:6" ht="30" x14ac:dyDescent="0.25">
      <c r="A62">
        <v>61</v>
      </c>
      <c r="B62" s="18" t="s">
        <v>45</v>
      </c>
      <c r="C62" s="14" t="s">
        <v>47</v>
      </c>
      <c r="D62" s="13" t="s">
        <v>56</v>
      </c>
      <c r="F62" s="2" t="str">
        <f t="shared" si="0"/>
        <v>61. Termometro digital -50 a +300°C ,PLACA: 5058 -6 ,UBICACIÓN: LACMA</v>
      </c>
    </row>
    <row r="63" spans="1:6" ht="30" x14ac:dyDescent="0.25">
      <c r="A63">
        <v>62</v>
      </c>
      <c r="B63" s="4" t="s">
        <v>48</v>
      </c>
      <c r="C63" s="15" t="s">
        <v>79</v>
      </c>
      <c r="D63" s="5" t="s">
        <v>56</v>
      </c>
      <c r="F63" s="2" t="str">
        <f t="shared" si="0"/>
        <v>62. Termometro análogo 0 a +200°C ,PLACA: TT-200 ,UBICACIÓN: LACMA</v>
      </c>
    </row>
    <row r="64" spans="1:6" ht="30" x14ac:dyDescent="0.25">
      <c r="A64">
        <v>63</v>
      </c>
      <c r="B64" s="18" t="s">
        <v>77</v>
      </c>
      <c r="C64" s="14" t="s">
        <v>49</v>
      </c>
      <c r="D64" s="13" t="s">
        <v>56</v>
      </c>
      <c r="F64" s="2" t="str">
        <f t="shared" si="0"/>
        <v>63. Termocupla digital -50 a 110°C ,PLACA: L 106-1 ,UBICACIÓN: LACMA</v>
      </c>
    </row>
    <row r="65" spans="1:6" ht="30" x14ac:dyDescent="0.25">
      <c r="A65">
        <v>64</v>
      </c>
      <c r="B65" s="18" t="s">
        <v>77</v>
      </c>
      <c r="C65" s="14" t="s">
        <v>50</v>
      </c>
      <c r="D65" s="13" t="s">
        <v>56</v>
      </c>
      <c r="F65" s="2" t="str">
        <f t="shared" si="0"/>
        <v>64. Termocupla digital -50 a 110°C ,PLACA: L 106-5 ,UBICACIÓN: LACMA</v>
      </c>
    </row>
    <row r="66" spans="1:6" ht="30" x14ac:dyDescent="0.25">
      <c r="A66">
        <v>65</v>
      </c>
      <c r="B66" s="18" t="s">
        <v>77</v>
      </c>
      <c r="C66" s="14" t="s">
        <v>51</v>
      </c>
      <c r="D66" s="13" t="s">
        <v>56</v>
      </c>
      <c r="F66" s="2" t="str">
        <f t="shared" si="0"/>
        <v>65. Termocupla digital -50 a 110°C ,PLACA: L 106-7 ,UBICACIÓN: LACMA</v>
      </c>
    </row>
    <row r="67" spans="1:6" ht="30" x14ac:dyDescent="0.25">
      <c r="A67">
        <v>66</v>
      </c>
      <c r="B67" s="18" t="s">
        <v>77</v>
      </c>
      <c r="C67" s="14" t="s">
        <v>52</v>
      </c>
      <c r="D67" s="13" t="s">
        <v>56</v>
      </c>
      <c r="F67" s="2" t="str">
        <f t="shared" ref="F67:F68" si="1">A67&amp;""&amp;$E$2&amp;" "&amp;B67&amp;" "&amp;$C$1&amp;" "&amp;C67&amp;" "&amp;$D$1&amp;" "&amp;D67</f>
        <v>66. Termocupla digital -50 a 110°C ,PLACA: L 106-9 ,UBICACIÓN: LACMA</v>
      </c>
    </row>
    <row r="68" spans="1:6" ht="30" x14ac:dyDescent="0.25">
      <c r="A68">
        <v>67</v>
      </c>
      <c r="B68" s="18" t="s">
        <v>77</v>
      </c>
      <c r="C68" s="14" t="s">
        <v>53</v>
      </c>
      <c r="D68" s="13" t="s">
        <v>56</v>
      </c>
      <c r="F68" s="2" t="str">
        <f t="shared" si="1"/>
        <v>67. Termocupla digital -50 a 110°C ,PLACA: L 106-11 ,UBICACIÓN: LACMA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 LACMA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Michelle Vivas</dc:creator>
  <cp:lastModifiedBy>Daniela Jimenez Gomez</cp:lastModifiedBy>
  <dcterms:created xsi:type="dcterms:W3CDTF">2023-03-03T14:25:23Z</dcterms:created>
  <dcterms:modified xsi:type="dcterms:W3CDTF">2023-07-10T19:54:44Z</dcterms:modified>
</cp:coreProperties>
</file>