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User_Leidy_Ordoñez\Descargas\"/>
    </mc:Choice>
  </mc:AlternateContent>
  <bookViews>
    <workbookView xWindow="0" yWindow="0" windowWidth="7470" windowHeight="2400" tabRatio="906"/>
  </bookViews>
  <sheets>
    <sheet name="PRESUPUESTO OFICIAL (Entidad)" sheetId="265" r:id="rId1"/>
    <sheet name="PROPUESTA ECONOMICA (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 localSheetId="1">'PROPUESTA ECONOMICA (Proponente'!ERR</definedName>
    <definedName name="\X">[0]!ERR</definedName>
    <definedName name="\Z" localSheetId="2">'INDICAR CÓDIGO DEL ITEM DE PAGO'!ERR</definedName>
    <definedName name="\Z" localSheetId="1">'PROPUESTA ECONOMICA (Proponente'!ERR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1">'PROPUESTA ECONOMICA (Proponente'!ERR</definedName>
    <definedName name="__F">[0]!ERR</definedName>
    <definedName name="__FS01" localSheetId="2">'INDICAR CÓDIGO DEL ITEM DE PAGO'!ERR</definedName>
    <definedName name="__FS01" localSheetId="1">'PROPUESTA ECONOMICA (Proponente'!ERR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1">'PROPUESTA ECONOMICA (Proponente'!ERR</definedName>
    <definedName name="_F">[0]!ERR</definedName>
    <definedName name="_F10" localSheetId="1">#REF!</definedName>
    <definedName name="_F10">#REF!</definedName>
    <definedName name="_FC" localSheetId="1">#REF!</definedName>
    <definedName name="_FC">#REF!</definedName>
    <definedName name="_Fill" localSheetId="2" hidden="1">#REF!</definedName>
    <definedName name="_Fill" hidden="1">#REF!</definedName>
    <definedName name="_xlnm._FilterDatabase" localSheetId="0" hidden="1">'PRESUPUESTO OFICIAL (Entidad)'!$I$11:$I$103</definedName>
    <definedName name="_xlnm._FilterDatabase" localSheetId="1" hidden="1">'PROPUESTA ECONOMICA (Proponente'!$I$11:$I$40</definedName>
    <definedName name="_FS01" localSheetId="2">'INDICAR CÓDIGO DEL ITEM DE PAGO'!ERR</definedName>
    <definedName name="_FS01" localSheetId="1">'PROPUESTA ECONOMICA (Proponente'!ERR</definedName>
    <definedName name="_FS01">[0]!ERR</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1">'PROPUESTA ECONOMICA (Proponente'!ERR</definedName>
    <definedName name="aa">[0]!ERR</definedName>
    <definedName name="AAA" localSheetId="2">'INDICAR CÓDIGO DEL ITEM DE PAGO'!ERR</definedName>
    <definedName name="AAA" localSheetId="1">'PROPUESTA ECONOMICA (Proponente'!ERR</definedName>
    <definedName name="AAA">[0]!ERR</definedName>
    <definedName name="aaaaaa">[25]otros!$C$5</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 localSheetId="1">'PROPUESTA ECONOMICA (Proponente'!ERR</definedName>
    <definedName name="aq">[0]!ERR</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(Entidad)'!$A$1:$M$115</definedName>
    <definedName name="_xlnm.Print_Area" localSheetId="1">'PROPUESTA ECONOMICA (Proponente'!$A$1:$M$61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 localSheetId="1">'PROPUESTA ECONOMICA (Proponente'!ERR</definedName>
    <definedName name="armuve">[0]!ERR</definedName>
    <definedName name="ARP" localSheetId="1">#REF!</definedName>
    <definedName name="ARP">#REF!</definedName>
    <definedName name="ARS" localSheetId="1">#REF!</definedName>
    <definedName name="ARS">#REF!</definedName>
    <definedName name="as" localSheetId="2">'INDICAR CÓDIGO DEL ITEM DE PAGO'!ERR</definedName>
    <definedName name="as" localSheetId="1">'PROPUESTA ECONOMICA (Proponente'!ERR</definedName>
    <definedName name="as">[0]!ERR</definedName>
    <definedName name="ASB">[6]AASHTO!$A$8:$F$11</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1">'PROPUESTA ECONOMICA (Proponente'!ERR</definedName>
    <definedName name="ASDFGHJKLÑ">[0]!ERR</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 localSheetId="1">#REF!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 localSheetId="1">'PROPUESTA ECONOMICA (Proponente'!ERR</definedName>
    <definedName name="BB">[0]!ERR</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 localSheetId="1">'PROPUESTA ECONOMICA (Proponente'!ERR</definedName>
    <definedName name="COPIA">[0]!ERR</definedName>
    <definedName name="COPIA1" localSheetId="1">#REF!</definedName>
    <definedName name="COPIA1">#REF!</definedName>
    <definedName name="COPIA2" localSheetId="1">#REF!</definedName>
    <definedName name="COPIA2">#REF!</definedName>
    <definedName name="copiao4" localSheetId="2">'INDICAR CÓDIGO DEL ITEM DE PAGO'!ERR</definedName>
    <definedName name="copiao4" localSheetId="1">'PROPUESTA ECONOMICA (Proponente'!ERR</definedName>
    <definedName name="copiao4">[0]!ERR</definedName>
    <definedName name="corri" localSheetId="2">'INDICAR CÓDIGO DEL ITEM DE PAGO'!ERR</definedName>
    <definedName name="corri" localSheetId="1">'PROPUESTA ECONOMICA (Proponente'!ERR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1">'PROPUESTA ECONOMICA (Proponente'!ERR</definedName>
    <definedName name="CUAL">[0]!ERR</definedName>
    <definedName name="CUBS" localSheetId="2">#REF!</definedName>
    <definedName name="CUBS" localSheetId="1">#REF!</definedName>
    <definedName name="CUBS">#REF!</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1">'PROPUESTA ECONOMICA (Proponente'!ERR</definedName>
    <definedName name="EE">[0]!ERR</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 localSheetId="1">'PROPUESTA ECONOMICA (Proponente'!ERR</definedName>
    <definedName name="eme">[0]!ERR</definedName>
    <definedName name="EMPLEADO" localSheetId="1">#REF!</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1">'PROPUESTA ECONOMICA (Proponente'!ERR</definedName>
    <definedName name="ES">[0]!ERR</definedName>
    <definedName name="ESA" localSheetId="1">#REF!</definedName>
    <definedName name="ESA">#REF!</definedName>
    <definedName name="ESE" localSheetId="1">#REF!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 localSheetId="1">'PROPUESTA ECONOMICA (Proponente'!ERR</definedName>
    <definedName name="FD">[0]!ERR</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1">'PROPUESTA ECONOMICA (Proponente'!ERR</definedName>
    <definedName name="ff">[0]!ERR</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1">'PROPUESTA ECONOMICA (Proponente'!ERR</definedName>
    <definedName name="fg">[0]!ERR</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1">'PROPUESTA ECONOMICA (Proponente'!ERR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1">'PROPUESTA ECONOMICA (Proponente'!ERR</definedName>
    <definedName name="fu">[0]!ERR</definedName>
    <definedName name="Full_Print" localSheetId="1">#REF!</definedName>
    <definedName name="Full_Print">#REF!</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1">'PROPUESTA ECONOMICA (Proponente'!ERR</definedName>
    <definedName name="GGG">[0]!ERR</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1">'PROPUESTA ECONOMICA (Proponente'!ERR</definedName>
    <definedName name="hh">[0]!ERR</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1">'PROPUESTA ECONOMICA (Proponente'!ERR</definedName>
    <definedName name="HK">[0]!ERR</definedName>
    <definedName name="HM" localSheetId="1">#REF!</definedName>
    <definedName name="HM">#REF!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1">'PROPUESTA ECONOMICA (Proponente'!ERR</definedName>
    <definedName name="ID">[0]!ERR</definedName>
    <definedName name="IF" localSheetId="2">'[51]A. P. U.'!#REF!</definedName>
    <definedName name="IF" localSheetId="1">'[51]A. P. U.'!#REF!</definedName>
    <definedName name="IF">'[51]A. P. U.'!#REF!</definedName>
    <definedName name="Ig" localSheetId="1">#REF!</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1">'PROPUESTA ECONOMICA (Proponente'!ERR</definedName>
    <definedName name="IOUHH">[0]!ERR</definedName>
    <definedName name="IP" localSheetId="1">#REF!</definedName>
    <definedName name="IP">#REF!</definedName>
    <definedName name="irng" localSheetId="1"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1">'PROPUESTA ECONOMICA (Proponente'!ERR</definedName>
    <definedName name="jj">[0]!ERR</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 localSheetId="1">'PROPUESTA ECONOMICA (Proponente'!ERR</definedName>
    <definedName name="JOHNNY">[0]!ERR</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1">'PROPUESTA ECONOMICA (Proponente'!ERR</definedName>
    <definedName name="kl">[0]!ERR</definedName>
    <definedName name="klklk" localSheetId="2">#REF!</definedName>
    <definedName name="klklk" localSheetId="1">#REF!</definedName>
    <definedName name="klklk">#REF!</definedName>
    <definedName name="km">#REF!</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 localSheetId="1">'PROPUESTA ECONOMICA (Proponente'!ERR</definedName>
    <definedName name="LOGO">[0]!ERR</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D">#REF!</definedName>
    <definedName name="MODIVejec" localSheetId="1" hidden="1">{#N/A,#N/A,FALSE,"Hoja1";#N/A,#N/A,FALSE,"Hoja2"}</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localSheetId="1"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1">'PROPUESTA ECONOMICA (Proponente'!ERR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 localSheetId="1">MATCH(0.01,End_Bal,-1)+1</definedName>
    <definedName name="Number_of_Payments">MATCH(0.01,End_Bal,-1)+1</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 localSheetId="1">'PROPUESTA ECONOMICA (Proponente'!ERR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1">OFFSET('PROPUESTA ECONOMICA (Proponente'!Full_Print,0,0,Last_Row)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 localSheetId="1">'PROPUESTA ECONOMICA (Proponente'!ERR</definedName>
    <definedName name="programainv">[0]!ERR</definedName>
    <definedName name="Proponente" localSheetId="2">#REF!</definedName>
    <definedName name="Proponente" localSheetId="1">#REF!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1">'PROPUESTA ECONOMICA (Proponente'!ERR</definedName>
    <definedName name="QWERTY">[0]!ERR</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1">'PROPUESTA ECONOMICA (Proponente'!ERR</definedName>
    <definedName name="REICIO">[0]!ERR</definedName>
    <definedName name="Reimbursement">"Reembolso"</definedName>
    <definedName name="reinicio" localSheetId="2">'INDICAR CÓDIGO DEL ITEM DE PAGO'!ERR</definedName>
    <definedName name="reinicio" localSheetId="1">'PROPUESTA ECONOMICA (Proponente'!ERR</definedName>
    <definedName name="reinicio">[0]!ERR</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#REF!,#REF!,#REF!</definedName>
    <definedName name="rr" localSheetId="2">'INDICAR CÓDIGO DEL ITEM DE PAGO'!ERR</definedName>
    <definedName name="rr" localSheetId="1">'PROPUESTA ECONOMICA (Proponente'!ERR</definedName>
    <definedName name="rr">[0]!ERR</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1">'PROPUESTA ECONOMICA (Proponente'!ERR</definedName>
    <definedName name="s">[0]!ERR</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1">'PROPUESTA ECONOMICA (Proponente'!ERR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 localSheetId="1">'PROPUESTA ECONOMICA (Proponente'!ERR</definedName>
    <definedName name="SERO">[0]!ERR</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1">'PROPUESTA ECONOMICA (Proponente'!ERR</definedName>
    <definedName name="SI">[0]!ERR</definedName>
    <definedName name="SINGOLO" localSheetId="1">'[3]7422CW00'!#REF!</definedName>
    <definedName name="SINGOLO">'[3]7422CW00'!#REF!</definedName>
    <definedName name="SISISIS" localSheetId="2">'INDICAR CÓDIGO DEL ITEM DE PAGO'!ERR</definedName>
    <definedName name="SISISIS" localSheetId="1">'PROPUESTA ECONOMICA (Proponente'!ERR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(Entidad)'!$K$108</definedName>
    <definedName name="solver_lhs1" localSheetId="1" hidden="1">'PROPUESTA ECONOMICA (Proponente'!$K$54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(Entidad)'!$K$108</definedName>
    <definedName name="solver_opt" localSheetId="1" hidden="1">'PROPUESTA ECONOMICA (Proponente'!$K$54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(Entidad)'!$K$109</definedName>
    <definedName name="solver_rhs1" localSheetId="1" hidden="1">'PROPUESTA ECONOMICA (Proponente'!$K$55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 localSheetId="1">'PROPUESTA ECONOMICA (Proponente'!ERR</definedName>
    <definedName name="SSSS">[0]!ERR</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 localSheetId="1">'PROPUESTA ECONOMICA (Proponente'!ERR</definedName>
    <definedName name="sw">[0]!ERR</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1">'PROPUESTA ECONOMICA (Proponente'!ERR</definedName>
    <definedName name="TER">[0]!ERR</definedName>
    <definedName name="TERM" localSheetId="2">'INDICAR CÓDIGO DEL ITEM DE PAGO'!ERR</definedName>
    <definedName name="TERM" localSheetId="1">'PROPUESTA ECONOMICA (Proponente'!ERR</definedName>
    <definedName name="TERM">[0]!ERR</definedName>
    <definedName name="TÉRMINOS" localSheetId="2">'INDICAR CÓDIGO DEL ITEM DE PAGO'!ERR</definedName>
    <definedName name="TÉRMINOS" localSheetId="1">'PROPUESTA ECONOMICA (Proponente'!ERR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 localSheetId="1">'PROPUESTA ECONOMICA (Proponente'!ERR</definedName>
    <definedName name="uno">[0]!ERR</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1">'PROPUESTA ECONOMICA (Proponente'!ERR</definedName>
    <definedName name="uriel">[0]!ERR</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 localSheetId="1">IF(Loan_Amount*Interest_Rate*Loan_Years*Loan_Start&gt;0,1,0)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hidden="1">{#N/A,#N/A,TRUE,"T1"}</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 localSheetId="1">'PROPUESTA ECONOMICA (Proponente'!ERR</definedName>
    <definedName name="zx">[0]!ERR</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0" i="265" l="1"/>
  <c r="K14" i="265"/>
  <c r="K101" i="265"/>
  <c r="K100" i="265"/>
  <c r="K99" i="265"/>
  <c r="K98" i="265"/>
  <c r="K97" i="265"/>
  <c r="K96" i="265"/>
  <c r="K95" i="265"/>
  <c r="K94" i="265"/>
  <c r="K93" i="265"/>
  <c r="K92" i="265"/>
  <c r="K87" i="265"/>
  <c r="K86" i="265"/>
  <c r="K85" i="265"/>
  <c r="K79" i="265"/>
  <c r="K80" i="265"/>
  <c r="K83" i="265" s="1"/>
  <c r="K81" i="265"/>
  <c r="K82" i="265"/>
  <c r="K78" i="265"/>
  <c r="K75" i="265"/>
  <c r="K74" i="265"/>
  <c r="K73" i="265"/>
  <c r="K72" i="265"/>
  <c r="K71" i="265"/>
  <c r="K70" i="265"/>
  <c r="K69" i="265"/>
  <c r="K68" i="265"/>
  <c r="K67" i="265"/>
  <c r="K66" i="265"/>
  <c r="K65" i="265"/>
  <c r="K64" i="265"/>
  <c r="K63" i="265"/>
  <c r="K62" i="265"/>
  <c r="K61" i="265"/>
  <c r="K60" i="265"/>
  <c r="K59" i="265"/>
  <c r="K58" i="265"/>
  <c r="K57" i="265"/>
  <c r="K56" i="265"/>
  <c r="K55" i="265"/>
  <c r="K54" i="265"/>
  <c r="K53" i="265"/>
  <c r="K52" i="265"/>
  <c r="K51" i="265"/>
  <c r="K50" i="265"/>
  <c r="K49" i="265"/>
  <c r="K48" i="265"/>
  <c r="K47" i="265"/>
  <c r="K46" i="265"/>
  <c r="K45" i="265"/>
  <c r="K44" i="265"/>
  <c r="K43" i="265"/>
  <c r="K42" i="265"/>
  <c r="K41" i="265"/>
  <c r="K40" i="265"/>
  <c r="K39" i="265"/>
  <c r="K38" i="265"/>
  <c r="K37" i="265"/>
  <c r="K36" i="265"/>
  <c r="K35" i="265"/>
  <c r="K34" i="265"/>
  <c r="K33" i="265"/>
  <c r="K32" i="265"/>
  <c r="K31" i="265"/>
  <c r="K30" i="265"/>
  <c r="K29" i="265"/>
  <c r="K28" i="265"/>
  <c r="K27" i="265"/>
  <c r="K26" i="265"/>
  <c r="K25" i="265"/>
  <c r="K22" i="265"/>
  <c r="K19" i="265"/>
  <c r="K17" i="265"/>
  <c r="K18" i="265"/>
  <c r="K20" i="265"/>
  <c r="K21" i="265"/>
  <c r="K15" i="265"/>
  <c r="K102" i="265" l="1"/>
  <c r="K76" i="265"/>
  <c r="K88" i="265"/>
  <c r="K89" i="265" s="1"/>
  <c r="K23" i="265"/>
  <c r="K103" i="265" l="1"/>
</calcChain>
</file>

<file path=xl/sharedStrings.xml><?xml version="1.0" encoding="utf-8"?>
<sst xmlns="http://schemas.openxmlformats.org/spreadsheetml/2006/main" count="327" uniqueCount="188">
  <si>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</si>
  <si>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</si>
  <si>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</si>
  <si>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</si>
  <si>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</si>
  <si>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</si>
  <si>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</si>
  <si>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</si>
  <si>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</si>
  <si>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</si>
  <si>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</si>
  <si>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</si>
  <si>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</si>
  <si>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</si>
  <si>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</si>
  <si>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</si>
  <si>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</si>
  <si>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</si>
  <si>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</si>
  <si>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</si>
  <si>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</si>
  <si>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</si>
  <si>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</si>
  <si>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</si>
  <si>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</si>
  <si>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</si>
  <si>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</si>
  <si>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</si>
  <si>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</si>
  <si>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</si>
  <si>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</si>
  <si>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</si>
  <si>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</si>
  <si>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</si>
  <si>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</si>
  <si>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</si>
  <si>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 xml:space="preserve">propuesta económica </t>
    </r>
    <r>
      <rPr>
        <sz val="11"/>
        <rFont val="Arial"/>
        <family val="2"/>
      </rPr>
      <t xml:space="preserve">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</si>
  <si>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</si>
  <si>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</si>
  <si>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</si>
  <si>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</si>
  <si>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o el establecido por la entidad,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</si>
  <si>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</si>
  <si>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</si>
  <si>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</si>
  <si>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</si>
  <si>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</si>
  <si>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</si>
  <si>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</si>
  <si>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</si>
  <si>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</si>
  <si>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</si>
  <si>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</si>
  <si>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</si>
  <si>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</si>
  <si>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</si>
  <si>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</si>
  <si>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</si>
  <si>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</si>
  <si>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</si>
  <si>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</si>
  <si>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</si>
  <si>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</si>
  <si>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</si>
  <si>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</si>
  <si>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</si>
  <si>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</si>
  <si>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</si>
  <si>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</si>
  <si>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</si>
  <si>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</si>
  <si>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</si>
  <si>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</si>
  <si>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</si>
  <si>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</si>
  <si>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</si>
  <si>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</si>
  <si>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</si>
  <si>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</si>
  <si>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</si>
  <si>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</si>
  <si>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</si>
  <si>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</si>
  <si>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</si>
  <si>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</si>
  <si>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</si>
  <si>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</si>
  <si>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</si>
  <si>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</si>
  <si>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</si>
  <si>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</si>
  <si>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</si>
  <si>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</si>
  <si>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</si>
  <si>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</si>
  <si>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</si>
  <si>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 PRELIMINARES</t>
  </si>
  <si>
    <t>Localización y replanteo con equipo de topografia</t>
  </si>
  <si>
    <t>m</t>
  </si>
  <si>
    <t>II. EXCAVACIONES</t>
  </si>
  <si>
    <t>2.2.</t>
  </si>
  <si>
    <t>2.3.</t>
  </si>
  <si>
    <t>2.4.</t>
  </si>
  <si>
    <t>Corte de pavimento asfaltico con disco diamantado</t>
  </si>
  <si>
    <t>Demolición de pavimento flexible</t>
  </si>
  <si>
    <t>m2</t>
  </si>
  <si>
    <t>Excavación mecanica de conglomerado en zanja - hasta una profundidad de 2m</t>
  </si>
  <si>
    <t>m3</t>
  </si>
  <si>
    <t>Excavación mecanica en material común - hasta una profundidad de 2m</t>
  </si>
  <si>
    <t>Excavación en material común - hasta una profundidad de 2m</t>
  </si>
  <si>
    <t>Entibado continuo en madera minimo cuatro usos</t>
  </si>
  <si>
    <t xml:space="preserve">III. TUBERIAS Y ACCESORIOS </t>
  </si>
  <si>
    <t xml:space="preserve"> INSTALACIÓN DE TUBERIA PVC D=24" RDE 21</t>
  </si>
  <si>
    <t>INSTALACIÓN DE TUBERIA PVC D=20" RDE 21</t>
  </si>
  <si>
    <t>INSTALACIÓN DE TUBERIA PVC D=16" RDE 21</t>
  </si>
  <si>
    <t>INSTALACIÓN DE TUBERIA PVC D=14" RDE21</t>
  </si>
  <si>
    <t>INSTALACIÓN DE TUBERIA PVC D=12" RDE21</t>
  </si>
  <si>
    <t>INSTALACIÓN DE TUBERIA PVC D=10" RDE21</t>
  </si>
  <si>
    <t>INSTALACIÓN DE TUBERIA PVC D=8" RDE21</t>
  </si>
  <si>
    <t>INSTALACIÓN DE TUBERIA PVC D=6" RDE21</t>
  </si>
  <si>
    <t>INSTALACIÓN DE TUBERIA PVC D=4" RDE21</t>
  </si>
  <si>
    <t>INSTALACIÓN DE TUBERIA PVC D=3" RDE21</t>
  </si>
  <si>
    <t>SUMINISTRO E INSTALACIÓN DE CODO DE 90° EN HD D=24" JUNTA HIDRAULICA</t>
  </si>
  <si>
    <t>Und</t>
  </si>
  <si>
    <t>SUMINISTRO E INSTALACIÓN DE CODO DE 11.25° EN HD D=24" JUNTA HIDRAULICA</t>
  </si>
  <si>
    <t>SUMINISTRO E INSTALACIÓN DE CODO DE 90° EN HD D=18" JUNTA HIDRAULICA</t>
  </si>
  <si>
    <t>SUMINISTRO E INSTALACIÓN DE TEE 24X18" EXTREMO LISO EN HD</t>
  </si>
  <si>
    <t>SUMINISTRO E INSTALACIÓN DE CODO DE 11.25° EN HD D=18" JUNTA HIDRAULICA</t>
  </si>
  <si>
    <t>SUMINISTRO E INSTALACIÓN DE UNIÓN EN HD D= 24"</t>
  </si>
  <si>
    <t>SUMINISTRO E INSTALACIÓN DE VALVULA C.E. HD 18"</t>
  </si>
  <si>
    <t>SUMINISTRO E INSTALACIÓN DE VALVULA C.E. HD 3"</t>
  </si>
  <si>
    <t>SUMINISTRO E INSTALACIÓN DE UNIÓN EN HD D= 18"</t>
  </si>
  <si>
    <t>SUMINISTRO E INSTALACIÓN DE TEE 18X3" EXTREMO LISO EN HD</t>
  </si>
  <si>
    <t>SUMINISTRO E INSTALACIÓN DE UNIÓN EN HD D= 3"</t>
  </si>
  <si>
    <t>SUMINISTRO E INSTALACIÓN DE UNIÓN EN HD D= 2"</t>
  </si>
  <si>
    <t>SUMINISTRO E INSTALACIÓN DE TEE 18X6" EXTREMO LISO EN HD</t>
  </si>
  <si>
    <t>SUMINISTRO E INSTALACIÓN DE VALVULA C.E. HD 6"</t>
  </si>
  <si>
    <t>SUMINISTRO E INSTALACIÓN DE UNIÓN EN HD D= 6"</t>
  </si>
  <si>
    <t>SUMINISTRO E INSTALACIÓN DE CODO DE 11.25° EN HD D=16" JUNTA HIDRAULICA</t>
  </si>
  <si>
    <t>SUMINISTRO E INSTALACIÓN DE TEE 16X3" EXTREMO LISO EN HD</t>
  </si>
  <si>
    <t>SUMINISTRO E INSTALACIÓN DE UNIÓN EN HD D= 16"</t>
  </si>
  <si>
    <t>SUMINISTRO E INSTALACIÓN DE TEE 16X4" EXTREMO LISO EN HD</t>
  </si>
  <si>
    <t>SUMINISTRO E INSTALACIÓN DE VALVULA C.E. HD 4"</t>
  </si>
  <si>
    <t>SUMINISTRO E INSTALACIÓN DE UNIÓN EN HD D= 4"</t>
  </si>
  <si>
    <t>SUMINISTRO E INSTALACIÓN DE TEE 16X6" EXTREMO LISO EN HD</t>
  </si>
  <si>
    <t>SUMINISTRO E INSTALACIÓN DE CODO DE 22.5° EN PVC D=16" JUNTA HIDRAULICA</t>
  </si>
  <si>
    <t>SUMINISTRO E INSTALACIÓN DE CODO DE 11.25° HD D=14" JUNTA HIDRAULICA</t>
  </si>
  <si>
    <t>SUMINISTRO E INSTALACIÓN DE TEE 14X8" EXTREMO LISO EN HD</t>
  </si>
  <si>
    <t>SUMINISTRO E INSTALACIÓN DE UNIÓN EN HD D= 14"</t>
  </si>
  <si>
    <t>SUMINISTRO E INSTALACIÓN DE VALVULA C.E. HD 8"</t>
  </si>
  <si>
    <t>SUMINISTRO E INSTALACIÓN DE UNIÓN EN HD D= 8"</t>
  </si>
  <si>
    <t>SUMINISTRO E INSTALACIÓN DE REDUCCIÓN 14X12" JUNTA HIDRAULICA EN HD</t>
  </si>
  <si>
    <t>SUMINISTRO E INSTALACIÓN DE CODO DE 11.25° EN HD D=12" JUNTA HIDRAULICA</t>
  </si>
  <si>
    <t>SUMINISTRO E INSTALACIÓN DE VALVULA VENTOSA D=1" INCLUYE ACCESORIOS</t>
  </si>
  <si>
    <t>SUMINISTRO E INSTALACIÓN DE VALVULA VENTOSA D=2" INCLUYE ACCESORIOS</t>
  </si>
  <si>
    <t>SUMINISTRO E INSTALACIÓN DE VALVULA VENTOSA D=3" INCLUYE ACCESORIOS</t>
  </si>
  <si>
    <t>SUMINISTRO E INSTALACIÓN DE VALVULA C.E. HD 10"</t>
  </si>
  <si>
    <t>SUMINISTRO E INSTALACIÓN DE VALVULA C.E. HD 12"</t>
  </si>
  <si>
    <t>SUMINISTRO E INSTALACIÓN DE VALVULA C.E. HD 14"</t>
  </si>
  <si>
    <t>SUMINISTRO E INSTALACIÓN DE VALVULA C.E. HD 24"</t>
  </si>
  <si>
    <t>CAJA DE CONCRETO DE 3000 PSI PARA VALVULA DE COMPUERTA HASTA 4" De 0.64x0.64, h=1.0 mt, Con tapa (INCLUYE ACERO DE REFUERZO)</t>
  </si>
  <si>
    <t>CAJA DE CONCRETO DE 3000 PSI PARA VALVULA DE COMPUERTA DE 4 A 10" De 1.00x1.2, h=1.4 mt, Con tapa (INCLUYE ACERO DE REFUERZO)</t>
  </si>
  <si>
    <t>CAJA DE CONCRETO DE 3000 PSI PARA VALVULA DE COMPUERTA DE 10 A 14" De 3.00x2.45, h=1.7 mt, Con tapa (INCLUYE ACERO DE REFUERZO)</t>
  </si>
  <si>
    <t>CAJA DE CONCRETO DE 3000 PSI PARA VALVULA DE COMPUERTA DE 14 A 24" de 3.40x2.45, h=1.7mt (INCLUYE ACERO DE REFUERZO)</t>
  </si>
  <si>
    <t>IV. RELLENOS</t>
  </si>
  <si>
    <t>ENCAMADO EN ARENA PARA TUBERIA, ALTURA 10cm HASTA MITAD DEL DIAMETRO DE LA TUBERIA.</t>
  </si>
  <si>
    <t>RELLENO CON MATERIAL SELECCIONADO PROVENIENTE DE EXCAVACIÓN</t>
  </si>
  <si>
    <t>RELLENO TIPO II, CON MATERIAL IMPORTADO SUMINISTRADO POR EL CONTRATISTA, COMPACTADO CON EQUIPO MECÁNICO AL 95% p.m. COMPACTADO EN CAPAS DE MÁXIMO 0.30 m DE ESPESOR, SEGÚN NORMA INVIAS E-220; CBR≥5%, LL&lt;40%, pasa 200 ≤ 35%, TAMAÑO MAXIMO 2"; CONTENIDO DE MATERIA ORGÁNICA &lt; 1%</t>
  </si>
  <si>
    <t>CARGUE Y RETIRO DE MATERIAL PROVENIENTE DE EXCAVACIÓN</t>
  </si>
  <si>
    <t>m3-km</t>
  </si>
  <si>
    <t>DISPOSICIÓN DE MATERIAL PROVENIENTE DE EXCAVACIÓN</t>
  </si>
  <si>
    <t>V. PAVIMENTOS</t>
  </si>
  <si>
    <t>RELLENO CON MATERIAL DE  SUBBASE ESPESOR APROXIMADO DE 25cm, INCLUYE SUMINISTRO</t>
  </si>
  <si>
    <t>RELLENO CON MATERIAL DE BASE ESPESOR APROXIMADO DE 20cm, INCLUYE SUMINISTRO</t>
  </si>
  <si>
    <t>PAVIMENTO ASFALTICO MDC-19, INCLUYE SUMINISTRO</t>
  </si>
  <si>
    <t xml:space="preserve">VI. SUMINISTROS </t>
  </si>
  <si>
    <t>SUMINISTRO  DE TUBERIA PVC D=24" RDE 21</t>
  </si>
  <si>
    <t>SUMINISTRO  DE TUBERIA PVC D=20" RDE 21</t>
  </si>
  <si>
    <t>SUMINISTRO  DE TUBERIA PVC D=16" RDE 21</t>
  </si>
  <si>
    <t>SUMINISTRO DE TUBERIA PVC D=14" RDE21</t>
  </si>
  <si>
    <t>SUMINISTRO DE TUBERIA PVC D=12" RDE21</t>
  </si>
  <si>
    <t>SUMINISTRO DE TUBERIA PVC D=10" RDE21</t>
  </si>
  <si>
    <t>SUMINISTRO DE TUBERIA PVC D=8" RDE21</t>
  </si>
  <si>
    <t>SUMINISTRO DE TUBERIA PVC D=6" RDE21</t>
  </si>
  <si>
    <t>SUMINISTRO DE TUBERIA PVC D=4" RDE21</t>
  </si>
  <si>
    <t>SUMINISTRO DE TUBERIA PVC D=3" RDE21</t>
  </si>
  <si>
    <t>SUMINISTRO DE TUBERIA</t>
  </si>
  <si>
    <t>SUBTOTAL OBRA CIVIL +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</si>
</sst>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2" formatCode="_-&quot;$&quot;* #,##0_-;\-&quot;$&quot;* #,##0_-;_-&quot;$&quot;* &quot;-&quot;_-;_-@_-"/>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u/>
      <sz val="11"/>
      <name val="Arial"/>
      <family val="2"/>
    </font>
    <font>
      <sz val="10"/>
      <name val="Calibri"/>
      <family val="2"/>
    </font>
    <font>
      <sz val="8"/>
      <name val="Arial"/>
      <family val="2"/>
      <charset val="1"/>
    </font>
    <font>
      <b/>
      <sz val="8"/>
      <name val="Arial"/>
      <family val="2"/>
      <charset val="1"/>
    </font>
    <font>
      <sz val="9"/>
      <name val="Calibri"/>
      <family val="2"/>
    </font>
    <font>
      <sz val="8"/>
      <name val="Calibri"/>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9">
      <alignment horizontal="right"/>
    </xf>
    <xf numFmtId="187" fontId="7" fillId="0" borderId="49">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9">
      <alignment horizontal="right"/>
    </xf>
    <xf numFmtId="190" fontId="5" fillId="0" borderId="0">
      <protection locked="0"/>
    </xf>
    <xf numFmtId="3" fontId="34" fillId="0" borderId="0" applyFont="0" applyFill="0" applyBorder="0" applyAlignment="0" applyProtection="0"/>
    <xf numFmtId="191" fontId="5" fillId="0" borderId="0">
      <protection locked="0"/>
    </xf>
    <xf numFmtId="192" fontId="34"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44" fontId="5" fillId="0" borderId="0" applyFont="0" applyFill="0" applyBorder="0" applyAlignment="0" applyProtection="0"/>
    <xf numFmtId="167" fontId="9" fillId="0" borderId="0" applyFont="0" applyFill="0" applyBorder="0" applyAlignment="0" applyProtection="0"/>
    <xf numFmtId="192" fontId="39"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2"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4">
      <protection locked="0"/>
    </xf>
    <xf numFmtId="0" fontId="45" fillId="0" borderId="0"/>
    <xf numFmtId="0" fontId="46" fillId="0" borderId="0" applyNumberFormat="0" applyFill="0" applyBorder="0" applyAlignment="0" applyProtection="0">
      <alignment vertical="top"/>
      <protection locked="0"/>
    </xf>
    <xf numFmtId="42" fontId="61" fillId="0" borderId="0" applyFont="0" applyFill="0" applyBorder="0" applyAlignment="0" applyProtection="0"/>
    <xf numFmtId="0" fontId="1" fillId="0" borderId="0"/>
    <xf numFmtId="0" fontId="1" fillId="0" borderId="0"/>
    <xf numFmtId="170"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cellStyleXfs>
  <cellXfs count="464">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9" xfId="89" applyFont="1" applyBorder="1"/>
    <xf numFmtId="0" fontId="33" fillId="0" borderId="36" xfId="89" applyFont="1" applyBorder="1"/>
    <xf numFmtId="0" fontId="33" fillId="0" borderId="37" xfId="89" applyFont="1" applyBorder="1"/>
    <xf numFmtId="0" fontId="33" fillId="0" borderId="0" xfId="90" applyFont="1"/>
    <xf numFmtId="0" fontId="33" fillId="0" borderId="36" xfId="90" applyFont="1" applyBorder="1"/>
    <xf numFmtId="0" fontId="33" fillId="0" borderId="37" xfId="90" applyFont="1" applyBorder="1"/>
    <xf numFmtId="181" fontId="33" fillId="0" borderId="37" xfId="90" applyNumberFormat="1" applyFont="1" applyBorder="1"/>
    <xf numFmtId="183" fontId="33" fillId="0" borderId="37" xfId="90" applyNumberFormat="1" applyFont="1" applyBorder="1"/>
    <xf numFmtId="0" fontId="30" fillId="0" borderId="36" xfId="89" applyFont="1" applyBorder="1"/>
    <xf numFmtId="0" fontId="30" fillId="0" borderId="37" xfId="89" applyFont="1" applyBorder="1"/>
    <xf numFmtId="0" fontId="31" fillId="0" borderId="0" xfId="0" applyFont="1"/>
    <xf numFmtId="0" fontId="33" fillId="25" borderId="0" xfId="89" applyFont="1" applyFill="1"/>
    <xf numFmtId="0" fontId="33" fillId="25" borderId="36" xfId="89" applyFont="1" applyFill="1" applyBorder="1"/>
    <xf numFmtId="0" fontId="30" fillId="25" borderId="0" xfId="89" applyFont="1" applyFill="1"/>
    <xf numFmtId="0" fontId="33" fillId="25" borderId="37" xfId="89" applyFont="1" applyFill="1" applyBorder="1"/>
    <xf numFmtId="0" fontId="31" fillId="0" borderId="38" xfId="0" applyFont="1" applyBorder="1"/>
    <xf numFmtId="0" fontId="31" fillId="0" borderId="81" xfId="0" applyFont="1" applyBorder="1"/>
    <xf numFmtId="0" fontId="31" fillId="0" borderId="36" xfId="0" applyFont="1" applyBorder="1"/>
    <xf numFmtId="0" fontId="31" fillId="0" borderId="37" xfId="0" applyFont="1" applyBorder="1"/>
    <xf numFmtId="0" fontId="33" fillId="0" borderId="37" xfId="0" applyFont="1" applyBorder="1" applyAlignment="1">
      <alignment horizontal="center" wrapText="1"/>
    </xf>
    <xf numFmtId="0" fontId="44" fillId="0" borderId="37" xfId="255" applyFont="1" applyBorder="1" applyAlignment="1">
      <alignment horizontal="center" vertical="center"/>
    </xf>
    <xf numFmtId="0" fontId="44" fillId="0" borderId="37" xfId="0" applyFont="1" applyBorder="1" applyAlignment="1">
      <alignment horizontal="center" vertical="center"/>
    </xf>
    <xf numFmtId="0" fontId="44" fillId="0" borderId="37" xfId="0" applyFont="1" applyBorder="1" applyAlignment="1">
      <alignment vertical="center"/>
    </xf>
    <xf numFmtId="1" fontId="44" fillId="0" borderId="37" xfId="0" applyNumberFormat="1" applyFont="1" applyBorder="1" applyAlignment="1">
      <alignment horizontal="center" vertical="center"/>
    </xf>
    <xf numFmtId="0" fontId="44" fillId="0" borderId="37" xfId="0" applyFont="1" applyBorder="1" applyAlignment="1">
      <alignment horizontal="center"/>
    </xf>
    <xf numFmtId="0" fontId="43" fillId="0" borderId="37" xfId="0" applyFont="1" applyBorder="1" applyAlignment="1" applyProtection="1">
      <alignment horizontal="center"/>
      <protection locked="0"/>
    </xf>
    <xf numFmtId="0" fontId="43" fillId="0" borderId="37" xfId="0" applyFont="1" applyBorder="1" applyAlignment="1">
      <alignment horizontal="center" vertical="center"/>
    </xf>
    <xf numFmtId="4" fontId="31" fillId="0" borderId="37" xfId="0" applyNumberFormat="1" applyFont="1" applyBorder="1" applyAlignment="1">
      <alignment horizontal="center" vertical="center"/>
    </xf>
    <xf numFmtId="0" fontId="43" fillId="0" borderId="37" xfId="0" applyFont="1" applyBorder="1" applyAlignment="1">
      <alignment horizontal="left" vertical="center"/>
    </xf>
    <xf numFmtId="0" fontId="43" fillId="0" borderId="37" xfId="0" applyFont="1" applyBorder="1" applyAlignment="1">
      <alignment horizontal="center"/>
    </xf>
    <xf numFmtId="172" fontId="31" fillId="0" borderId="37" xfId="34" applyFont="1" applyFill="1" applyBorder="1"/>
    <xf numFmtId="172" fontId="31" fillId="0" borderId="37" xfId="0" applyNumberFormat="1" applyFont="1" applyBorder="1"/>
    <xf numFmtId="0" fontId="43" fillId="0" borderId="37" xfId="0" applyFont="1" applyBorder="1" applyAlignment="1">
      <alignment horizontal="center" wrapText="1"/>
    </xf>
    <xf numFmtId="172" fontId="31" fillId="0" borderId="37" xfId="34" applyFont="1" applyFill="1" applyBorder="1" applyAlignment="1">
      <alignment horizontal="center" wrapText="1"/>
    </xf>
    <xf numFmtId="165" fontId="31" fillId="0" borderId="37" xfId="0" applyNumberFormat="1" applyFont="1" applyBorder="1"/>
    <xf numFmtId="43" fontId="31" fillId="0" borderId="37" xfId="34" applyNumberFormat="1" applyFont="1" applyFill="1" applyBorder="1"/>
    <xf numFmtId="43" fontId="31" fillId="0" borderId="37" xfId="0" applyNumberFormat="1" applyFont="1" applyBorder="1"/>
    <xf numFmtId="0" fontId="32" fillId="0" borderId="37" xfId="0" applyFont="1" applyBorder="1"/>
    <xf numFmtId="0" fontId="31" fillId="0" borderId="37" xfId="0" applyFont="1" applyBorder="1" applyAlignment="1">
      <alignment horizontal="center"/>
    </xf>
    <xf numFmtId="0" fontId="42" fillId="0" borderId="37" xfId="0" applyFont="1" applyBorder="1" applyAlignment="1">
      <alignment wrapText="1"/>
    </xf>
    <xf numFmtId="0" fontId="33" fillId="0" borderId="37" xfId="0" applyFont="1" applyBorder="1" applyAlignment="1">
      <alignment horizontal="right"/>
    </xf>
    <xf numFmtId="0" fontId="31" fillId="0" borderId="82" xfId="0" applyFont="1" applyBorder="1"/>
    <xf numFmtId="0" fontId="31" fillId="0" borderId="83" xfId="0" applyFont="1" applyBorder="1"/>
    <xf numFmtId="0" fontId="31"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2" fontId="50" fillId="0" borderId="18" xfId="34" applyFont="1" applyBorder="1"/>
    <xf numFmtId="172"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2" fontId="50" fillId="0" borderId="64" xfId="34" applyFont="1" applyBorder="1"/>
    <xf numFmtId="172" fontId="50" fillId="0" borderId="61" xfId="0" applyNumberFormat="1" applyFont="1" applyBorder="1"/>
    <xf numFmtId="2" fontId="50" fillId="0" borderId="18" xfId="0" applyNumberFormat="1" applyFont="1" applyBorder="1"/>
    <xf numFmtId="0" fontId="50" fillId="0" borderId="20" xfId="0" applyFont="1" applyBorder="1"/>
    <xf numFmtId="172" fontId="50" fillId="0" borderId="42" xfId="34" applyFont="1" applyBorder="1"/>
    <xf numFmtId="172" fontId="50" fillId="0" borderId="61" xfId="34" applyFont="1" applyBorder="1"/>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2"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2" fontId="50" fillId="0" borderId="18" xfId="34" applyFont="1" applyBorder="1" applyAlignment="1">
      <alignment horizontal="center"/>
    </xf>
    <xf numFmtId="0" fontId="50" fillId="0" borderId="22" xfId="95" applyNumberFormat="1" applyFont="1" applyBorder="1" applyAlignment="1">
      <alignment horizontal="center"/>
    </xf>
    <xf numFmtId="165" fontId="50" fillId="0" borderId="25" xfId="0" applyNumberFormat="1" applyFont="1" applyBorder="1" applyAlignment="1">
      <alignment horizontal="center" wrapText="1"/>
    </xf>
    <xf numFmtId="172" fontId="50" fillId="0" borderId="47" xfId="34" applyFont="1" applyBorder="1" applyAlignment="1">
      <alignment horizontal="center" wrapText="1"/>
    </xf>
    <xf numFmtId="165" fontId="50" fillId="24" borderId="61" xfId="0" applyNumberFormat="1" applyFont="1" applyFill="1" applyBorder="1"/>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6" fontId="50" fillId="0" borderId="18" xfId="62" applyNumberFormat="1" applyFont="1" applyBorder="1" applyAlignment="1">
      <alignment horizontal="right" vertical="center" wrapText="1"/>
    </xf>
    <xf numFmtId="166"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6" fontId="50" fillId="0" borderId="24" xfId="62" applyNumberFormat="1" applyFont="1" applyBorder="1" applyAlignment="1">
      <alignment horizontal="right" vertical="center" wrapText="1"/>
    </xf>
    <xf numFmtId="175" fontId="52" fillId="0" borderId="40" xfId="39" applyNumberFormat="1" applyFont="1" applyBorder="1" applyAlignment="1">
      <alignment horizontal="right" vertical="center"/>
    </xf>
    <xf numFmtId="0" fontId="50" fillId="0" borderId="18" xfId="74" applyFont="1" applyBorder="1" applyAlignment="1">
      <alignment horizontal="left" vertical="center"/>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0" fontId="50" fillId="0" borderId="52" xfId="135" applyFont="1" applyBorder="1" applyAlignment="1">
      <alignment horizontal="center" vertical="center"/>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6" fontId="50" fillId="0" borderId="45" xfId="62" applyNumberFormat="1" applyFont="1" applyBorder="1" applyAlignment="1">
      <alignment horizontal="right" vertical="center" wrapText="1"/>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6"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5"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0" fontId="50" fillId="0" borderId="35" xfId="129" applyNumberFormat="1" applyFont="1" applyBorder="1" applyAlignment="1">
      <alignment vertical="center"/>
    </xf>
    <xf numFmtId="0" fontId="50" fillId="0" borderId="21" xfId="128" applyFont="1" applyBorder="1" applyAlignment="1">
      <alignment horizontal="left" vertical="center"/>
    </xf>
    <xf numFmtId="179"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0"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0"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0"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0"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0"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5" fontId="52" fillId="26" borderId="47" xfId="60" applyNumberFormat="1" applyFont="1" applyFill="1" applyBorder="1" applyAlignment="1">
      <alignment horizontal="center" vertical="center"/>
    </xf>
    <xf numFmtId="185"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63" xfId="0" applyFont="1" applyFill="1" applyBorder="1" applyAlignment="1">
      <alignment vertical="center" wrapText="1"/>
    </xf>
    <xf numFmtId="0" fontId="50" fillId="25" borderId="55" xfId="0" applyFont="1" applyFill="1" applyBorder="1" applyAlignment="1">
      <alignment vertical="center" wrapText="1"/>
    </xf>
    <xf numFmtId="0" fontId="50" fillId="25" borderId="65" xfId="0" applyFont="1" applyFill="1" applyBorder="1" applyAlignment="1">
      <alignment vertical="center" wrapText="1"/>
    </xf>
    <xf numFmtId="0" fontId="50" fillId="25" borderId="11" xfId="0" applyFont="1" applyFill="1" applyBorder="1" applyAlignment="1">
      <alignment vertical="center" wrapText="1"/>
    </xf>
    <xf numFmtId="0" fontId="50" fillId="25" borderId="0" xfId="0" applyFont="1" applyFill="1" applyAlignment="1">
      <alignment vertical="center" wrapText="1"/>
    </xf>
    <xf numFmtId="0" fontId="50" fillId="25" borderId="45" xfId="0" applyFont="1" applyFill="1" applyBorder="1" applyAlignment="1">
      <alignment vertical="center" wrapText="1"/>
    </xf>
    <xf numFmtId="0" fontId="50" fillId="25" borderId="73" xfId="0" applyFont="1" applyFill="1" applyBorder="1" applyAlignment="1">
      <alignment vertical="center" wrapText="1"/>
    </xf>
    <xf numFmtId="0" fontId="50" fillId="25" borderId="56" xfId="0" applyFont="1" applyFill="1" applyBorder="1" applyAlignment="1">
      <alignment vertical="center" wrapText="1"/>
    </xf>
    <xf numFmtId="0" fontId="50" fillId="25" borderId="67" xfId="0" applyFont="1" applyFill="1" applyBorder="1" applyAlignment="1">
      <alignment vertical="center" wrapText="1"/>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0" fillId="0" borderId="22" xfId="0" applyFont="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wrapText="1"/>
    </xf>
    <xf numFmtId="0" fontId="52" fillId="24" borderId="46" xfId="0" applyFont="1" applyFill="1" applyBorder="1" applyAlignment="1">
      <alignment horizontal="center"/>
    </xf>
    <xf numFmtId="0" fontId="52" fillId="0" borderId="59" xfId="0" applyFont="1" applyBorder="1" applyAlignment="1">
      <alignment horizontal="center"/>
    </xf>
    <xf numFmtId="0" fontId="52" fillId="0" borderId="0" xfId="0" applyFont="1" applyAlignment="1">
      <alignment horizontal="center"/>
    </xf>
    <xf numFmtId="0" fontId="33" fillId="0" borderId="81" xfId="89" applyFont="1" applyBorder="1"/>
    <xf numFmtId="0" fontId="33" fillId="0" borderId="81" xfId="89" applyFont="1" applyBorder="1" applyAlignment="1">
      <alignment horizontal="center"/>
    </xf>
    <xf numFmtId="0" fontId="33" fillId="0" borderId="82" xfId="90" applyFont="1" applyBorder="1"/>
    <xf numFmtId="0" fontId="33" fillId="0" borderId="83" xfId="89" applyFont="1" applyBorder="1"/>
    <xf numFmtId="0" fontId="33" fillId="0" borderId="83" xfId="89" applyFont="1" applyBorder="1" applyAlignment="1">
      <alignment horizontal="center"/>
    </xf>
    <xf numFmtId="184" fontId="33" fillId="0" borderId="83" xfId="34" applyNumberFormat="1" applyFont="1" applyBorder="1"/>
    <xf numFmtId="0" fontId="33" fillId="0" borderId="84" xfId="89" applyFont="1" applyBorder="1"/>
    <xf numFmtId="0" fontId="31" fillId="0" borderId="39" xfId="0" applyFont="1" applyBorder="1"/>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18" xfId="130" applyFont="1" applyFill="1" applyBorder="1" applyAlignment="1">
      <alignment horizontal="center" vertical="center" wrapText="1"/>
    </xf>
    <xf numFmtId="0" fontId="50" fillId="25" borderId="30"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60" fillId="0" borderId="85" xfId="89" applyFont="1" applyBorder="1" applyAlignment="1">
      <alignment horizontal="center" wrapText="1"/>
    </xf>
    <xf numFmtId="0" fontId="52" fillId="0" borderId="11" xfId="130" applyFont="1" applyBorder="1" applyAlignment="1">
      <alignment horizontal="center"/>
    </xf>
    <xf numFmtId="0" fontId="52" fillId="0" borderId="0" xfId="130" applyFont="1" applyAlignment="1">
      <alignment horizontal="center"/>
    </xf>
    <xf numFmtId="0" fontId="52" fillId="0" borderId="12" xfId="130" applyFont="1" applyBorder="1" applyAlignment="1">
      <alignment horizont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11" xfId="130" applyFont="1" applyBorder="1" applyAlignment="1">
      <alignment horizontal="center" vertical="top"/>
    </xf>
    <xf numFmtId="0" fontId="52" fillId="0" borderId="0" xfId="130" applyFont="1" applyAlignment="1">
      <alignment horizontal="center" vertical="top"/>
    </xf>
    <xf numFmtId="0" fontId="52" fillId="0" borderId="12" xfId="130" applyFont="1" applyBorder="1" applyAlignment="1">
      <alignment horizontal="center" vertical="top"/>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50" fillId="27" borderId="18" xfId="89" applyFont="1" applyFill="1" applyBorder="1" applyAlignment="1">
      <alignment horizontal="left" vertical="center" wrapText="1"/>
    </xf>
    <xf numFmtId="0" fontId="50" fillId="26" borderId="19"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23" xfId="89" applyFont="1" applyFill="1" applyBorder="1" applyAlignment="1">
      <alignment horizontal="center" vertic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21" xfId="0" applyFont="1" applyBorder="1"/>
    <xf numFmtId="0" fontId="50" fillId="0" borderId="22" xfId="0" applyFont="1" applyBorder="1"/>
    <xf numFmtId="0" fontId="50" fillId="0" borderId="23" xfId="0" applyFont="1" applyBorder="1"/>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2" fillId="24" borderId="34" xfId="0" applyFont="1" applyFill="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2" fillId="24" borderId="46" xfId="0" applyFont="1" applyFill="1" applyBorder="1" applyAlignment="1">
      <alignment horizontal="center"/>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0" fillId="24" borderId="31" xfId="0" applyFont="1" applyFill="1" applyBorder="1" applyAlignment="1">
      <alignment horizontal="center" vertical="center"/>
    </xf>
    <xf numFmtId="0" fontId="50" fillId="0" borderId="27" xfId="0" applyFont="1" applyBorder="1"/>
    <xf numFmtId="0" fontId="50" fillId="0" borderId="31" xfId="0" applyFont="1" applyBorder="1"/>
    <xf numFmtId="0" fontId="50" fillId="0" borderId="28" xfId="0" applyFont="1" applyBorder="1"/>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172" fontId="50" fillId="0" borderId="19" xfId="34" applyFont="1" applyBorder="1" applyAlignment="1">
      <alignment horizontal="center"/>
    </xf>
    <xf numFmtId="172" fontId="50" fillId="0" borderId="23" xfId="34"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9" fillId="0" borderId="85" xfId="0"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2" fontId="50" fillId="0" borderId="33" xfId="73" applyNumberFormat="1" applyFont="1" applyBorder="1" applyAlignment="1">
      <alignment horizontal="center" vertical="center"/>
    </xf>
    <xf numFmtId="42" fontId="50" fillId="0" borderId="0" xfId="257" applyFont="1"/>
    <xf numFmtId="0" fontId="52" fillId="0" borderId="41" xfId="73" applyFont="1" applyFill="1" applyBorder="1" applyAlignment="1">
      <alignment horizontal="right" vertical="center"/>
    </xf>
    <xf numFmtId="0" fontId="52" fillId="0" borderId="43" xfId="73" applyFont="1" applyFill="1" applyBorder="1" applyAlignment="1">
      <alignment horizontal="right" vertical="center"/>
    </xf>
    <xf numFmtId="186" fontId="52" fillId="0" borderId="44" xfId="73" applyNumberFormat="1" applyFont="1" applyFill="1" applyBorder="1" applyAlignment="1">
      <alignment vertical="center"/>
    </xf>
    <xf numFmtId="10" fontId="50" fillId="27" borderId="30" xfId="95" applyNumberFormat="1" applyFont="1" applyFill="1" applyBorder="1" applyAlignment="1">
      <alignment horizontal="center" vertical="center"/>
    </xf>
    <xf numFmtId="0" fontId="33" fillId="0" borderId="0" xfId="258" applyFont="1"/>
    <xf numFmtId="0" fontId="33" fillId="0" borderId="0" xfId="258" applyFont="1" applyAlignment="1">
      <alignment horizontal="center"/>
    </xf>
    <xf numFmtId="0" fontId="30" fillId="0" borderId="0" xfId="258" applyFont="1"/>
    <xf numFmtId="0" fontId="33" fillId="0" borderId="38" xfId="258" applyFont="1" applyBorder="1"/>
    <xf numFmtId="0" fontId="33" fillId="0" borderId="81" xfId="258" applyFont="1" applyBorder="1"/>
    <xf numFmtId="0" fontId="33" fillId="0" borderId="81" xfId="258" applyFont="1" applyBorder="1" applyAlignment="1">
      <alignment horizontal="center"/>
    </xf>
    <xf numFmtId="0" fontId="33" fillId="0" borderId="39" xfId="258" applyFont="1" applyBorder="1"/>
    <xf numFmtId="0" fontId="33" fillId="0" borderId="36" xfId="258" applyFont="1" applyBorder="1"/>
    <xf numFmtId="0" fontId="56" fillId="0" borderId="85" xfId="258" applyFont="1" applyBorder="1" applyAlignment="1">
      <alignment horizontal="center" wrapText="1"/>
    </xf>
    <xf numFmtId="0" fontId="33" fillId="0" borderId="37" xfId="258" applyFont="1" applyBorder="1"/>
    <xf numFmtId="0" fontId="52" fillId="0" borderId="11" xfId="259" applyFont="1" applyBorder="1" applyAlignment="1">
      <alignment horizontal="center" vertical="center"/>
    </xf>
    <xf numFmtId="0" fontId="52" fillId="0" borderId="0" xfId="259" applyFont="1" applyAlignment="1">
      <alignment horizontal="center" vertical="center"/>
    </xf>
    <xf numFmtId="0" fontId="52" fillId="0" borderId="12" xfId="259" applyFont="1" applyBorder="1" applyAlignment="1">
      <alignment horizontal="center" vertical="center"/>
    </xf>
    <xf numFmtId="0" fontId="52" fillId="0" borderId="11" xfId="259" applyFont="1" applyBorder="1" applyAlignment="1">
      <alignment horizontal="center"/>
    </xf>
    <xf numFmtId="0" fontId="52" fillId="0" borderId="0" xfId="259" applyFont="1" applyAlignment="1">
      <alignment horizontal="center"/>
    </xf>
    <xf numFmtId="0" fontId="52" fillId="0" borderId="12" xfId="259" applyFont="1" applyBorder="1" applyAlignment="1">
      <alignment horizontal="center"/>
    </xf>
    <xf numFmtId="0" fontId="33" fillId="25" borderId="0" xfId="258" applyFont="1" applyFill="1"/>
    <xf numFmtId="0" fontId="33" fillId="25" borderId="36" xfId="258" applyFont="1" applyFill="1" applyBorder="1"/>
    <xf numFmtId="0" fontId="50" fillId="27" borderId="18" xfId="258" applyFont="1" applyFill="1" applyBorder="1" applyAlignment="1">
      <alignment horizontal="left" wrapText="1"/>
    </xf>
    <xf numFmtId="0" fontId="33" fillId="25" borderId="37" xfId="258" applyFont="1" applyFill="1" applyBorder="1"/>
    <xf numFmtId="0" fontId="30" fillId="25" borderId="0" xfId="258" applyFont="1" applyFill="1"/>
    <xf numFmtId="0" fontId="50" fillId="26" borderId="19" xfId="258" applyFont="1" applyFill="1" applyBorder="1" applyAlignment="1">
      <alignment horizontal="center" wrapText="1"/>
    </xf>
    <xf numFmtId="0" fontId="50" fillId="26" borderId="22" xfId="258" applyFont="1" applyFill="1" applyBorder="1" applyAlignment="1">
      <alignment horizontal="center" wrapText="1"/>
    </xf>
    <xf numFmtId="0" fontId="50" fillId="26" borderId="23" xfId="258" applyFont="1" applyFill="1" applyBorder="1" applyAlignment="1">
      <alignment horizontal="center" wrapText="1"/>
    </xf>
    <xf numFmtId="0" fontId="52" fillId="24" borderId="13" xfId="135" applyFont="1" applyFill="1" applyBorder="1" applyAlignment="1">
      <alignment horizontal="left" vertical="center"/>
    </xf>
    <xf numFmtId="0" fontId="52" fillId="24" borderId="14" xfId="135" applyFont="1" applyFill="1" applyBorder="1" applyAlignment="1">
      <alignment horizontal="left" vertical="center"/>
    </xf>
    <xf numFmtId="0" fontId="52" fillId="24" borderId="15" xfId="135" applyFont="1" applyFill="1" applyBorder="1" applyAlignment="1">
      <alignment horizontal="left" vertical="center"/>
    </xf>
    <xf numFmtId="0" fontId="52" fillId="25" borderId="32" xfId="135" applyFont="1" applyFill="1" applyBorder="1" applyAlignment="1">
      <alignment horizontal="center" vertical="center" wrapText="1"/>
    </xf>
    <xf numFmtId="0" fontId="52" fillId="25" borderId="29" xfId="135" applyFont="1" applyFill="1" applyBorder="1" applyAlignment="1">
      <alignment horizontal="center" vertical="center" wrapText="1"/>
    </xf>
    <xf numFmtId="4" fontId="52" fillId="25" borderId="29" xfId="135" applyNumberFormat="1" applyFont="1" applyFill="1" applyBorder="1" applyAlignment="1">
      <alignment horizontal="center" vertical="center" wrapText="1"/>
    </xf>
    <xf numFmtId="4" fontId="52" fillId="25" borderId="35" xfId="135" applyNumberFormat="1" applyFont="1" applyFill="1" applyBorder="1" applyAlignment="1">
      <alignment horizontal="center" vertical="center" wrapText="1"/>
    </xf>
    <xf numFmtId="0" fontId="52" fillId="25" borderId="48" xfId="135" applyFont="1" applyFill="1" applyBorder="1" applyAlignment="1">
      <alignment horizontal="center" vertical="center" wrapText="1"/>
    </xf>
    <xf numFmtId="0" fontId="52" fillId="25" borderId="20" xfId="135" applyFont="1" applyFill="1" applyBorder="1" applyAlignment="1">
      <alignment horizontal="center" vertical="center" wrapText="1"/>
    </xf>
    <xf numFmtId="4" fontId="52" fillId="25" borderId="20" xfId="135" applyNumberFormat="1" applyFont="1" applyFill="1" applyBorder="1" applyAlignment="1">
      <alignment horizontal="center" vertical="center" wrapText="1"/>
    </xf>
    <xf numFmtId="4" fontId="52" fillId="25" borderId="42" xfId="135" applyNumberFormat="1" applyFont="1" applyFill="1" applyBorder="1" applyAlignment="1">
      <alignment horizontal="center" vertical="center" wrapText="1"/>
    </xf>
    <xf numFmtId="0" fontId="52" fillId="24" borderId="41" xfId="135" applyFont="1" applyFill="1" applyBorder="1" applyAlignment="1">
      <alignment vertical="center"/>
    </xf>
    <xf numFmtId="0" fontId="52" fillId="24" borderId="43" xfId="135" applyFont="1" applyFill="1" applyBorder="1" applyAlignment="1">
      <alignment vertical="center"/>
    </xf>
    <xf numFmtId="0" fontId="52" fillId="24" borderId="44" xfId="135" applyFont="1" applyFill="1" applyBorder="1" applyAlignment="1">
      <alignment vertical="center"/>
    </xf>
    <xf numFmtId="4" fontId="50" fillId="0" borderId="18" xfId="260" applyNumberFormat="1" applyFont="1" applyBorder="1" applyAlignment="1">
      <alignment vertical="center" wrapText="1"/>
    </xf>
    <xf numFmtId="166" fontId="50" fillId="0" borderId="18" xfId="261" applyNumberFormat="1" applyFont="1" applyBorder="1" applyAlignment="1">
      <alignment horizontal="right" vertical="center" wrapText="1"/>
    </xf>
    <xf numFmtId="166" fontId="50" fillId="0" borderId="47" xfId="261" applyNumberFormat="1" applyFont="1" applyBorder="1" applyAlignment="1">
      <alignment horizontal="right" vertical="center" wrapText="1"/>
    </xf>
    <xf numFmtId="0" fontId="50" fillId="0" borderId="13" xfId="135" applyFont="1" applyBorder="1" applyAlignment="1">
      <alignment horizontal="left" vertical="center"/>
    </xf>
    <xf numFmtId="0" fontId="50" fillId="0" borderId="14" xfId="135" applyFont="1" applyBorder="1" applyAlignment="1">
      <alignment horizontal="center" vertical="center"/>
    </xf>
    <xf numFmtId="0" fontId="50" fillId="0" borderId="14" xfId="135" applyFont="1" applyBorder="1" applyAlignment="1">
      <alignment horizontal="left" vertical="center" wrapText="1"/>
    </xf>
    <xf numFmtId="166" fontId="50" fillId="0" borderId="24" xfId="261" applyNumberFormat="1" applyFont="1" applyBorder="1" applyAlignment="1">
      <alignment horizontal="right" vertical="center" wrapText="1"/>
    </xf>
    <xf numFmtId="175" fontId="52" fillId="0" borderId="40" xfId="260" applyNumberFormat="1" applyFont="1" applyBorder="1" applyAlignment="1">
      <alignment horizontal="right" vertical="center"/>
    </xf>
    <xf numFmtId="166" fontId="50" fillId="0" borderId="30" xfId="261" applyNumberFormat="1" applyFont="1" applyBorder="1" applyAlignment="1">
      <alignment horizontal="right" vertical="center" wrapText="1"/>
    </xf>
    <xf numFmtId="0" fontId="30" fillId="0" borderId="36" xfId="258" applyFont="1" applyBorder="1"/>
    <xf numFmtId="0" fontId="30" fillId="0" borderId="37" xfId="258" applyFont="1" applyBorder="1"/>
    <xf numFmtId="0" fontId="50" fillId="0" borderId="14" xfId="258" applyFont="1" applyBorder="1"/>
    <xf numFmtId="0" fontId="50" fillId="0" borderId="14" xfId="258" applyFont="1" applyBorder="1" applyAlignment="1">
      <alignment horizontal="center"/>
    </xf>
    <xf numFmtId="166" fontId="50" fillId="0" borderId="18" xfId="261" quotePrefix="1" applyNumberFormat="1" applyFont="1" applyBorder="1" applyAlignment="1">
      <alignment horizontal="right" vertical="center" wrapText="1"/>
    </xf>
    <xf numFmtId="0" fontId="50" fillId="0" borderId="18" xfId="135" applyFont="1" applyBorder="1" applyAlignment="1">
      <alignment horizontal="center" vertical="center" wrapText="1"/>
    </xf>
    <xf numFmtId="0" fontId="50" fillId="0" borderId="51" xfId="135" applyFont="1" applyBorder="1" applyAlignment="1">
      <alignment horizontal="left" vertical="center"/>
    </xf>
    <xf numFmtId="0" fontId="50" fillId="0" borderId="0" xfId="135" applyFont="1" applyAlignment="1">
      <alignment horizontal="center" vertical="center"/>
    </xf>
    <xf numFmtId="0" fontId="50" fillId="0" borderId="0" xfId="135" applyFont="1" applyAlignment="1">
      <alignment horizontal="left" vertical="center" wrapText="1"/>
    </xf>
    <xf numFmtId="166" fontId="50" fillId="0" borderId="45" xfId="261" applyNumberFormat="1" applyFont="1" applyBorder="1" applyAlignment="1">
      <alignment horizontal="right" vertical="center" wrapText="1"/>
    </xf>
    <xf numFmtId="175" fontId="52" fillId="0" borderId="50" xfId="260" applyNumberFormat="1" applyFont="1" applyBorder="1" applyAlignment="1">
      <alignment horizontal="right" vertical="center"/>
    </xf>
    <xf numFmtId="0" fontId="50" fillId="0" borderId="33" xfId="135" applyFont="1" applyBorder="1" applyAlignment="1">
      <alignment horizontal="center" vertical="center"/>
    </xf>
    <xf numFmtId="2" fontId="50" fillId="0" borderId="14" xfId="135" applyNumberFormat="1" applyFont="1" applyBorder="1" applyAlignment="1">
      <alignment horizontal="center" vertical="center"/>
    </xf>
    <xf numFmtId="0" fontId="50" fillId="0" borderId="14" xfId="135" applyFont="1" applyBorder="1" applyAlignment="1">
      <alignment horizontal="left" vertical="center"/>
    </xf>
    <xf numFmtId="0" fontId="33" fillId="0" borderId="0" xfId="128" applyFont="1"/>
    <xf numFmtId="0" fontId="33" fillId="0" borderId="36" xfId="128" applyFont="1" applyBorder="1"/>
    <xf numFmtId="0" fontId="52" fillId="24" borderId="41" xfId="135" applyFont="1" applyFill="1" applyBorder="1" applyAlignment="1">
      <alignment horizontal="right" vertical="center"/>
    </xf>
    <xf numFmtId="0" fontId="52" fillId="24" borderId="43" xfId="135" applyFont="1" applyFill="1" applyBorder="1" applyAlignment="1">
      <alignment horizontal="right" vertical="center"/>
    </xf>
    <xf numFmtId="0" fontId="52" fillId="24" borderId="53" xfId="135" applyFont="1" applyFill="1" applyBorder="1" applyAlignment="1">
      <alignment horizontal="right" vertical="center"/>
    </xf>
    <xf numFmtId="186" fontId="52" fillId="24" borderId="44" xfId="135" applyNumberFormat="1" applyFont="1" applyFill="1" applyBorder="1" applyAlignment="1">
      <alignment vertical="center"/>
    </xf>
    <xf numFmtId="0" fontId="33" fillId="0" borderId="37" xfId="128" applyFont="1" applyBorder="1"/>
    <xf numFmtId="0" fontId="32" fillId="0" borderId="0" xfId="128" applyFont="1"/>
    <xf numFmtId="0" fontId="52" fillId="0" borderId="34" xfId="228" applyFont="1" applyBorder="1" applyAlignment="1">
      <alignment vertical="center"/>
    </xf>
    <xf numFmtId="0" fontId="50" fillId="0" borderId="16" xfId="228" applyFont="1" applyBorder="1" applyAlignment="1">
      <alignment horizontal="center" vertical="center"/>
    </xf>
    <xf numFmtId="0" fontId="50" fillId="0" borderId="26" xfId="228" applyFont="1" applyBorder="1" applyAlignment="1">
      <alignment horizontal="center" vertical="center"/>
    </xf>
    <xf numFmtId="181" fontId="33" fillId="0" borderId="37" xfId="128" applyNumberFormat="1" applyFont="1" applyBorder="1"/>
    <xf numFmtId="0" fontId="50" fillId="26" borderId="33" xfId="259" applyFont="1" applyFill="1" applyBorder="1" applyAlignment="1">
      <alignment vertical="center" wrapText="1"/>
    </xf>
    <xf numFmtId="0" fontId="50" fillId="26" borderId="18" xfId="259" applyFont="1" applyFill="1" applyBorder="1" applyAlignment="1">
      <alignment vertical="center" wrapText="1"/>
    </xf>
    <xf numFmtId="3" fontId="52" fillId="26" borderId="25" xfId="259" applyNumberFormat="1" applyFont="1" applyFill="1" applyBorder="1" applyAlignment="1">
      <alignment horizontal="center" vertical="center" wrapText="1"/>
    </xf>
    <xf numFmtId="185" fontId="52" fillId="26" borderId="47" xfId="262" applyNumberFormat="1" applyFont="1" applyFill="1" applyBorder="1" applyAlignment="1">
      <alignment horizontal="center" vertical="center"/>
    </xf>
    <xf numFmtId="183" fontId="33" fillId="0" borderId="37" xfId="128" applyNumberFormat="1" applyFont="1" applyBorder="1"/>
    <xf numFmtId="3" fontId="52" fillId="26" borderId="18" xfId="259" applyNumberFormat="1" applyFont="1" applyFill="1" applyBorder="1" applyAlignment="1">
      <alignment horizontal="center" vertical="center"/>
    </xf>
    <xf numFmtId="185" fontId="52" fillId="26" borderId="18" xfId="262" applyNumberFormat="1" applyFont="1" applyFill="1" applyBorder="1" applyAlignment="1">
      <alignment horizontal="center" vertical="center"/>
    </xf>
    <xf numFmtId="0" fontId="52" fillId="26" borderId="18" xfId="259" applyFont="1" applyFill="1" applyBorder="1" applyAlignment="1">
      <alignment horizontal="center" vertical="center" wrapText="1"/>
    </xf>
    <xf numFmtId="0" fontId="52" fillId="26" borderId="18" xfId="259" applyFont="1" applyFill="1" applyBorder="1" applyAlignment="1">
      <alignment horizontal="center" vertical="center"/>
    </xf>
    <xf numFmtId="3" fontId="52" fillId="26" borderId="18" xfId="259" applyNumberFormat="1" applyFont="1" applyFill="1" applyBorder="1" applyAlignment="1">
      <alignment horizontal="center" vertical="center" wrapText="1"/>
    </xf>
    <xf numFmtId="0" fontId="31" fillId="0" borderId="0" xfId="128" applyFont="1"/>
    <xf numFmtId="0" fontId="50" fillId="25" borderId="18" xfId="259" applyFont="1" applyFill="1" applyBorder="1" applyAlignment="1">
      <alignment horizontal="center" vertical="center" wrapText="1"/>
    </xf>
    <xf numFmtId="0" fontId="50" fillId="25" borderId="30" xfId="259" applyFont="1" applyFill="1" applyBorder="1" applyAlignment="1">
      <alignment horizontal="center" vertical="center" wrapText="1"/>
    </xf>
    <xf numFmtId="0" fontId="50" fillId="25" borderId="0" xfId="259" applyFont="1" applyFill="1" applyAlignment="1">
      <alignment horizontal="center" vertical="center" wrapText="1"/>
    </xf>
    <xf numFmtId="0" fontId="52" fillId="25" borderId="55" xfId="259" applyFont="1" applyFill="1" applyBorder="1" applyAlignment="1">
      <alignment horizontal="center" vertical="center" wrapText="1"/>
    </xf>
    <xf numFmtId="0" fontId="33" fillId="0" borderId="82" xfId="128" applyFont="1" applyBorder="1"/>
    <xf numFmtId="0" fontId="33" fillId="0" borderId="83" xfId="258" applyFont="1" applyBorder="1"/>
    <xf numFmtId="0" fontId="33" fillId="0" borderId="83" xfId="258" applyFont="1" applyBorder="1" applyAlignment="1">
      <alignment horizontal="center"/>
    </xf>
    <xf numFmtId="0" fontId="33" fillId="0" borderId="84" xfId="258" applyFont="1" applyBorder="1"/>
    <xf numFmtId="0" fontId="30" fillId="0" borderId="0" xfId="258" applyFont="1" applyAlignment="1">
      <alignment horizontal="center"/>
    </xf>
    <xf numFmtId="0" fontId="47" fillId="0" borderId="0" xfId="258" applyFont="1"/>
  </cellXfs>
  <cellStyles count="263">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 6" xfId="260"/>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ares_FORMULARIO 4 - M-OFERENTE PPTA ECONOMICA 2" xfId="262"/>
    <cellStyle name="MILLONES" xfId="209"/>
    <cellStyle name="MILLONES 2" xfId="210"/>
    <cellStyle name="MILLONES_PRESUPUESTO FASE III ABR-2015 Rev3" xfId="211"/>
    <cellStyle name="Moneda [0]" xfId="257" builtinId="7"/>
    <cellStyle name="Moneda 10 2" xfId="61"/>
    <cellStyle name="Moneda 2" xfId="62"/>
    <cellStyle name="Moneda 2 10" xfId="212"/>
    <cellStyle name="Moneda 2 11" xfId="213"/>
    <cellStyle name="Moneda 2 12" xfId="214"/>
    <cellStyle name="Moneda 2 13" xfId="261"/>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11 2" xfId="259"/>
    <cellStyle name="Normal 3 2" xfId="90"/>
    <cellStyle name="Normal 3 2 2" xfId="128"/>
    <cellStyle name="Normal 3 3" xfId="231"/>
    <cellStyle name="Normal 3 4" xfId="258"/>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CO1_REQ_3640739_20230719161202/Formulario%201-%20Formulario%20de%20Presupuesto%20Oficial%20CCE-EICP-FM-47%20(Obra%20p&#250;blica)%20APSA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Users\USUARIO\Downloads\a  aaI"/>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_a  aaInformación GRUPO 4_A MIn"/>
      <sheetName val="#REF"/>
      <sheetName val="HISTORICOS FUEL OIL EXP"/>
      <sheetName val="_aCCIDENTES_DE_1995___1996_xl_2"/>
      <sheetName val="//ccefici"/>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sheetData sheetId="92"/>
      <sheetData sheetId="93"/>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Users\USUARIO\Downloads\MANTEN"/>
      <sheetName val="Formulario N° 4"/>
      <sheetName val="CONT_ADI"/>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REC-COD,"/>
      <sheetName val="2,2,6,1 Pilotes 0,30"/>
      <sheetName val="062"/>
      <sheetName val="LISTA DE PRECIOS"/>
      <sheetName val="Listado"/>
      <sheetName val="Bajada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Entidad)"/>
      <sheetName val="PROPUESTA ECONOMICA (Proponente"/>
      <sheetName val="INDICAR CÓDIGO DEL ITEM DE PAGO"/>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115"/>
  <sheetViews>
    <sheetView showGridLines="0" tabSelected="1" view="pageBreakPreview" zoomScale="80" zoomScaleNormal="100" zoomScaleSheetLayoutView="80" zoomScalePageLayoutView="87" workbookViewId="0">
      <selection activeCell="H113" sqref="H113:K113"/>
    </sheetView>
  </sheetViews>
  <sheetFormatPr baseColWidth="10" defaultColWidth="11.42578125" defaultRowHeight="16.5" x14ac:dyDescent="0.3"/>
  <cols>
    <col min="1" max="2" width="3.42578125" style="1" customWidth="1"/>
    <col min="3" max="3" width="6" style="1" customWidth="1"/>
    <col min="4" max="4" width="17.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212"/>
      <c r="D2" s="212"/>
      <c r="E2" s="213"/>
      <c r="F2" s="212"/>
      <c r="G2" s="212"/>
      <c r="H2" s="212"/>
      <c r="I2" s="212"/>
      <c r="J2" s="212"/>
      <c r="K2" s="212"/>
      <c r="L2" s="8"/>
      <c r="M2" s="5"/>
    </row>
    <row r="3" spans="1:13" ht="30" customHeight="1" x14ac:dyDescent="0.3">
      <c r="A3" s="5"/>
      <c r="B3" s="9"/>
      <c r="C3" s="237" t="s">
        <v>0</v>
      </c>
      <c r="D3" s="237"/>
      <c r="E3" s="237"/>
      <c r="F3" s="237"/>
      <c r="G3" s="5"/>
      <c r="H3" s="5"/>
      <c r="I3" s="5"/>
      <c r="J3" s="5"/>
      <c r="K3" s="5"/>
      <c r="L3" s="10"/>
      <c r="M3" s="5"/>
    </row>
    <row r="4" spans="1:13" x14ac:dyDescent="0.3">
      <c r="A4" s="5"/>
      <c r="B4" s="9"/>
      <c r="C4" s="205" t="s">
        <v>1</v>
      </c>
      <c r="D4" s="204" t="s">
        <v>2</v>
      </c>
      <c r="E4" s="205" t="s">
        <v>3</v>
      </c>
      <c r="F4" s="204">
        <v>1</v>
      </c>
      <c r="G4" s="5"/>
      <c r="H4" s="5"/>
      <c r="I4" s="5"/>
      <c r="J4" s="5"/>
      <c r="K4" s="5"/>
      <c r="L4" s="10"/>
      <c r="M4" s="5"/>
    </row>
    <row r="5" spans="1:13" x14ac:dyDescent="0.3">
      <c r="A5" s="5"/>
      <c r="B5" s="9"/>
      <c r="C5" s="246" t="s">
        <v>4</v>
      </c>
      <c r="D5" s="247"/>
      <c r="E5" s="247"/>
      <c r="F5" s="247"/>
      <c r="G5" s="247"/>
      <c r="H5" s="247"/>
      <c r="I5" s="247"/>
      <c r="J5" s="247"/>
      <c r="K5" s="248"/>
      <c r="L5" s="10"/>
      <c r="M5" s="5"/>
    </row>
    <row r="6" spans="1:13" x14ac:dyDescent="0.3">
      <c r="A6" s="5"/>
      <c r="B6" s="9"/>
      <c r="C6" s="238" t="s">
        <v>5</v>
      </c>
      <c r="D6" s="239"/>
      <c r="E6" s="239"/>
      <c r="F6" s="239"/>
      <c r="G6" s="239"/>
      <c r="H6" s="239"/>
      <c r="I6" s="239"/>
      <c r="J6" s="239"/>
      <c r="K6" s="240"/>
      <c r="L6" s="10"/>
      <c r="M6" s="5"/>
    </row>
    <row r="7" spans="1:13" s="21" customFormat="1" x14ac:dyDescent="0.3">
      <c r="A7" s="19"/>
      <c r="B7" s="20"/>
      <c r="C7" s="256" t="s">
        <v>6</v>
      </c>
      <c r="D7" s="256"/>
      <c r="E7" s="256"/>
      <c r="F7" s="256"/>
      <c r="G7" s="256"/>
      <c r="H7" s="256"/>
      <c r="I7" s="256"/>
      <c r="J7" s="256"/>
      <c r="K7" s="256"/>
      <c r="L7" s="22"/>
      <c r="M7" s="19"/>
    </row>
    <row r="8" spans="1:13" ht="43.5" customHeight="1" x14ac:dyDescent="0.3">
      <c r="A8" s="5"/>
      <c r="B8" s="9"/>
      <c r="C8" s="256"/>
      <c r="D8" s="256"/>
      <c r="E8" s="256"/>
      <c r="F8" s="256"/>
      <c r="G8" s="256"/>
      <c r="H8" s="256"/>
      <c r="I8" s="256"/>
      <c r="J8" s="256"/>
      <c r="K8" s="256"/>
      <c r="L8" s="10"/>
      <c r="M8" s="5"/>
    </row>
    <row r="9" spans="1:13" ht="34.5" customHeight="1" x14ac:dyDescent="0.3">
      <c r="A9" s="5"/>
      <c r="B9" s="9"/>
      <c r="C9" s="257" t="s">
        <v>7</v>
      </c>
      <c r="D9" s="258"/>
      <c r="E9" s="258"/>
      <c r="F9" s="258"/>
      <c r="G9" s="258"/>
      <c r="H9" s="258"/>
      <c r="I9" s="258"/>
      <c r="J9" s="258"/>
      <c r="K9" s="259"/>
      <c r="L9" s="10"/>
      <c r="M9" s="5"/>
    </row>
    <row r="10" spans="1:13" ht="30" customHeight="1" thickBot="1" x14ac:dyDescent="0.35">
      <c r="A10" s="5"/>
      <c r="B10" s="9"/>
      <c r="C10" s="222"/>
      <c r="D10" s="223"/>
      <c r="E10" s="223"/>
      <c r="F10" s="223"/>
      <c r="G10" s="223"/>
      <c r="H10" s="223"/>
      <c r="I10" s="223"/>
      <c r="J10" s="223"/>
      <c r="K10" s="224"/>
      <c r="L10" s="10"/>
      <c r="M10" s="5"/>
    </row>
    <row r="11" spans="1:13" ht="30" customHeight="1" x14ac:dyDescent="0.3">
      <c r="A11" s="5"/>
      <c r="B11" s="9"/>
      <c r="C11" s="253" t="s">
        <v>8</v>
      </c>
      <c r="D11" s="244" t="s">
        <v>9</v>
      </c>
      <c r="E11" s="255" t="s">
        <v>10</v>
      </c>
      <c r="F11" s="255"/>
      <c r="G11" s="253" t="s">
        <v>11</v>
      </c>
      <c r="H11" s="244" t="s">
        <v>12</v>
      </c>
      <c r="I11" s="244" t="s">
        <v>13</v>
      </c>
      <c r="J11" s="249" t="s">
        <v>14</v>
      </c>
      <c r="K11" s="251" t="s">
        <v>15</v>
      </c>
      <c r="L11" s="10"/>
      <c r="M11" s="5"/>
    </row>
    <row r="12" spans="1:13" ht="30" customHeight="1" thickBot="1" x14ac:dyDescent="0.35">
      <c r="A12" s="5"/>
      <c r="B12" s="9"/>
      <c r="C12" s="254"/>
      <c r="D12" s="245"/>
      <c r="E12" s="129" t="s">
        <v>16</v>
      </c>
      <c r="F12" s="129" t="s">
        <v>17</v>
      </c>
      <c r="G12" s="254"/>
      <c r="H12" s="245"/>
      <c r="I12" s="245"/>
      <c r="J12" s="250"/>
      <c r="K12" s="252"/>
      <c r="L12" s="10"/>
      <c r="M12" s="5"/>
    </row>
    <row r="13" spans="1:13" ht="30" customHeight="1" thickBot="1" x14ac:dyDescent="0.35">
      <c r="A13" s="5"/>
      <c r="B13" s="9"/>
      <c r="C13" s="130"/>
      <c r="D13" s="131" t="s">
        <v>96</v>
      </c>
      <c r="E13" s="131"/>
      <c r="F13" s="131"/>
      <c r="G13" s="131"/>
      <c r="H13" s="131"/>
      <c r="I13" s="131"/>
      <c r="J13" s="131"/>
      <c r="K13" s="132"/>
      <c r="L13" s="10"/>
      <c r="M13" s="5"/>
    </row>
    <row r="14" spans="1:13" ht="30" customHeight="1" x14ac:dyDescent="0.3">
      <c r="A14" s="5"/>
      <c r="B14" s="9"/>
      <c r="C14" s="133">
        <v>1.1000000000000001</v>
      </c>
      <c r="D14" s="134"/>
      <c r="E14" s="134"/>
      <c r="F14" s="134"/>
      <c r="G14" s="135" t="s">
        <v>97</v>
      </c>
      <c r="H14" s="134" t="s">
        <v>98</v>
      </c>
      <c r="I14" s="136">
        <v>17244.619999999995</v>
      </c>
      <c r="J14" s="137">
        <v>3442</v>
      </c>
      <c r="K14" s="138">
        <f>+ROUNDUP(I14*J14,0)</f>
        <v>59355983</v>
      </c>
      <c r="L14" s="10"/>
      <c r="M14" s="5"/>
    </row>
    <row r="15" spans="1:13" ht="30" customHeight="1" thickBot="1" x14ac:dyDescent="0.35">
      <c r="A15" s="5"/>
      <c r="B15" s="9"/>
      <c r="C15" s="139" t="s">
        <v>18</v>
      </c>
      <c r="D15" s="140"/>
      <c r="E15" s="140"/>
      <c r="F15" s="140"/>
      <c r="G15" s="141"/>
      <c r="H15" s="140"/>
      <c r="I15" s="136"/>
      <c r="J15" s="142"/>
      <c r="K15" s="143">
        <f>+K14</f>
        <v>59355983</v>
      </c>
      <c r="L15" s="10"/>
      <c r="M15" s="5"/>
    </row>
    <row r="16" spans="1:13" ht="30" customHeight="1" thickBot="1" x14ac:dyDescent="0.35">
      <c r="A16" s="5"/>
      <c r="B16" s="9"/>
      <c r="C16" s="130"/>
      <c r="D16" s="131" t="s">
        <v>99</v>
      </c>
      <c r="E16" s="131"/>
      <c r="F16" s="131"/>
      <c r="G16" s="131"/>
      <c r="H16" s="131"/>
      <c r="I16" s="131"/>
      <c r="J16" s="131"/>
      <c r="K16" s="132"/>
      <c r="L16" s="10"/>
      <c r="M16" s="5"/>
    </row>
    <row r="17" spans="1:13" ht="30" customHeight="1" x14ac:dyDescent="0.3">
      <c r="A17" s="5"/>
      <c r="B17" s="9"/>
      <c r="C17" s="133">
        <v>2.1</v>
      </c>
      <c r="D17" s="134"/>
      <c r="E17" s="134"/>
      <c r="F17" s="134"/>
      <c r="G17" s="144" t="s">
        <v>103</v>
      </c>
      <c r="H17" s="134" t="s">
        <v>98</v>
      </c>
      <c r="I17" s="136">
        <v>34489.239999999991</v>
      </c>
      <c r="J17" s="137">
        <v>10017</v>
      </c>
      <c r="K17" s="138">
        <f>+ROUNDUP(I17*J17,0)</f>
        <v>345478718</v>
      </c>
      <c r="L17" s="10"/>
      <c r="M17" s="5"/>
    </row>
    <row r="18" spans="1:13" ht="30" customHeight="1" x14ac:dyDescent="0.3">
      <c r="A18" s="5"/>
      <c r="B18" s="9"/>
      <c r="C18" s="133" t="s">
        <v>100</v>
      </c>
      <c r="D18" s="134"/>
      <c r="E18" s="134"/>
      <c r="F18" s="134"/>
      <c r="G18" s="144" t="s">
        <v>104</v>
      </c>
      <c r="H18" s="134" t="s">
        <v>105</v>
      </c>
      <c r="I18" s="136">
        <v>12792.289999999997</v>
      </c>
      <c r="J18" s="137">
        <v>30433</v>
      </c>
      <c r="K18" s="138">
        <f t="shared" ref="K18:K21" si="0">+ROUND(I18*J18,0)</f>
        <v>389307762</v>
      </c>
      <c r="L18" s="10"/>
      <c r="M18" s="5"/>
    </row>
    <row r="19" spans="1:13" ht="30" customHeight="1" x14ac:dyDescent="0.3">
      <c r="A19" s="5"/>
      <c r="B19" s="9"/>
      <c r="C19" s="133" t="s">
        <v>101</v>
      </c>
      <c r="D19" s="134"/>
      <c r="E19" s="134"/>
      <c r="F19" s="134"/>
      <c r="G19" s="144" t="s">
        <v>106</v>
      </c>
      <c r="H19" s="134" t="s">
        <v>107</v>
      </c>
      <c r="I19" s="136">
        <v>6396.1399999999976</v>
      </c>
      <c r="J19" s="137">
        <v>22203</v>
      </c>
      <c r="K19" s="138">
        <f>+ROUNDUP(I19*J19,0)</f>
        <v>142013497</v>
      </c>
      <c r="L19" s="10"/>
      <c r="M19" s="5"/>
    </row>
    <row r="20" spans="1:13" ht="30" customHeight="1" x14ac:dyDescent="0.3">
      <c r="A20" s="5"/>
      <c r="B20" s="9"/>
      <c r="C20" s="133" t="s">
        <v>102</v>
      </c>
      <c r="D20" s="134"/>
      <c r="E20" s="134"/>
      <c r="F20" s="134"/>
      <c r="G20" s="144" t="s">
        <v>108</v>
      </c>
      <c r="H20" s="134" t="s">
        <v>107</v>
      </c>
      <c r="I20" s="136">
        <v>5877.7050000000008</v>
      </c>
      <c r="J20" s="137">
        <v>20353</v>
      </c>
      <c r="K20" s="138">
        <f t="shared" si="0"/>
        <v>119628930</v>
      </c>
      <c r="L20" s="10"/>
      <c r="M20" s="5"/>
    </row>
    <row r="21" spans="1:13" s="5" customFormat="1" ht="30" customHeight="1" x14ac:dyDescent="0.25">
      <c r="B21" s="9"/>
      <c r="C21" s="133">
        <v>2.5</v>
      </c>
      <c r="D21" s="145"/>
      <c r="E21" s="145"/>
      <c r="F21" s="145"/>
      <c r="G21" s="146" t="s">
        <v>109</v>
      </c>
      <c r="H21" s="145" t="s">
        <v>107</v>
      </c>
      <c r="I21" s="136">
        <v>5877.7050000000008</v>
      </c>
      <c r="J21" s="137">
        <v>46645</v>
      </c>
      <c r="K21" s="138">
        <f t="shared" si="0"/>
        <v>274165550</v>
      </c>
      <c r="L21" s="10"/>
    </row>
    <row r="22" spans="1:13" ht="30" customHeight="1" x14ac:dyDescent="0.3">
      <c r="B22" s="16"/>
      <c r="C22" s="133">
        <v>2.6</v>
      </c>
      <c r="D22" s="134"/>
      <c r="E22" s="134"/>
      <c r="F22" s="134"/>
      <c r="G22" s="144" t="s">
        <v>110</v>
      </c>
      <c r="H22" s="134" t="s">
        <v>105</v>
      </c>
      <c r="I22" s="136">
        <v>5198.76</v>
      </c>
      <c r="J22" s="137">
        <v>37078</v>
      </c>
      <c r="K22" s="138">
        <f>+ROUNDUP(I22*J22,0)</f>
        <v>192759624</v>
      </c>
      <c r="L22" s="17"/>
    </row>
    <row r="23" spans="1:13" ht="30" customHeight="1" thickBot="1" x14ac:dyDescent="0.35">
      <c r="A23" s="5"/>
      <c r="B23" s="9"/>
      <c r="C23" s="139" t="s">
        <v>18</v>
      </c>
      <c r="D23" s="147"/>
      <c r="E23" s="148"/>
      <c r="F23" s="147"/>
      <c r="G23" s="147"/>
      <c r="H23" s="147"/>
      <c r="I23" s="136"/>
      <c r="J23" s="147"/>
      <c r="K23" s="143">
        <f>+SUM(K17:K22)</f>
        <v>1463354081</v>
      </c>
      <c r="L23" s="10"/>
      <c r="M23" s="5"/>
    </row>
    <row r="24" spans="1:13" ht="30" customHeight="1" thickBot="1" x14ac:dyDescent="0.35">
      <c r="A24" s="5"/>
      <c r="B24" s="9"/>
      <c r="C24" s="130"/>
      <c r="D24" s="131" t="s">
        <v>111</v>
      </c>
      <c r="E24" s="131"/>
      <c r="F24" s="131"/>
      <c r="G24" s="131"/>
      <c r="H24" s="131"/>
      <c r="I24" s="131"/>
      <c r="J24" s="131"/>
      <c r="K24" s="132"/>
      <c r="L24" s="10"/>
      <c r="M24" s="5"/>
    </row>
    <row r="25" spans="1:13" ht="30" customHeight="1" x14ac:dyDescent="0.3">
      <c r="A25" s="5"/>
      <c r="B25" s="9"/>
      <c r="C25" s="133">
        <v>3.1</v>
      </c>
      <c r="D25" s="149"/>
      <c r="E25" s="149"/>
      <c r="F25" s="149"/>
      <c r="G25" s="150" t="s">
        <v>112</v>
      </c>
      <c r="H25" s="149" t="s">
        <v>98</v>
      </c>
      <c r="I25" s="136">
        <v>296.10000000000002</v>
      </c>
      <c r="J25" s="365">
        <v>143022</v>
      </c>
      <c r="K25" s="138">
        <f t="shared" ref="K25:K75" si="1">+ROUNDUP(I25*J25,0)</f>
        <v>42348815</v>
      </c>
      <c r="L25" s="10"/>
      <c r="M25" s="5"/>
    </row>
    <row r="26" spans="1:13" ht="30" customHeight="1" x14ac:dyDescent="0.3">
      <c r="A26" s="5"/>
      <c r="B26" s="9"/>
      <c r="C26" s="133">
        <v>3.2</v>
      </c>
      <c r="D26" s="151"/>
      <c r="E26" s="151"/>
      <c r="F26" s="151"/>
      <c r="G26" s="150" t="s">
        <v>113</v>
      </c>
      <c r="H26" s="149" t="s">
        <v>98</v>
      </c>
      <c r="I26" s="136">
        <v>782.9</v>
      </c>
      <c r="J26" s="137">
        <v>71757</v>
      </c>
      <c r="K26" s="138">
        <f t="shared" si="1"/>
        <v>56178556</v>
      </c>
      <c r="L26" s="10"/>
      <c r="M26" s="5"/>
    </row>
    <row r="27" spans="1:13" ht="30" customHeight="1" x14ac:dyDescent="0.3">
      <c r="A27" s="5"/>
      <c r="B27" s="9"/>
      <c r="C27" s="133">
        <v>3.3</v>
      </c>
      <c r="D27" s="149"/>
      <c r="E27" s="149"/>
      <c r="F27" s="149"/>
      <c r="G27" s="150" t="s">
        <v>114</v>
      </c>
      <c r="H27" s="149" t="s">
        <v>98</v>
      </c>
      <c r="I27" s="136">
        <v>633.1</v>
      </c>
      <c r="J27" s="137">
        <v>54557</v>
      </c>
      <c r="K27" s="138">
        <f t="shared" si="1"/>
        <v>34540037</v>
      </c>
      <c r="L27" s="10"/>
      <c r="M27" s="5"/>
    </row>
    <row r="28" spans="1:13" ht="30" customHeight="1" x14ac:dyDescent="0.3">
      <c r="A28" s="5"/>
      <c r="B28" s="9"/>
      <c r="C28" s="133">
        <v>3.4</v>
      </c>
      <c r="D28" s="149"/>
      <c r="E28" s="149"/>
      <c r="F28" s="149"/>
      <c r="G28" s="150" t="s">
        <v>115</v>
      </c>
      <c r="H28" s="149" t="s">
        <v>98</v>
      </c>
      <c r="I28" s="136">
        <v>235.2</v>
      </c>
      <c r="J28" s="137">
        <v>50691</v>
      </c>
      <c r="K28" s="138">
        <f t="shared" si="1"/>
        <v>11922524</v>
      </c>
      <c r="L28" s="10"/>
      <c r="M28" s="5"/>
    </row>
    <row r="29" spans="1:13" ht="30" customHeight="1" x14ac:dyDescent="0.3">
      <c r="A29" s="5"/>
      <c r="B29" s="9"/>
      <c r="C29" s="133">
        <v>3.5</v>
      </c>
      <c r="D29" s="149"/>
      <c r="E29" s="149"/>
      <c r="F29" s="149"/>
      <c r="G29" s="150" t="s">
        <v>116</v>
      </c>
      <c r="H29" s="149" t="s">
        <v>98</v>
      </c>
      <c r="I29" s="136">
        <v>1594.5</v>
      </c>
      <c r="J29" s="137">
        <v>47576</v>
      </c>
      <c r="K29" s="138">
        <f t="shared" si="1"/>
        <v>75859932</v>
      </c>
      <c r="L29" s="10"/>
      <c r="M29" s="5"/>
    </row>
    <row r="30" spans="1:13" ht="30" customHeight="1" x14ac:dyDescent="0.3">
      <c r="A30" s="5"/>
      <c r="B30" s="9"/>
      <c r="C30" s="133">
        <v>3.6</v>
      </c>
      <c r="D30" s="149"/>
      <c r="E30" s="149"/>
      <c r="F30" s="149"/>
      <c r="G30" s="150" t="s">
        <v>117</v>
      </c>
      <c r="H30" s="149" t="s">
        <v>98</v>
      </c>
      <c r="I30" s="136">
        <v>790.5</v>
      </c>
      <c r="J30" s="137">
        <v>25891</v>
      </c>
      <c r="K30" s="138">
        <f t="shared" si="1"/>
        <v>20466836</v>
      </c>
      <c r="L30" s="10"/>
      <c r="M30" s="5"/>
    </row>
    <row r="31" spans="1:13" ht="30" customHeight="1" x14ac:dyDescent="0.3">
      <c r="A31" s="5"/>
      <c r="B31" s="9"/>
      <c r="C31" s="133">
        <v>3.7</v>
      </c>
      <c r="D31" s="149"/>
      <c r="E31" s="149"/>
      <c r="F31" s="149"/>
      <c r="G31" s="150" t="s">
        <v>118</v>
      </c>
      <c r="H31" s="149" t="s">
        <v>98</v>
      </c>
      <c r="I31" s="136">
        <v>1417.7</v>
      </c>
      <c r="J31" s="137">
        <v>11669</v>
      </c>
      <c r="K31" s="138">
        <f t="shared" si="1"/>
        <v>16543142</v>
      </c>
      <c r="L31" s="10"/>
      <c r="M31" s="5"/>
    </row>
    <row r="32" spans="1:13" ht="30" customHeight="1" x14ac:dyDescent="0.3">
      <c r="A32" s="5"/>
      <c r="B32" s="9"/>
      <c r="C32" s="133">
        <v>3.8</v>
      </c>
      <c r="D32" s="149"/>
      <c r="E32" s="149"/>
      <c r="F32" s="149"/>
      <c r="G32" s="150" t="s">
        <v>119</v>
      </c>
      <c r="H32" s="149" t="s">
        <v>98</v>
      </c>
      <c r="I32" s="136">
        <v>2817.16</v>
      </c>
      <c r="J32" s="137">
        <v>8702</v>
      </c>
      <c r="K32" s="138">
        <f t="shared" si="1"/>
        <v>24514927</v>
      </c>
      <c r="L32" s="10"/>
      <c r="M32" s="5"/>
    </row>
    <row r="33" spans="1:13" ht="30" customHeight="1" x14ac:dyDescent="0.3">
      <c r="A33" s="5"/>
      <c r="B33" s="9"/>
      <c r="C33" s="133">
        <v>3.9</v>
      </c>
      <c r="D33" s="149"/>
      <c r="E33" s="149"/>
      <c r="F33" s="149"/>
      <c r="G33" s="150" t="s">
        <v>120</v>
      </c>
      <c r="H33" s="149" t="s">
        <v>98</v>
      </c>
      <c r="I33" s="136">
        <v>1938.16</v>
      </c>
      <c r="J33" s="137">
        <v>7779</v>
      </c>
      <c r="K33" s="138">
        <f t="shared" si="1"/>
        <v>15076947</v>
      </c>
      <c r="L33" s="10"/>
      <c r="M33" s="5"/>
    </row>
    <row r="34" spans="1:13" ht="30" customHeight="1" x14ac:dyDescent="0.3">
      <c r="A34" s="5"/>
      <c r="B34" s="9"/>
      <c r="C34" s="133">
        <v>3.1</v>
      </c>
      <c r="D34" s="149"/>
      <c r="E34" s="149"/>
      <c r="F34" s="149"/>
      <c r="G34" s="150" t="s">
        <v>121</v>
      </c>
      <c r="H34" s="149" t="s">
        <v>98</v>
      </c>
      <c r="I34" s="136">
        <v>6739.2999999999993</v>
      </c>
      <c r="J34" s="137">
        <v>6724</v>
      </c>
      <c r="K34" s="138">
        <f t="shared" si="1"/>
        <v>45315054</v>
      </c>
      <c r="L34" s="10"/>
      <c r="M34" s="5"/>
    </row>
    <row r="35" spans="1:13" ht="30" customHeight="1" x14ac:dyDescent="0.3">
      <c r="A35" s="5"/>
      <c r="B35" s="9"/>
      <c r="C35" s="133">
        <v>3.11</v>
      </c>
      <c r="D35" s="149"/>
      <c r="E35" s="149"/>
      <c r="F35" s="149"/>
      <c r="G35" s="150" t="s">
        <v>122</v>
      </c>
      <c r="H35" s="149" t="s">
        <v>123</v>
      </c>
      <c r="I35" s="136">
        <v>1</v>
      </c>
      <c r="J35" s="137">
        <v>16482212.4</v>
      </c>
      <c r="K35" s="138">
        <f t="shared" si="1"/>
        <v>16482213</v>
      </c>
      <c r="L35" s="10"/>
      <c r="M35" s="5"/>
    </row>
    <row r="36" spans="1:13" ht="30" customHeight="1" x14ac:dyDescent="0.3">
      <c r="A36" s="5"/>
      <c r="B36" s="9"/>
      <c r="C36" s="133">
        <v>3.12</v>
      </c>
      <c r="D36" s="149"/>
      <c r="E36" s="149"/>
      <c r="F36" s="149"/>
      <c r="G36" s="150" t="s">
        <v>124</v>
      </c>
      <c r="H36" s="149" t="s">
        <v>123</v>
      </c>
      <c r="I36" s="136">
        <v>1</v>
      </c>
      <c r="J36" s="137">
        <v>5872467.7999999998</v>
      </c>
      <c r="K36" s="138">
        <f t="shared" si="1"/>
        <v>5872468</v>
      </c>
      <c r="L36" s="10"/>
      <c r="M36" s="5"/>
    </row>
    <row r="37" spans="1:13" ht="30" customHeight="1" x14ac:dyDescent="0.3">
      <c r="A37" s="5"/>
      <c r="B37" s="9"/>
      <c r="C37" s="133">
        <v>3.13</v>
      </c>
      <c r="D37" s="149"/>
      <c r="E37" s="149"/>
      <c r="F37" s="149"/>
      <c r="G37" s="150" t="s">
        <v>125</v>
      </c>
      <c r="H37" s="149" t="s">
        <v>123</v>
      </c>
      <c r="I37" s="136">
        <v>1</v>
      </c>
      <c r="J37" s="137">
        <v>9957138.4000000004</v>
      </c>
      <c r="K37" s="138">
        <f t="shared" si="1"/>
        <v>9957139</v>
      </c>
      <c r="L37" s="10"/>
      <c r="M37" s="5"/>
    </row>
    <row r="38" spans="1:13" ht="30" customHeight="1" x14ac:dyDescent="0.3">
      <c r="A38" s="5"/>
      <c r="B38" s="9"/>
      <c r="C38" s="133">
        <v>3.14</v>
      </c>
      <c r="D38" s="149"/>
      <c r="E38" s="149"/>
      <c r="F38" s="149"/>
      <c r="G38" s="150" t="s">
        <v>126</v>
      </c>
      <c r="H38" s="149" t="s">
        <v>123</v>
      </c>
      <c r="I38" s="136">
        <v>1</v>
      </c>
      <c r="J38" s="137">
        <v>16464594.6</v>
      </c>
      <c r="K38" s="138">
        <f t="shared" si="1"/>
        <v>16464595</v>
      </c>
      <c r="L38" s="10"/>
      <c r="M38" s="5"/>
    </row>
    <row r="39" spans="1:13" ht="30" customHeight="1" x14ac:dyDescent="0.3">
      <c r="A39" s="5"/>
      <c r="B39" s="9"/>
      <c r="C39" s="133">
        <v>3.15</v>
      </c>
      <c r="D39" s="149"/>
      <c r="E39" s="149"/>
      <c r="F39" s="149"/>
      <c r="G39" s="150" t="s">
        <v>127</v>
      </c>
      <c r="H39" s="149" t="s">
        <v>123</v>
      </c>
      <c r="I39" s="136">
        <v>2</v>
      </c>
      <c r="J39" s="137">
        <v>4354762.8</v>
      </c>
      <c r="K39" s="138">
        <f t="shared" si="1"/>
        <v>8709526</v>
      </c>
      <c r="L39" s="10"/>
      <c r="M39" s="5"/>
    </row>
    <row r="40" spans="1:13" ht="30" customHeight="1" x14ac:dyDescent="0.3">
      <c r="A40" s="5"/>
      <c r="B40" s="9"/>
      <c r="C40" s="133">
        <v>3.16</v>
      </c>
      <c r="D40" s="149"/>
      <c r="E40" s="149"/>
      <c r="F40" s="149"/>
      <c r="G40" s="150" t="s">
        <v>128</v>
      </c>
      <c r="H40" s="149" t="s">
        <v>123</v>
      </c>
      <c r="I40" s="136">
        <v>2</v>
      </c>
      <c r="J40" s="137">
        <v>4850946.0999999996</v>
      </c>
      <c r="K40" s="138">
        <f t="shared" si="1"/>
        <v>9701893</v>
      </c>
      <c r="L40" s="10"/>
      <c r="M40" s="5"/>
    </row>
    <row r="41" spans="1:13" ht="30" customHeight="1" x14ac:dyDescent="0.3">
      <c r="A41" s="5"/>
      <c r="B41" s="9"/>
      <c r="C41" s="133">
        <v>3.17</v>
      </c>
      <c r="D41" s="149"/>
      <c r="E41" s="149"/>
      <c r="F41" s="149"/>
      <c r="G41" s="150" t="s">
        <v>129</v>
      </c>
      <c r="H41" s="149" t="s">
        <v>123</v>
      </c>
      <c r="I41" s="136">
        <v>1</v>
      </c>
      <c r="J41" s="137">
        <v>31642992.399999999</v>
      </c>
      <c r="K41" s="138">
        <f t="shared" si="1"/>
        <v>31642993</v>
      </c>
      <c r="L41" s="10"/>
      <c r="M41" s="5"/>
    </row>
    <row r="42" spans="1:13" ht="30" customHeight="1" x14ac:dyDescent="0.3">
      <c r="A42" s="5"/>
      <c r="B42" s="9"/>
      <c r="C42" s="133">
        <v>3.18</v>
      </c>
      <c r="D42" s="149"/>
      <c r="E42" s="149"/>
      <c r="F42" s="149"/>
      <c r="G42" s="150" t="s">
        <v>130</v>
      </c>
      <c r="H42" s="149" t="s">
        <v>123</v>
      </c>
      <c r="I42" s="136">
        <v>117</v>
      </c>
      <c r="J42" s="137">
        <v>750262</v>
      </c>
      <c r="K42" s="138">
        <f t="shared" si="1"/>
        <v>87780654</v>
      </c>
      <c r="L42" s="10"/>
      <c r="M42" s="5"/>
    </row>
    <row r="43" spans="1:13" ht="30" customHeight="1" x14ac:dyDescent="0.3">
      <c r="A43" s="5"/>
      <c r="B43" s="9"/>
      <c r="C43" s="133">
        <v>3.19</v>
      </c>
      <c r="D43" s="149"/>
      <c r="E43" s="149"/>
      <c r="F43" s="149"/>
      <c r="G43" s="150" t="s">
        <v>131</v>
      </c>
      <c r="H43" s="149" t="s">
        <v>123</v>
      </c>
      <c r="I43" s="136">
        <v>10</v>
      </c>
      <c r="J43" s="137">
        <v>3773687</v>
      </c>
      <c r="K43" s="138">
        <f t="shared" si="1"/>
        <v>37736870</v>
      </c>
      <c r="L43" s="10"/>
      <c r="M43" s="5"/>
    </row>
    <row r="44" spans="1:13" ht="30" customHeight="1" x14ac:dyDescent="0.3">
      <c r="A44" s="5"/>
      <c r="B44" s="9"/>
      <c r="C44" s="133">
        <v>3.2</v>
      </c>
      <c r="D44" s="149"/>
      <c r="E44" s="149"/>
      <c r="F44" s="149"/>
      <c r="G44" s="150" t="s">
        <v>132</v>
      </c>
      <c r="H44" s="149" t="s">
        <v>123</v>
      </c>
      <c r="I44" s="136">
        <v>1</v>
      </c>
      <c r="J44" s="137">
        <v>15586622.6</v>
      </c>
      <c r="K44" s="138">
        <f t="shared" si="1"/>
        <v>15586623</v>
      </c>
      <c r="L44" s="10"/>
      <c r="M44" s="5"/>
    </row>
    <row r="45" spans="1:13" ht="30" customHeight="1" x14ac:dyDescent="0.3">
      <c r="A45" s="5"/>
      <c r="B45" s="9"/>
      <c r="C45" s="133">
        <v>3.21</v>
      </c>
      <c r="D45" s="149"/>
      <c r="E45" s="149"/>
      <c r="F45" s="149"/>
      <c r="G45" s="150" t="s">
        <v>133</v>
      </c>
      <c r="H45" s="149" t="s">
        <v>123</v>
      </c>
      <c r="I45" s="136">
        <v>6</v>
      </c>
      <c r="J45" s="137">
        <v>404084</v>
      </c>
      <c r="K45" s="138">
        <f t="shared" si="1"/>
        <v>2424504</v>
      </c>
      <c r="L45" s="10"/>
      <c r="M45" s="5"/>
    </row>
    <row r="46" spans="1:13" ht="30" customHeight="1" x14ac:dyDescent="0.3">
      <c r="A46" s="5"/>
      <c r="B46" s="9"/>
      <c r="C46" s="133">
        <v>3.22</v>
      </c>
      <c r="D46" s="149"/>
      <c r="E46" s="149"/>
      <c r="F46" s="149"/>
      <c r="G46" s="150" t="s">
        <v>134</v>
      </c>
      <c r="H46" s="149" t="s">
        <v>123</v>
      </c>
      <c r="I46" s="136">
        <v>2</v>
      </c>
      <c r="J46" s="137">
        <v>346944.7</v>
      </c>
      <c r="K46" s="138">
        <f t="shared" si="1"/>
        <v>693890</v>
      </c>
      <c r="L46" s="10"/>
      <c r="M46" s="5"/>
    </row>
    <row r="47" spans="1:13" ht="30" customHeight="1" x14ac:dyDescent="0.3">
      <c r="A47" s="5"/>
      <c r="B47" s="9"/>
      <c r="C47" s="133">
        <v>3.23</v>
      </c>
      <c r="D47" s="149"/>
      <c r="E47" s="149"/>
      <c r="F47" s="149"/>
      <c r="G47" s="150" t="s">
        <v>135</v>
      </c>
      <c r="H47" s="149" t="s">
        <v>123</v>
      </c>
      <c r="I47" s="136">
        <v>1</v>
      </c>
      <c r="J47" s="137">
        <v>8933150.6999999993</v>
      </c>
      <c r="K47" s="138">
        <f t="shared" si="1"/>
        <v>8933151</v>
      </c>
      <c r="L47" s="10"/>
      <c r="M47" s="5"/>
    </row>
    <row r="48" spans="1:13" ht="30" customHeight="1" x14ac:dyDescent="0.3">
      <c r="A48" s="5"/>
      <c r="B48" s="9"/>
      <c r="C48" s="133">
        <v>3.24</v>
      </c>
      <c r="D48" s="149"/>
      <c r="E48" s="149"/>
      <c r="F48" s="149"/>
      <c r="G48" s="150" t="s">
        <v>136</v>
      </c>
      <c r="H48" s="149" t="s">
        <v>123</v>
      </c>
      <c r="I48" s="136">
        <v>33</v>
      </c>
      <c r="J48" s="137">
        <v>1516032</v>
      </c>
      <c r="K48" s="138">
        <f t="shared" si="1"/>
        <v>50029056</v>
      </c>
      <c r="L48" s="10"/>
      <c r="M48" s="5"/>
    </row>
    <row r="49" spans="1:13" ht="30" customHeight="1" x14ac:dyDescent="0.3">
      <c r="A49" s="5"/>
      <c r="B49" s="9"/>
      <c r="C49" s="133">
        <v>3.25</v>
      </c>
      <c r="D49" s="149"/>
      <c r="E49" s="149"/>
      <c r="F49" s="149"/>
      <c r="G49" s="150" t="s">
        <v>137</v>
      </c>
      <c r="H49" s="149" t="s">
        <v>123</v>
      </c>
      <c r="I49" s="136">
        <v>8</v>
      </c>
      <c r="J49" s="137">
        <v>674470.2</v>
      </c>
      <c r="K49" s="138">
        <f t="shared" si="1"/>
        <v>5395762</v>
      </c>
      <c r="L49" s="10"/>
      <c r="M49" s="5"/>
    </row>
    <row r="50" spans="1:13" ht="30" customHeight="1" x14ac:dyDescent="0.3">
      <c r="A50" s="5"/>
      <c r="B50" s="9"/>
      <c r="C50" s="133">
        <v>3.26</v>
      </c>
      <c r="D50" s="149"/>
      <c r="E50" s="149"/>
      <c r="F50" s="149"/>
      <c r="G50" s="150" t="s">
        <v>138</v>
      </c>
      <c r="H50" s="149" t="s">
        <v>123</v>
      </c>
      <c r="I50" s="136">
        <v>1</v>
      </c>
      <c r="J50" s="137">
        <v>3224629</v>
      </c>
      <c r="K50" s="138">
        <f t="shared" si="1"/>
        <v>3224629</v>
      </c>
      <c r="L50" s="10"/>
      <c r="M50" s="5"/>
    </row>
    <row r="51" spans="1:13" ht="30" customHeight="1" x14ac:dyDescent="0.3">
      <c r="A51" s="5"/>
      <c r="B51" s="9"/>
      <c r="C51" s="133">
        <v>3.27</v>
      </c>
      <c r="D51" s="149"/>
      <c r="E51" s="149"/>
      <c r="F51" s="149"/>
      <c r="G51" s="150" t="s">
        <v>139</v>
      </c>
      <c r="H51" s="149" t="s">
        <v>123</v>
      </c>
      <c r="I51" s="136">
        <v>1</v>
      </c>
      <c r="J51" s="137">
        <v>4214678.6100000003</v>
      </c>
      <c r="K51" s="138">
        <f t="shared" si="1"/>
        <v>4214679</v>
      </c>
      <c r="L51" s="10"/>
      <c r="M51" s="5"/>
    </row>
    <row r="52" spans="1:13" ht="30" customHeight="1" x14ac:dyDescent="0.3">
      <c r="A52" s="5"/>
      <c r="B52" s="9"/>
      <c r="C52" s="133">
        <v>3.28</v>
      </c>
      <c r="D52" s="149"/>
      <c r="E52" s="149"/>
      <c r="F52" s="149"/>
      <c r="G52" s="150" t="s">
        <v>140</v>
      </c>
      <c r="H52" s="149" t="s">
        <v>123</v>
      </c>
      <c r="I52" s="136">
        <v>14</v>
      </c>
      <c r="J52" s="137">
        <v>4021228</v>
      </c>
      <c r="K52" s="138">
        <f t="shared" si="1"/>
        <v>56297192</v>
      </c>
      <c r="L52" s="10"/>
      <c r="M52" s="5"/>
    </row>
    <row r="53" spans="1:13" ht="30" customHeight="1" x14ac:dyDescent="0.3">
      <c r="A53" s="5"/>
      <c r="B53" s="9"/>
      <c r="C53" s="133">
        <v>3.29</v>
      </c>
      <c r="D53" s="149"/>
      <c r="E53" s="149"/>
      <c r="F53" s="149"/>
      <c r="G53" s="150" t="s">
        <v>141</v>
      </c>
      <c r="H53" s="149" t="s">
        <v>123</v>
      </c>
      <c r="I53" s="136">
        <v>3</v>
      </c>
      <c r="J53" s="137">
        <v>4494341</v>
      </c>
      <c r="K53" s="138">
        <f t="shared" si="1"/>
        <v>13483023</v>
      </c>
      <c r="L53" s="10"/>
      <c r="M53" s="5"/>
    </row>
    <row r="54" spans="1:13" ht="30" customHeight="1" x14ac:dyDescent="0.3">
      <c r="A54" s="5"/>
      <c r="B54" s="9"/>
      <c r="C54" s="133">
        <v>3.3</v>
      </c>
      <c r="D54" s="149"/>
      <c r="E54" s="149"/>
      <c r="F54" s="149"/>
      <c r="G54" s="150" t="s">
        <v>142</v>
      </c>
      <c r="H54" s="149" t="s">
        <v>123</v>
      </c>
      <c r="I54" s="136">
        <v>27</v>
      </c>
      <c r="J54" s="137">
        <v>891084</v>
      </c>
      <c r="K54" s="138">
        <f t="shared" si="1"/>
        <v>24059268</v>
      </c>
      <c r="L54" s="10"/>
      <c r="M54" s="5"/>
    </row>
    <row r="55" spans="1:13" ht="30" customHeight="1" x14ac:dyDescent="0.3">
      <c r="A55" s="5"/>
      <c r="B55" s="9"/>
      <c r="C55" s="133">
        <v>3.31</v>
      </c>
      <c r="D55" s="149"/>
      <c r="E55" s="149"/>
      <c r="F55" s="149"/>
      <c r="G55" s="150" t="s">
        <v>143</v>
      </c>
      <c r="H55" s="149" t="s">
        <v>123</v>
      </c>
      <c r="I55" s="136">
        <v>6</v>
      </c>
      <c r="J55" s="137">
        <v>426054</v>
      </c>
      <c r="K55" s="138">
        <f t="shared" si="1"/>
        <v>2556324</v>
      </c>
      <c r="L55" s="10"/>
      <c r="M55" s="5"/>
    </row>
    <row r="56" spans="1:13" ht="30" customHeight="1" x14ac:dyDescent="0.3">
      <c r="A56" s="5"/>
      <c r="B56" s="9"/>
      <c r="C56" s="133">
        <v>3.32</v>
      </c>
      <c r="D56" s="149"/>
      <c r="E56" s="149"/>
      <c r="F56" s="149"/>
      <c r="G56" s="150" t="s">
        <v>144</v>
      </c>
      <c r="H56" s="149" t="s">
        <v>123</v>
      </c>
      <c r="I56" s="136">
        <v>3</v>
      </c>
      <c r="J56" s="137">
        <v>4766533.5</v>
      </c>
      <c r="K56" s="138">
        <f t="shared" si="1"/>
        <v>14299601</v>
      </c>
      <c r="L56" s="10"/>
      <c r="M56" s="5"/>
    </row>
    <row r="57" spans="1:13" ht="30" customHeight="1" x14ac:dyDescent="0.3">
      <c r="A57" s="5"/>
      <c r="B57" s="9"/>
      <c r="C57" s="133">
        <v>3.33</v>
      </c>
      <c r="D57" s="149"/>
      <c r="E57" s="149"/>
      <c r="F57" s="149"/>
      <c r="G57" s="150" t="s">
        <v>145</v>
      </c>
      <c r="H57" s="149" t="s">
        <v>123</v>
      </c>
      <c r="I57" s="136">
        <v>1</v>
      </c>
      <c r="J57" s="137">
        <v>3288670</v>
      </c>
      <c r="K57" s="138">
        <f t="shared" si="1"/>
        <v>3288670</v>
      </c>
      <c r="L57" s="10"/>
      <c r="M57" s="5"/>
    </row>
    <row r="58" spans="1:13" ht="30" customHeight="1" x14ac:dyDescent="0.3">
      <c r="A58" s="5"/>
      <c r="B58" s="9"/>
      <c r="C58" s="133">
        <v>3.34</v>
      </c>
      <c r="D58" s="149"/>
      <c r="E58" s="149"/>
      <c r="F58" s="149"/>
      <c r="G58" s="150" t="s">
        <v>146</v>
      </c>
      <c r="H58" s="149" t="s">
        <v>123</v>
      </c>
      <c r="I58" s="136">
        <v>3</v>
      </c>
      <c r="J58" s="137">
        <v>6046222</v>
      </c>
      <c r="K58" s="138">
        <f t="shared" si="1"/>
        <v>18138666</v>
      </c>
      <c r="L58" s="10"/>
      <c r="M58" s="5"/>
    </row>
    <row r="59" spans="1:13" ht="30" customHeight="1" x14ac:dyDescent="0.3">
      <c r="A59" s="5"/>
      <c r="B59" s="9"/>
      <c r="C59" s="133">
        <v>3.3500000000000099</v>
      </c>
      <c r="D59" s="149"/>
      <c r="E59" s="149"/>
      <c r="F59" s="149"/>
      <c r="G59" s="150" t="s">
        <v>147</v>
      </c>
      <c r="H59" s="149" t="s">
        <v>123</v>
      </c>
      <c r="I59" s="136">
        <v>2</v>
      </c>
      <c r="J59" s="137">
        <v>3932044.3</v>
      </c>
      <c r="K59" s="138">
        <f t="shared" si="1"/>
        <v>7864089</v>
      </c>
      <c r="L59" s="10"/>
      <c r="M59" s="5"/>
    </row>
    <row r="60" spans="1:13" ht="30" customHeight="1" x14ac:dyDescent="0.3">
      <c r="A60" s="5"/>
      <c r="B60" s="9"/>
      <c r="C60" s="133">
        <v>3.3600000000000101</v>
      </c>
      <c r="D60" s="149"/>
      <c r="E60" s="149"/>
      <c r="F60" s="149"/>
      <c r="G60" s="150" t="s">
        <v>148</v>
      </c>
      <c r="H60" s="149" t="s">
        <v>123</v>
      </c>
      <c r="I60" s="136">
        <v>4</v>
      </c>
      <c r="J60" s="137">
        <v>3927074</v>
      </c>
      <c r="K60" s="138">
        <f t="shared" si="1"/>
        <v>15708296</v>
      </c>
      <c r="L60" s="10"/>
      <c r="M60" s="5"/>
    </row>
    <row r="61" spans="1:13" ht="30" customHeight="1" x14ac:dyDescent="0.3">
      <c r="A61" s="5"/>
      <c r="B61" s="9"/>
      <c r="C61" s="133">
        <v>3.3700000000000099</v>
      </c>
      <c r="D61" s="149"/>
      <c r="E61" s="149"/>
      <c r="F61" s="149"/>
      <c r="G61" s="150" t="s">
        <v>149</v>
      </c>
      <c r="H61" s="149" t="s">
        <v>123</v>
      </c>
      <c r="I61" s="136">
        <v>10</v>
      </c>
      <c r="J61" s="137">
        <v>2113780</v>
      </c>
      <c r="K61" s="138">
        <f t="shared" si="1"/>
        <v>21137800</v>
      </c>
      <c r="L61" s="10"/>
      <c r="M61" s="5"/>
    </row>
    <row r="62" spans="1:13" ht="30" customHeight="1" x14ac:dyDescent="0.3">
      <c r="A62" s="5"/>
      <c r="B62" s="9"/>
      <c r="C62" s="133">
        <v>3.3800000000000101</v>
      </c>
      <c r="D62" s="149"/>
      <c r="E62" s="149"/>
      <c r="F62" s="149"/>
      <c r="G62" s="150" t="s">
        <v>150</v>
      </c>
      <c r="H62" s="149" t="s">
        <v>123</v>
      </c>
      <c r="I62" s="136">
        <v>4</v>
      </c>
      <c r="J62" s="137">
        <v>1810150.5</v>
      </c>
      <c r="K62" s="138">
        <f t="shared" si="1"/>
        <v>7240602</v>
      </c>
      <c r="L62" s="10"/>
      <c r="M62" s="5"/>
    </row>
    <row r="63" spans="1:13" ht="30" customHeight="1" x14ac:dyDescent="0.3">
      <c r="A63" s="5"/>
      <c r="B63" s="9"/>
      <c r="C63" s="133">
        <v>3.3900000000000099</v>
      </c>
      <c r="D63" s="149"/>
      <c r="E63" s="149"/>
      <c r="F63" s="149"/>
      <c r="G63" s="150" t="s">
        <v>151</v>
      </c>
      <c r="H63" s="149" t="s">
        <v>123</v>
      </c>
      <c r="I63" s="136">
        <v>1</v>
      </c>
      <c r="J63" s="137">
        <v>3068797</v>
      </c>
      <c r="K63" s="138">
        <f t="shared" si="1"/>
        <v>3068797</v>
      </c>
      <c r="L63" s="10"/>
      <c r="M63" s="5"/>
    </row>
    <row r="64" spans="1:13" ht="30" customHeight="1" x14ac:dyDescent="0.3">
      <c r="A64" s="5"/>
      <c r="B64" s="9"/>
      <c r="C64" s="133">
        <v>3.4000000000000101</v>
      </c>
      <c r="D64" s="149"/>
      <c r="E64" s="149"/>
      <c r="F64" s="149"/>
      <c r="G64" s="150" t="s">
        <v>152</v>
      </c>
      <c r="H64" s="149" t="s">
        <v>123</v>
      </c>
      <c r="I64" s="136">
        <v>1</v>
      </c>
      <c r="J64" s="137">
        <v>1862587.3</v>
      </c>
      <c r="K64" s="138">
        <f t="shared" si="1"/>
        <v>1862588</v>
      </c>
      <c r="L64" s="10"/>
      <c r="M64" s="5"/>
    </row>
    <row r="65" spans="1:13" ht="30" customHeight="1" x14ac:dyDescent="0.3">
      <c r="A65" s="5"/>
      <c r="B65" s="9"/>
      <c r="C65" s="133">
        <v>3.4100000000000099</v>
      </c>
      <c r="D65" s="149"/>
      <c r="E65" s="149"/>
      <c r="F65" s="149"/>
      <c r="G65" s="150" t="s">
        <v>153</v>
      </c>
      <c r="H65" s="149" t="s">
        <v>123</v>
      </c>
      <c r="I65" s="136">
        <v>2</v>
      </c>
      <c r="J65" s="137">
        <v>404960</v>
      </c>
      <c r="K65" s="138">
        <f t="shared" si="1"/>
        <v>809920</v>
      </c>
      <c r="L65" s="10"/>
      <c r="M65" s="5"/>
    </row>
    <row r="66" spans="1:13" ht="30" customHeight="1" x14ac:dyDescent="0.3">
      <c r="A66" s="5"/>
      <c r="B66" s="9"/>
      <c r="C66" s="133">
        <v>3.4200000000000101</v>
      </c>
      <c r="D66" s="149"/>
      <c r="E66" s="149"/>
      <c r="F66" s="149"/>
      <c r="G66" s="150" t="s">
        <v>154</v>
      </c>
      <c r="H66" s="149" t="s">
        <v>123</v>
      </c>
      <c r="I66" s="136">
        <v>7</v>
      </c>
      <c r="J66" s="137">
        <v>596706</v>
      </c>
      <c r="K66" s="138">
        <f t="shared" si="1"/>
        <v>4176942</v>
      </c>
      <c r="L66" s="10"/>
      <c r="M66" s="5"/>
    </row>
    <row r="67" spans="1:13" ht="30" customHeight="1" x14ac:dyDescent="0.3">
      <c r="A67" s="5"/>
      <c r="B67" s="9"/>
      <c r="C67" s="133">
        <v>3.4300000000000099</v>
      </c>
      <c r="D67" s="149"/>
      <c r="E67" s="149"/>
      <c r="F67" s="149"/>
      <c r="G67" s="150" t="s">
        <v>155</v>
      </c>
      <c r="H67" s="149" t="s">
        <v>123</v>
      </c>
      <c r="I67" s="136">
        <v>23</v>
      </c>
      <c r="J67" s="137">
        <v>716235</v>
      </c>
      <c r="K67" s="138">
        <f t="shared" si="1"/>
        <v>16473405</v>
      </c>
      <c r="L67" s="10"/>
      <c r="M67" s="5"/>
    </row>
    <row r="68" spans="1:13" ht="30" customHeight="1" x14ac:dyDescent="0.3">
      <c r="A68" s="5"/>
      <c r="B68" s="9"/>
      <c r="C68" s="133">
        <v>3.4400000000000102</v>
      </c>
      <c r="D68" s="149"/>
      <c r="E68" s="149"/>
      <c r="F68" s="149"/>
      <c r="G68" s="150" t="s">
        <v>156</v>
      </c>
      <c r="H68" s="149" t="s">
        <v>123</v>
      </c>
      <c r="I68" s="136">
        <v>2</v>
      </c>
      <c r="J68" s="137">
        <v>3912079.2</v>
      </c>
      <c r="K68" s="138">
        <f t="shared" si="1"/>
        <v>7824159</v>
      </c>
      <c r="L68" s="10"/>
      <c r="M68" s="5"/>
    </row>
    <row r="69" spans="1:13" ht="30" customHeight="1" x14ac:dyDescent="0.3">
      <c r="A69" s="5"/>
      <c r="B69" s="9"/>
      <c r="C69" s="133">
        <v>3.4500000000000099</v>
      </c>
      <c r="D69" s="149"/>
      <c r="E69" s="149"/>
      <c r="F69" s="149"/>
      <c r="G69" s="150" t="s">
        <v>157</v>
      </c>
      <c r="H69" s="149" t="s">
        <v>123</v>
      </c>
      <c r="I69" s="136">
        <v>1</v>
      </c>
      <c r="J69" s="137">
        <v>4657902</v>
      </c>
      <c r="K69" s="138">
        <f t="shared" si="1"/>
        <v>4657902</v>
      </c>
      <c r="L69" s="10"/>
      <c r="M69" s="5"/>
    </row>
    <row r="70" spans="1:13" ht="30" customHeight="1" x14ac:dyDescent="0.3">
      <c r="A70" s="5"/>
      <c r="B70" s="9"/>
      <c r="C70" s="133">
        <v>3.4600000000000102</v>
      </c>
      <c r="D70" s="149"/>
      <c r="E70" s="149"/>
      <c r="F70" s="149"/>
      <c r="G70" s="150" t="s">
        <v>158</v>
      </c>
      <c r="H70" s="149" t="s">
        <v>123</v>
      </c>
      <c r="I70" s="136">
        <v>1</v>
      </c>
      <c r="J70" s="137">
        <v>27396654.5</v>
      </c>
      <c r="K70" s="138">
        <f t="shared" si="1"/>
        <v>27396655</v>
      </c>
      <c r="L70" s="10"/>
      <c r="M70" s="5"/>
    </row>
    <row r="71" spans="1:13" x14ac:dyDescent="0.3">
      <c r="A71" s="5"/>
      <c r="B71" s="9"/>
      <c r="C71" s="133">
        <v>3.47000000000001</v>
      </c>
      <c r="D71" s="149"/>
      <c r="E71" s="149"/>
      <c r="F71" s="149"/>
      <c r="G71" s="150" t="s">
        <v>159</v>
      </c>
      <c r="H71" s="149" t="s">
        <v>123</v>
      </c>
      <c r="I71" s="136">
        <v>1</v>
      </c>
      <c r="J71" s="137">
        <v>74430895</v>
      </c>
      <c r="K71" s="138">
        <f t="shared" si="1"/>
        <v>74430895</v>
      </c>
      <c r="L71" s="10"/>
      <c r="M71" s="5"/>
    </row>
    <row r="72" spans="1:13" ht="42.75" x14ac:dyDescent="0.3">
      <c r="A72" s="5"/>
      <c r="B72" s="9"/>
      <c r="C72" s="133">
        <v>3.4800000000000102</v>
      </c>
      <c r="D72" s="149"/>
      <c r="E72" s="149"/>
      <c r="F72" s="149"/>
      <c r="G72" s="150" t="s">
        <v>160</v>
      </c>
      <c r="H72" s="149" t="s">
        <v>123</v>
      </c>
      <c r="I72" s="136">
        <v>144</v>
      </c>
      <c r="J72" s="137">
        <v>1419052</v>
      </c>
      <c r="K72" s="138">
        <f t="shared" si="1"/>
        <v>204343488</v>
      </c>
      <c r="L72" s="10"/>
      <c r="M72" s="5"/>
    </row>
    <row r="73" spans="1:13" ht="42.75" x14ac:dyDescent="0.3">
      <c r="A73" s="5"/>
      <c r="B73" s="9"/>
      <c r="C73" s="133">
        <v>3.49000000000001</v>
      </c>
      <c r="D73" s="149"/>
      <c r="E73" s="149"/>
      <c r="F73" s="149"/>
      <c r="G73" s="150" t="s">
        <v>161</v>
      </c>
      <c r="H73" s="149" t="s">
        <v>123</v>
      </c>
      <c r="I73" s="136">
        <v>77</v>
      </c>
      <c r="J73" s="137">
        <v>2736905</v>
      </c>
      <c r="K73" s="138">
        <f t="shared" si="1"/>
        <v>210741685</v>
      </c>
      <c r="L73" s="10"/>
      <c r="M73" s="5"/>
    </row>
    <row r="74" spans="1:13" ht="42.75" x14ac:dyDescent="0.3">
      <c r="A74" s="5"/>
      <c r="B74" s="9"/>
      <c r="C74" s="133">
        <v>3.5000000000000102</v>
      </c>
      <c r="D74" s="149"/>
      <c r="E74" s="149"/>
      <c r="F74" s="149"/>
      <c r="G74" s="150" t="s">
        <v>162</v>
      </c>
      <c r="H74" s="149" t="s">
        <v>123</v>
      </c>
      <c r="I74" s="136">
        <v>2</v>
      </c>
      <c r="J74" s="137">
        <v>9861487</v>
      </c>
      <c r="K74" s="138">
        <f t="shared" si="1"/>
        <v>19722974</v>
      </c>
      <c r="L74" s="10"/>
      <c r="M74" s="5"/>
    </row>
    <row r="75" spans="1:13" ht="28.5" x14ac:dyDescent="0.3">
      <c r="A75" s="5"/>
      <c r="B75" s="9"/>
      <c r="C75" s="133">
        <v>3.51000000000001</v>
      </c>
      <c r="D75" s="149"/>
      <c r="E75" s="149"/>
      <c r="F75" s="149"/>
      <c r="G75" s="150" t="s">
        <v>163</v>
      </c>
      <c r="H75" s="149" t="s">
        <v>123</v>
      </c>
      <c r="I75" s="136">
        <v>2</v>
      </c>
      <c r="J75" s="137">
        <v>11148141</v>
      </c>
      <c r="K75" s="138">
        <f t="shared" si="1"/>
        <v>22296282</v>
      </c>
      <c r="L75" s="10"/>
      <c r="M75" s="5"/>
    </row>
    <row r="76" spans="1:13" ht="30" customHeight="1" thickBot="1" x14ac:dyDescent="0.35">
      <c r="A76" s="5"/>
      <c r="B76" s="9"/>
      <c r="C76" s="154" t="s">
        <v>18</v>
      </c>
      <c r="D76" s="155"/>
      <c r="E76" s="155"/>
      <c r="F76" s="155"/>
      <c r="G76" s="156"/>
      <c r="H76" s="155"/>
      <c r="I76" s="136"/>
      <c r="J76" s="157"/>
      <c r="K76" s="143">
        <f>+SUM(K25:K75)</f>
        <v>1439496638</v>
      </c>
      <c r="L76" s="10"/>
      <c r="M76" s="5"/>
    </row>
    <row r="77" spans="1:13" ht="30" customHeight="1" thickBot="1" x14ac:dyDescent="0.35">
      <c r="A77" s="5"/>
      <c r="B77" s="9"/>
      <c r="C77" s="130"/>
      <c r="D77" s="131" t="s">
        <v>164</v>
      </c>
      <c r="E77" s="131"/>
      <c r="F77" s="131"/>
      <c r="G77" s="131"/>
      <c r="H77" s="131"/>
      <c r="I77" s="131"/>
      <c r="J77" s="131"/>
      <c r="K77" s="132"/>
      <c r="L77" s="10"/>
      <c r="M77" s="5"/>
    </row>
    <row r="78" spans="1:13" ht="30" customHeight="1" x14ac:dyDescent="0.3">
      <c r="A78" s="5"/>
      <c r="B78" s="9"/>
      <c r="C78" s="133">
        <v>4.0999999999999996</v>
      </c>
      <c r="D78" s="149"/>
      <c r="E78" s="149"/>
      <c r="F78" s="149"/>
      <c r="G78" s="150" t="s">
        <v>165</v>
      </c>
      <c r="H78" s="149" t="s">
        <v>107</v>
      </c>
      <c r="I78" s="136">
        <v>2673.9600000000009</v>
      </c>
      <c r="J78" s="137">
        <v>148778</v>
      </c>
      <c r="K78" s="138">
        <f t="shared" ref="K78:K82" si="2">+ROUNDUP(I78*J78,0)</f>
        <v>397826421</v>
      </c>
      <c r="L78" s="10"/>
      <c r="M78" s="5"/>
    </row>
    <row r="79" spans="1:13" ht="30" customHeight="1" x14ac:dyDescent="0.3">
      <c r="A79" s="5"/>
      <c r="B79" s="9"/>
      <c r="C79" s="133">
        <v>4.2</v>
      </c>
      <c r="D79" s="149"/>
      <c r="E79" s="149"/>
      <c r="F79" s="149"/>
      <c r="G79" s="150" t="s">
        <v>166</v>
      </c>
      <c r="H79" s="149" t="s">
        <v>107</v>
      </c>
      <c r="I79" s="136">
        <v>3135.3399999999997</v>
      </c>
      <c r="J79" s="137">
        <v>33548</v>
      </c>
      <c r="K79" s="138">
        <f t="shared" si="2"/>
        <v>105184387</v>
      </c>
      <c r="L79" s="10"/>
      <c r="M79" s="5"/>
    </row>
    <row r="80" spans="1:13" ht="71.25" x14ac:dyDescent="0.3">
      <c r="A80" s="5"/>
      <c r="B80" s="9"/>
      <c r="C80" s="133">
        <v>4.3</v>
      </c>
      <c r="D80" s="149"/>
      <c r="E80" s="149"/>
      <c r="F80" s="149"/>
      <c r="G80" s="150" t="s">
        <v>167</v>
      </c>
      <c r="H80" s="149" t="s">
        <v>107</v>
      </c>
      <c r="I80" s="136">
        <v>7367.7299999999977</v>
      </c>
      <c r="J80" s="137">
        <v>108611</v>
      </c>
      <c r="K80" s="138">
        <f t="shared" si="2"/>
        <v>800216524</v>
      </c>
      <c r="L80" s="10"/>
      <c r="M80" s="5"/>
    </row>
    <row r="81" spans="1:13" ht="30" customHeight="1" x14ac:dyDescent="0.3">
      <c r="A81" s="5"/>
      <c r="B81" s="9"/>
      <c r="C81" s="133">
        <v>4.4000000000000004</v>
      </c>
      <c r="D81" s="149"/>
      <c r="E81" s="149"/>
      <c r="F81" s="149"/>
      <c r="G81" s="150" t="s">
        <v>168</v>
      </c>
      <c r="H81" s="149" t="s">
        <v>169</v>
      </c>
      <c r="I81" s="136">
        <v>211716.94049999997</v>
      </c>
      <c r="J81" s="137">
        <v>3497</v>
      </c>
      <c r="K81" s="138">
        <f t="shared" si="2"/>
        <v>740374141</v>
      </c>
      <c r="L81" s="10"/>
      <c r="M81" s="5"/>
    </row>
    <row r="82" spans="1:13" ht="30" customHeight="1" x14ac:dyDescent="0.3">
      <c r="A82" s="5"/>
      <c r="B82" s="9"/>
      <c r="C82" s="158">
        <v>4.5</v>
      </c>
      <c r="D82" s="149"/>
      <c r="E82" s="149"/>
      <c r="F82" s="149"/>
      <c r="G82" s="150" t="s">
        <v>170</v>
      </c>
      <c r="H82" s="149" t="s">
        <v>107</v>
      </c>
      <c r="I82" s="136">
        <v>10217.663999999999</v>
      </c>
      <c r="J82" s="137">
        <v>7282</v>
      </c>
      <c r="K82" s="138">
        <f t="shared" si="2"/>
        <v>74405030</v>
      </c>
      <c r="L82" s="10"/>
      <c r="M82" s="5"/>
    </row>
    <row r="83" spans="1:13" ht="30" customHeight="1" thickBot="1" x14ac:dyDescent="0.35">
      <c r="A83" s="5"/>
      <c r="B83" s="9"/>
      <c r="C83" s="139" t="s">
        <v>18</v>
      </c>
      <c r="D83" s="159"/>
      <c r="E83" s="159"/>
      <c r="F83" s="159"/>
      <c r="G83" s="160"/>
      <c r="H83" s="161"/>
      <c r="I83" s="136"/>
      <c r="J83" s="142"/>
      <c r="K83" s="143">
        <f>+SUM(K78:K82)</f>
        <v>2118006503</v>
      </c>
      <c r="L83" s="10"/>
      <c r="M83" s="5"/>
    </row>
    <row r="84" spans="1:13" ht="30" customHeight="1" thickBot="1" x14ac:dyDescent="0.35">
      <c r="A84" s="5"/>
      <c r="B84" s="9"/>
      <c r="C84" s="130"/>
      <c r="D84" s="131" t="s">
        <v>171</v>
      </c>
      <c r="E84" s="131"/>
      <c r="F84" s="131"/>
      <c r="G84" s="131"/>
      <c r="H84" s="131"/>
      <c r="I84" s="131"/>
      <c r="J84" s="131"/>
      <c r="K84" s="132"/>
      <c r="L84" s="10"/>
      <c r="M84" s="5"/>
    </row>
    <row r="85" spans="1:13" ht="30" customHeight="1" x14ac:dyDescent="0.3">
      <c r="A85" s="5"/>
      <c r="B85" s="9"/>
      <c r="C85" s="133">
        <v>5.0999999999999996</v>
      </c>
      <c r="D85" s="149"/>
      <c r="E85" s="149"/>
      <c r="F85" s="149"/>
      <c r="G85" s="150" t="s">
        <v>172</v>
      </c>
      <c r="H85" s="149" t="s">
        <v>107</v>
      </c>
      <c r="I85" s="136">
        <v>3198.08</v>
      </c>
      <c r="J85" s="137">
        <v>181042</v>
      </c>
      <c r="K85" s="138">
        <f t="shared" ref="K85:K87" si="3">+ROUNDUP(I85*J85,0)</f>
        <v>578986800</v>
      </c>
      <c r="L85" s="10"/>
      <c r="M85" s="5"/>
    </row>
    <row r="86" spans="1:13" ht="30" customHeight="1" x14ac:dyDescent="0.3">
      <c r="A86" s="5"/>
      <c r="B86" s="9"/>
      <c r="C86" s="133">
        <v>5.2</v>
      </c>
      <c r="D86" s="149"/>
      <c r="E86" s="149"/>
      <c r="F86" s="149"/>
      <c r="G86" s="150" t="s">
        <v>173</v>
      </c>
      <c r="H86" s="149" t="s">
        <v>107</v>
      </c>
      <c r="I86" s="136">
        <v>2558.4300000000007</v>
      </c>
      <c r="J86" s="137">
        <v>191345</v>
      </c>
      <c r="K86" s="138">
        <f t="shared" si="3"/>
        <v>489542789</v>
      </c>
      <c r="L86" s="10"/>
      <c r="M86" s="5"/>
    </row>
    <row r="87" spans="1:13" ht="30" customHeight="1" x14ac:dyDescent="0.3">
      <c r="A87" s="5"/>
      <c r="B87" s="9"/>
      <c r="C87" s="133">
        <v>5.3</v>
      </c>
      <c r="D87" s="149"/>
      <c r="E87" s="149"/>
      <c r="F87" s="149"/>
      <c r="G87" s="150" t="s">
        <v>174</v>
      </c>
      <c r="H87" s="149" t="s">
        <v>107</v>
      </c>
      <c r="I87" s="136">
        <v>1279.2300000000002</v>
      </c>
      <c r="J87" s="137">
        <v>1379451</v>
      </c>
      <c r="K87" s="138">
        <f t="shared" si="3"/>
        <v>1764635103</v>
      </c>
      <c r="L87" s="10"/>
      <c r="M87" s="5"/>
    </row>
    <row r="88" spans="1:13" ht="30" customHeight="1" thickBot="1" x14ac:dyDescent="0.35">
      <c r="A88" s="5"/>
      <c r="B88" s="9"/>
      <c r="C88" s="139" t="s">
        <v>18</v>
      </c>
      <c r="D88" s="159"/>
      <c r="E88" s="159"/>
      <c r="F88" s="159"/>
      <c r="G88" s="162"/>
      <c r="H88" s="161"/>
      <c r="I88" s="136"/>
      <c r="J88" s="142"/>
      <c r="K88" s="143">
        <f>+SUM(K85:K87)</f>
        <v>2833164692</v>
      </c>
      <c r="L88" s="10"/>
      <c r="M88" s="5"/>
    </row>
    <row r="89" spans="1:13" s="3" customFormat="1" ht="30" customHeight="1" thickBot="1" x14ac:dyDescent="0.3">
      <c r="A89" s="11"/>
      <c r="B89" s="12"/>
      <c r="C89" s="225" t="s">
        <v>19</v>
      </c>
      <c r="D89" s="226"/>
      <c r="E89" s="226"/>
      <c r="F89" s="226"/>
      <c r="G89" s="226"/>
      <c r="H89" s="226"/>
      <c r="I89" s="226"/>
      <c r="J89" s="227"/>
      <c r="K89" s="163">
        <f>+K88+K75+K70+K63+K10+K2</f>
        <v>2885926426</v>
      </c>
      <c r="L89" s="13"/>
      <c r="M89" s="11"/>
    </row>
    <row r="90" spans="1:13" s="3" customFormat="1" ht="30" customHeight="1" thickBot="1" x14ac:dyDescent="0.3">
      <c r="A90" s="11"/>
      <c r="B90" s="12"/>
      <c r="C90" s="366"/>
      <c r="D90" s="367"/>
      <c r="E90" s="367"/>
      <c r="F90" s="367"/>
      <c r="G90" s="367" t="s">
        <v>186</v>
      </c>
      <c r="H90" s="367"/>
      <c r="I90" s="367"/>
      <c r="J90" s="367"/>
      <c r="K90" s="368"/>
      <c r="L90" s="13"/>
      <c r="M90" s="11"/>
    </row>
    <row r="91" spans="1:13" ht="30" customHeight="1" thickBot="1" x14ac:dyDescent="0.35">
      <c r="A91" s="5"/>
      <c r="B91" s="9"/>
      <c r="C91" s="130"/>
      <c r="D91" s="131" t="s">
        <v>175</v>
      </c>
      <c r="E91" s="131"/>
      <c r="F91" s="131"/>
      <c r="G91" s="131"/>
      <c r="H91" s="131"/>
      <c r="I91" s="131"/>
      <c r="J91" s="131"/>
      <c r="K91" s="132"/>
      <c r="L91" s="10"/>
      <c r="M91" s="5"/>
    </row>
    <row r="92" spans="1:13" ht="30" customHeight="1" x14ac:dyDescent="0.3">
      <c r="A92" s="5"/>
      <c r="B92" s="9"/>
      <c r="C92" s="133">
        <v>6.1</v>
      </c>
      <c r="D92" s="149"/>
      <c r="E92" s="149"/>
      <c r="F92" s="149"/>
      <c r="G92" s="150" t="s">
        <v>176</v>
      </c>
      <c r="H92" s="149" t="s">
        <v>98</v>
      </c>
      <c r="I92" s="136">
        <v>296.10000000000002</v>
      </c>
      <c r="J92" s="137">
        <v>2092845</v>
      </c>
      <c r="K92" s="138">
        <f t="shared" ref="K92:K101" si="4">+ROUNDUP(I92*J92,0)</f>
        <v>619691405</v>
      </c>
      <c r="L92" s="10"/>
      <c r="M92" s="5"/>
    </row>
    <row r="93" spans="1:13" ht="30" customHeight="1" x14ac:dyDescent="0.3">
      <c r="A93" s="5"/>
      <c r="B93" s="9"/>
      <c r="C93" s="133">
        <v>6.2</v>
      </c>
      <c r="D93" s="149"/>
      <c r="E93" s="149"/>
      <c r="F93" s="149"/>
      <c r="G93" s="150" t="s">
        <v>177</v>
      </c>
      <c r="H93" s="149" t="s">
        <v>98</v>
      </c>
      <c r="I93" s="136">
        <v>782.9</v>
      </c>
      <c r="J93" s="137">
        <v>1285850</v>
      </c>
      <c r="K93" s="138">
        <f t="shared" si="4"/>
        <v>1006691965</v>
      </c>
      <c r="L93" s="10"/>
      <c r="M93" s="5"/>
    </row>
    <row r="94" spans="1:13" ht="30" customHeight="1" x14ac:dyDescent="0.3">
      <c r="A94" s="5"/>
      <c r="B94" s="9"/>
      <c r="C94" s="133">
        <v>6.3</v>
      </c>
      <c r="D94" s="149"/>
      <c r="E94" s="149"/>
      <c r="F94" s="149"/>
      <c r="G94" s="150" t="s">
        <v>178</v>
      </c>
      <c r="H94" s="149" t="s">
        <v>98</v>
      </c>
      <c r="I94" s="136">
        <v>633.1</v>
      </c>
      <c r="J94" s="137">
        <v>804296</v>
      </c>
      <c r="K94" s="138">
        <f t="shared" si="4"/>
        <v>509199798</v>
      </c>
      <c r="L94" s="10"/>
      <c r="M94" s="5"/>
    </row>
    <row r="95" spans="1:13" ht="30" customHeight="1" x14ac:dyDescent="0.3">
      <c r="A95" s="5"/>
      <c r="B95" s="9"/>
      <c r="C95" s="133">
        <v>6.4</v>
      </c>
      <c r="D95" s="149"/>
      <c r="E95" s="149"/>
      <c r="F95" s="149"/>
      <c r="G95" s="150" t="s">
        <v>179</v>
      </c>
      <c r="H95" s="149" t="s">
        <v>98</v>
      </c>
      <c r="I95" s="136">
        <v>235.2</v>
      </c>
      <c r="J95" s="137">
        <v>612791</v>
      </c>
      <c r="K95" s="138">
        <f t="shared" si="4"/>
        <v>144128444</v>
      </c>
      <c r="L95" s="10"/>
      <c r="M95" s="5"/>
    </row>
    <row r="96" spans="1:13" ht="30" customHeight="1" x14ac:dyDescent="0.3">
      <c r="A96" s="5"/>
      <c r="B96" s="9"/>
      <c r="C96" s="133">
        <v>6.5</v>
      </c>
      <c r="D96" s="149"/>
      <c r="E96" s="149"/>
      <c r="F96" s="149"/>
      <c r="G96" s="150" t="s">
        <v>180</v>
      </c>
      <c r="H96" s="149" t="s">
        <v>98</v>
      </c>
      <c r="I96" s="136">
        <v>1594.5</v>
      </c>
      <c r="J96" s="137">
        <v>498888</v>
      </c>
      <c r="K96" s="138">
        <f t="shared" si="4"/>
        <v>795476916</v>
      </c>
      <c r="L96" s="10"/>
      <c r="M96" s="5"/>
    </row>
    <row r="97" spans="1:13" ht="30" customHeight="1" x14ac:dyDescent="0.3">
      <c r="A97" s="5"/>
      <c r="B97" s="9"/>
      <c r="C97" s="133">
        <v>6.6</v>
      </c>
      <c r="D97" s="149"/>
      <c r="E97" s="149"/>
      <c r="F97" s="149"/>
      <c r="G97" s="150" t="s">
        <v>181</v>
      </c>
      <c r="H97" s="149" t="s">
        <v>98</v>
      </c>
      <c r="I97" s="136">
        <v>790.5</v>
      </c>
      <c r="J97" s="137">
        <v>356555</v>
      </c>
      <c r="K97" s="138">
        <f t="shared" si="4"/>
        <v>281856728</v>
      </c>
      <c r="L97" s="10"/>
      <c r="M97" s="5"/>
    </row>
    <row r="98" spans="1:13" ht="30" customHeight="1" x14ac:dyDescent="0.3">
      <c r="A98" s="5"/>
      <c r="B98" s="9"/>
      <c r="C98" s="133">
        <v>6.7</v>
      </c>
      <c r="D98" s="149"/>
      <c r="E98" s="149"/>
      <c r="F98" s="149"/>
      <c r="G98" s="150" t="s">
        <v>182</v>
      </c>
      <c r="H98" s="149" t="s">
        <v>98</v>
      </c>
      <c r="I98" s="136">
        <v>1417.7</v>
      </c>
      <c r="J98" s="137">
        <v>226979</v>
      </c>
      <c r="K98" s="138">
        <f t="shared" si="4"/>
        <v>321788129</v>
      </c>
      <c r="L98" s="10"/>
      <c r="M98" s="5"/>
    </row>
    <row r="99" spans="1:13" x14ac:dyDescent="0.3">
      <c r="A99" s="5"/>
      <c r="B99" s="9"/>
      <c r="C99" s="133">
        <v>6.8</v>
      </c>
      <c r="D99" s="149"/>
      <c r="E99" s="149"/>
      <c r="F99" s="149"/>
      <c r="G99" s="150" t="s">
        <v>183</v>
      </c>
      <c r="H99" s="149" t="s">
        <v>98</v>
      </c>
      <c r="I99" s="136">
        <v>2817.16</v>
      </c>
      <c r="J99" s="137">
        <v>133716</v>
      </c>
      <c r="K99" s="138">
        <f t="shared" si="4"/>
        <v>376699367</v>
      </c>
      <c r="L99" s="10"/>
      <c r="M99" s="5"/>
    </row>
    <row r="100" spans="1:13" ht="30" customHeight="1" x14ac:dyDescent="0.3">
      <c r="A100" s="5"/>
      <c r="B100" s="9"/>
      <c r="C100" s="133">
        <v>6.9</v>
      </c>
      <c r="D100" s="149"/>
      <c r="E100" s="149"/>
      <c r="F100" s="149"/>
      <c r="G100" s="150" t="s">
        <v>184</v>
      </c>
      <c r="H100" s="149" t="s">
        <v>98</v>
      </c>
      <c r="I100" s="136">
        <v>1938.16</v>
      </c>
      <c r="J100" s="137">
        <v>65084</v>
      </c>
      <c r="K100" s="138">
        <f t="shared" si="4"/>
        <v>126143206</v>
      </c>
      <c r="L100" s="10"/>
      <c r="M100" s="5"/>
    </row>
    <row r="101" spans="1:13" ht="30" customHeight="1" x14ac:dyDescent="0.3">
      <c r="A101" s="5"/>
      <c r="B101" s="9"/>
      <c r="C101" s="364">
        <v>6.1</v>
      </c>
      <c r="D101" s="149"/>
      <c r="E101" s="149"/>
      <c r="F101" s="149"/>
      <c r="G101" s="150" t="s">
        <v>185</v>
      </c>
      <c r="H101" s="149" t="s">
        <v>98</v>
      </c>
      <c r="I101" s="136">
        <v>6739.2999999999993</v>
      </c>
      <c r="J101" s="137">
        <v>49275</v>
      </c>
      <c r="K101" s="138">
        <f t="shared" si="4"/>
        <v>332079008</v>
      </c>
      <c r="L101" s="10"/>
      <c r="M101" s="5"/>
    </row>
    <row r="102" spans="1:13" ht="30" customHeight="1" thickBot="1" x14ac:dyDescent="0.35">
      <c r="A102" s="5"/>
      <c r="B102" s="9"/>
      <c r="C102" s="139" t="s">
        <v>18</v>
      </c>
      <c r="D102" s="159"/>
      <c r="E102" s="159"/>
      <c r="F102" s="159"/>
      <c r="G102" s="160"/>
      <c r="H102" s="161"/>
      <c r="I102" s="136"/>
      <c r="J102" s="142"/>
      <c r="K102" s="143">
        <f>+SUM(K92:K101)</f>
        <v>4513754966</v>
      </c>
      <c r="L102" s="10"/>
      <c r="M102" s="5"/>
    </row>
    <row r="103" spans="1:13" s="3" customFormat="1" ht="30" customHeight="1" thickBot="1" x14ac:dyDescent="0.3">
      <c r="A103" s="11"/>
      <c r="B103" s="12"/>
      <c r="C103" s="225" t="s">
        <v>187</v>
      </c>
      <c r="D103" s="226"/>
      <c r="E103" s="226"/>
      <c r="F103" s="226"/>
      <c r="G103" s="226"/>
      <c r="H103" s="226"/>
      <c r="I103" s="226"/>
      <c r="J103" s="227"/>
      <c r="K103" s="163">
        <f>+K102+K88+K83+K76+K23+K15</f>
        <v>12427132863</v>
      </c>
      <c r="L103" s="13"/>
      <c r="M103" s="11"/>
    </row>
    <row r="104" spans="1:13" s="3" customFormat="1" thickBot="1" x14ac:dyDescent="0.3">
      <c r="A104" s="11"/>
      <c r="B104" s="12"/>
      <c r="C104" s="164"/>
      <c r="D104" s="164"/>
      <c r="E104" s="164"/>
      <c r="F104" s="164"/>
      <c r="G104" s="164"/>
      <c r="H104" s="164"/>
      <c r="I104" s="164"/>
      <c r="J104" s="164"/>
      <c r="K104" s="165"/>
      <c r="L104" s="13"/>
      <c r="M104" s="11"/>
    </row>
    <row r="105" spans="1:13" s="3" customFormat="1" ht="15.75" x14ac:dyDescent="0.25">
      <c r="A105" s="11"/>
      <c r="B105" s="12"/>
      <c r="C105" s="190"/>
      <c r="D105" s="235"/>
      <c r="E105" s="235"/>
      <c r="F105" s="235"/>
      <c r="G105" s="235"/>
      <c r="H105" s="235"/>
      <c r="I105" s="235"/>
      <c r="J105" s="235"/>
      <c r="K105" s="236"/>
      <c r="L105" s="14"/>
      <c r="M105" s="11"/>
    </row>
    <row r="106" spans="1:13" s="3" customFormat="1" ht="46.5" customHeight="1" x14ac:dyDescent="0.25">
      <c r="A106" s="11"/>
      <c r="B106" s="12"/>
      <c r="C106" s="220" t="s">
        <v>22</v>
      </c>
      <c r="D106" s="221"/>
      <c r="E106" s="221"/>
      <c r="F106" s="221"/>
      <c r="G106" s="221"/>
      <c r="H106" s="234" t="s">
        <v>23</v>
      </c>
      <c r="I106" s="234"/>
      <c r="J106" s="234"/>
      <c r="K106" s="191" t="s">
        <v>24</v>
      </c>
      <c r="L106" s="15"/>
      <c r="M106" s="11"/>
    </row>
    <row r="107" spans="1:13" s="3" customFormat="1" ht="32.25" customHeight="1" x14ac:dyDescent="0.25">
      <c r="A107" s="11"/>
      <c r="B107" s="12"/>
      <c r="C107" s="220" t="s">
        <v>25</v>
      </c>
      <c r="D107" s="221"/>
      <c r="E107" s="221"/>
      <c r="F107" s="221"/>
      <c r="G107" s="221"/>
      <c r="H107" s="233" t="s">
        <v>26</v>
      </c>
      <c r="I107" s="233"/>
      <c r="J107" s="192" t="s">
        <v>27</v>
      </c>
      <c r="K107" s="369">
        <v>0.25869999999999999</v>
      </c>
      <c r="L107" s="15"/>
      <c r="M107" s="11"/>
    </row>
    <row r="108" spans="1:13" s="3" customFormat="1" ht="30" customHeight="1" x14ac:dyDescent="0.25">
      <c r="A108" s="11"/>
      <c r="B108" s="12"/>
      <c r="C108" s="220" t="s">
        <v>28</v>
      </c>
      <c r="D108" s="221"/>
      <c r="E108" s="221"/>
      <c r="F108" s="221"/>
      <c r="G108" s="221"/>
      <c r="H108" s="230" t="s">
        <v>29</v>
      </c>
      <c r="I108" s="231"/>
      <c r="J108" s="192" t="s">
        <v>30</v>
      </c>
      <c r="K108" s="193">
        <v>0.01</v>
      </c>
      <c r="L108" s="15"/>
      <c r="M108" s="11"/>
    </row>
    <row r="109" spans="1:13" s="4" customFormat="1" ht="58.5" customHeight="1" x14ac:dyDescent="0.25">
      <c r="A109" s="11"/>
      <c r="B109" s="12"/>
      <c r="C109" s="195"/>
      <c r="D109" s="196"/>
      <c r="E109" s="196"/>
      <c r="F109" s="196"/>
      <c r="G109" s="197"/>
      <c r="H109" s="232" t="s">
        <v>31</v>
      </c>
      <c r="I109" s="233"/>
      <c r="J109" s="192" t="s">
        <v>32</v>
      </c>
      <c r="K109" s="193">
        <v>0.05</v>
      </c>
      <c r="L109" s="13"/>
      <c r="M109" s="11"/>
    </row>
    <row r="110" spans="1:13" ht="57" customHeight="1" x14ac:dyDescent="0.3">
      <c r="A110" s="5"/>
      <c r="B110" s="9"/>
      <c r="C110" s="198"/>
      <c r="D110" s="199"/>
      <c r="E110" s="199"/>
      <c r="F110" s="199"/>
      <c r="G110" s="200"/>
      <c r="H110" s="233" t="s">
        <v>33</v>
      </c>
      <c r="I110" s="233"/>
      <c r="J110" s="192" t="s">
        <v>34</v>
      </c>
      <c r="K110" s="193">
        <f>+K109+K108+K107</f>
        <v>0.31869999999999998</v>
      </c>
      <c r="L110" s="10"/>
      <c r="M110" s="5"/>
    </row>
    <row r="111" spans="1:13" s="3" customFormat="1" ht="46.5" customHeight="1" x14ac:dyDescent="0.25">
      <c r="A111" s="11"/>
      <c r="B111" s="12"/>
      <c r="C111" s="220" t="s">
        <v>22</v>
      </c>
      <c r="D111" s="221"/>
      <c r="E111" s="221"/>
      <c r="F111" s="221"/>
      <c r="G111" s="221"/>
      <c r="H111" s="234" t="s">
        <v>23</v>
      </c>
      <c r="I111" s="234"/>
      <c r="J111" s="234"/>
      <c r="K111" s="191" t="s">
        <v>24</v>
      </c>
      <c r="L111" s="15"/>
      <c r="M111" s="11"/>
    </row>
    <row r="112" spans="1:13" s="3" customFormat="1" ht="32.25" customHeight="1" x14ac:dyDescent="0.25">
      <c r="A112" s="11"/>
      <c r="B112" s="12"/>
      <c r="C112" s="220" t="s">
        <v>25</v>
      </c>
      <c r="D112" s="221"/>
      <c r="E112" s="221"/>
      <c r="F112" s="221"/>
      <c r="G112" s="221"/>
      <c r="H112" s="233" t="s">
        <v>26</v>
      </c>
      <c r="I112" s="233"/>
      <c r="J112" s="192" t="s">
        <v>27</v>
      </c>
      <c r="K112" s="369">
        <v>0.1542</v>
      </c>
      <c r="L112" s="15"/>
      <c r="M112" s="11"/>
    </row>
    <row r="113" spans="1:13" x14ac:dyDescent="0.3">
      <c r="A113" s="5"/>
      <c r="B113" s="9"/>
      <c r="C113" s="201"/>
      <c r="D113" s="202"/>
      <c r="E113" s="202"/>
      <c r="F113" s="202"/>
      <c r="G113" s="203"/>
      <c r="H113" s="228"/>
      <c r="I113" s="228"/>
      <c r="J113" s="228"/>
      <c r="K113" s="229"/>
      <c r="L113" s="10"/>
      <c r="M113" s="5"/>
    </row>
    <row r="114" spans="1:13" ht="17.25" thickBot="1" x14ac:dyDescent="0.35">
      <c r="A114" s="5"/>
      <c r="B114" s="214"/>
      <c r="C114" s="215"/>
      <c r="D114" s="215"/>
      <c r="E114" s="216"/>
      <c r="F114" s="215"/>
      <c r="G114" s="217"/>
      <c r="H114" s="215"/>
      <c r="I114" s="215"/>
      <c r="J114" s="215"/>
      <c r="K114" s="215"/>
      <c r="L114" s="218"/>
      <c r="M114" s="5"/>
    </row>
    <row r="115" spans="1:13" ht="17.25" thickTop="1" x14ac:dyDescent="0.3">
      <c r="A115" s="5"/>
      <c r="B115" s="5"/>
      <c r="C115" s="5"/>
      <c r="D115" s="5"/>
      <c r="E115" s="6"/>
      <c r="F115" s="5"/>
      <c r="G115" s="5"/>
      <c r="H115" s="5"/>
      <c r="I115" s="5"/>
      <c r="J115" s="5"/>
      <c r="K115" s="5"/>
      <c r="L115" s="5"/>
      <c r="M115" s="5"/>
    </row>
  </sheetData>
  <mergeCells count="30">
    <mergeCell ref="C3:F3"/>
    <mergeCell ref="C6:K6"/>
    <mergeCell ref="I11:I12"/>
    <mergeCell ref="C5:K5"/>
    <mergeCell ref="J11:J12"/>
    <mergeCell ref="K11:K12"/>
    <mergeCell ref="C11:C12"/>
    <mergeCell ref="D11:D12"/>
    <mergeCell ref="G11:G12"/>
    <mergeCell ref="H11:H12"/>
    <mergeCell ref="E11:F11"/>
    <mergeCell ref="C7:K8"/>
    <mergeCell ref="C9:K9"/>
    <mergeCell ref="C89:J89"/>
    <mergeCell ref="C107:G107"/>
    <mergeCell ref="C10:K10"/>
    <mergeCell ref="C103:J103"/>
    <mergeCell ref="H113:K113"/>
    <mergeCell ref="C108:G108"/>
    <mergeCell ref="H108:I108"/>
    <mergeCell ref="H109:I109"/>
    <mergeCell ref="H110:I110"/>
    <mergeCell ref="C106:G106"/>
    <mergeCell ref="H106:J106"/>
    <mergeCell ref="H107:I107"/>
    <mergeCell ref="D105:K105"/>
    <mergeCell ref="C111:G111"/>
    <mergeCell ref="H111:J111"/>
    <mergeCell ref="C112:G112"/>
    <mergeCell ref="H112:I11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3" zoomScale="48" zoomScaleNormal="100" zoomScaleSheetLayoutView="48" zoomScalePageLayoutView="95" workbookViewId="0">
      <selection activeCell="F12" sqref="F12"/>
    </sheetView>
  </sheetViews>
  <sheetFormatPr baseColWidth="10" defaultColWidth="11.42578125" defaultRowHeight="16.5" x14ac:dyDescent="0.3"/>
  <cols>
    <col min="1" max="2" width="3.42578125" style="372" customWidth="1"/>
    <col min="3" max="3" width="7.42578125" style="372" customWidth="1"/>
    <col min="4" max="4" width="22.7109375" style="372" customWidth="1"/>
    <col min="5" max="5" width="16.140625" style="462" customWidth="1"/>
    <col min="6" max="6" width="17.5703125" style="372" customWidth="1"/>
    <col min="7" max="7" width="73.28515625" style="372" customWidth="1"/>
    <col min="8" max="8" width="8.7109375" style="372" customWidth="1"/>
    <col min="9" max="9" width="18.85546875" style="372" customWidth="1"/>
    <col min="10" max="10" width="23.85546875" style="372" customWidth="1"/>
    <col min="11" max="11" width="30" style="372" customWidth="1"/>
    <col min="12" max="12" width="3.28515625" style="372" customWidth="1"/>
    <col min="13" max="13" width="2.7109375" style="372" customWidth="1"/>
    <col min="14" max="16384" width="11.42578125" style="372"/>
  </cols>
  <sheetData>
    <row r="1" spans="1:13" ht="17.25" thickBot="1" x14ac:dyDescent="0.35">
      <c r="A1" s="370"/>
      <c r="B1" s="370"/>
      <c r="C1" s="370"/>
      <c r="D1" s="370"/>
      <c r="E1" s="371"/>
      <c r="F1" s="370"/>
      <c r="G1" s="370"/>
      <c r="H1" s="370"/>
      <c r="I1" s="370"/>
      <c r="J1" s="370"/>
      <c r="K1" s="370"/>
      <c r="L1" s="370"/>
      <c r="M1" s="370"/>
    </row>
    <row r="2" spans="1:13" ht="17.25" thickTop="1" x14ac:dyDescent="0.3">
      <c r="A2" s="370"/>
      <c r="B2" s="373"/>
      <c r="C2" s="374"/>
      <c r="D2" s="374"/>
      <c r="E2" s="375"/>
      <c r="F2" s="374"/>
      <c r="G2" s="374"/>
      <c r="H2" s="374"/>
      <c r="I2" s="374"/>
      <c r="J2" s="374"/>
      <c r="K2" s="374"/>
      <c r="L2" s="376"/>
      <c r="M2" s="370"/>
    </row>
    <row r="3" spans="1:13" ht="32.25" customHeight="1" x14ac:dyDescent="0.3">
      <c r="A3" s="370"/>
      <c r="B3" s="377"/>
      <c r="C3" s="378" t="s">
        <v>0</v>
      </c>
      <c r="D3" s="378"/>
      <c r="E3" s="378"/>
      <c r="F3" s="378"/>
      <c r="G3" s="370"/>
      <c r="H3" s="370"/>
      <c r="I3" s="370"/>
      <c r="J3" s="370"/>
      <c r="K3" s="370"/>
      <c r="L3" s="379"/>
      <c r="M3" s="370"/>
    </row>
    <row r="4" spans="1:13" x14ac:dyDescent="0.3">
      <c r="A4" s="370"/>
      <c r="B4" s="377"/>
      <c r="C4" s="205" t="s">
        <v>1</v>
      </c>
      <c r="D4" s="204" t="s">
        <v>2</v>
      </c>
      <c r="E4" s="205" t="s">
        <v>3</v>
      </c>
      <c r="F4" s="204">
        <v>1</v>
      </c>
      <c r="G4" s="370"/>
      <c r="H4" s="370"/>
      <c r="I4" s="370"/>
      <c r="J4" s="370"/>
      <c r="K4" s="370"/>
      <c r="L4" s="379"/>
      <c r="M4" s="370"/>
    </row>
    <row r="5" spans="1:13" x14ac:dyDescent="0.3">
      <c r="A5" s="370"/>
      <c r="B5" s="377"/>
      <c r="C5" s="380" t="s">
        <v>4</v>
      </c>
      <c r="D5" s="381"/>
      <c r="E5" s="381"/>
      <c r="F5" s="381"/>
      <c r="G5" s="381"/>
      <c r="H5" s="381"/>
      <c r="I5" s="381"/>
      <c r="J5" s="381"/>
      <c r="K5" s="382"/>
      <c r="L5" s="379"/>
      <c r="M5" s="370"/>
    </row>
    <row r="6" spans="1:13" x14ac:dyDescent="0.3">
      <c r="A6" s="370"/>
      <c r="B6" s="377"/>
      <c r="C6" s="383" t="s">
        <v>35</v>
      </c>
      <c r="D6" s="384"/>
      <c r="E6" s="384"/>
      <c r="F6" s="384"/>
      <c r="G6" s="384"/>
      <c r="H6" s="384"/>
      <c r="I6" s="384"/>
      <c r="J6" s="384"/>
      <c r="K6" s="385"/>
      <c r="L6" s="379"/>
      <c r="M6" s="370"/>
    </row>
    <row r="7" spans="1:13" s="390" customFormat="1" ht="33" customHeight="1" x14ac:dyDescent="0.3">
      <c r="A7" s="386"/>
      <c r="B7" s="387"/>
      <c r="C7" s="388" t="s">
        <v>36</v>
      </c>
      <c r="D7" s="388"/>
      <c r="E7" s="388"/>
      <c r="F7" s="388"/>
      <c r="G7" s="388"/>
      <c r="H7" s="388"/>
      <c r="I7" s="388"/>
      <c r="J7" s="388"/>
      <c r="K7" s="388"/>
      <c r="L7" s="389"/>
      <c r="M7" s="386"/>
    </row>
    <row r="8" spans="1:13" ht="33.75" customHeight="1" x14ac:dyDescent="0.3">
      <c r="A8" s="370"/>
      <c r="B8" s="377"/>
      <c r="C8" s="388"/>
      <c r="D8" s="388"/>
      <c r="E8" s="388"/>
      <c r="F8" s="388"/>
      <c r="G8" s="388"/>
      <c r="H8" s="388"/>
      <c r="I8" s="388"/>
      <c r="J8" s="388"/>
      <c r="K8" s="388"/>
      <c r="L8" s="379"/>
      <c r="M8" s="370"/>
    </row>
    <row r="9" spans="1:13" ht="34.5" customHeight="1" x14ac:dyDescent="0.3">
      <c r="A9" s="370"/>
      <c r="B9" s="377"/>
      <c r="C9" s="391" t="s">
        <v>37</v>
      </c>
      <c r="D9" s="392"/>
      <c r="E9" s="392"/>
      <c r="F9" s="392"/>
      <c r="G9" s="392"/>
      <c r="H9" s="392"/>
      <c r="I9" s="392"/>
      <c r="J9" s="392"/>
      <c r="K9" s="393"/>
      <c r="L9" s="379"/>
      <c r="M9" s="370"/>
    </row>
    <row r="10" spans="1:13" ht="30" customHeight="1" thickBot="1" x14ac:dyDescent="0.35">
      <c r="A10" s="370"/>
      <c r="B10" s="377"/>
      <c r="C10" s="394"/>
      <c r="D10" s="395"/>
      <c r="E10" s="395"/>
      <c r="F10" s="395"/>
      <c r="G10" s="395"/>
      <c r="H10" s="395"/>
      <c r="I10" s="395"/>
      <c r="J10" s="395"/>
      <c r="K10" s="396"/>
      <c r="L10" s="379"/>
      <c r="M10" s="370"/>
    </row>
    <row r="11" spans="1:13" ht="30" customHeight="1" x14ac:dyDescent="0.3">
      <c r="A11" s="370"/>
      <c r="B11" s="377"/>
      <c r="C11" s="397" t="s">
        <v>8</v>
      </c>
      <c r="D11" s="398" t="s">
        <v>9</v>
      </c>
      <c r="E11" s="255" t="s">
        <v>10</v>
      </c>
      <c r="F11" s="255"/>
      <c r="G11" s="397" t="s">
        <v>11</v>
      </c>
      <c r="H11" s="398" t="s">
        <v>12</v>
      </c>
      <c r="I11" s="398" t="s">
        <v>13</v>
      </c>
      <c r="J11" s="399" t="s">
        <v>14</v>
      </c>
      <c r="K11" s="400" t="s">
        <v>15</v>
      </c>
      <c r="L11" s="379"/>
      <c r="M11" s="370"/>
    </row>
    <row r="12" spans="1:13" ht="30" customHeight="1" thickBot="1" x14ac:dyDescent="0.35">
      <c r="A12" s="370"/>
      <c r="B12" s="377"/>
      <c r="C12" s="401"/>
      <c r="D12" s="402"/>
      <c r="E12" s="129" t="s">
        <v>16</v>
      </c>
      <c r="F12" s="129" t="s">
        <v>17</v>
      </c>
      <c r="G12" s="401"/>
      <c r="H12" s="402"/>
      <c r="I12" s="402"/>
      <c r="J12" s="403"/>
      <c r="K12" s="404"/>
      <c r="L12" s="379"/>
      <c r="M12" s="370"/>
    </row>
    <row r="13" spans="1:13" ht="30" customHeight="1" thickBot="1" x14ac:dyDescent="0.35">
      <c r="A13" s="370"/>
      <c r="B13" s="377"/>
      <c r="C13" s="405"/>
      <c r="D13" s="406"/>
      <c r="E13" s="406"/>
      <c r="F13" s="406"/>
      <c r="G13" s="406"/>
      <c r="H13" s="406"/>
      <c r="I13" s="406"/>
      <c r="J13" s="406"/>
      <c r="K13" s="407"/>
      <c r="L13" s="379"/>
      <c r="M13" s="370"/>
    </row>
    <row r="14" spans="1:13" ht="30" customHeight="1" x14ac:dyDescent="0.3">
      <c r="A14" s="370"/>
      <c r="B14" s="377"/>
      <c r="C14" s="153"/>
      <c r="D14" s="145"/>
      <c r="E14" s="145"/>
      <c r="F14" s="145"/>
      <c r="G14" s="152"/>
      <c r="H14" s="145"/>
      <c r="I14" s="408"/>
      <c r="J14" s="409"/>
      <c r="K14" s="410"/>
      <c r="L14" s="379"/>
      <c r="M14" s="370"/>
    </row>
    <row r="15" spans="1:13" ht="30" customHeight="1" thickBot="1" x14ac:dyDescent="0.35">
      <c r="A15" s="370"/>
      <c r="B15" s="377"/>
      <c r="C15" s="411" t="s">
        <v>18</v>
      </c>
      <c r="D15" s="412"/>
      <c r="E15" s="412"/>
      <c r="F15" s="412"/>
      <c r="G15" s="413"/>
      <c r="H15" s="412"/>
      <c r="I15" s="408"/>
      <c r="J15" s="414"/>
      <c r="K15" s="415"/>
      <c r="L15" s="379"/>
      <c r="M15" s="370"/>
    </row>
    <row r="16" spans="1:13" ht="30" customHeight="1" thickBot="1" x14ac:dyDescent="0.35">
      <c r="A16" s="370"/>
      <c r="B16" s="377"/>
      <c r="C16" s="405"/>
      <c r="D16" s="406"/>
      <c r="E16" s="406"/>
      <c r="F16" s="406"/>
      <c r="G16" s="406"/>
      <c r="H16" s="406"/>
      <c r="I16" s="406"/>
      <c r="J16" s="406"/>
      <c r="K16" s="407"/>
      <c r="L16" s="379"/>
      <c r="M16" s="370"/>
    </row>
    <row r="17" spans="1:13" ht="30" customHeight="1" x14ac:dyDescent="0.3">
      <c r="A17" s="370"/>
      <c r="B17" s="377"/>
      <c r="C17" s="153"/>
      <c r="D17" s="145"/>
      <c r="E17" s="145"/>
      <c r="F17" s="145"/>
      <c r="G17" s="146"/>
      <c r="H17" s="145"/>
      <c r="I17" s="408"/>
      <c r="J17" s="409"/>
      <c r="K17" s="416"/>
      <c r="L17" s="379"/>
      <c r="M17" s="370"/>
    </row>
    <row r="18" spans="1:13" ht="30" customHeight="1" x14ac:dyDescent="0.3">
      <c r="A18" s="370"/>
      <c r="B18" s="377"/>
      <c r="C18" s="153"/>
      <c r="D18" s="145"/>
      <c r="E18" s="145"/>
      <c r="F18" s="145"/>
      <c r="G18" s="146"/>
      <c r="H18" s="145"/>
      <c r="I18" s="408"/>
      <c r="J18" s="409"/>
      <c r="K18" s="416"/>
      <c r="L18" s="379"/>
      <c r="M18" s="370"/>
    </row>
    <row r="19" spans="1:13" s="370" customFormat="1" ht="30" customHeight="1" x14ac:dyDescent="0.25">
      <c r="B19" s="377"/>
      <c r="C19" s="153"/>
      <c r="D19" s="145"/>
      <c r="E19" s="145"/>
      <c r="F19" s="145"/>
      <c r="G19" s="146"/>
      <c r="H19" s="145"/>
      <c r="I19" s="408"/>
      <c r="J19" s="409"/>
      <c r="K19" s="416"/>
      <c r="L19" s="379"/>
    </row>
    <row r="20" spans="1:13" ht="30" customHeight="1" x14ac:dyDescent="0.3">
      <c r="B20" s="417"/>
      <c r="C20" s="153"/>
      <c r="D20" s="145"/>
      <c r="E20" s="145"/>
      <c r="F20" s="145"/>
      <c r="G20" s="146"/>
      <c r="H20" s="145"/>
      <c r="I20" s="408"/>
      <c r="J20" s="409"/>
      <c r="K20" s="416"/>
      <c r="L20" s="418"/>
    </row>
    <row r="21" spans="1:13" ht="30" customHeight="1" thickBot="1" x14ac:dyDescent="0.35">
      <c r="A21" s="370"/>
      <c r="B21" s="377"/>
      <c r="C21" s="411" t="s">
        <v>18</v>
      </c>
      <c r="D21" s="419"/>
      <c r="E21" s="420"/>
      <c r="F21" s="419"/>
      <c r="G21" s="419"/>
      <c r="H21" s="419"/>
      <c r="I21" s="408"/>
      <c r="J21" s="419"/>
      <c r="K21" s="415"/>
      <c r="L21" s="379"/>
      <c r="M21" s="370"/>
    </row>
    <row r="22" spans="1:13" ht="30" customHeight="1" thickBot="1" x14ac:dyDescent="0.35">
      <c r="A22" s="370"/>
      <c r="B22" s="377"/>
      <c r="C22" s="405"/>
      <c r="D22" s="406"/>
      <c r="E22" s="406"/>
      <c r="F22" s="406"/>
      <c r="G22" s="406"/>
      <c r="H22" s="406"/>
      <c r="I22" s="406"/>
      <c r="J22" s="406"/>
      <c r="K22" s="407"/>
      <c r="L22" s="379"/>
      <c r="M22" s="370"/>
    </row>
    <row r="23" spans="1:13" ht="30" customHeight="1" x14ac:dyDescent="0.3">
      <c r="A23" s="370"/>
      <c r="B23" s="377"/>
      <c r="C23" s="153"/>
      <c r="D23" s="145"/>
      <c r="E23" s="145"/>
      <c r="F23" s="145"/>
      <c r="G23" s="152"/>
      <c r="H23" s="145"/>
      <c r="I23" s="408"/>
      <c r="J23" s="409"/>
      <c r="K23" s="416"/>
      <c r="L23" s="379"/>
      <c r="M23" s="370"/>
    </row>
    <row r="24" spans="1:13" ht="30" customHeight="1" x14ac:dyDescent="0.3">
      <c r="A24" s="370"/>
      <c r="B24" s="377"/>
      <c r="C24" s="153"/>
      <c r="D24" s="151"/>
      <c r="E24" s="151"/>
      <c r="F24" s="151"/>
      <c r="G24" s="152"/>
      <c r="H24" s="145"/>
      <c r="I24" s="408"/>
      <c r="J24" s="409"/>
      <c r="K24" s="416"/>
      <c r="L24" s="379"/>
      <c r="M24" s="370"/>
    </row>
    <row r="25" spans="1:13" ht="30" customHeight="1" x14ac:dyDescent="0.3">
      <c r="A25" s="370"/>
      <c r="B25" s="377"/>
      <c r="C25" s="153"/>
      <c r="D25" s="145"/>
      <c r="E25" s="145"/>
      <c r="F25" s="145"/>
      <c r="G25" s="152"/>
      <c r="H25" s="145"/>
      <c r="I25" s="408"/>
      <c r="J25" s="409"/>
      <c r="K25" s="416"/>
      <c r="L25" s="379"/>
      <c r="M25" s="370"/>
    </row>
    <row r="26" spans="1:13" s="370" customFormat="1" ht="30" customHeight="1" x14ac:dyDescent="0.25">
      <c r="B26" s="377"/>
      <c r="C26" s="153"/>
      <c r="D26" s="145"/>
      <c r="E26" s="145"/>
      <c r="F26" s="145"/>
      <c r="G26" s="152"/>
      <c r="H26" s="145"/>
      <c r="I26" s="408"/>
      <c r="J26" s="409"/>
      <c r="K26" s="416"/>
      <c r="L26" s="379"/>
    </row>
    <row r="27" spans="1:13" ht="30" customHeight="1" x14ac:dyDescent="0.3">
      <c r="A27" s="370"/>
      <c r="B27" s="377"/>
      <c r="C27" s="153"/>
      <c r="D27" s="145"/>
      <c r="E27" s="145"/>
      <c r="F27" s="145"/>
      <c r="G27" s="152"/>
      <c r="H27" s="145"/>
      <c r="I27" s="408"/>
      <c r="J27" s="421"/>
      <c r="K27" s="416"/>
      <c r="L27" s="379"/>
      <c r="M27" s="370"/>
    </row>
    <row r="28" spans="1:13" s="370" customFormat="1" ht="30" customHeight="1" x14ac:dyDescent="0.25">
      <c r="B28" s="377"/>
      <c r="C28" s="153"/>
      <c r="D28" s="145"/>
      <c r="E28" s="145"/>
      <c r="F28" s="145"/>
      <c r="G28" s="152"/>
      <c r="H28" s="145"/>
      <c r="I28" s="408"/>
      <c r="J28" s="421"/>
      <c r="K28" s="416"/>
      <c r="L28" s="379"/>
    </row>
    <row r="29" spans="1:13" ht="30" customHeight="1" x14ac:dyDescent="0.3">
      <c r="A29" s="370"/>
      <c r="B29" s="377"/>
      <c r="C29" s="153"/>
      <c r="D29" s="145"/>
      <c r="E29" s="145"/>
      <c r="F29" s="145"/>
      <c r="G29" s="152"/>
      <c r="H29" s="145"/>
      <c r="I29" s="408"/>
      <c r="J29" s="409"/>
      <c r="K29" s="416"/>
      <c r="L29" s="379"/>
      <c r="M29" s="370"/>
    </row>
    <row r="30" spans="1:13" ht="30" customHeight="1" x14ac:dyDescent="0.3">
      <c r="A30" s="370"/>
      <c r="B30" s="377"/>
      <c r="C30" s="153"/>
      <c r="D30" s="145"/>
      <c r="E30" s="145"/>
      <c r="F30" s="145"/>
      <c r="G30" s="152"/>
      <c r="H30" s="422"/>
      <c r="I30" s="408"/>
      <c r="J30" s="409"/>
      <c r="K30" s="416"/>
      <c r="L30" s="379"/>
      <c r="M30" s="370"/>
    </row>
    <row r="31" spans="1:13" ht="30" customHeight="1" thickBot="1" x14ac:dyDescent="0.35">
      <c r="A31" s="370"/>
      <c r="B31" s="377"/>
      <c r="C31" s="423" t="s">
        <v>18</v>
      </c>
      <c r="D31" s="424"/>
      <c r="E31" s="424"/>
      <c r="F31" s="424"/>
      <c r="G31" s="425"/>
      <c r="H31" s="424"/>
      <c r="I31" s="408"/>
      <c r="J31" s="426"/>
      <c r="K31" s="427"/>
      <c r="L31" s="379"/>
      <c r="M31" s="370"/>
    </row>
    <row r="32" spans="1:13" ht="30" customHeight="1" thickBot="1" x14ac:dyDescent="0.35">
      <c r="A32" s="370"/>
      <c r="B32" s="377"/>
      <c r="C32" s="405"/>
      <c r="D32" s="406"/>
      <c r="E32" s="406"/>
      <c r="F32" s="406"/>
      <c r="G32" s="406"/>
      <c r="H32" s="406"/>
      <c r="I32" s="406"/>
      <c r="J32" s="406"/>
      <c r="K32" s="407"/>
      <c r="L32" s="379"/>
      <c r="M32" s="370"/>
    </row>
    <row r="33" spans="1:13" ht="30" customHeight="1" x14ac:dyDescent="0.3">
      <c r="A33" s="370"/>
      <c r="B33" s="377"/>
      <c r="C33" s="153"/>
      <c r="D33" s="145"/>
      <c r="E33" s="145"/>
      <c r="F33" s="145"/>
      <c r="G33" s="152"/>
      <c r="H33" s="145"/>
      <c r="I33" s="408"/>
      <c r="J33" s="409"/>
      <c r="K33" s="416"/>
      <c r="L33" s="379"/>
      <c r="M33" s="370"/>
    </row>
    <row r="34" spans="1:13" ht="30" customHeight="1" x14ac:dyDescent="0.3">
      <c r="A34" s="370"/>
      <c r="B34" s="377"/>
      <c r="C34" s="153"/>
      <c r="D34" s="145"/>
      <c r="E34" s="145"/>
      <c r="F34" s="145"/>
      <c r="G34" s="152"/>
      <c r="H34" s="145"/>
      <c r="I34" s="408"/>
      <c r="J34" s="409"/>
      <c r="K34" s="416"/>
      <c r="L34" s="379"/>
      <c r="M34" s="370"/>
    </row>
    <row r="35" spans="1:13" ht="30" customHeight="1" x14ac:dyDescent="0.3">
      <c r="A35" s="370"/>
      <c r="B35" s="377"/>
      <c r="C35" s="428"/>
      <c r="D35" s="145"/>
      <c r="E35" s="145"/>
      <c r="F35" s="145"/>
      <c r="G35" s="152"/>
      <c r="H35" s="145"/>
      <c r="I35" s="408"/>
      <c r="J35" s="409"/>
      <c r="K35" s="416"/>
      <c r="L35" s="379"/>
      <c r="M35" s="370"/>
    </row>
    <row r="36" spans="1:13" ht="30" customHeight="1" thickBot="1" x14ac:dyDescent="0.35">
      <c r="A36" s="370"/>
      <c r="B36" s="377"/>
      <c r="C36" s="411" t="s">
        <v>18</v>
      </c>
      <c r="D36" s="429"/>
      <c r="E36" s="429"/>
      <c r="F36" s="429"/>
      <c r="G36" s="430"/>
      <c r="H36" s="412"/>
      <c r="I36" s="408"/>
      <c r="J36" s="414"/>
      <c r="K36" s="415"/>
      <c r="L36" s="379"/>
      <c r="M36" s="370"/>
    </row>
    <row r="37" spans="1:13" ht="30" customHeight="1" thickBot="1" x14ac:dyDescent="0.35">
      <c r="A37" s="370"/>
      <c r="B37" s="377"/>
      <c r="C37" s="405"/>
      <c r="D37" s="406"/>
      <c r="E37" s="406"/>
      <c r="F37" s="406"/>
      <c r="G37" s="406"/>
      <c r="H37" s="406"/>
      <c r="I37" s="406"/>
      <c r="J37" s="406"/>
      <c r="K37" s="407"/>
      <c r="L37" s="379"/>
      <c r="M37" s="370"/>
    </row>
    <row r="38" spans="1:13" ht="30" customHeight="1" x14ac:dyDescent="0.3">
      <c r="A38" s="370"/>
      <c r="B38" s="377"/>
      <c r="C38" s="153"/>
      <c r="D38" s="145"/>
      <c r="E38" s="145"/>
      <c r="F38" s="145"/>
      <c r="G38" s="152"/>
      <c r="H38" s="145"/>
      <c r="I38" s="408"/>
      <c r="J38" s="409"/>
      <c r="K38" s="416"/>
      <c r="L38" s="379"/>
      <c r="M38" s="370"/>
    </row>
    <row r="39" spans="1:13" ht="30" customHeight="1" thickBot="1" x14ac:dyDescent="0.35">
      <c r="A39" s="370"/>
      <c r="B39" s="377"/>
      <c r="C39" s="411" t="s">
        <v>18</v>
      </c>
      <c r="D39" s="429"/>
      <c r="E39" s="429"/>
      <c r="F39" s="429"/>
      <c r="G39" s="413"/>
      <c r="H39" s="412"/>
      <c r="I39" s="408"/>
      <c r="J39" s="414"/>
      <c r="K39" s="415"/>
      <c r="L39" s="379"/>
      <c r="M39" s="370"/>
    </row>
    <row r="40" spans="1:13" s="438" customFormat="1" ht="30" customHeight="1" thickBot="1" x14ac:dyDescent="0.3">
      <c r="A40" s="431"/>
      <c r="B40" s="432"/>
      <c r="C40" s="433" t="s">
        <v>19</v>
      </c>
      <c r="D40" s="434"/>
      <c r="E40" s="434"/>
      <c r="F40" s="434"/>
      <c r="G40" s="434"/>
      <c r="H40" s="434"/>
      <c r="I40" s="434"/>
      <c r="J40" s="435"/>
      <c r="K40" s="436"/>
      <c r="L40" s="437"/>
      <c r="M40" s="431"/>
    </row>
    <row r="41" spans="1:13" s="438" customFormat="1" thickBot="1" x14ac:dyDescent="0.3">
      <c r="A41" s="431"/>
      <c r="B41" s="432"/>
      <c r="C41" s="164"/>
      <c r="D41" s="164"/>
      <c r="E41" s="164"/>
      <c r="F41" s="164"/>
      <c r="G41" s="164"/>
      <c r="H41" s="164"/>
      <c r="I41" s="164"/>
      <c r="J41" s="164"/>
      <c r="K41" s="165"/>
      <c r="L41" s="437"/>
      <c r="M41" s="431"/>
    </row>
    <row r="42" spans="1:13" s="438" customFormat="1" ht="30" customHeight="1" x14ac:dyDescent="0.25">
      <c r="A42" s="431"/>
      <c r="B42" s="432"/>
      <c r="C42" s="166"/>
      <c r="D42" s="167"/>
      <c r="E42" s="166"/>
      <c r="F42" s="166"/>
      <c r="G42" s="241"/>
      <c r="H42" s="242"/>
      <c r="I42" s="243"/>
      <c r="J42" s="168"/>
      <c r="K42" s="169"/>
      <c r="L42" s="437"/>
      <c r="M42" s="431"/>
    </row>
    <row r="43" spans="1:13" s="438" customFormat="1" ht="30" customHeight="1" x14ac:dyDescent="0.25">
      <c r="A43" s="431"/>
      <c r="B43" s="432"/>
      <c r="C43" s="166"/>
      <c r="D43" s="167"/>
      <c r="E43" s="166"/>
      <c r="F43" s="166"/>
      <c r="G43" s="170"/>
      <c r="H43" s="171"/>
      <c r="I43" s="172"/>
      <c r="J43" s="173"/>
      <c r="K43" s="174"/>
      <c r="L43" s="437"/>
      <c r="M43" s="431"/>
    </row>
    <row r="44" spans="1:13" s="438" customFormat="1" ht="30" customHeight="1" x14ac:dyDescent="0.25">
      <c r="A44" s="431"/>
      <c r="B44" s="432"/>
      <c r="C44" s="166"/>
      <c r="D44" s="175"/>
      <c r="E44" s="175"/>
      <c r="F44" s="175"/>
      <c r="G44" s="170"/>
      <c r="H44" s="176"/>
      <c r="I44" s="177"/>
      <c r="J44" s="178"/>
      <c r="K44" s="174"/>
      <c r="L44" s="437"/>
      <c r="M44" s="431"/>
    </row>
    <row r="45" spans="1:13" s="438" customFormat="1" ht="30" customHeight="1" x14ac:dyDescent="0.25">
      <c r="A45" s="431"/>
      <c r="B45" s="432"/>
      <c r="C45" s="166"/>
      <c r="D45" s="175"/>
      <c r="E45" s="175"/>
      <c r="F45" s="175"/>
      <c r="G45" s="179" t="s">
        <v>20</v>
      </c>
      <c r="H45" s="176"/>
      <c r="I45" s="177"/>
      <c r="J45" s="178"/>
      <c r="K45" s="180"/>
      <c r="L45" s="437"/>
      <c r="M45" s="431"/>
    </row>
    <row r="46" spans="1:13" s="438" customFormat="1" ht="30" customHeight="1" x14ac:dyDescent="0.25">
      <c r="A46" s="431"/>
      <c r="B46" s="432"/>
      <c r="C46" s="166"/>
      <c r="D46" s="167"/>
      <c r="E46" s="166"/>
      <c r="F46" s="166"/>
      <c r="G46" s="181"/>
      <c r="H46" s="176"/>
      <c r="I46" s="177"/>
      <c r="J46" s="182"/>
      <c r="K46" s="174"/>
      <c r="L46" s="437"/>
      <c r="M46" s="431"/>
    </row>
    <row r="47" spans="1:13" s="438" customFormat="1" ht="30" customHeight="1" x14ac:dyDescent="0.25">
      <c r="A47" s="431"/>
      <c r="B47" s="432"/>
      <c r="C47" s="166"/>
      <c r="D47" s="167"/>
      <c r="E47" s="166"/>
      <c r="F47" s="166"/>
      <c r="G47" s="181"/>
      <c r="H47" s="176"/>
      <c r="I47" s="177"/>
      <c r="J47" s="182"/>
      <c r="K47" s="174"/>
      <c r="L47" s="437"/>
      <c r="M47" s="431"/>
    </row>
    <row r="48" spans="1:13" s="438" customFormat="1" ht="30" customHeight="1" thickBot="1" x14ac:dyDescent="0.3">
      <c r="A48" s="431"/>
      <c r="B48" s="432"/>
      <c r="C48" s="166"/>
      <c r="D48" s="167"/>
      <c r="E48" s="166"/>
      <c r="F48" s="166"/>
      <c r="G48" s="194"/>
      <c r="H48" s="176"/>
      <c r="I48" s="177"/>
      <c r="J48" s="182"/>
      <c r="K48" s="180"/>
      <c r="L48" s="437"/>
      <c r="M48" s="431"/>
    </row>
    <row r="49" spans="1:13" s="438" customFormat="1" ht="30" customHeight="1" thickBot="1" x14ac:dyDescent="0.3">
      <c r="A49" s="431"/>
      <c r="B49" s="432"/>
      <c r="C49" s="166"/>
      <c r="D49" s="167"/>
      <c r="E49" s="166"/>
      <c r="F49" s="166"/>
      <c r="G49" s="183" t="s">
        <v>21</v>
      </c>
      <c r="H49" s="184"/>
      <c r="I49" s="185"/>
      <c r="J49" s="186"/>
      <c r="K49" s="436"/>
      <c r="L49" s="437"/>
      <c r="M49" s="431"/>
    </row>
    <row r="50" spans="1:13" s="438" customFormat="1" thickBot="1" x14ac:dyDescent="0.3">
      <c r="A50" s="431"/>
      <c r="B50" s="432"/>
      <c r="C50" s="166"/>
      <c r="D50" s="167"/>
      <c r="E50" s="167"/>
      <c r="F50" s="167"/>
      <c r="G50" s="166"/>
      <c r="H50" s="166"/>
      <c r="I50" s="187"/>
      <c r="J50" s="188"/>
      <c r="K50" s="189"/>
      <c r="L50" s="437"/>
      <c r="M50" s="431"/>
    </row>
    <row r="51" spans="1:13" s="438" customFormat="1" ht="15.75" x14ac:dyDescent="0.25">
      <c r="A51" s="431"/>
      <c r="B51" s="432"/>
      <c r="C51" s="439"/>
      <c r="D51" s="440"/>
      <c r="E51" s="440"/>
      <c r="F51" s="440"/>
      <c r="G51" s="440"/>
      <c r="H51" s="440"/>
      <c r="I51" s="440"/>
      <c r="J51" s="440"/>
      <c r="K51" s="441"/>
      <c r="L51" s="442"/>
      <c r="M51" s="431"/>
    </row>
    <row r="52" spans="1:13" s="438" customFormat="1" ht="46.5" customHeight="1" x14ac:dyDescent="0.25">
      <c r="A52" s="431"/>
      <c r="B52" s="432"/>
      <c r="C52" s="443" t="s">
        <v>22</v>
      </c>
      <c r="D52" s="444"/>
      <c r="E52" s="444"/>
      <c r="F52" s="444"/>
      <c r="G52" s="444"/>
      <c r="H52" s="445" t="s">
        <v>11</v>
      </c>
      <c r="I52" s="445"/>
      <c r="J52" s="445"/>
      <c r="K52" s="446" t="s">
        <v>24</v>
      </c>
      <c r="L52" s="447"/>
      <c r="M52" s="431"/>
    </row>
    <row r="53" spans="1:13" s="438" customFormat="1" ht="32.25" customHeight="1" x14ac:dyDescent="0.25">
      <c r="A53" s="431"/>
      <c r="B53" s="432"/>
      <c r="C53" s="443" t="s">
        <v>38</v>
      </c>
      <c r="D53" s="444"/>
      <c r="E53" s="444"/>
      <c r="F53" s="444"/>
      <c r="G53" s="444"/>
      <c r="H53" s="448" t="s">
        <v>26</v>
      </c>
      <c r="I53" s="448"/>
      <c r="J53" s="449" t="s">
        <v>27</v>
      </c>
      <c r="K53" s="193" t="s">
        <v>39</v>
      </c>
      <c r="L53" s="447"/>
      <c r="M53" s="431"/>
    </row>
    <row r="54" spans="1:13" s="438" customFormat="1" ht="30" customHeight="1" x14ac:dyDescent="0.25">
      <c r="A54" s="431"/>
      <c r="B54" s="432"/>
      <c r="C54" s="443" t="s">
        <v>28</v>
      </c>
      <c r="D54" s="444"/>
      <c r="E54" s="444"/>
      <c r="F54" s="444"/>
      <c r="G54" s="444"/>
      <c r="H54" s="450" t="s">
        <v>29</v>
      </c>
      <c r="I54" s="451"/>
      <c r="J54" s="449" t="s">
        <v>30</v>
      </c>
      <c r="K54" s="193" t="s">
        <v>39</v>
      </c>
      <c r="L54" s="447"/>
      <c r="M54" s="431"/>
    </row>
    <row r="55" spans="1:13" s="453" customFormat="1" ht="58.5" customHeight="1" x14ac:dyDescent="0.25">
      <c r="A55" s="431"/>
      <c r="B55" s="432"/>
      <c r="C55" s="195"/>
      <c r="D55" s="196"/>
      <c r="E55" s="196"/>
      <c r="F55" s="196"/>
      <c r="G55" s="197"/>
      <c r="H55" s="452" t="s">
        <v>31</v>
      </c>
      <c r="I55" s="448"/>
      <c r="J55" s="449" t="s">
        <v>32</v>
      </c>
      <c r="K55" s="193" t="s">
        <v>39</v>
      </c>
      <c r="L55" s="437"/>
      <c r="M55" s="431"/>
    </row>
    <row r="56" spans="1:13" ht="57.75" customHeight="1" x14ac:dyDescent="0.3">
      <c r="A56" s="370"/>
      <c r="B56" s="377"/>
      <c r="C56" s="198"/>
      <c r="D56" s="199"/>
      <c r="E56" s="199"/>
      <c r="F56" s="199"/>
      <c r="G56" s="200"/>
      <c r="H56" s="448" t="s">
        <v>33</v>
      </c>
      <c r="I56" s="448"/>
      <c r="J56" s="449" t="s">
        <v>34</v>
      </c>
      <c r="K56" s="193" t="s">
        <v>39</v>
      </c>
      <c r="L56" s="379"/>
      <c r="M56" s="370"/>
    </row>
    <row r="57" spans="1:13" x14ac:dyDescent="0.3">
      <c r="A57" s="370"/>
      <c r="B57" s="377"/>
      <c r="C57" s="201"/>
      <c r="D57" s="202"/>
      <c r="E57" s="202"/>
      <c r="F57" s="202"/>
      <c r="G57" s="203"/>
      <c r="H57" s="454"/>
      <c r="I57" s="454"/>
      <c r="J57" s="454"/>
      <c r="K57" s="455"/>
      <c r="L57" s="379"/>
      <c r="M57" s="370"/>
    </row>
    <row r="58" spans="1:13" ht="67.5" customHeight="1" x14ac:dyDescent="0.3">
      <c r="A58" s="370"/>
      <c r="B58" s="377"/>
      <c r="C58" s="456"/>
      <c r="D58" s="456"/>
      <c r="E58" s="456"/>
      <c r="F58" s="456"/>
      <c r="G58" s="456"/>
      <c r="H58" s="456"/>
      <c r="I58" s="456"/>
      <c r="J58" s="456"/>
      <c r="K58" s="456"/>
      <c r="L58" s="379"/>
      <c r="M58" s="370"/>
    </row>
    <row r="59" spans="1:13" ht="47.25" customHeight="1" x14ac:dyDescent="0.3">
      <c r="A59" s="370"/>
      <c r="B59" s="377"/>
      <c r="C59" s="456"/>
      <c r="D59" s="456"/>
      <c r="E59" s="456"/>
      <c r="F59" s="456"/>
      <c r="G59" s="457" t="s">
        <v>40</v>
      </c>
      <c r="H59" s="456"/>
      <c r="I59" s="456"/>
      <c r="J59" s="456"/>
      <c r="K59" s="456"/>
      <c r="L59" s="379"/>
      <c r="M59" s="370"/>
    </row>
    <row r="60" spans="1:13" ht="17.25" thickBot="1" x14ac:dyDescent="0.35">
      <c r="A60" s="370"/>
      <c r="B60" s="458"/>
      <c r="C60" s="459"/>
      <c r="D60" s="459"/>
      <c r="E60" s="460"/>
      <c r="F60" s="459"/>
      <c r="G60" s="217"/>
      <c r="H60" s="459"/>
      <c r="I60" s="459"/>
      <c r="J60" s="459"/>
      <c r="K60" s="459"/>
      <c r="L60" s="461"/>
      <c r="M60" s="370"/>
    </row>
    <row r="61" spans="1:13" ht="17.25" thickTop="1" x14ac:dyDescent="0.3">
      <c r="A61" s="370"/>
      <c r="B61" s="370"/>
      <c r="C61" s="370"/>
      <c r="D61" s="370"/>
      <c r="E61" s="371"/>
      <c r="F61" s="370"/>
      <c r="G61" s="370"/>
      <c r="H61" s="370"/>
      <c r="I61" s="370"/>
      <c r="J61" s="370"/>
      <c r="K61" s="370"/>
      <c r="L61" s="370"/>
      <c r="M61" s="370"/>
    </row>
    <row r="63" spans="1:13" x14ac:dyDescent="0.3">
      <c r="H63" s="463"/>
    </row>
  </sheetData>
  <mergeCells count="26">
    <mergeCell ref="H57:K57"/>
    <mergeCell ref="C53:G53"/>
    <mergeCell ref="H53:I53"/>
    <mergeCell ref="C54:G54"/>
    <mergeCell ref="H54:I54"/>
    <mergeCell ref="H55:I55"/>
    <mergeCell ref="H56:I56"/>
    <mergeCell ref="J11:J12"/>
    <mergeCell ref="K11:K12"/>
    <mergeCell ref="C40:J40"/>
    <mergeCell ref="G42:I42"/>
    <mergeCell ref="D51:K51"/>
    <mergeCell ref="C52:G52"/>
    <mergeCell ref="H52:J52"/>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C3" sqref="C3:F3"/>
    </sheetView>
  </sheetViews>
  <sheetFormatPr baseColWidth="10" defaultColWidth="11.42578125" defaultRowHeight="12.75" x14ac:dyDescent="0.2"/>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x14ac:dyDescent="0.25"/>
    <row r="2" spans="2:16" ht="13.5" thickTop="1" x14ac:dyDescent="0.2">
      <c r="B2" s="23"/>
      <c r="C2" s="24"/>
      <c r="D2" s="24"/>
      <c r="E2" s="24"/>
      <c r="F2" s="24"/>
      <c r="G2" s="24"/>
      <c r="H2" s="24"/>
      <c r="I2" s="24"/>
      <c r="J2" s="24"/>
      <c r="K2" s="24"/>
      <c r="L2" s="24"/>
      <c r="M2" s="24"/>
      <c r="N2" s="24"/>
      <c r="O2" s="24"/>
      <c r="P2" s="219"/>
    </row>
    <row r="3" spans="2:16" ht="23.25" customHeight="1" x14ac:dyDescent="0.2">
      <c r="B3" s="25"/>
      <c r="C3" s="345" t="s">
        <v>0</v>
      </c>
      <c r="D3" s="345"/>
      <c r="E3" s="345"/>
      <c r="F3" s="345"/>
      <c r="P3" s="26"/>
    </row>
    <row r="4" spans="2:16" x14ac:dyDescent="0.2">
      <c r="B4" s="25"/>
      <c r="C4" s="205" t="s">
        <v>1</v>
      </c>
      <c r="D4" s="204" t="s">
        <v>2</v>
      </c>
      <c r="E4" s="205" t="s">
        <v>3</v>
      </c>
      <c r="F4" s="204">
        <v>1</v>
      </c>
      <c r="P4" s="26"/>
    </row>
    <row r="5" spans="2:16" x14ac:dyDescent="0.2">
      <c r="B5" s="25"/>
      <c r="C5" s="127"/>
      <c r="D5" s="128"/>
      <c r="E5" s="127"/>
      <c r="F5" s="128"/>
      <c r="P5" s="26"/>
    </row>
    <row r="6" spans="2:16" ht="48" customHeight="1" x14ac:dyDescent="0.25">
      <c r="B6" s="25"/>
      <c r="C6" s="260" t="s">
        <v>41</v>
      </c>
      <c r="D6" s="260"/>
      <c r="E6" s="260"/>
      <c r="F6" s="260"/>
      <c r="G6" s="260"/>
      <c r="H6" s="260"/>
      <c r="I6" s="260"/>
      <c r="J6" s="260"/>
      <c r="K6" s="260"/>
      <c r="L6" s="260"/>
      <c r="M6" s="260"/>
      <c r="N6" s="260"/>
      <c r="O6" s="260"/>
      <c r="P6" s="27"/>
    </row>
    <row r="7" spans="2:16" ht="15" thickBot="1" x14ac:dyDescent="0.25">
      <c r="B7" s="25"/>
      <c r="C7" s="52"/>
      <c r="D7" s="52"/>
      <c r="E7" s="52"/>
      <c r="F7" s="52"/>
      <c r="G7" s="52"/>
      <c r="H7" s="52"/>
      <c r="I7" s="52"/>
      <c r="J7" s="52"/>
      <c r="K7" s="52"/>
      <c r="L7" s="52"/>
      <c r="M7" s="52"/>
      <c r="N7" s="52"/>
      <c r="O7" s="52"/>
      <c r="P7" s="26"/>
    </row>
    <row r="8" spans="2:16" ht="15" x14ac:dyDescent="0.25">
      <c r="B8" s="25"/>
      <c r="C8" s="295"/>
      <c r="D8" s="297"/>
      <c r="E8" s="298"/>
      <c r="F8" s="298"/>
      <c r="G8" s="298"/>
      <c r="H8" s="298"/>
      <c r="I8" s="298"/>
      <c r="J8" s="298"/>
      <c r="K8" s="299"/>
      <c r="L8" s="306"/>
      <c r="M8" s="307"/>
      <c r="N8" s="307"/>
      <c r="O8" s="308"/>
      <c r="P8" s="28"/>
    </row>
    <row r="9" spans="2:16" ht="15" x14ac:dyDescent="0.25">
      <c r="B9" s="25"/>
      <c r="C9" s="296"/>
      <c r="D9" s="263" t="s">
        <v>42</v>
      </c>
      <c r="E9" s="264"/>
      <c r="F9" s="264"/>
      <c r="G9" s="264"/>
      <c r="H9" s="264"/>
      <c r="I9" s="264"/>
      <c r="J9" s="264"/>
      <c r="K9" s="265"/>
      <c r="L9" s="309"/>
      <c r="M9" s="310"/>
      <c r="N9" s="310"/>
      <c r="O9" s="311"/>
      <c r="P9" s="28"/>
    </row>
    <row r="10" spans="2:16" ht="15" x14ac:dyDescent="0.25">
      <c r="B10" s="25"/>
      <c r="C10" s="296"/>
      <c r="D10" s="263"/>
      <c r="E10" s="264"/>
      <c r="F10" s="264"/>
      <c r="G10" s="264"/>
      <c r="H10" s="264"/>
      <c r="I10" s="264"/>
      <c r="J10" s="264"/>
      <c r="K10" s="265"/>
      <c r="L10" s="261" t="s">
        <v>43</v>
      </c>
      <c r="M10" s="312"/>
      <c r="N10" s="313"/>
      <c r="O10" s="314"/>
      <c r="P10" s="28"/>
    </row>
    <row r="11" spans="2:16" ht="15" x14ac:dyDescent="0.25">
      <c r="B11" s="25"/>
      <c r="C11" s="296"/>
      <c r="D11" s="263" t="s">
        <v>44</v>
      </c>
      <c r="E11" s="264"/>
      <c r="F11" s="264"/>
      <c r="G11" s="264"/>
      <c r="H11" s="264"/>
      <c r="I11" s="264"/>
      <c r="J11" s="264"/>
      <c r="K11" s="265"/>
      <c r="L11" s="300"/>
      <c r="M11" s="315"/>
      <c r="N11" s="316"/>
      <c r="O11" s="317"/>
      <c r="P11" s="29"/>
    </row>
    <row r="12" spans="2:16" ht="12.75" customHeight="1" x14ac:dyDescent="0.2">
      <c r="B12" s="25"/>
      <c r="C12" s="296"/>
      <c r="D12" s="266"/>
      <c r="E12" s="267"/>
      <c r="F12" s="267"/>
      <c r="G12" s="267"/>
      <c r="H12" s="267"/>
      <c r="I12" s="267"/>
      <c r="J12" s="267"/>
      <c r="K12" s="268"/>
      <c r="L12" s="261" t="s">
        <v>45</v>
      </c>
      <c r="M12" s="261">
        <v>1</v>
      </c>
      <c r="N12" s="261" t="s">
        <v>46</v>
      </c>
      <c r="O12" s="304">
        <v>1</v>
      </c>
      <c r="P12" s="28"/>
    </row>
    <row r="13" spans="2:16" ht="13.5" x14ac:dyDescent="0.2">
      <c r="B13" s="25"/>
      <c r="C13" s="296"/>
      <c r="D13" s="266"/>
      <c r="E13" s="267"/>
      <c r="F13" s="267"/>
      <c r="G13" s="267"/>
      <c r="H13" s="267"/>
      <c r="I13" s="267"/>
      <c r="J13" s="267"/>
      <c r="K13" s="268"/>
      <c r="L13" s="262"/>
      <c r="M13" s="262"/>
      <c r="N13" s="262"/>
      <c r="O13" s="305"/>
      <c r="P13" s="28"/>
    </row>
    <row r="14" spans="2:16" ht="15" x14ac:dyDescent="0.25">
      <c r="B14" s="25"/>
      <c r="C14" s="296"/>
      <c r="D14" s="263" t="s">
        <v>47</v>
      </c>
      <c r="E14" s="264"/>
      <c r="F14" s="264"/>
      <c r="G14" s="264"/>
      <c r="H14" s="264"/>
      <c r="I14" s="264"/>
      <c r="J14" s="264"/>
      <c r="K14" s="265"/>
      <c r="L14" s="262"/>
      <c r="M14" s="262"/>
      <c r="N14" s="262"/>
      <c r="O14" s="305"/>
      <c r="P14" s="28"/>
    </row>
    <row r="15" spans="2:16" ht="15.75" thickBot="1" x14ac:dyDescent="0.3">
      <c r="B15" s="25"/>
      <c r="C15" s="53"/>
      <c r="D15" s="54"/>
      <c r="E15" s="54"/>
      <c r="F15" s="54"/>
      <c r="G15" s="54"/>
      <c r="H15" s="54"/>
      <c r="I15" s="54"/>
      <c r="J15" s="54"/>
      <c r="K15" s="54"/>
      <c r="L15" s="54"/>
      <c r="M15" s="55"/>
      <c r="N15" s="55"/>
      <c r="O15" s="56"/>
      <c r="P15" s="30"/>
    </row>
    <row r="16" spans="2:16" ht="15" x14ac:dyDescent="0.25">
      <c r="B16" s="25"/>
      <c r="C16" s="57"/>
      <c r="D16" s="210"/>
      <c r="E16" s="210"/>
      <c r="F16" s="210"/>
      <c r="G16" s="210"/>
      <c r="H16" s="210"/>
      <c r="I16" s="210"/>
      <c r="J16" s="210"/>
      <c r="K16" s="210"/>
      <c r="L16" s="58" t="s">
        <v>48</v>
      </c>
      <c r="M16" s="59" t="s">
        <v>49</v>
      </c>
      <c r="N16" s="59" t="s">
        <v>50</v>
      </c>
      <c r="O16" s="60" t="s">
        <v>51</v>
      </c>
      <c r="P16" s="29"/>
    </row>
    <row r="17" spans="2:16" ht="15" x14ac:dyDescent="0.25">
      <c r="B17" s="25"/>
      <c r="C17" s="61"/>
      <c r="D17" s="211"/>
      <c r="E17" s="211"/>
      <c r="F17" s="211"/>
      <c r="G17" s="211"/>
      <c r="H17" s="211"/>
      <c r="I17" s="211"/>
      <c r="J17" s="211"/>
      <c r="K17" s="211"/>
      <c r="L17" s="62"/>
      <c r="M17" s="63"/>
      <c r="N17" s="63"/>
      <c r="O17" s="64"/>
      <c r="P17" s="31"/>
    </row>
    <row r="18" spans="2:16" ht="18" customHeight="1" x14ac:dyDescent="0.25">
      <c r="B18" s="25"/>
      <c r="C18" s="352" t="s">
        <v>52</v>
      </c>
      <c r="D18" s="353"/>
      <c r="E18" s="353"/>
      <c r="F18" s="353"/>
      <c r="G18" s="211"/>
      <c r="H18" s="211"/>
      <c r="I18" s="211" t="s">
        <v>53</v>
      </c>
      <c r="J18" s="52"/>
      <c r="K18" s="211"/>
      <c r="L18" s="62"/>
      <c r="M18" s="52"/>
      <c r="N18" s="52"/>
      <c r="O18" s="65"/>
      <c r="P18" s="31"/>
    </row>
    <row r="19" spans="2:16" ht="15" x14ac:dyDescent="0.25">
      <c r="B19" s="25"/>
      <c r="C19" s="66"/>
      <c r="D19" s="67"/>
      <c r="E19" s="67"/>
      <c r="F19" s="67"/>
      <c r="G19" s="67"/>
      <c r="H19" s="67"/>
      <c r="I19" s="67"/>
      <c r="J19" s="67"/>
      <c r="K19" s="67"/>
      <c r="L19" s="67"/>
      <c r="M19" s="67"/>
      <c r="N19" s="67"/>
      <c r="O19" s="68"/>
      <c r="P19" s="32"/>
    </row>
    <row r="20" spans="2:16" ht="15" thickBot="1" x14ac:dyDescent="0.25">
      <c r="B20" s="25"/>
      <c r="C20" s="69"/>
      <c r="D20" s="70"/>
      <c r="E20" s="70"/>
      <c r="F20" s="70"/>
      <c r="G20" s="70"/>
      <c r="H20" s="70"/>
      <c r="I20" s="70"/>
      <c r="J20" s="70"/>
      <c r="K20" s="70"/>
      <c r="L20" s="70"/>
      <c r="M20" s="70"/>
      <c r="N20" s="70"/>
      <c r="O20" s="71"/>
      <c r="P20" s="26"/>
    </row>
    <row r="21" spans="2:16" ht="15" thickBot="1" x14ac:dyDescent="0.25">
      <c r="B21" s="25"/>
      <c r="C21" s="72"/>
      <c r="D21" s="73"/>
      <c r="E21" s="73"/>
      <c r="F21" s="73"/>
      <c r="G21" s="73"/>
      <c r="H21" s="73"/>
      <c r="I21" s="52"/>
      <c r="J21" s="52"/>
      <c r="K21" s="73"/>
      <c r="L21" s="73"/>
      <c r="M21" s="73"/>
      <c r="N21" s="73"/>
      <c r="O21" s="74"/>
      <c r="P21" s="26"/>
    </row>
    <row r="22" spans="2:16" ht="15" x14ac:dyDescent="0.25">
      <c r="B22" s="25"/>
      <c r="C22" s="271" t="s">
        <v>54</v>
      </c>
      <c r="D22" s="272"/>
      <c r="E22" s="272"/>
      <c r="F22" s="272"/>
      <c r="G22" s="272"/>
      <c r="H22" s="272"/>
      <c r="I22" s="272"/>
      <c r="J22" s="272"/>
      <c r="K22" s="272"/>
      <c r="L22" s="272"/>
      <c r="M22" s="272"/>
      <c r="N22" s="272"/>
      <c r="O22" s="273"/>
      <c r="P22" s="33"/>
    </row>
    <row r="23" spans="2:16" ht="15" thickBot="1" x14ac:dyDescent="0.25">
      <c r="B23" s="25"/>
      <c r="C23" s="75"/>
      <c r="D23" s="52"/>
      <c r="E23" s="52"/>
      <c r="F23" s="52"/>
      <c r="G23" s="52"/>
      <c r="H23" s="52"/>
      <c r="I23" s="52"/>
      <c r="J23" s="52"/>
      <c r="K23" s="52"/>
      <c r="L23" s="52"/>
      <c r="M23" s="52"/>
      <c r="N23" s="52"/>
      <c r="O23" s="76"/>
      <c r="P23" s="26"/>
    </row>
    <row r="24" spans="2:16" ht="15" x14ac:dyDescent="0.2">
      <c r="B24" s="25"/>
      <c r="C24" s="77" t="s">
        <v>55</v>
      </c>
      <c r="D24" s="301" t="s">
        <v>11</v>
      </c>
      <c r="E24" s="302"/>
      <c r="F24" s="302"/>
      <c r="G24" s="302"/>
      <c r="H24" s="302"/>
      <c r="I24" s="302"/>
      <c r="J24" s="302"/>
      <c r="K24" s="302"/>
      <c r="L24" s="303"/>
      <c r="M24" s="269" t="s">
        <v>56</v>
      </c>
      <c r="N24" s="270"/>
      <c r="O24" s="77" t="s">
        <v>13</v>
      </c>
      <c r="P24" s="34"/>
    </row>
    <row r="25" spans="2:16" ht="15" thickBot="1" x14ac:dyDescent="0.25">
      <c r="B25" s="25"/>
      <c r="C25" s="78"/>
      <c r="D25" s="280"/>
      <c r="E25" s="327"/>
      <c r="F25" s="327"/>
      <c r="G25" s="327"/>
      <c r="H25" s="327"/>
      <c r="I25" s="327"/>
      <c r="J25" s="327"/>
      <c r="K25" s="327"/>
      <c r="L25" s="281"/>
      <c r="M25" s="280"/>
      <c r="N25" s="281"/>
      <c r="O25" s="79"/>
      <c r="P25" s="35"/>
    </row>
    <row r="26" spans="2:16" x14ac:dyDescent="0.2">
      <c r="B26" s="25"/>
      <c r="C26" s="286" t="s">
        <v>57</v>
      </c>
      <c r="D26" s="287"/>
      <c r="E26" s="287"/>
      <c r="F26" s="287"/>
      <c r="G26" s="287"/>
      <c r="H26" s="287"/>
      <c r="I26" s="287"/>
      <c r="J26" s="287"/>
      <c r="K26" s="287"/>
      <c r="L26" s="287"/>
      <c r="M26" s="287"/>
      <c r="N26" s="287"/>
      <c r="O26" s="288"/>
      <c r="P26" s="36"/>
    </row>
    <row r="27" spans="2:16" x14ac:dyDescent="0.2">
      <c r="B27" s="25"/>
      <c r="C27" s="289"/>
      <c r="D27" s="290"/>
      <c r="E27" s="290"/>
      <c r="F27" s="290"/>
      <c r="G27" s="290"/>
      <c r="H27" s="290"/>
      <c r="I27" s="290"/>
      <c r="J27" s="290"/>
      <c r="K27" s="290"/>
      <c r="L27" s="290"/>
      <c r="M27" s="290"/>
      <c r="N27" s="290"/>
      <c r="O27" s="291"/>
      <c r="P27" s="36"/>
    </row>
    <row r="28" spans="2:16" ht="13.5" thickBot="1" x14ac:dyDescent="0.25">
      <c r="B28" s="25"/>
      <c r="C28" s="292"/>
      <c r="D28" s="293"/>
      <c r="E28" s="293"/>
      <c r="F28" s="293"/>
      <c r="G28" s="293"/>
      <c r="H28" s="293"/>
      <c r="I28" s="293"/>
      <c r="J28" s="293"/>
      <c r="K28" s="293"/>
      <c r="L28" s="293"/>
      <c r="M28" s="293"/>
      <c r="N28" s="293"/>
      <c r="O28" s="294"/>
      <c r="P28" s="36"/>
    </row>
    <row r="29" spans="2:16" ht="15" x14ac:dyDescent="0.25">
      <c r="B29" s="25"/>
      <c r="C29" s="282" t="s">
        <v>11</v>
      </c>
      <c r="D29" s="283"/>
      <c r="E29" s="283"/>
      <c r="F29" s="283"/>
      <c r="G29" s="284"/>
      <c r="H29" s="285" t="s">
        <v>58</v>
      </c>
      <c r="I29" s="283"/>
      <c r="J29" s="325" t="s">
        <v>59</v>
      </c>
      <c r="K29" s="326"/>
      <c r="L29" s="80" t="s">
        <v>60</v>
      </c>
      <c r="M29" s="285" t="s">
        <v>61</v>
      </c>
      <c r="N29" s="319"/>
      <c r="O29" s="81" t="s">
        <v>62</v>
      </c>
      <c r="P29" s="37"/>
    </row>
    <row r="30" spans="2:16" ht="14.25" x14ac:dyDescent="0.2">
      <c r="B30" s="25"/>
      <c r="C30" s="274"/>
      <c r="D30" s="275"/>
      <c r="E30" s="275"/>
      <c r="F30" s="275"/>
      <c r="G30" s="276"/>
      <c r="H30" s="277"/>
      <c r="I30" s="276"/>
      <c r="J30" s="277"/>
      <c r="K30" s="276"/>
      <c r="L30" s="82"/>
      <c r="M30" s="278"/>
      <c r="N30" s="279"/>
      <c r="O30" s="83"/>
      <c r="P30" s="38"/>
    </row>
    <row r="31" spans="2:16" ht="14.25" x14ac:dyDescent="0.2">
      <c r="B31" s="25"/>
      <c r="C31" s="84"/>
      <c r="D31" s="85"/>
      <c r="E31" s="85"/>
      <c r="F31" s="85"/>
      <c r="G31" s="86"/>
      <c r="H31" s="87"/>
      <c r="I31" s="86"/>
      <c r="J31" s="87"/>
      <c r="K31" s="86"/>
      <c r="L31" s="82"/>
      <c r="M31" s="278"/>
      <c r="N31" s="279"/>
      <c r="O31" s="83"/>
      <c r="P31" s="38"/>
    </row>
    <row r="32" spans="2:16" ht="15" thickBot="1" x14ac:dyDescent="0.25">
      <c r="B32" s="25"/>
      <c r="C32" s="328"/>
      <c r="D32" s="329"/>
      <c r="E32" s="329"/>
      <c r="F32" s="329"/>
      <c r="G32" s="330"/>
      <c r="H32" s="331"/>
      <c r="I32" s="330"/>
      <c r="J32" s="331"/>
      <c r="K32" s="330"/>
      <c r="L32" s="88"/>
      <c r="M32" s="332"/>
      <c r="N32" s="333"/>
      <c r="O32" s="83"/>
      <c r="P32" s="38"/>
    </row>
    <row r="33" spans="2:16" ht="15.75" thickBot="1" x14ac:dyDescent="0.3">
      <c r="B33" s="25"/>
      <c r="C33" s="320" t="s">
        <v>63</v>
      </c>
      <c r="D33" s="321"/>
      <c r="E33" s="321"/>
      <c r="F33" s="321"/>
      <c r="G33" s="321"/>
      <c r="H33" s="321"/>
      <c r="I33" s="321"/>
      <c r="J33" s="321"/>
      <c r="K33" s="321"/>
      <c r="L33" s="321"/>
      <c r="M33" s="321"/>
      <c r="N33" s="322"/>
      <c r="O33" s="89"/>
      <c r="P33" s="39"/>
    </row>
    <row r="34" spans="2:16" ht="13.5" customHeight="1" x14ac:dyDescent="0.2">
      <c r="B34" s="25"/>
      <c r="C34" s="286" t="s">
        <v>64</v>
      </c>
      <c r="D34" s="287"/>
      <c r="E34" s="287"/>
      <c r="F34" s="287"/>
      <c r="G34" s="287"/>
      <c r="H34" s="287"/>
      <c r="I34" s="287"/>
      <c r="J34" s="287"/>
      <c r="K34" s="287"/>
      <c r="L34" s="287"/>
      <c r="M34" s="287"/>
      <c r="N34" s="287"/>
      <c r="O34" s="288"/>
      <c r="P34" s="36"/>
    </row>
    <row r="35" spans="2:16" x14ac:dyDescent="0.2">
      <c r="B35" s="25"/>
      <c r="C35" s="289"/>
      <c r="D35" s="290"/>
      <c r="E35" s="290"/>
      <c r="F35" s="290"/>
      <c r="G35" s="290"/>
      <c r="H35" s="290"/>
      <c r="I35" s="290"/>
      <c r="J35" s="290"/>
      <c r="K35" s="290"/>
      <c r="L35" s="290"/>
      <c r="M35" s="290"/>
      <c r="N35" s="290"/>
      <c r="O35" s="291"/>
      <c r="P35" s="36"/>
    </row>
    <row r="36" spans="2:16" ht="13.5" thickBot="1" x14ac:dyDescent="0.25">
      <c r="B36" s="25"/>
      <c r="C36" s="292"/>
      <c r="D36" s="293"/>
      <c r="E36" s="293"/>
      <c r="F36" s="293"/>
      <c r="G36" s="293"/>
      <c r="H36" s="293"/>
      <c r="I36" s="293"/>
      <c r="J36" s="293"/>
      <c r="K36" s="293"/>
      <c r="L36" s="293"/>
      <c r="M36" s="293"/>
      <c r="N36" s="293"/>
      <c r="O36" s="294"/>
      <c r="P36" s="36"/>
    </row>
    <row r="37" spans="2:16" ht="15" x14ac:dyDescent="0.25">
      <c r="B37" s="25"/>
      <c r="C37" s="282" t="s">
        <v>11</v>
      </c>
      <c r="D37" s="318"/>
      <c r="E37" s="318"/>
      <c r="F37" s="318"/>
      <c r="G37" s="318"/>
      <c r="H37" s="318"/>
      <c r="I37" s="318"/>
      <c r="J37" s="319"/>
      <c r="K37" s="209" t="s">
        <v>56</v>
      </c>
      <c r="L37" s="80" t="s">
        <v>13</v>
      </c>
      <c r="M37" s="285" t="s">
        <v>65</v>
      </c>
      <c r="N37" s="319"/>
      <c r="O37" s="81" t="s">
        <v>62</v>
      </c>
      <c r="P37" s="37"/>
    </row>
    <row r="38" spans="2:16" ht="14.25" x14ac:dyDescent="0.2">
      <c r="B38" s="25"/>
      <c r="C38" s="274"/>
      <c r="D38" s="275"/>
      <c r="E38" s="275"/>
      <c r="F38" s="275"/>
      <c r="G38" s="275"/>
      <c r="H38" s="275"/>
      <c r="I38" s="275"/>
      <c r="J38" s="276"/>
      <c r="K38" s="206"/>
      <c r="L38" s="90"/>
      <c r="M38" s="336"/>
      <c r="N38" s="337"/>
      <c r="O38" s="83"/>
      <c r="P38" s="38"/>
    </row>
    <row r="39" spans="2:16" ht="15" thickBot="1" x14ac:dyDescent="0.25">
      <c r="B39" s="25"/>
      <c r="C39" s="328"/>
      <c r="D39" s="329"/>
      <c r="E39" s="329"/>
      <c r="F39" s="329"/>
      <c r="G39" s="329"/>
      <c r="H39" s="329"/>
      <c r="I39" s="329"/>
      <c r="J39" s="330"/>
      <c r="K39" s="85"/>
      <c r="L39" s="91"/>
      <c r="M39" s="334"/>
      <c r="N39" s="335"/>
      <c r="O39" s="92"/>
      <c r="P39" s="38"/>
    </row>
    <row r="40" spans="2:16" ht="15.75" thickBot="1" x14ac:dyDescent="0.3">
      <c r="B40" s="25"/>
      <c r="C40" s="320" t="s">
        <v>63</v>
      </c>
      <c r="D40" s="321"/>
      <c r="E40" s="321"/>
      <c r="F40" s="321"/>
      <c r="G40" s="321"/>
      <c r="H40" s="321"/>
      <c r="I40" s="321"/>
      <c r="J40" s="321"/>
      <c r="K40" s="321"/>
      <c r="L40" s="321"/>
      <c r="M40" s="321"/>
      <c r="N40" s="322"/>
      <c r="O40" s="93">
        <v>0</v>
      </c>
      <c r="P40" s="38"/>
    </row>
    <row r="41" spans="2:16" x14ac:dyDescent="0.2">
      <c r="B41" s="25"/>
      <c r="C41" s="286" t="s">
        <v>66</v>
      </c>
      <c r="D41" s="287"/>
      <c r="E41" s="287"/>
      <c r="F41" s="287"/>
      <c r="G41" s="287"/>
      <c r="H41" s="287"/>
      <c r="I41" s="287"/>
      <c r="J41" s="287"/>
      <c r="K41" s="287"/>
      <c r="L41" s="287"/>
      <c r="M41" s="287"/>
      <c r="N41" s="287"/>
      <c r="O41" s="288"/>
      <c r="P41" s="36"/>
    </row>
    <row r="42" spans="2:16" x14ac:dyDescent="0.2">
      <c r="B42" s="25"/>
      <c r="C42" s="289"/>
      <c r="D42" s="290"/>
      <c r="E42" s="290"/>
      <c r="F42" s="290"/>
      <c r="G42" s="290"/>
      <c r="H42" s="290"/>
      <c r="I42" s="290"/>
      <c r="J42" s="290"/>
      <c r="K42" s="290"/>
      <c r="L42" s="290"/>
      <c r="M42" s="290"/>
      <c r="N42" s="290"/>
      <c r="O42" s="291"/>
      <c r="P42" s="36"/>
    </row>
    <row r="43" spans="2:16" ht="13.5" thickBot="1" x14ac:dyDescent="0.25">
      <c r="B43" s="25"/>
      <c r="C43" s="292"/>
      <c r="D43" s="293"/>
      <c r="E43" s="293"/>
      <c r="F43" s="293"/>
      <c r="G43" s="293"/>
      <c r="H43" s="293"/>
      <c r="I43" s="293"/>
      <c r="J43" s="293"/>
      <c r="K43" s="293"/>
      <c r="L43" s="293"/>
      <c r="M43" s="293"/>
      <c r="N43" s="293"/>
      <c r="O43" s="294"/>
      <c r="P43" s="36"/>
    </row>
    <row r="44" spans="2:16" ht="17.25" x14ac:dyDescent="0.25">
      <c r="B44" s="25"/>
      <c r="C44" s="282" t="s">
        <v>67</v>
      </c>
      <c r="D44" s="318"/>
      <c r="E44" s="318"/>
      <c r="F44" s="318"/>
      <c r="G44" s="318"/>
      <c r="H44" s="318"/>
      <c r="I44" s="318"/>
      <c r="J44" s="80" t="s">
        <v>68</v>
      </c>
      <c r="K44" s="207" t="s">
        <v>69</v>
      </c>
      <c r="L44" s="94" t="s">
        <v>70</v>
      </c>
      <c r="M44" s="285" t="s">
        <v>71</v>
      </c>
      <c r="N44" s="319"/>
      <c r="O44" s="81" t="s">
        <v>62</v>
      </c>
      <c r="P44" s="37"/>
    </row>
    <row r="45" spans="2:16" ht="14.25" x14ac:dyDescent="0.2">
      <c r="B45" s="25"/>
      <c r="C45" s="274"/>
      <c r="D45" s="275"/>
      <c r="E45" s="275"/>
      <c r="F45" s="275"/>
      <c r="G45" s="275"/>
      <c r="H45" s="275"/>
      <c r="I45" s="275"/>
      <c r="J45" s="95"/>
      <c r="K45" s="96"/>
      <c r="L45" s="95"/>
      <c r="M45" s="343"/>
      <c r="N45" s="344"/>
      <c r="O45" s="83"/>
      <c r="P45" s="38"/>
    </row>
    <row r="46" spans="2:16" ht="15" thickBot="1" x14ac:dyDescent="0.25">
      <c r="B46" s="25"/>
      <c r="C46" s="328"/>
      <c r="D46" s="329"/>
      <c r="E46" s="329"/>
      <c r="F46" s="329"/>
      <c r="G46" s="329"/>
      <c r="H46" s="329"/>
      <c r="I46" s="329"/>
      <c r="J46" s="97"/>
      <c r="K46" s="98"/>
      <c r="L46" s="97"/>
      <c r="M46" s="334"/>
      <c r="N46" s="335"/>
      <c r="O46" s="99"/>
      <c r="P46" s="38"/>
    </row>
    <row r="47" spans="2:16" ht="15.75" thickBot="1" x14ac:dyDescent="0.3">
      <c r="B47" s="25"/>
      <c r="C47" s="320" t="s">
        <v>63</v>
      </c>
      <c r="D47" s="321"/>
      <c r="E47" s="321"/>
      <c r="F47" s="321"/>
      <c r="G47" s="321"/>
      <c r="H47" s="321"/>
      <c r="I47" s="321"/>
      <c r="J47" s="321"/>
      <c r="K47" s="321"/>
      <c r="L47" s="321"/>
      <c r="M47" s="321"/>
      <c r="N47" s="322"/>
      <c r="O47" s="89"/>
      <c r="P47" s="39"/>
    </row>
    <row r="48" spans="2:16" x14ac:dyDescent="0.2">
      <c r="B48" s="25"/>
      <c r="C48" s="286" t="s">
        <v>72</v>
      </c>
      <c r="D48" s="287"/>
      <c r="E48" s="287"/>
      <c r="F48" s="287"/>
      <c r="G48" s="287"/>
      <c r="H48" s="287"/>
      <c r="I48" s="287"/>
      <c r="J48" s="287"/>
      <c r="K48" s="287"/>
      <c r="L48" s="287"/>
      <c r="M48" s="287"/>
      <c r="N48" s="287"/>
      <c r="O48" s="288"/>
      <c r="P48" s="36"/>
    </row>
    <row r="49" spans="2:16" x14ac:dyDescent="0.2">
      <c r="B49" s="25"/>
      <c r="C49" s="289"/>
      <c r="D49" s="290"/>
      <c r="E49" s="290"/>
      <c r="F49" s="290"/>
      <c r="G49" s="290"/>
      <c r="H49" s="290"/>
      <c r="I49" s="290"/>
      <c r="J49" s="290"/>
      <c r="K49" s="290"/>
      <c r="L49" s="290"/>
      <c r="M49" s="290"/>
      <c r="N49" s="290"/>
      <c r="O49" s="291"/>
      <c r="P49" s="36"/>
    </row>
    <row r="50" spans="2:16" ht="13.5" thickBot="1" x14ac:dyDescent="0.25">
      <c r="B50" s="25"/>
      <c r="C50" s="292"/>
      <c r="D50" s="293"/>
      <c r="E50" s="293"/>
      <c r="F50" s="293"/>
      <c r="G50" s="293"/>
      <c r="H50" s="293"/>
      <c r="I50" s="293"/>
      <c r="J50" s="293"/>
      <c r="K50" s="293"/>
      <c r="L50" s="293"/>
      <c r="M50" s="293"/>
      <c r="N50" s="293"/>
      <c r="O50" s="294"/>
      <c r="P50" s="36"/>
    </row>
    <row r="51" spans="2:16" ht="30" x14ac:dyDescent="0.25">
      <c r="B51" s="25"/>
      <c r="C51" s="282" t="s">
        <v>73</v>
      </c>
      <c r="D51" s="318"/>
      <c r="E51" s="318"/>
      <c r="F51" s="318"/>
      <c r="G51" s="318"/>
      <c r="H51" s="318"/>
      <c r="I51" s="318"/>
      <c r="J51" s="80" t="s">
        <v>74</v>
      </c>
      <c r="K51" s="100" t="s">
        <v>75</v>
      </c>
      <c r="L51" s="101" t="s">
        <v>76</v>
      </c>
      <c r="M51" s="341" t="s">
        <v>61</v>
      </c>
      <c r="N51" s="342"/>
      <c r="O51" s="102" t="s">
        <v>62</v>
      </c>
      <c r="P51" s="40"/>
    </row>
    <row r="52" spans="2:16" ht="14.25" x14ac:dyDescent="0.2">
      <c r="B52" s="25"/>
      <c r="C52" s="103"/>
      <c r="D52" s="104"/>
      <c r="E52" s="104"/>
      <c r="F52" s="104"/>
      <c r="G52" s="104"/>
      <c r="H52" s="104"/>
      <c r="I52" s="104"/>
      <c r="J52" s="105"/>
      <c r="K52" s="106"/>
      <c r="L52" s="107"/>
      <c r="M52" s="323"/>
      <c r="N52" s="324"/>
      <c r="O52" s="108"/>
      <c r="P52" s="41"/>
    </row>
    <row r="53" spans="2:16" ht="14.25" x14ac:dyDescent="0.2">
      <c r="B53" s="25"/>
      <c r="C53" s="103"/>
      <c r="D53" s="104"/>
      <c r="E53" s="104"/>
      <c r="F53" s="104"/>
      <c r="G53" s="104"/>
      <c r="H53" s="104"/>
      <c r="I53" s="104"/>
      <c r="J53" s="105"/>
      <c r="K53" s="106"/>
      <c r="L53" s="107"/>
      <c r="M53" s="323"/>
      <c r="N53" s="324"/>
      <c r="O53" s="108"/>
      <c r="P53" s="41"/>
    </row>
    <row r="54" spans="2:16" ht="14.25" x14ac:dyDescent="0.2">
      <c r="B54" s="25"/>
      <c r="C54" s="103"/>
      <c r="D54" s="104"/>
      <c r="E54" s="104"/>
      <c r="F54" s="104"/>
      <c r="G54" s="104"/>
      <c r="H54" s="104"/>
      <c r="I54" s="104"/>
      <c r="J54" s="105"/>
      <c r="K54" s="106"/>
      <c r="L54" s="107"/>
      <c r="M54" s="343"/>
      <c r="N54" s="344"/>
      <c r="O54" s="108"/>
      <c r="P54" s="41"/>
    </row>
    <row r="55" spans="2:16" ht="15" thickBot="1" x14ac:dyDescent="0.25">
      <c r="B55" s="25"/>
      <c r="C55" s="328"/>
      <c r="D55" s="329"/>
      <c r="E55" s="329"/>
      <c r="F55" s="329"/>
      <c r="G55" s="329"/>
      <c r="H55" s="329"/>
      <c r="I55" s="329"/>
      <c r="J55" s="97"/>
      <c r="K55" s="98"/>
      <c r="L55" s="97"/>
      <c r="M55" s="334"/>
      <c r="N55" s="335"/>
      <c r="O55" s="99"/>
      <c r="P55" s="38"/>
    </row>
    <row r="56" spans="2:16" ht="15.75" thickBot="1" x14ac:dyDescent="0.3">
      <c r="B56" s="25"/>
      <c r="C56" s="320" t="s">
        <v>63</v>
      </c>
      <c r="D56" s="321"/>
      <c r="E56" s="321"/>
      <c r="F56" s="321"/>
      <c r="G56" s="321"/>
      <c r="H56" s="321"/>
      <c r="I56" s="321"/>
      <c r="J56" s="321"/>
      <c r="K56" s="321"/>
      <c r="L56" s="321"/>
      <c r="M56" s="321"/>
      <c r="N56" s="322"/>
      <c r="O56" s="93"/>
      <c r="P56" s="38"/>
    </row>
    <row r="57" spans="2:16" ht="15" thickBot="1" x14ac:dyDescent="0.25">
      <c r="B57" s="25"/>
      <c r="C57" s="75"/>
      <c r="D57" s="52"/>
      <c r="E57" s="52"/>
      <c r="F57" s="52"/>
      <c r="G57" s="52"/>
      <c r="H57" s="52"/>
      <c r="I57" s="52"/>
      <c r="J57" s="52"/>
      <c r="K57" s="52"/>
      <c r="L57" s="52"/>
      <c r="M57" s="52"/>
      <c r="N57" s="52"/>
      <c r="O57" s="76"/>
      <c r="P57" s="26"/>
    </row>
    <row r="58" spans="2:16" ht="15.75" thickBot="1" x14ac:dyDescent="0.3">
      <c r="B58" s="25"/>
      <c r="C58" s="338" t="s">
        <v>77</v>
      </c>
      <c r="D58" s="339"/>
      <c r="E58" s="339"/>
      <c r="F58" s="339"/>
      <c r="G58" s="339"/>
      <c r="H58" s="339"/>
      <c r="I58" s="339"/>
      <c r="J58" s="339"/>
      <c r="K58" s="339"/>
      <c r="L58" s="339"/>
      <c r="M58" s="339"/>
      <c r="N58" s="340"/>
      <c r="O58" s="109"/>
      <c r="P58" s="42"/>
    </row>
    <row r="59" spans="2:16" x14ac:dyDescent="0.2">
      <c r="B59" s="25"/>
      <c r="C59" s="286" t="s">
        <v>78</v>
      </c>
      <c r="D59" s="287"/>
      <c r="E59" s="287"/>
      <c r="F59" s="287"/>
      <c r="G59" s="287"/>
      <c r="H59" s="287"/>
      <c r="I59" s="287"/>
      <c r="J59" s="287"/>
      <c r="K59" s="287"/>
      <c r="L59" s="287"/>
      <c r="M59" s="287"/>
      <c r="N59" s="287"/>
      <c r="O59" s="288"/>
      <c r="P59" s="36"/>
    </row>
    <row r="60" spans="2:16" x14ac:dyDescent="0.2">
      <c r="B60" s="25"/>
      <c r="C60" s="289"/>
      <c r="D60" s="290"/>
      <c r="E60" s="290"/>
      <c r="F60" s="290"/>
      <c r="G60" s="290"/>
      <c r="H60" s="290"/>
      <c r="I60" s="290"/>
      <c r="J60" s="290"/>
      <c r="K60" s="290"/>
      <c r="L60" s="290"/>
      <c r="M60" s="290"/>
      <c r="N60" s="290"/>
      <c r="O60" s="291"/>
      <c r="P60" s="36"/>
    </row>
    <row r="61" spans="2:16" ht="13.5" thickBot="1" x14ac:dyDescent="0.25">
      <c r="B61" s="25"/>
      <c r="C61" s="292"/>
      <c r="D61" s="293"/>
      <c r="E61" s="293"/>
      <c r="F61" s="293"/>
      <c r="G61" s="293"/>
      <c r="H61" s="293"/>
      <c r="I61" s="293"/>
      <c r="J61" s="293"/>
      <c r="K61" s="293"/>
      <c r="L61" s="293"/>
      <c r="M61" s="293"/>
      <c r="N61" s="293"/>
      <c r="O61" s="294"/>
      <c r="P61" s="36"/>
    </row>
    <row r="62" spans="2:16" ht="15" x14ac:dyDescent="0.25">
      <c r="B62" s="25"/>
      <c r="C62" s="282" t="s">
        <v>79</v>
      </c>
      <c r="D62" s="318"/>
      <c r="E62" s="318"/>
      <c r="F62" s="318"/>
      <c r="G62" s="318"/>
      <c r="H62" s="318"/>
      <c r="I62" s="318"/>
      <c r="J62" s="207"/>
      <c r="K62" s="208"/>
      <c r="L62" s="101" t="s">
        <v>80</v>
      </c>
      <c r="M62" s="341" t="s">
        <v>81</v>
      </c>
      <c r="N62" s="342"/>
      <c r="O62" s="102"/>
      <c r="P62" s="40"/>
    </row>
    <row r="63" spans="2:16" ht="14.25" x14ac:dyDescent="0.2">
      <c r="B63" s="25"/>
      <c r="C63" s="274" t="s">
        <v>82</v>
      </c>
      <c r="D63" s="275"/>
      <c r="E63" s="275"/>
      <c r="F63" s="275"/>
      <c r="G63" s="275"/>
      <c r="H63" s="275"/>
      <c r="I63" s="275"/>
      <c r="J63" s="110"/>
      <c r="K63" s="111"/>
      <c r="L63" s="112"/>
      <c r="M63" s="360"/>
      <c r="N63" s="361"/>
      <c r="O63" s="113"/>
      <c r="P63" s="43"/>
    </row>
    <row r="64" spans="2:16" ht="14.25" x14ac:dyDescent="0.2">
      <c r="B64" s="25"/>
      <c r="C64" s="84" t="s">
        <v>83</v>
      </c>
      <c r="D64" s="85"/>
      <c r="E64" s="85"/>
      <c r="F64" s="85"/>
      <c r="G64" s="85"/>
      <c r="H64" s="85"/>
      <c r="I64" s="85"/>
      <c r="J64" s="110"/>
      <c r="K64" s="111"/>
      <c r="L64" s="112"/>
      <c r="M64" s="360"/>
      <c r="N64" s="361"/>
      <c r="O64" s="113"/>
      <c r="P64" s="43"/>
    </row>
    <row r="65" spans="2:16" ht="15" thickBot="1" x14ac:dyDescent="0.25">
      <c r="B65" s="25"/>
      <c r="C65" s="69" t="s">
        <v>84</v>
      </c>
      <c r="D65" s="70"/>
      <c r="E65" s="70"/>
      <c r="F65" s="70"/>
      <c r="G65" s="70"/>
      <c r="H65" s="70"/>
      <c r="I65" s="70"/>
      <c r="J65" s="114"/>
      <c r="K65" s="115"/>
      <c r="L65" s="112"/>
      <c r="M65" s="362"/>
      <c r="N65" s="363"/>
      <c r="O65" s="113"/>
      <c r="P65" s="43"/>
    </row>
    <row r="66" spans="2:16" ht="15.75" thickBot="1" x14ac:dyDescent="0.3">
      <c r="B66" s="25"/>
      <c r="C66" s="320" t="s">
        <v>63</v>
      </c>
      <c r="D66" s="321"/>
      <c r="E66" s="321"/>
      <c r="F66" s="321"/>
      <c r="G66" s="321"/>
      <c r="H66" s="321"/>
      <c r="I66" s="321"/>
      <c r="J66" s="321"/>
      <c r="K66" s="321"/>
      <c r="L66" s="321"/>
      <c r="M66" s="321"/>
      <c r="N66" s="322"/>
      <c r="O66" s="116"/>
      <c r="P66" s="44"/>
    </row>
    <row r="67" spans="2:16" ht="15" thickBot="1" x14ac:dyDescent="0.25">
      <c r="B67" s="25"/>
      <c r="C67" s="75"/>
      <c r="D67" s="52"/>
      <c r="E67" s="52"/>
      <c r="F67" s="52"/>
      <c r="G67" s="52"/>
      <c r="H67" s="52"/>
      <c r="I67" s="52"/>
      <c r="J67" s="52"/>
      <c r="K67" s="52"/>
      <c r="L67" s="52"/>
      <c r="M67" s="52"/>
      <c r="N67" s="52"/>
      <c r="O67" s="76"/>
      <c r="P67" s="26"/>
    </row>
    <row r="68" spans="2:16" ht="15.75" thickBot="1" x14ac:dyDescent="0.3">
      <c r="B68" s="25"/>
      <c r="C68" s="338" t="s">
        <v>85</v>
      </c>
      <c r="D68" s="339"/>
      <c r="E68" s="339"/>
      <c r="F68" s="339"/>
      <c r="G68" s="339"/>
      <c r="H68" s="339"/>
      <c r="I68" s="339"/>
      <c r="J68" s="339"/>
      <c r="K68" s="339"/>
      <c r="L68" s="339"/>
      <c r="M68" s="339"/>
      <c r="N68" s="340"/>
      <c r="O68" s="117"/>
      <c r="P68" s="44"/>
    </row>
    <row r="69" spans="2:16" ht="14.25" x14ac:dyDescent="0.2">
      <c r="B69" s="25"/>
      <c r="C69" s="72"/>
      <c r="D69" s="73"/>
      <c r="E69" s="73"/>
      <c r="F69" s="73"/>
      <c r="G69" s="73"/>
      <c r="H69" s="73"/>
      <c r="I69" s="73"/>
      <c r="J69" s="73"/>
      <c r="K69" s="73"/>
      <c r="L69" s="73"/>
      <c r="M69" s="73"/>
      <c r="N69" s="73"/>
      <c r="O69" s="74"/>
      <c r="P69" s="26"/>
    </row>
    <row r="70" spans="2:16" ht="14.25" x14ac:dyDescent="0.2">
      <c r="B70" s="25"/>
      <c r="C70" s="75"/>
      <c r="D70" s="52"/>
      <c r="E70" s="52"/>
      <c r="F70" s="52"/>
      <c r="G70" s="52"/>
      <c r="H70" s="52"/>
      <c r="I70" s="52"/>
      <c r="J70" s="52"/>
      <c r="K70" s="52"/>
      <c r="L70" s="52"/>
      <c r="M70" s="52"/>
      <c r="N70" s="52"/>
      <c r="O70" s="76"/>
      <c r="P70" s="26"/>
    </row>
    <row r="71" spans="2:16" ht="14.25" x14ac:dyDescent="0.2">
      <c r="B71" s="25"/>
      <c r="C71" s="75"/>
      <c r="D71" s="52"/>
      <c r="E71" s="52"/>
      <c r="F71" s="52"/>
      <c r="G71" s="52"/>
      <c r="H71" s="52"/>
      <c r="I71" s="52"/>
      <c r="J71" s="52"/>
      <c r="K71" s="52"/>
      <c r="L71" s="52"/>
      <c r="M71" s="52"/>
      <c r="N71" s="52"/>
      <c r="O71" s="76"/>
      <c r="P71" s="26"/>
    </row>
    <row r="72" spans="2:16" ht="14.25" x14ac:dyDescent="0.2">
      <c r="B72" s="25"/>
      <c r="C72" s="75"/>
      <c r="D72" s="52"/>
      <c r="E72" s="52"/>
      <c r="F72" s="52"/>
      <c r="G72" s="52"/>
      <c r="H72" s="118" t="s">
        <v>86</v>
      </c>
      <c r="I72" s="118"/>
      <c r="J72" s="118"/>
      <c r="K72" s="118"/>
      <c r="L72" s="52"/>
      <c r="M72" s="52"/>
      <c r="N72" s="52"/>
      <c r="O72" s="76"/>
      <c r="P72" s="26"/>
    </row>
    <row r="73" spans="2:16" ht="15" x14ac:dyDescent="0.25">
      <c r="B73" s="25"/>
      <c r="C73" s="75"/>
      <c r="D73" s="52"/>
      <c r="E73" s="52"/>
      <c r="F73" s="52"/>
      <c r="G73" s="52"/>
      <c r="H73" s="118" t="s">
        <v>87</v>
      </c>
      <c r="I73" s="52"/>
      <c r="J73" s="52"/>
      <c r="K73" s="52"/>
      <c r="L73" s="52"/>
      <c r="M73" s="52"/>
      <c r="N73" s="52"/>
      <c r="O73" s="76"/>
      <c r="P73" s="45"/>
    </row>
    <row r="74" spans="2:16" ht="15" x14ac:dyDescent="0.25">
      <c r="B74" s="25"/>
      <c r="C74" s="75"/>
      <c r="D74" s="52"/>
      <c r="E74" s="52"/>
      <c r="F74" s="52"/>
      <c r="G74" s="52"/>
      <c r="H74" s="118" t="s">
        <v>88</v>
      </c>
      <c r="I74" s="52"/>
      <c r="J74" s="52"/>
      <c r="K74" s="52"/>
      <c r="L74" s="52"/>
      <c r="M74" s="52"/>
      <c r="N74" s="52"/>
      <c r="O74" s="76"/>
      <c r="P74" s="45"/>
    </row>
    <row r="75" spans="2:16" ht="14.25" x14ac:dyDescent="0.2">
      <c r="B75" s="25"/>
      <c r="C75" s="61"/>
      <c r="D75" s="119"/>
      <c r="E75" s="119"/>
      <c r="F75" s="119"/>
      <c r="G75" s="119"/>
      <c r="H75" s="118" t="s">
        <v>89</v>
      </c>
      <c r="I75" s="119"/>
      <c r="J75" s="119"/>
      <c r="K75" s="119"/>
      <c r="L75" s="119"/>
      <c r="M75" s="119"/>
      <c r="N75" s="119"/>
      <c r="O75" s="120"/>
      <c r="P75" s="46"/>
    </row>
    <row r="76" spans="2:16" ht="14.25" x14ac:dyDescent="0.2">
      <c r="B76" s="25"/>
      <c r="C76" s="75"/>
      <c r="D76" s="52"/>
      <c r="E76" s="52"/>
      <c r="F76" s="52"/>
      <c r="G76" s="52"/>
      <c r="H76" s="52" t="s">
        <v>90</v>
      </c>
      <c r="I76" s="52"/>
      <c r="J76" s="52"/>
      <c r="K76" s="52"/>
      <c r="L76" s="52"/>
      <c r="M76" s="52"/>
      <c r="N76" s="52"/>
      <c r="O76" s="76"/>
      <c r="P76" s="26"/>
    </row>
    <row r="77" spans="2:16" ht="15" x14ac:dyDescent="0.25">
      <c r="B77" s="25"/>
      <c r="C77" s="121" t="s">
        <v>91</v>
      </c>
      <c r="D77" s="122"/>
      <c r="E77" s="122"/>
      <c r="F77" s="122"/>
      <c r="G77" s="122"/>
      <c r="H77" s="122"/>
      <c r="I77" s="122"/>
      <c r="J77" s="122"/>
      <c r="K77" s="122"/>
      <c r="L77" s="122"/>
      <c r="M77" s="122"/>
      <c r="N77" s="122"/>
      <c r="O77" s="123"/>
      <c r="P77" s="26"/>
    </row>
    <row r="78" spans="2:16" ht="14.25" x14ac:dyDescent="0.2">
      <c r="B78" s="25"/>
      <c r="C78" s="357"/>
      <c r="D78" s="358"/>
      <c r="E78" s="358"/>
      <c r="F78" s="358"/>
      <c r="G78" s="358"/>
      <c r="H78" s="358"/>
      <c r="I78" s="358"/>
      <c r="J78" s="358"/>
      <c r="K78" s="358"/>
      <c r="L78" s="358"/>
      <c r="M78" s="358"/>
      <c r="N78" s="358"/>
      <c r="O78" s="359"/>
      <c r="P78" s="46"/>
    </row>
    <row r="79" spans="2:16" ht="14.25" x14ac:dyDescent="0.2">
      <c r="B79" s="25"/>
      <c r="C79" s="357"/>
      <c r="D79" s="358"/>
      <c r="E79" s="358"/>
      <c r="F79" s="358"/>
      <c r="G79" s="358"/>
      <c r="H79" s="358"/>
      <c r="I79" s="358"/>
      <c r="J79" s="358"/>
      <c r="K79" s="358"/>
      <c r="L79" s="358"/>
      <c r="M79" s="358"/>
      <c r="N79" s="358"/>
      <c r="O79" s="359"/>
      <c r="P79" s="46"/>
    </row>
    <row r="80" spans="2:16" ht="14.25" x14ac:dyDescent="0.2">
      <c r="B80" s="25"/>
      <c r="C80" s="61"/>
      <c r="D80" s="119"/>
      <c r="E80" s="119"/>
      <c r="F80" s="119"/>
      <c r="G80" s="119"/>
      <c r="H80" s="119"/>
      <c r="I80" s="119"/>
      <c r="J80" s="119"/>
      <c r="K80" s="119"/>
      <c r="L80" s="119"/>
      <c r="M80" s="119"/>
      <c r="N80" s="119"/>
      <c r="O80" s="120"/>
      <c r="P80" s="46"/>
    </row>
    <row r="81" spans="2:16" ht="15" x14ac:dyDescent="0.25">
      <c r="B81" s="25"/>
      <c r="C81" s="124" t="s">
        <v>92</v>
      </c>
      <c r="D81" s="119"/>
      <c r="E81" s="119"/>
      <c r="F81" s="119"/>
      <c r="G81" s="119"/>
      <c r="H81" s="119"/>
      <c r="I81" s="119"/>
      <c r="J81" s="119"/>
      <c r="K81" s="119"/>
      <c r="L81" s="119"/>
      <c r="M81" s="119"/>
      <c r="N81" s="119"/>
      <c r="O81" s="120"/>
      <c r="P81" s="46"/>
    </row>
    <row r="82" spans="2:16" ht="12.75" customHeight="1" x14ac:dyDescent="0.2">
      <c r="B82" s="25"/>
      <c r="C82" s="354" t="s">
        <v>93</v>
      </c>
      <c r="D82" s="355"/>
      <c r="E82" s="355"/>
      <c r="F82" s="355"/>
      <c r="G82" s="355"/>
      <c r="H82" s="355"/>
      <c r="I82" s="355"/>
      <c r="J82" s="355"/>
      <c r="K82" s="355"/>
      <c r="L82" s="355"/>
      <c r="M82" s="355"/>
      <c r="N82" s="355"/>
      <c r="O82" s="356"/>
      <c r="P82" s="47"/>
    </row>
    <row r="83" spans="2:16" ht="24" customHeight="1" x14ac:dyDescent="0.2">
      <c r="B83" s="25"/>
      <c r="C83" s="354"/>
      <c r="D83" s="355"/>
      <c r="E83" s="355"/>
      <c r="F83" s="355"/>
      <c r="G83" s="355"/>
      <c r="H83" s="355"/>
      <c r="I83" s="355"/>
      <c r="J83" s="355"/>
      <c r="K83" s="355"/>
      <c r="L83" s="355"/>
      <c r="M83" s="355"/>
      <c r="N83" s="355"/>
      <c r="O83" s="356"/>
      <c r="P83" s="47"/>
    </row>
    <row r="84" spans="2:16" ht="12.95" customHeight="1" x14ac:dyDescent="0.2">
      <c r="B84" s="25"/>
      <c r="C84" s="354" t="s">
        <v>94</v>
      </c>
      <c r="D84" s="355"/>
      <c r="E84" s="355"/>
      <c r="F84" s="355"/>
      <c r="G84" s="355"/>
      <c r="H84" s="355"/>
      <c r="I84" s="355"/>
      <c r="J84" s="355"/>
      <c r="K84" s="355"/>
      <c r="L84" s="355"/>
      <c r="M84" s="355"/>
      <c r="N84" s="355"/>
      <c r="O84" s="356"/>
      <c r="P84" s="47"/>
    </row>
    <row r="85" spans="2:16" ht="32.25" customHeight="1" x14ac:dyDescent="0.2">
      <c r="B85" s="25"/>
      <c r="C85" s="354"/>
      <c r="D85" s="355"/>
      <c r="E85" s="355"/>
      <c r="F85" s="355"/>
      <c r="G85" s="355"/>
      <c r="H85" s="355"/>
      <c r="I85" s="355"/>
      <c r="J85" s="355"/>
      <c r="K85" s="355"/>
      <c r="L85" s="355"/>
      <c r="M85" s="355"/>
      <c r="N85" s="355"/>
      <c r="O85" s="356"/>
      <c r="P85" s="47"/>
    </row>
    <row r="86" spans="2:16" ht="14.25" x14ac:dyDescent="0.2">
      <c r="B86" s="25"/>
      <c r="C86" s="61"/>
      <c r="D86" s="119"/>
      <c r="E86" s="119"/>
      <c r="F86" s="119"/>
      <c r="G86" s="119"/>
      <c r="H86" s="119"/>
      <c r="I86" s="119"/>
      <c r="J86" s="119"/>
      <c r="K86" s="119"/>
      <c r="L86" s="119"/>
      <c r="M86" s="119"/>
      <c r="N86" s="119"/>
      <c r="O86" s="120"/>
      <c r="P86" s="46"/>
    </row>
    <row r="87" spans="2:16" ht="14.25" x14ac:dyDescent="0.2">
      <c r="B87" s="25"/>
      <c r="C87" s="75"/>
      <c r="D87" s="52"/>
      <c r="E87" s="52"/>
      <c r="F87" s="52"/>
      <c r="G87" s="52"/>
      <c r="H87" s="118" t="s">
        <v>86</v>
      </c>
      <c r="I87" s="52"/>
      <c r="J87" s="52"/>
      <c r="K87" s="52"/>
      <c r="L87" s="52"/>
      <c r="M87" s="52"/>
      <c r="N87" s="52"/>
      <c r="O87" s="76"/>
      <c r="P87" s="26"/>
    </row>
    <row r="88" spans="2:16" ht="14.25" x14ac:dyDescent="0.2">
      <c r="B88" s="25"/>
      <c r="C88" s="75"/>
      <c r="D88" s="52"/>
      <c r="E88" s="52"/>
      <c r="F88" s="52"/>
      <c r="G88" s="52"/>
      <c r="H88" s="52" t="s">
        <v>87</v>
      </c>
      <c r="I88" s="85"/>
      <c r="J88" s="85"/>
      <c r="K88" s="85"/>
      <c r="L88" s="52"/>
      <c r="M88" s="52"/>
      <c r="N88" s="52"/>
      <c r="O88" s="76"/>
      <c r="P88" s="26"/>
    </row>
    <row r="89" spans="2:16" ht="14.25" x14ac:dyDescent="0.2">
      <c r="B89" s="25"/>
      <c r="C89" s="75"/>
      <c r="D89" s="52"/>
      <c r="E89" s="52"/>
      <c r="F89" s="52"/>
      <c r="G89" s="52"/>
      <c r="H89" s="52" t="s">
        <v>95</v>
      </c>
      <c r="I89" s="125"/>
      <c r="J89" s="125"/>
      <c r="K89" s="125"/>
      <c r="L89" s="52"/>
      <c r="M89" s="52"/>
      <c r="N89" s="52"/>
      <c r="O89" s="76"/>
      <c r="P89" s="26"/>
    </row>
    <row r="90" spans="2:16" ht="14.25" x14ac:dyDescent="0.2">
      <c r="B90" s="25"/>
      <c r="C90" s="126"/>
      <c r="D90" s="119"/>
      <c r="E90" s="119"/>
      <c r="F90" s="119"/>
      <c r="G90" s="119"/>
      <c r="H90" s="52" t="s">
        <v>89</v>
      </c>
      <c r="I90" s="52"/>
      <c r="J90" s="52"/>
      <c r="K90" s="52"/>
      <c r="L90" s="119"/>
      <c r="M90" s="119"/>
      <c r="N90" s="119"/>
      <c r="O90" s="120"/>
      <c r="P90" s="46"/>
    </row>
    <row r="91" spans="2:16" ht="17.25" customHeight="1" x14ac:dyDescent="0.25">
      <c r="B91" s="25"/>
      <c r="C91" s="126"/>
      <c r="D91" s="125"/>
      <c r="E91" s="125"/>
      <c r="F91" s="52"/>
      <c r="G91" s="52"/>
      <c r="H91" s="52"/>
      <c r="I91" s="52"/>
      <c r="J91" s="52"/>
      <c r="K91" s="346"/>
      <c r="L91" s="346"/>
      <c r="M91" s="346"/>
      <c r="N91" s="346"/>
      <c r="O91" s="347"/>
      <c r="P91" s="48"/>
    </row>
    <row r="92" spans="2:16" ht="18.75" customHeight="1" thickBot="1" x14ac:dyDescent="0.3">
      <c r="B92" s="25"/>
      <c r="C92" s="350"/>
      <c r="D92" s="351"/>
      <c r="E92" s="351"/>
      <c r="F92" s="98"/>
      <c r="G92" s="98"/>
      <c r="H92" s="98"/>
      <c r="I92" s="98"/>
      <c r="J92" s="98"/>
      <c r="K92" s="348"/>
      <c r="L92" s="348"/>
      <c r="M92" s="348"/>
      <c r="N92" s="348"/>
      <c r="O92" s="349"/>
      <c r="P92" s="48"/>
    </row>
    <row r="93" spans="2:16" ht="13.5" thickBot="1" x14ac:dyDescent="0.25">
      <c r="B93" s="49"/>
      <c r="C93" s="50"/>
      <c r="D93" s="50"/>
      <c r="E93" s="50"/>
      <c r="F93" s="50"/>
      <c r="G93" s="50"/>
      <c r="H93" s="50"/>
      <c r="I93" s="50"/>
      <c r="J93" s="50"/>
      <c r="K93" s="50"/>
      <c r="L93" s="50"/>
      <c r="M93" s="50"/>
      <c r="N93" s="50"/>
      <c r="O93" s="50"/>
      <c r="P93" s="51"/>
    </row>
    <row r="94" spans="2:16" ht="13.5" thickTop="1" x14ac:dyDescent="0.2"/>
  </sheetData>
  <mergeCells count="78">
    <mergeCell ref="C3:F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38:N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25:N25"/>
    <mergeCell ref="C29:G29"/>
    <mergeCell ref="H29:I29"/>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schemas.microsoft.com/office/2006/documentManagement/types"/>
    <ds:schemaRef ds:uri="http://schemas.microsoft.com/office/infopath/2007/PartnerControls"/>
    <ds:schemaRef ds:uri="http://purl.org/dc/dcmitype/"/>
    <ds:schemaRef ds:uri="http://schemas.microsoft.com/office/2006/metadata/properties"/>
    <ds:schemaRef ds:uri="http://schemas.openxmlformats.org/package/2006/metadata/core-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 (Proponente</vt:lpstr>
      <vt:lpstr>INDICAR CÓDIGO DEL ITEM DE PAGO</vt:lpstr>
      <vt:lpstr>_GoBack</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User_Leidy_Ordoñez</cp:lastModifiedBy>
  <cp:revision/>
  <dcterms:created xsi:type="dcterms:W3CDTF">2006-06-27T16:47:25Z</dcterms:created>
  <dcterms:modified xsi:type="dcterms:W3CDTF">2023-07-19T16:24:11Z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