
<file path=[Content_Types].xml><?xml version="1.0" encoding="utf-8"?>
<Types xmlns="http://schemas.openxmlformats.org/package/2006/content-types">
  <Override PartName="/xl/externalLinks/externalLink127.xml" ContentType="application/vnd.openxmlformats-officedocument.spreadsheetml.externalLink+xml"/>
  <Override PartName="/xl/worksheets/sheet13.xml" ContentType="application/vnd.openxmlformats-officedocument.spreadsheetml.worksheet+xml"/>
  <Override PartName="/xl/externalLinks/externalLink38.xml" ContentType="application/vnd.openxmlformats-officedocument.spreadsheetml.externalLink+xml"/>
  <Override PartName="/xl/externalLinks/externalLink49.xml" ContentType="application/vnd.openxmlformats-officedocument.spreadsheetml.externalLink+xml"/>
  <Override PartName="/xl/externalLinks/externalLink85.xml" ContentType="application/vnd.openxmlformats-officedocument.spreadsheetml.externalLink+xml"/>
  <Override PartName="/xl/externalLinks/externalLink96.xml" ContentType="application/vnd.openxmlformats-officedocument.spreadsheetml.externalLink+xml"/>
  <Override PartName="/xl/externalLinks/externalLink116.xml" ContentType="application/vnd.openxmlformats-officedocument.spreadsheetml.externalLink+xml"/>
  <Override PartName="/xl/styles.xml" ContentType="application/vnd.openxmlformats-officedocument.spreadsheetml.styles+xml"/>
  <Override PartName="/xl/externalLinks/externalLink27.xml" ContentType="application/vnd.openxmlformats-officedocument.spreadsheetml.externalLink+xml"/>
  <Override PartName="/xl/externalLinks/externalLink74.xml" ContentType="application/vnd.openxmlformats-officedocument.spreadsheetml.externalLink+xml"/>
  <Override PartName="/xl/externalLinks/externalLink105.xml" ContentType="application/vnd.openxmlformats-officedocument.spreadsheetml.externalLink+xml"/>
  <Override PartName="/xl/externalLinks/externalLink141.xml" ContentType="application/vnd.openxmlformats-officedocument.spreadsheetml.externalLink+xml"/>
  <Override PartName="/xl/externalLinks/externalLink152.xml" ContentType="application/vnd.openxmlformats-officedocument.spreadsheetml.externalLink+xml"/>
  <Override PartName="/xl/drawings/drawing17.xml" ContentType="application/vnd.openxmlformats-officedocument.drawing+xml"/>
  <Default Extension="xml" ContentType="application/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34.xml" ContentType="application/vnd.openxmlformats-officedocument.spreadsheetml.externalLink+xml"/>
  <Override PartName="/xl/externalLinks/externalLink63.xml" ContentType="application/vnd.openxmlformats-officedocument.spreadsheetml.externalLink+xml"/>
  <Override PartName="/xl/externalLinks/externalLink81.xml" ContentType="application/vnd.openxmlformats-officedocument.spreadsheetml.externalLink+xml"/>
  <Override PartName="/xl/externalLinks/externalLink101.xml" ContentType="application/vnd.openxmlformats-officedocument.spreadsheetml.externalLink+xml"/>
  <Override PartName="/xl/externalLinks/externalLink112.xml" ContentType="application/vnd.openxmlformats-officedocument.spreadsheetml.externalLink+xml"/>
  <Override PartName="/xl/externalLinks/externalLink130.xml" ContentType="application/vnd.openxmlformats-officedocument.spreadsheetml.externalLink+xml"/>
  <Override PartName="/xl/drawings/drawing2.xml" ContentType="application/vnd.openxmlformats-officedocument.drawing+xml"/>
  <Override PartName="/xl/worksheets/sheet3.xml" ContentType="application/vnd.openxmlformats-officedocument.spreadsheetml.worksheet+xml"/>
  <Override PartName="/xl/externalLinks/externalLink23.xml" ContentType="application/vnd.openxmlformats-officedocument.spreadsheetml.externalLink+xml"/>
  <Override PartName="/xl/externalLinks/externalLink41.xml" ContentType="application/vnd.openxmlformats-officedocument.spreadsheetml.externalLink+xml"/>
  <Override PartName="/xl/externalLinks/externalLink52.xml" ContentType="application/vnd.openxmlformats-officedocument.spreadsheetml.externalLink+xml"/>
  <Override PartName="/xl/externalLinks/externalLink70.xml" ContentType="application/vnd.openxmlformats-officedocument.spreadsheetml.externalLink+xml"/>
  <Override PartName="/xl/drawings/drawing13.xml" ContentType="application/vnd.openxmlformats-officedocument.drawing+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30.xml" ContentType="application/vnd.openxmlformats-officedocument.spreadsheetml.externalLink+xml"/>
  <Override PartName="/xl/sharedStrings.xml" ContentType="application/vnd.openxmlformats-officedocument.spreadsheetml.sharedStrings+xml"/>
  <Override PartName="/xl/worksheets/sheet18.xml" ContentType="application/vnd.openxmlformats-officedocument.spreadsheetml.worksheet+xml"/>
  <Override PartName="/xl/externalLinks/externalLink139.xml" ContentType="application/vnd.openxmlformats-officedocument.spreadsheetml.externalLink+xml"/>
  <Override PartName="/xl/externalLinks/externalLink157.xml" ContentType="application/vnd.openxmlformats-officedocument.spreadsheetml.externalLink+xml"/>
  <Override PartName="/xl/externalLinks/externalLink68.xml" ContentType="application/vnd.openxmlformats-officedocument.spreadsheetml.externalLink+xml"/>
  <Override PartName="/xl/externalLinks/externalLink79.xml" ContentType="application/vnd.openxmlformats-officedocument.spreadsheetml.externalLink+xml"/>
  <Override PartName="/xl/externalLinks/externalLink97.xml" ContentType="application/vnd.openxmlformats-officedocument.spreadsheetml.externalLink+xml"/>
  <Override PartName="/xl/externalLinks/externalLink117.xml" ContentType="application/vnd.openxmlformats-officedocument.spreadsheetml.externalLink+xml"/>
  <Override PartName="/xl/externalLinks/externalLink128.xml" ContentType="application/vnd.openxmlformats-officedocument.spreadsheetml.externalLink+xml"/>
  <Override PartName="/xl/externalLinks/externalLink146.xml" ContentType="application/vnd.openxmlformats-officedocument.spreadsheetml.externalLink+xml"/>
  <Default Extension="bin" ContentType="application/vnd.openxmlformats-officedocument.spreadsheetml.printerSettings"/>
  <Default Extension="png" ContentType="image/png"/>
  <Override PartName="/xl/worksheets/sheet14.xml" ContentType="application/vnd.openxmlformats-officedocument.spreadsheetml.worksheet+xml"/>
  <Override PartName="/xl/externalLinks/externalLink39.xml" ContentType="application/vnd.openxmlformats-officedocument.spreadsheetml.externalLink+xml"/>
  <Override PartName="/xl/externalLinks/externalLink57.xml" ContentType="application/vnd.openxmlformats-officedocument.spreadsheetml.externalLink+xml"/>
  <Override PartName="/xl/externalLinks/externalLink86.xml" ContentType="application/vnd.openxmlformats-officedocument.spreadsheetml.externalLink+xml"/>
  <Override PartName="/xl/externalLinks/externalLink106.xml" ContentType="application/vnd.openxmlformats-officedocument.spreadsheetml.externalLink+xml"/>
  <Override PartName="/xl/externalLinks/externalLink124.xml" ContentType="application/vnd.openxmlformats-officedocument.spreadsheetml.externalLink+xml"/>
  <Override PartName="/xl/externalLinks/externalLink135.xml" ContentType="application/vnd.openxmlformats-officedocument.spreadsheetml.externalLink+xml"/>
  <Override PartName="/xl/externalLinks/externalLink153.xml" ContentType="application/vnd.openxmlformats-officedocument.spreadsheetml.externalLink+xml"/>
  <Override PartName="/xl/drawings/drawing7.xml" ContentType="application/vnd.openxmlformats-officedocument.drawing+xml"/>
  <Override PartName="/xl/worksheets/sheet8.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externalLinks/externalLink46.xml" ContentType="application/vnd.openxmlformats-officedocument.spreadsheetml.externalLink+xml"/>
  <Override PartName="/xl/externalLinks/externalLink64.xml" ContentType="application/vnd.openxmlformats-officedocument.spreadsheetml.externalLink+xml"/>
  <Override PartName="/xl/externalLinks/externalLink75.xml" ContentType="application/vnd.openxmlformats-officedocument.spreadsheetml.externalLink+xml"/>
  <Override PartName="/xl/externalLinks/externalLink93.xml" ContentType="application/vnd.openxmlformats-officedocument.spreadsheetml.externalLink+xml"/>
  <Override PartName="/xl/externalLinks/externalLink113.xml" ContentType="application/vnd.openxmlformats-officedocument.spreadsheetml.externalLink+xml"/>
  <Override PartName="/xl/externalLinks/externalLink142.xml" ContentType="application/vnd.openxmlformats-officedocument.spreadsheetml.externalLink+xml"/>
  <Override PartName="/xl/drawings/drawing18.xml" ContentType="application/vnd.openxmlformats-officedocument.drawing+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24.xml" ContentType="application/vnd.openxmlformats-officedocument.spreadsheetml.externalLink+xml"/>
  <Override PartName="/xl/externalLinks/externalLink35.xml" ContentType="application/vnd.openxmlformats-officedocument.spreadsheetml.externalLink+xml"/>
  <Override PartName="/xl/externalLinks/externalLink53.xml" ContentType="application/vnd.openxmlformats-officedocument.spreadsheetml.externalLink+xml"/>
  <Override PartName="/xl/externalLinks/externalLink71.xml" ContentType="application/vnd.openxmlformats-officedocument.spreadsheetml.externalLink+xml"/>
  <Override PartName="/xl/externalLinks/externalLink82.xml" ContentType="application/vnd.openxmlformats-officedocument.spreadsheetml.externalLink+xml"/>
  <Override PartName="/xl/externalLinks/externalLink102.xml" ContentType="application/vnd.openxmlformats-officedocument.spreadsheetml.externalLink+xml"/>
  <Override PartName="/xl/externalLinks/externalLink120.xml" ContentType="application/vnd.openxmlformats-officedocument.spreadsheetml.externalLink+xml"/>
  <Override PartName="/xl/externalLinks/externalLink131.xml" ContentType="application/vnd.openxmlformats-officedocument.spreadsheetml.externalLink+xml"/>
  <Override PartName="/xl/drawings/drawing3.xml" ContentType="application/vnd.openxmlformats-officedocument.drawing+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42.xml" ContentType="application/vnd.openxmlformats-officedocument.spreadsheetml.externalLink+xml"/>
  <Override PartName="/xl/externalLinks/externalLink60.xml" ContentType="application/vnd.openxmlformats-officedocument.spreadsheetml.externalLink+xml"/>
  <Override PartName="/xl/drawings/drawing14.xml" ContentType="application/vnd.openxmlformats-officedocument.drawing+xml"/>
  <Override PartName="/xl/externalLinks/externalLink20.xml" ContentType="application/vnd.openxmlformats-officedocument.spreadsheetml.externalLink+xml"/>
  <Override PartName="/xl/externalLinks/externalLink31.xml" ContentType="application/vnd.openxmlformats-officedocument.spreadsheetml.externalLink+xml"/>
  <Override PartName="/xl/calcChain.xml" ContentType="application/vnd.openxmlformats-officedocument.spreadsheetml.calcChain+xml"/>
  <Override PartName="/xl/drawings/drawing10.xml" ContentType="application/vnd.openxmlformats-officedocument.drawing+xml"/>
  <Override PartName="/xl/externalLinks/externalLink129.xml" ContentType="application/vnd.openxmlformats-officedocument.spreadsheetml.externalLink+xml"/>
  <Override PartName="/xl/externalLinks/externalLink147.xml" ContentType="application/vnd.openxmlformats-officedocument.spreadsheetml.externalLink+xml"/>
  <Override PartName="/docProps/core.xml" ContentType="application/vnd.openxmlformats-package.core-properties+xml"/>
  <Override PartName="/xl/worksheets/sheet15.xml" ContentType="application/vnd.openxmlformats-officedocument.spreadsheetml.worksheet+xml"/>
  <Override PartName="/xl/externalLinks/externalLink69.xml" ContentType="application/vnd.openxmlformats-officedocument.spreadsheetml.externalLink+xml"/>
  <Override PartName="/xl/externalLinks/externalLink87.xml" ContentType="application/vnd.openxmlformats-officedocument.spreadsheetml.externalLink+xml"/>
  <Override PartName="/xl/externalLinks/externalLink98.xml" ContentType="application/vnd.openxmlformats-officedocument.spreadsheetml.externalLink+xml"/>
  <Override PartName="/xl/externalLinks/externalLink118.xml" ContentType="application/vnd.openxmlformats-officedocument.spreadsheetml.externalLink+xml"/>
  <Override PartName="/xl/externalLinks/externalLink136.xml" ContentType="application/vnd.openxmlformats-officedocument.spreadsheetml.externalLink+xml"/>
  <Override PartName="/xl/worksheets/sheet9.xml" ContentType="application/vnd.openxmlformats-officedocument.spreadsheetml.worksheet+xml"/>
  <Override PartName="/xl/externalLinks/externalLink29.xml" ContentType="application/vnd.openxmlformats-officedocument.spreadsheetml.externalLink+xml"/>
  <Override PartName="/xl/externalLinks/externalLink47.xml" ContentType="application/vnd.openxmlformats-officedocument.spreadsheetml.externalLink+xml"/>
  <Override PartName="/xl/externalLinks/externalLink58.xml" ContentType="application/vnd.openxmlformats-officedocument.spreadsheetml.externalLink+xml"/>
  <Override PartName="/xl/externalLinks/externalLink76.xml" ContentType="application/vnd.openxmlformats-officedocument.spreadsheetml.externalLink+xml"/>
  <Override PartName="/xl/externalLinks/externalLink94.xml" ContentType="application/vnd.openxmlformats-officedocument.spreadsheetml.externalLink+xml"/>
  <Override PartName="/xl/externalLinks/externalLink107.xml" ContentType="application/vnd.openxmlformats-officedocument.spreadsheetml.externalLink+xml"/>
  <Override PartName="/xl/externalLinks/externalLink125.xml" ContentType="application/vnd.openxmlformats-officedocument.spreadsheetml.externalLink+xml"/>
  <Override PartName="/xl/externalLinks/externalLink143.xml" ContentType="application/vnd.openxmlformats-officedocument.spreadsheetml.externalLink+xml"/>
  <Override PartName="/xl/externalLinks/externalLink154.xml" ContentType="application/vnd.openxmlformats-officedocument.spreadsheetml.externalLink+xml"/>
  <Override PartName="/xl/theme/theme1.xml" ContentType="application/vnd.openxmlformats-officedocument.theme+xml"/>
  <Override PartName="/xl/drawings/drawing8.xml" ContentType="application/vnd.openxmlformats-officedocument.drawing+xml"/>
  <Override PartName="/xl/worksheets/sheet11.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36.xml" ContentType="application/vnd.openxmlformats-officedocument.spreadsheetml.externalLink+xml"/>
  <Override PartName="/xl/externalLinks/externalLink65.xml" ContentType="application/vnd.openxmlformats-officedocument.spreadsheetml.externalLink+xml"/>
  <Override PartName="/xl/externalLinks/externalLink83.xml" ContentType="application/vnd.openxmlformats-officedocument.spreadsheetml.externalLink+xml"/>
  <Override PartName="/xl/externalLinks/externalLink103.xml" ContentType="application/vnd.openxmlformats-officedocument.spreadsheetml.externalLink+xml"/>
  <Override PartName="/xl/externalLinks/externalLink114.xml" ContentType="application/vnd.openxmlformats-officedocument.spreadsheetml.externalLink+xml"/>
  <Override PartName="/xl/externalLinks/externalLink132.xml" ContentType="application/vnd.openxmlformats-officedocument.spreadsheetml.externalLink+xml"/>
  <Override PartName="/xl/externalLinks/externalLink150.xml" ContentType="application/vnd.openxmlformats-officedocument.spreadsheetml.externalLink+xml"/>
  <Override PartName="/xl/drawings/drawing4.xml" ContentType="application/vnd.openxmlformats-officedocument.drawing+xml"/>
  <Default Extension="rels" ContentType="application/vnd.openxmlformats-package.relationships+xml"/>
  <Override PartName="/xl/worksheets/sheet5.xml" ContentType="application/vnd.openxmlformats-officedocument.spreadsheetml.worksheet+xml"/>
  <Override PartName="/xl/externalLinks/externalLink25.xml" ContentType="application/vnd.openxmlformats-officedocument.spreadsheetml.externalLink+xml"/>
  <Override PartName="/xl/externalLinks/externalLink43.xml" ContentType="application/vnd.openxmlformats-officedocument.spreadsheetml.externalLink+xml"/>
  <Override PartName="/xl/externalLinks/externalLink54.xml" ContentType="application/vnd.openxmlformats-officedocument.spreadsheetml.externalLink+xml"/>
  <Override PartName="/xl/externalLinks/externalLink72.xml" ContentType="application/vnd.openxmlformats-officedocument.spreadsheetml.externalLink+xml"/>
  <Override PartName="/xl/externalLinks/externalLink90.xml" ContentType="application/vnd.openxmlformats-officedocument.spreadsheetml.externalLink+xml"/>
  <Override PartName="/xl/externalLinks/externalLink121.xml" ContentType="application/vnd.openxmlformats-officedocument.spreadsheetml.externalLink+xml"/>
  <Override PartName="/xl/drawings/drawing15.xml" ContentType="application/vnd.openxmlformats-officedocument.drawing+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32.xml" ContentType="application/vnd.openxmlformats-officedocument.spreadsheetml.externalLink+xml"/>
  <Override PartName="/xl/externalLinks/externalLink61.xml" ContentType="application/vnd.openxmlformats-officedocument.spreadsheetml.externalLink+xml"/>
  <Override PartName="/xl/externalLinks/externalLink110.xml" ContentType="application/vnd.openxmlformats-officedocument.spreadsheetml.externalLink+xml"/>
  <Override PartName="/xl/worksheets/sheet1.xml" ContentType="application/vnd.openxmlformats-officedocument.spreadsheetml.worksheet+xml"/>
  <Override PartName="/xl/externalLinks/externalLink21.xml" ContentType="application/vnd.openxmlformats-officedocument.spreadsheetml.externalLink+xml"/>
  <Override PartName="/xl/externalLinks/externalLink50.xml" ContentType="application/vnd.openxmlformats-officedocument.spreadsheetml.externalLink+xml"/>
  <Override PartName="/xl/drawings/drawing11.xml" ContentType="application/vnd.openxmlformats-officedocument.drawing+xml"/>
  <Override PartName="/xl/externalLinks/externalLink10.xml" ContentType="application/vnd.openxmlformats-officedocument.spreadsheetml.externalLink+xml"/>
  <Override PartName="/xl/externalLinks/externalLink99.xml" ContentType="application/vnd.openxmlformats-officedocument.spreadsheetml.externalLink+xml"/>
  <Override PartName="/xl/externalLinks/externalLink119.xml" ContentType="application/vnd.openxmlformats-officedocument.spreadsheetml.externalLink+xml"/>
  <Override PartName="/xl/externalLinks/externalLink148.xml" ContentType="application/vnd.openxmlformats-officedocument.spreadsheetml.externalLink+xml"/>
  <Override PartName="/xl/worksheets/sheet16.xml" ContentType="application/vnd.openxmlformats-officedocument.spreadsheetml.worksheet+xml"/>
  <Override PartName="/xl/externalLinks/externalLink59.xml" ContentType="application/vnd.openxmlformats-officedocument.spreadsheetml.externalLink+xml"/>
  <Override PartName="/xl/externalLinks/externalLink88.xml" ContentType="application/vnd.openxmlformats-officedocument.spreadsheetml.externalLink+xml"/>
  <Override PartName="/xl/externalLinks/externalLink108.xml" ContentType="application/vnd.openxmlformats-officedocument.spreadsheetml.externalLink+xml"/>
  <Override PartName="/xl/externalLinks/externalLink126.xml" ContentType="application/vnd.openxmlformats-officedocument.spreadsheetml.externalLink+xml"/>
  <Override PartName="/xl/externalLinks/externalLink137.xml" ContentType="application/vnd.openxmlformats-officedocument.spreadsheetml.externalLink+xml"/>
  <Override PartName="/xl/externalLinks/externalLink155.xml" ContentType="application/vnd.openxmlformats-officedocument.spreadsheetml.externalLink+xml"/>
  <Override PartName="/xl/drawings/drawing9.xml" ContentType="application/vnd.openxmlformats-officedocument.drawing+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externalLinks/externalLink48.xml" ContentType="application/vnd.openxmlformats-officedocument.spreadsheetml.externalLink+xml"/>
  <Override PartName="/xl/externalLinks/externalLink66.xml" ContentType="application/vnd.openxmlformats-officedocument.spreadsheetml.externalLink+xml"/>
  <Override PartName="/xl/externalLinks/externalLink77.xml" ContentType="application/vnd.openxmlformats-officedocument.spreadsheetml.externalLink+xml"/>
  <Override PartName="/xl/externalLinks/externalLink95.xml" ContentType="application/vnd.openxmlformats-officedocument.spreadsheetml.externalLink+xml"/>
  <Override PartName="/xl/externalLinks/externalLink115.xml" ContentType="application/vnd.openxmlformats-officedocument.spreadsheetml.externalLink+xml"/>
  <Override PartName="/xl/externalLinks/externalLink144.xml" ContentType="application/vnd.openxmlformats-officedocument.spreadsheetml.externalLink+xml"/>
  <Override PartName="/xl/worksheets/sheet6.xml" ContentType="application/vnd.openxmlformats-officedocument.spreadsheetml.worksheet+xml"/>
  <Override PartName="/xl/worksheets/sheet12.xml" ContentType="application/vnd.openxmlformats-officedocument.spreadsheetml.worksheet+xml"/>
  <Override PartName="/xl/externalLinks/externalLink37.xml" ContentType="application/vnd.openxmlformats-officedocument.spreadsheetml.externalLink+xml"/>
  <Override PartName="/xl/externalLinks/externalLink55.xml" ContentType="application/vnd.openxmlformats-officedocument.spreadsheetml.externalLink+xml"/>
  <Override PartName="/xl/externalLinks/externalLink84.xml" ContentType="application/vnd.openxmlformats-officedocument.spreadsheetml.externalLink+xml"/>
  <Override PartName="/xl/externalLinks/externalLink104.xml" ContentType="application/vnd.openxmlformats-officedocument.spreadsheetml.externalLink+xml"/>
  <Override PartName="/xl/externalLinks/externalLink122.xml" ContentType="application/vnd.openxmlformats-officedocument.spreadsheetml.externalLink+xml"/>
  <Override PartName="/xl/externalLinks/externalLink133.xml" ContentType="application/vnd.openxmlformats-officedocument.spreadsheetml.externalLink+xml"/>
  <Override PartName="/xl/externalLinks/externalLink151.xml" ContentType="application/vnd.openxmlformats-officedocument.spreadsheetml.externalLink+xml"/>
  <Default Extension="jpeg" ContentType="image/jpeg"/>
  <Override PartName="/xl/drawings/drawing5.xml" ContentType="application/vnd.openxmlformats-officedocument.drawing+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6.xml" ContentType="application/vnd.openxmlformats-officedocument.spreadsheetml.externalLink+xml"/>
  <Override PartName="/xl/externalLinks/externalLink44.xml" ContentType="application/vnd.openxmlformats-officedocument.spreadsheetml.externalLink+xml"/>
  <Override PartName="/xl/externalLinks/externalLink62.xml" ContentType="application/vnd.openxmlformats-officedocument.spreadsheetml.externalLink+xml"/>
  <Override PartName="/xl/externalLinks/externalLink73.xml" ContentType="application/vnd.openxmlformats-officedocument.spreadsheetml.externalLink+xml"/>
  <Override PartName="/xl/externalLinks/externalLink91.xml" ContentType="application/vnd.openxmlformats-officedocument.spreadsheetml.externalLink+xml"/>
  <Override PartName="/xl/externalLinks/externalLink111.xml" ContentType="application/vnd.openxmlformats-officedocument.spreadsheetml.externalLink+xml"/>
  <Override PartName="/xl/externalLinks/externalLink140.xml" ContentType="application/vnd.openxmlformats-officedocument.spreadsheetml.externalLink+xml"/>
  <Override PartName="/xl/drawings/drawing16.xml" ContentType="application/vnd.openxmlformats-officedocument.drawing+xml"/>
  <Override PartName="/xl/worksheets/sheet2.xml" ContentType="application/vnd.openxmlformats-officedocument.spreadsheetml.worksheet+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externalLinks/externalLink51.xml" ContentType="application/vnd.openxmlformats-officedocument.spreadsheetml.externalLink+xml"/>
  <Override PartName="/xl/externalLinks/externalLink80.xml" ContentType="application/vnd.openxmlformats-officedocument.spreadsheetml.externalLink+xml"/>
  <Override PartName="/xl/externalLinks/externalLink100.xml" ContentType="application/vnd.openxmlformats-officedocument.spreadsheetml.externalLink+xml"/>
  <Override PartName="/xl/drawings/drawing1.xml" ContentType="application/vnd.openxmlformats-officedocument.drawing+xml"/>
  <Override PartName="/xl/externalLinks/externalLink11.xml" ContentType="application/vnd.openxmlformats-officedocument.spreadsheetml.externalLink+xml"/>
  <Override PartName="/xl/externalLinks/externalLink40.xml" ContentType="application/vnd.openxmlformats-officedocument.spreadsheetml.externalLink+xml"/>
  <Override PartName="/xl/drawings/drawing12.xml" ContentType="application/vnd.openxmlformats-officedocument.drawing+xml"/>
  <Override PartName="/xl/externalLinks/externalLink149.xml" ContentType="application/vnd.openxmlformats-officedocument.spreadsheetml.externalLink+xml"/>
  <Override PartName="/xl/worksheets/sheet17.xml" ContentType="application/vnd.openxmlformats-officedocument.spreadsheetml.worksheet+xml"/>
  <Override PartName="/xl/externalLinks/externalLink89.xml" ContentType="application/vnd.openxmlformats-officedocument.spreadsheetml.externalLink+xml"/>
  <Override PartName="/xl/externalLinks/externalLink138.xml" ContentType="application/vnd.openxmlformats-officedocument.spreadsheetml.externalLink+xml"/>
  <Override PartName="/xl/externalLinks/externalLink78.xml" ContentType="application/vnd.openxmlformats-officedocument.spreadsheetml.externalLink+xml"/>
  <Override PartName="/xl/externalLinks/externalLink109.xml" ContentType="application/vnd.openxmlformats-officedocument.spreadsheetml.externalLink+xml"/>
  <Override PartName="/xl/externalLinks/externalLink145.xml" ContentType="application/vnd.openxmlformats-officedocument.spreadsheetml.externalLink+xml"/>
  <Override PartName="/xl/externalLinks/externalLink156.xml" ContentType="application/vnd.openxmlformats-officedocument.spreadsheetml.externalLink+xml"/>
  <Override PartName="/xl/externalLinks/externalLink9.xml" ContentType="application/vnd.openxmlformats-officedocument.spreadsheetml.externalLink+xml"/>
  <Override PartName="/xl/externalLinks/externalLink67.xml" ContentType="application/vnd.openxmlformats-officedocument.spreadsheetml.externalLink+xml"/>
  <Override PartName="/xl/externalLinks/externalLink134.xml" ContentType="application/vnd.openxmlformats-officedocument.spreadsheetml.externalLink+xml"/>
  <Override PartName="/xl/drawings/drawing6.xml" ContentType="application/vnd.openxmlformats-officedocument.drawing+xml"/>
  <Override PartName="/xl/worksheets/sheet7.xml" ContentType="application/vnd.openxmlformats-officedocument.spreadsheetml.worksheet+xml"/>
  <Override PartName="/xl/externalLinks/externalLink45.xml" ContentType="application/vnd.openxmlformats-officedocument.spreadsheetml.externalLink+xml"/>
  <Override PartName="/xl/externalLinks/externalLink56.xml" ContentType="application/vnd.openxmlformats-officedocument.spreadsheetml.externalLink+xml"/>
  <Override PartName="/xl/externalLinks/externalLink92.xml" ContentType="application/vnd.openxmlformats-officedocument.spreadsheetml.externalLink+xml"/>
  <Override PartName="/xl/externalLinks/externalLink123.xml" ContentType="application/vnd.openxmlformats-officedocument.spreadsheetml.externalLink+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20" yWindow="-120" windowWidth="19320" windowHeight="13140" tabRatio="843" firstSheet="1" activeTab="1"/>
  </bookViews>
  <sheets>
    <sheet name="MATRIZ DE INFORMACION" sheetId="4" state="hidden" r:id="rId1"/>
    <sheet name="PRESUPUESTO OFICIAL" sheetId="2" r:id="rId2"/>
    <sheet name="630.6" sheetId="6" state="hidden" r:id="rId3"/>
    <sheet name="610.1" sheetId="9" state="hidden" r:id="rId4"/>
    <sheet name="661.1" sheetId="10" state="hidden" r:id="rId5"/>
    <sheet name="630.7" sheetId="11" state="hidden" r:id="rId6"/>
    <sheet name="600.1.1P" sheetId="13" state="hidden" r:id="rId7"/>
    <sheet name="103.1P" sheetId="26" state="hidden" r:id="rId8"/>
    <sheet name="104.1P" sheetId="27" state="hidden" r:id="rId9"/>
    <sheet name="661.1.P" sheetId="14" state="hidden" r:id="rId10"/>
    <sheet name="673.1.1" sheetId="15" state="hidden" r:id="rId11"/>
    <sheet name="673.2" sheetId="16" state="hidden" r:id="rId12"/>
    <sheet name="673.3" sheetId="17" state="hidden" r:id="rId13"/>
    <sheet name="310.1" sheetId="18" state="hidden" r:id="rId14"/>
    <sheet name="311.1" sheetId="19" state="hidden" r:id="rId15"/>
    <sheet name="3P" sheetId="20" state="hidden" r:id="rId16"/>
    <sheet name="4P" sheetId="21" state="hidden" r:id="rId17"/>
    <sheet name="5P" sheetId="22" state="hidden" r:id="rId18"/>
  </sheets>
  <externalReferences>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s>
  <definedNames>
    <definedName name="\0">#REF!</definedName>
    <definedName name="\00">#REF!</definedName>
    <definedName name="\a">#REF!</definedName>
    <definedName name="\AA">[1]LIQUIDACION!#REF!</definedName>
    <definedName name="\b">[2]STRSUMM0!#REF!</definedName>
    <definedName name="\bb">[2]STRSUMM0!#REF!</definedName>
    <definedName name="\c">#REF!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q">#REF!</definedName>
    <definedName name="\R">#REF!</definedName>
    <definedName name="\s">#REF!</definedName>
    <definedName name="\V">#REF!</definedName>
    <definedName name="\w">#N/A</definedName>
    <definedName name="\X">[0]!ERR</definedName>
    <definedName name="\Z">[0]!ERR</definedName>
    <definedName name="_______________AFC1">[6]INV!$A$25:$D$28</definedName>
    <definedName name="_______________AFC3">[6]INV!$F$25:$I$28</definedName>
    <definedName name="_______________AFC5">[6]INV!$K$25:$N$28</definedName>
    <definedName name="_______________BGC1">[6]INV!$A$5:$D$8</definedName>
    <definedName name="_______________BGC3">[6]INV!$F$5:$I$8</definedName>
    <definedName name="_______________BGC5">[6]INV!$K$5:$N$8</definedName>
    <definedName name="_______________CAC1">[6]INV!$A$19:$D$22</definedName>
    <definedName name="_______________CAC3">[6]INV!$F$19:$I$22</definedName>
    <definedName name="_______________CAC5">[6]INV!$K$19:$N$22</definedName>
    <definedName name="_______________oa55">#REF!</definedName>
    <definedName name="_______________SBC1">[6]INV!$A$12:$D$15</definedName>
    <definedName name="_______________SBC3">[6]INV!$F$12:$I$15</definedName>
    <definedName name="_______________SBC5">[6]INV!$K$12:$N$15</definedName>
    <definedName name="______________AFC1">[6]INV!$A$25:$D$28</definedName>
    <definedName name="______________AFC3">[6]INV!$F$25:$I$28</definedName>
    <definedName name="______________AFC5">[6]INV!$K$25:$N$28</definedName>
    <definedName name="______________BGC1">[6]INV!$A$5:$D$8</definedName>
    <definedName name="______________BGC3">[6]INV!$F$5:$I$8</definedName>
    <definedName name="______________BGC5">[6]INV!$K$5:$N$8</definedName>
    <definedName name="______________CAC1">[6]INV!$A$19:$D$22</definedName>
    <definedName name="______________CAC3">[6]INV!$F$19:$I$22</definedName>
    <definedName name="______________CAC5">[6]INV!$K$19:$N$22</definedName>
    <definedName name="______________oa55">#REF!</definedName>
    <definedName name="______________SBC1">[6]INV!$A$12:$D$15</definedName>
    <definedName name="______________SBC3">[6]INV!$F$12:$I$15</definedName>
    <definedName name="______________SBC5">[6]INV!$K$12:$N$15</definedName>
    <definedName name="_____________AFC1">[6]INV!$A$25:$D$28</definedName>
    <definedName name="_____________AFC3">[6]INV!$F$25:$I$28</definedName>
    <definedName name="_____________AFC5">[6]INV!$K$25:$N$28</definedName>
    <definedName name="_____________BGC1">[6]INV!$A$5:$D$8</definedName>
    <definedName name="_____________BGC3">[6]INV!$F$5:$I$8</definedName>
    <definedName name="_____________BGC5">[6]INV!$K$5:$N$8</definedName>
    <definedName name="_____________CAC1">[6]INV!$A$19:$D$22</definedName>
    <definedName name="_____________CAC3">[6]INV!$F$19:$I$22</definedName>
    <definedName name="_____________CAC5">[6]INV!$K$19:$N$22</definedName>
    <definedName name="_____________oa55">#REF!</definedName>
    <definedName name="_____________SBC1">[6]INV!$A$12:$D$15</definedName>
    <definedName name="_____________SBC3">[6]INV!$F$12:$I$15</definedName>
    <definedName name="_____________SBC5">[6]INV!$K$12:$N$15</definedName>
    <definedName name="____________AFC1">[6]INV!$A$25:$D$28</definedName>
    <definedName name="____________AFC3">[6]INV!$F$25:$I$28</definedName>
    <definedName name="____________AFC5">[6]INV!$K$25:$N$28</definedName>
    <definedName name="____________BGC1">[6]INV!$A$5:$D$8</definedName>
    <definedName name="____________BGC3">[6]INV!$F$5:$I$8</definedName>
    <definedName name="____________BGC5">[6]INV!$K$5:$N$8</definedName>
    <definedName name="____________CAC1">[6]INV!$A$19:$D$22</definedName>
    <definedName name="____________CAC3">[6]INV!$F$19:$I$22</definedName>
    <definedName name="____________CAC5">[6]INV!$K$19:$N$22</definedName>
    <definedName name="____________oa55">#REF!</definedName>
    <definedName name="____________SBC1">[6]INV!$A$12:$D$15</definedName>
    <definedName name="____________SBC3">[6]INV!$F$12:$I$15</definedName>
    <definedName name="____________SBC5">[6]INV!$K$12:$N$15</definedName>
    <definedName name="___________AFC1">[6]INV!$A$25:$D$28</definedName>
    <definedName name="___________AFC3">[6]INV!$F$25:$I$28</definedName>
    <definedName name="___________AFC5">[6]INV!$K$25:$N$28</definedName>
    <definedName name="___________BGC1">[6]INV!$A$5:$D$8</definedName>
    <definedName name="___________BGC3">[6]INV!$F$5:$I$8</definedName>
    <definedName name="___________BGC5">[6]INV!$K$5:$N$8</definedName>
    <definedName name="___________CAC1">[6]INV!$A$19:$D$22</definedName>
    <definedName name="___________CAC3">[6]INV!$F$19:$I$22</definedName>
    <definedName name="___________CAC5">[6]INV!$K$19:$N$22</definedName>
    <definedName name="___________oa55">#REF!</definedName>
    <definedName name="___________SBC1">[6]INV!$A$12:$D$15</definedName>
    <definedName name="___________SBC3">[6]INV!$F$12:$I$15</definedName>
    <definedName name="___________SBC5">[6]INV!$K$12:$N$15</definedName>
    <definedName name="__________AFC1">[6]INV!$A$25:$D$28</definedName>
    <definedName name="__________AFC3">[6]INV!$F$25:$I$28</definedName>
    <definedName name="__________AFC5">[6]INV!$K$25:$N$28</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oa55">#REF!</definedName>
    <definedName name="__________PJ50">#REF!</definedName>
    <definedName name="__________SBC1">[6]INV!$A$12:$D$15</definedName>
    <definedName name="__________SBC3">[6]INV!$F$12:$I$15</definedName>
    <definedName name="__________SBC5">[6]INV!$K$12:$N$15</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oa55">#REF!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oa55">#REF!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oa55">#REF!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oa55">#REF!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[10]!_xlbgnm.ane7</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a55">#REF!</definedName>
    <definedName name="_____OCD1">[12]Tablas!#REF!</definedName>
    <definedName name="_____OCI1">[12]Tablas!#REF!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[14]!_xlbgnm.ane7</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a55">#REF!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_xz2">#REF!</definedName>
    <definedName name="___A1">#N/A</definedName>
    <definedName name="___A17000">#REF!</definedName>
    <definedName name="___A20000">#REF!</definedName>
    <definedName name="___A30000">#REF!</definedName>
    <definedName name="___AFC1">[7]INV!$A$25:$D$28</definedName>
    <definedName name="___AFC3">[7]INV!$F$25:$I$28</definedName>
    <definedName name="___AFC5">[7]INV!$K$25:$N$28</definedName>
    <definedName name="___ane7">[16]!_xlbgnm.ane7</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G1">#N/A</definedName>
    <definedName name="___ICP1">[12]Tablas!#REF!</definedName>
    <definedName name="___IPC2002">#REF!</definedName>
    <definedName name="___key2" hidden="1">[9]INST!#REF!</definedName>
    <definedName name="___key3" hidden="1">#REF!</definedName>
    <definedName name="___key31" hidden="1">#REF!</definedName>
    <definedName name="___LEY80">#REF!</definedName>
    <definedName name="___MA2">#REF!</definedName>
    <definedName name="___oa55">#REF!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1">#N/A</definedName>
    <definedName name="___v2">#N/A</definedName>
    <definedName name="___v4">#N/A</definedName>
    <definedName name="___v5">#N/A</definedName>
    <definedName name="___v6">#N/A</definedName>
    <definedName name="___v7">Scheduled_Payment+Extra_Payment</definedName>
    <definedName name="___v8">#N/A</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_w1">#N/A</definedName>
    <definedName name="___w2">#N/A</definedName>
    <definedName name="___w3">#N/A</definedName>
    <definedName name="___w4">#N/A</definedName>
    <definedName name="___w5">#N/A</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Scheduled_Payment+Extra_Payment</definedName>
    <definedName name="___X7">#N/A</definedName>
    <definedName name="___xz2">#REF!</definedName>
    <definedName name="___y1">#N/A</definedName>
    <definedName name="___y2">#N/A</definedName>
    <definedName name="___y3">#N/A</definedName>
    <definedName name="___y4">#N/A</definedName>
    <definedName name="___y5">#N/A</definedName>
    <definedName name="___y6">Scheduled_Payment+Extra_Payment</definedName>
    <definedName name="___y7">#N/A</definedName>
    <definedName name="___z1">#N/A</definedName>
    <definedName name="___z2">#N/A</definedName>
    <definedName name="___z4">#N/A</definedName>
    <definedName name="___z5">#N/A</definedName>
    <definedName name="___z6">Scheduled_Payment+Extra_Payment</definedName>
    <definedName name="___z7">#N/A</definedName>
    <definedName name="__123Graph_A" hidden="1">#REF!</definedName>
    <definedName name="__123Graph_Acaja" hidden="1">[18]EVA!$D$39:$AD$39</definedName>
    <definedName name="__123Graph_ACart_AnticAdic" hidden="1">[18]EVA!$F$95:$I$95</definedName>
    <definedName name="__123Graph_AFACTURAC" hidden="1">[18]Program!$B$120:$Y$120</definedName>
    <definedName name="__123Graph_AGraph2" hidden="1">[18]AIU!$D$338:$D$357</definedName>
    <definedName name="__123Graph_B" hidden="1">#REF!</definedName>
    <definedName name="__123Graph_Bcaja" hidden="1">[18]EVA!$D$56:$AD$56</definedName>
    <definedName name="__123Graph_BCart_AnticAdic" hidden="1">[18]EVA!$F$96:$I$96</definedName>
    <definedName name="__123Graph_Ccaja" hidden="1">[18]EVA!$D$58:$AD$58</definedName>
    <definedName name="__123Graph_CCart_AnticAdic" hidden="1">[18]EVA!$F$97:$I$97</definedName>
    <definedName name="__123Graph_Dcaja" hidden="1">[18]EVA!$D$61:$AD$61</definedName>
    <definedName name="__123Graph_DCart_AnticAdic" hidden="1">[18]EVA!$F$99:$I$99</definedName>
    <definedName name="__123Graph_ECart_AnticAdic" hidden="1">[18]EVA!$F$99:$I$99</definedName>
    <definedName name="__123Graph_LBL_ACart_AnticAdic" hidden="1">[18]EVA!$J$95:$K$95</definedName>
    <definedName name="__123Graph_LBL_Ccaja" hidden="1">[18]EVA!$D$58:$AD$58</definedName>
    <definedName name="__123Graph_LBL_DCart_AnticAdic" hidden="1">[18]EVA!$F$98:$I$98</definedName>
    <definedName name="__123Graph_X" hidden="1">[18]AIU!$C$338:$C$357</definedName>
    <definedName name="__123Graph_Xcaja" hidden="1">[18]EVA!$D$6:$AD$6</definedName>
    <definedName name="__1Sin_nombre">#REF!</definedName>
    <definedName name="__A1">#N/A</definedName>
    <definedName name="__A17000">#REF!</definedName>
    <definedName name="__A20000">#REF!</definedName>
    <definedName name="__a3" hidden="1">{"TAB1",#N/A,TRUE,"GENERAL";"TAB2",#N/A,TRUE,"GENERAL";"TAB3",#N/A,TRUE,"GENERAL";"TAB4",#N/A,TRUE,"GENERAL";"TAB5",#N/A,TRUE,"GENERAL"}</definedName>
    <definedName name="__A30000">#REF!</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[7]INV!$A$25:$D$28</definedName>
    <definedName name="__AFC3">[7]INV!$F$25:$I$28</definedName>
    <definedName name="__AFC5">[7]INV!$K$25:$N$28</definedName>
    <definedName name="__ane7">[14]!_xlbgnm.ane7</definedName>
    <definedName name="__ane8">[14]!_xlbgnm.ane8</definedName>
    <definedName name="__APU221">#REF!</definedName>
    <definedName name="__APU465">[19]!absc</definedName>
    <definedName name="__Atp2">[20]EMPRESA!$F$22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G1">#N/A</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[12]Tablas!#REF!</definedName>
    <definedName name="__IPC2002">#REF!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[21]INST!#REF!</definedName>
    <definedName name="__key21" hidden="1">[9]INST!#REF!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[22]PESOS!#REF!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a55">#REF!</definedName>
    <definedName name="__OCD1">[12]Tablas!#REF!</definedName>
    <definedName name="__OCI1">[12]Tablas!#REF!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'[23]Paral. 1'!$E$1:$E$65536</definedName>
    <definedName name="__Pa2">'[23]Paral. 2'!$E$1:$E$65536</definedName>
    <definedName name="__Pa3">'[23]Paral. 3'!$E$1:$E$65536</definedName>
    <definedName name="__Pa4">[23]Paral.4!$E$1:$E$65536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[7]INV!$A$12:$D$15</definedName>
    <definedName name="__SBC3">[7]INV!$F$12:$I$15</definedName>
    <definedName name="__SBC5">[7]INV!$K$12:$N$15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#N/A</definedName>
    <definedName name="__v3" hidden="1">{"TAB1",#N/A,TRUE,"GENERAL";"TAB2",#N/A,TRUE,"GENERAL";"TAB3",#N/A,TRUE,"GENERAL";"TAB4",#N/A,TRUE,"GENERAL";"TAB5",#N/A,TRUE,"GENERAL"}</definedName>
    <definedName name="__v4">#N/A</definedName>
    <definedName name="__v5">#N/A</definedName>
    <definedName name="__v6">#N/A</definedName>
    <definedName name="__v7">Scheduled_Payment+Extra_Payment</definedName>
    <definedName name="__v8">#N/A</definedName>
    <definedName name="__v9" hidden="1">{"TAB1",#N/A,TRUE,"GENERAL";"TAB2",#N/A,TRUE,"GENERAL";"TAB3",#N/A,TRUE,"GENERAL";"TAB4",#N/A,TRUE,"GENERAL";"TAB5",#N/A,TRUE,"GENERAL"}</definedName>
    <definedName name="__VEX1">[12]Tablas!#REF!</definedName>
    <definedName name="__VFA1">[12]Tablas!#REF!</definedName>
    <definedName name="__vfv4" hidden="1">{"via1",#N/A,TRUE,"general";"via2",#N/A,TRUE,"general";"via3",#N/A,TRUE,"general"}</definedName>
    <definedName name="__VIT1">[12]Tablas!#REF!</definedName>
    <definedName name="__VPR1">[12]Tablas!#REF!</definedName>
    <definedName name="__VPR2">[13]Tablas!#REF!</definedName>
    <definedName name="__VRP1">[12]Tablas!#REF!</definedName>
    <definedName name="__VSM1">[12]Tablas!#REF!</definedName>
    <definedName name="__w1">#N/A</definedName>
    <definedName name="__w2">#N/A</definedName>
    <definedName name="__w3">#N/A</definedName>
    <definedName name="__w4">#N/A</definedName>
    <definedName name="__w5">#N/A</definedName>
    <definedName name="__w6">Scheduled_Payment+Extra_Payment</definedName>
    <definedName name="__w7">#N/A</definedName>
    <definedName name="__X1">#N/A</definedName>
    <definedName name="__X2">#N/A</definedName>
    <definedName name="__X3">#N/A</definedName>
    <definedName name="__X4">#N/A</definedName>
    <definedName name="__X5">#N/A</definedName>
    <definedName name="__X6">Scheduled_Payment+Extra_Payment</definedName>
    <definedName name="__X7">#N/A</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#N/A</definedName>
    <definedName name="__y3">#N/A</definedName>
    <definedName name="__y4">#N/A</definedName>
    <definedName name="__y5">#N/A</definedName>
    <definedName name="__y6">Scheduled_Payment+Extra_Payment</definedName>
    <definedName name="__y7">#N/A</definedName>
    <definedName name="__y8" hidden="1">{"via1",#N/A,TRUE,"general";"via2",#N/A,TRUE,"general";"via3",#N/A,TRUE,"general"}</definedName>
    <definedName name="__y9" hidden="1">{"TAB1",#N/A,TRUE,"GENERAL";"TAB2",#N/A,TRUE,"GENERAL";"TAB3",#N/A,TRUE,"GENERAL";"TAB4",#N/A,TRUE,"GENERAL";"TAB5",#N/A,TRUE,"GENERAL"}</definedName>
    <definedName name="__z1">#N/A</definedName>
    <definedName name="__z2">#N/A</definedName>
    <definedName name="__z3">#N/A</definedName>
    <definedName name="__z4">#N/A</definedName>
    <definedName name="__z5">#N/A</definedName>
    <definedName name="__z6">Scheduled_Payment+Extra_Payment</definedName>
    <definedName name="__z7">#N/A</definedName>
    <definedName name="_02_DER_K13_000_–_K13_650">[24]EST2!#REF!</definedName>
    <definedName name="_02_DER_K15_700_–_K16_100">[24]EST2!#REF!</definedName>
    <definedName name="_03_K15_140_–_K20_540">[24]EST2!#REF!</definedName>
    <definedName name="_04">[24]EST2!#REF!</definedName>
    <definedName name="_05_DER_K35_250_–_K35_605.41">[24]EST2!#REF!</definedName>
    <definedName name="_05_IZQ_K25_695_–_K35_327.62">[24]EST2!#REF!</definedName>
    <definedName name="_05_IZQ_K35_420_–_K36_462.29">[24]EST2!#REF!</definedName>
    <definedName name="_06_K41_785.67_–_K48_083.55">[24]EST2!#REF!</definedName>
    <definedName name="_07_DER_K48_000_–_K49_563.19">[24]EST2!#REF!</definedName>
    <definedName name="_07_IZQ_K49_320_–_K52_112.74">[24]EST2!#REF!</definedName>
    <definedName name="_08_DER_K57_040_–_K61_476.50">[24]EST2!#REF!</definedName>
    <definedName name="_08_IZQ_K52_300_–_K57_577.97">[24]EST2!#REF!</definedName>
    <definedName name="_08_K24_723__A_K55_717.28">[24]EST2!#REF!</definedName>
    <definedName name="_09_K61_520_A_K61_144">[24]EST2!#REF!</definedName>
    <definedName name="_1">#REF!</definedName>
    <definedName name="_1__123Graph_ACart_Utilidad" hidden="1">[18]EVA!$F$104:$I$104</definedName>
    <definedName name="_1_25">[13]Tablas!#REF!</definedName>
    <definedName name="_10_PR64_500_–_PR_69_541.49">[24]EST2!#REF!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1Sin_nombre">#REF!</definedName>
    <definedName name="_2">#N/A</definedName>
    <definedName name="_2__123Graph_BCart_Utilidad" hidden="1">[18]EVA!$F$105:$I$105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[18]EVA!$F$106:$I$106</definedName>
    <definedName name="_3ane_o10">#REF!</definedName>
    <definedName name="_4__123Graph_LBL_ACart_Utilidad" hidden="1">[18]EVA!$F$109:$I$109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[18]EVA!$F$110:$I$110</definedName>
    <definedName name="_6__123Graph_LBL_CCart_Utilidad" hidden="1">[18]EVA!$F$111:$I$111</definedName>
    <definedName name="_7__123Graph_XCart_Utilidad" hidden="1">[18]EVA!$F$103:$I$103</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[14]!_xlbgnm.ane7</definedName>
    <definedName name="_ane8">[14]!_xlbgnm.ane8</definedName>
    <definedName name="_APU221">#REF!</definedName>
    <definedName name="_APU465">[19]!absc</definedName>
    <definedName name="_Atp2">[20]EMPRESA!$F$22</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1" hidden="1">'PRESUPUESTO OFICIAL'!$H$13:$H$23</definedName>
    <definedName name="_xlnm._FilterDatabase" hidden="1">'[25]46W9'!#REF!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jor2">[26]Cuadr.!$H$16</definedName>
    <definedName name="_jor3">[26]Cuadr.!$H$26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 hidden="1">#REF!</definedName>
    <definedName name="_Key1" hidden="1">#REF!</definedName>
    <definedName name="_Key11" hidden="1">[27]INST!#REF!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[22]PESOS!#REF!</definedName>
    <definedName name="_Mux2">[28]CALCULO!$E$19</definedName>
    <definedName name="_Mux3">[28]CALCULO!$H$19</definedName>
    <definedName name="_Muy1">[28]CALCULO!$B$20</definedName>
    <definedName name="_Muy2">[28]CALCULO!$E$20</definedName>
    <definedName name="_Muy3">[28]CALCULO!$H$20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#REF!</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'[23]Paral. 1'!$E$1:$E$65536</definedName>
    <definedName name="_Pa2">'[23]Paral. 2'!$E$1:$E$65536</definedName>
    <definedName name="_Pa3">'[23]Paral. 3'!$E$1:$E$65536</definedName>
    <definedName name="_Pa4">[23]Paral.4!$E$1:$E$65536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u2">[28]CALCULO!$E$18</definedName>
    <definedName name="_Pu3">[28]CALCULO!$H$18</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f8">#REF!</definedName>
    <definedName name="_RF9">#REF!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Vu2">[28]CALCULO!$E$23</definedName>
    <definedName name="_Vu3">[28]CALCULO!$H$23</definedName>
    <definedName name="_w1">#N/A</definedName>
    <definedName name="_w2">#N/A</definedName>
    <definedName name="_w3">#N/A</definedName>
    <definedName name="_w4">#N/A</definedName>
    <definedName name="_w5">#N/A</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xz2">#REF!</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'[29]DUB-823'!#REF!</definedName>
    <definedName name="A_1">#REF!</definedName>
    <definedName name="A_impresión_IM">#REF!</definedName>
    <definedName name="A18A200">[30]ESPEC!#REF!</definedName>
    <definedName name="a2a" hidden="1">{"TAB1",#N/A,TRUE,"GENERAL";"TAB2",#N/A,TRUE,"GENERAL";"TAB3",#N/A,TRUE,"GENERAL";"TAB4",#N/A,TRUE,"GENERAL";"TAB5",#N/A,TRUE,"GENERAL"}</definedName>
    <definedName name="aa">[0]!ERR</definedName>
    <definedName name="AAA">[0]!ERR</definedName>
    <definedName name="AAAAA">#REF!</definedName>
    <definedName name="aaaaaa">[31]otros!$C$5</definedName>
    <definedName name="aaaaas" hidden="1">{"TAB1",#N/A,TRUE,"GENERAL";"TAB2",#N/A,TRUE,"GENERAL";"TAB3",#N/A,TRUE,"GENERAL";"TAB4",#N/A,TRUE,"GENERAL";"TAB5",#N/A,TRUE,"GENERAL"}</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[32]!absc</definedName>
    <definedName name="absc_">[33]!absc</definedName>
    <definedName name="absc_1">[33]!absc</definedName>
    <definedName name="absc1">[34]!absc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'[35]Reservas de Petróleo'!$A$2,'[35]Reservas de Petróleo'!$A$1,'[35]Reservas de Petróleo'!$D$4,'[35]Reservas de Petróleo'!$E$1:$E$65536</definedName>
    <definedName name="ad">#REF!</definedName>
    <definedName name="adasd">#REF!</definedName>
    <definedName name="ADFGSDB" hidden="1">{"via1",#N/A,TRUE,"general";"via2",#N/A,TRUE,"general";"via3",#N/A,TRUE,"general"}</definedName>
    <definedName name="ADI">#REF!</definedName>
    <definedName name="ADM">[31]otros!$C$2</definedName>
    <definedName name="administrador">[36]Informacion!$B$15</definedName>
    <definedName name="ADMINISTRADOR_VIAL__ARMANDO_SANCHEZ_SANCHEZ">[37]INDICMICROEMP!$A$20</definedName>
    <definedName name="ADMON">#REF!</definedName>
    <definedName name="ADMON1">#REF!</definedName>
    <definedName name="adoc1">[34]!absc</definedName>
    <definedName name="ADOC125">[38]!absc</definedName>
    <definedName name="adoq">[39]!absc</definedName>
    <definedName name="ads">#REF!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fir" hidden="1">#REF!</definedName>
    <definedName name="afirmado">Scheduled_Payment+Extra_Payment</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[40]!absc</definedName>
    <definedName name="AlcanceProyecto">#REF!</definedName>
    <definedName name="ALM">#REF!</definedName>
    <definedName name="ALTO">[41]Tabla!$A$1:$A$5</definedName>
    <definedName name="Amount">#REF!</definedName>
    <definedName name="ANCLAJE">'[42]MC SF GAVIONES'!#REF!</definedName>
    <definedName name="AND">#REF!</definedName>
    <definedName name="ANE">'[43]ANEXO 7'!#REF!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[44]COMPARATIVO!#REF!</definedName>
    <definedName name="anexo8">#REF!</definedName>
    <definedName name="anexo9">#REF!</definedName>
    <definedName name="anexů7">#REF!</definedName>
    <definedName name="anscount" hidden="1">1</definedName>
    <definedName name="Antic">[45]BASES!$B$33</definedName>
    <definedName name="ANTICIPO">[46]BASES!$B$33</definedName>
    <definedName name="AÑO">[31]PRESUPUESTO!$D$13</definedName>
    <definedName name="AÑOWUIE">'[47]Res-Accide-10'!$R$2:$R$7</definedName>
    <definedName name="apaiy">#REF!</definedName>
    <definedName name="APELLIDOS">#REF!</definedName>
    <definedName name="API">#REF!</definedName>
    <definedName name="APU">[48]!absc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'MATRIZ DE INFORMACION'!$A$1:$C$34</definedName>
    <definedName name="_xlnm.Print_Area" localSheetId="1">'PRESUPUESTO OFICIAL'!$A$1:$K$71</definedName>
    <definedName name="_xlnm.Print_Area">#REF!</definedName>
    <definedName name="AreaLimpiar">'[49]Info-Portaf'!$N$4,'[49]Info-Portaf'!$C$10:$AE$24,'[49]Info-Portaf'!$C$26:$AE$28,'[49]Info-Portaf'!$C$31:$AE$40,'[49]Info-Portaf'!$C$41:$H$41,'[49]Info-Portaf'!$C$42:$AE$51,'[49]Info-Portaf'!$C$53:$AE$54,'[49]Info-Portaf'!$C$57:$AE$57,'[49]Info-Portaf'!$C$59:$AE$59,'[49]Info-Portaf'!$B$10:$B$61</definedName>
    <definedName name="Areatotal">#REF!</definedName>
    <definedName name="Aref">#REF!</definedName>
    <definedName name="ARENA">[50]MATERIALES!$D$2</definedName>
    <definedName name="armuve">[0]!ERR</definedName>
    <definedName name="ARP">#REF!</definedName>
    <definedName name="ARS">#REF!</definedName>
    <definedName name="as">[0]!ERR</definedName>
    <definedName name="asasdasd">#N/A</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dfñk">#N/A</definedName>
    <definedName name="ASFALTO">'[51]5.2'!$D$21</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auto1">#REF!</definedName>
    <definedName name="auto123">#REF!</definedName>
    <definedName name="auto2">#REF!</definedName>
    <definedName name="AUTO22">#REF!</definedName>
    <definedName name="AUTOMOTOR">#REF!</definedName>
    <definedName name="AUTOMOTOR1">#REF!</definedName>
    <definedName name="AuxAlim">'[11]DATOS CONTRATO'!$E$18</definedName>
    <definedName name="auxalimentacion">[52]CONTRATO!$E$18</definedName>
    <definedName name="AuxCom">'[11]DATOS CONTRATO'!$I$16</definedName>
    <definedName name="auxcomisariato">[52]CONTRATO!$I$16</definedName>
    <definedName name="AuxDot">'[11]DATOS CONTRATO'!$I$17</definedName>
    <definedName name="auxdotacion">[52]CONTRATO!$I$17</definedName>
    <definedName name="AuxHab">'[11]DATOS CONTRATO'!$E$17</definedName>
    <definedName name="auxhabi">[53]CONTRATO!$E$17</definedName>
    <definedName name="auxhabitacion">[52]CONTRATO!$E$17</definedName>
    <definedName name="auxtransporte">[52]CONTRATO!$E$16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_impresión_IM">#REF!</definedName>
    <definedName name="Bajo_L">[41]Tabla!$A$1:$A$5</definedName>
    <definedName name="Base">#REF!</definedName>
    <definedName name="Base_datos_IM">#REF!</definedName>
    <definedName name="base_VaR">#REF!</definedName>
    <definedName name="base1">#REF!</definedName>
    <definedName name="base2">#REF!</definedName>
    <definedName name="basedatos">[54]Hoja1!$A$4:$BZ$55</definedName>
    <definedName name="_xlnm.Database">#REF!</definedName>
    <definedName name="BaseDeDatos1">#REF!</definedName>
    <definedName name="basep">[55]PRESUPUESTAL!$A$4:$P$190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mestre">'[56]ESTADO RED'!$E$8</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'[57]Ejecutado%'!#REF!</definedName>
    <definedName name="blEjecutadoPorcen">'[57]Ejecutado$'!$D$1:$CE$45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'[57]Programado$'!$I$1:$CK$45</definedName>
    <definedName name="blReferenciaInforme">#REF!</definedName>
    <definedName name="bn">#REF!</definedName>
    <definedName name="Bombas">#REF!</definedName>
    <definedName name="BONO">#REF!</definedName>
    <definedName name="BORDER1">[58]steel!#REF!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[59]medelo!$D$37</definedName>
    <definedName name="bt" hidden="1">{"via1",#N/A,TRUE,"general";"via2",#N/A,TRUE,"general";"via3",#N/A,TRUE,"general"}</definedName>
    <definedName name="BTYJHTR" hidden="1">{"TAB1",#N/A,TRUE,"GENERAL";"TAB2",#N/A,TRUE,"GENERAL";"TAB3",#N/A,TRUE,"GENERAL";"TAB4",#N/A,TRUE,"GENERAL";"TAB5",#N/A,TRUE,"GENERAL"}</definedName>
    <definedName name="BuiltIn_Print_Area">'[60]Form5 _Pág_ 1'!#REF!</definedName>
    <definedName name="BuiltIn_Print_Area___0">'[60]Form5 _Pág_ 2'!#REF!</definedName>
    <definedName name="BuiltIn_Print_Titles">#REF!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'[61]TRAMO 03'!$F:$F,'[61]TRAMO 03'!$I:$I,'[61]TRAMO 03'!$K:$K,'[61]TRAMO 03'!#REF!,'[61]TRAMO 03'!#REF!,'[61]TRAMO 03'!#REF!,'[61]TRAMO 03'!#REF!,'[61]TRAMO 03'!#REF!,'[61]TRAMO 03'!#REF!,'[61]TRAMO 03'!#REF!,'[61]TRAMO 03'!#REF!,'[61]TRAMO 03'!#REF!,'[61]TRAMO 03'!#REF!,'[61]TRAMO 03'!#REF!,'[61]TRAMO 03'!#REF!,'[61]TRAMO 03'!#REF!</definedName>
    <definedName name="CAP">#REF!</definedName>
    <definedName name="CAPAC._HSE">#REF!</definedName>
    <definedName name="CAPÍTULO">[62]Hoja1!$A$12:$B$21</definedName>
    <definedName name="CAPITULO_I">#REF!</definedName>
    <definedName name="CAPÍTULO_I">#REF!</definedName>
    <definedName name="CAPÍTULO_II">#REF!</definedName>
    <definedName name="CAPITULOI">#REF!</definedName>
    <definedName name="CAPÍTULOS">#REF!</definedName>
    <definedName name="CARGA">#REF!</definedName>
    <definedName name="CARGADOR">[50]EQUIPO!$D$10</definedName>
    <definedName name="CARGOS">#REF!</definedName>
    <definedName name="carlos">MODULO10.auto_abrir</definedName>
    <definedName name="Category">#REF!</definedName>
    <definedName name="CategoryArea">'[63]Civil work'!$16:$19,'[63]Civil work'!$29:$39,'[63]Civil work'!$49:$60,'[63]Civil work'!$70:$71,'[63]Civil work'!$81:$87</definedName>
    <definedName name="causa">#REF!</definedName>
    <definedName name="CBLES">#REF!</definedName>
    <definedName name="CBLES1">#REF!</definedName>
    <definedName name="CBRDISEÑO">[64]SECTORIZACIÓN!$A$12:$G$20</definedName>
    <definedName name="CBWorkbookPriority" hidden="1">-1602700874</definedName>
    <definedName name="CC">[65]Personalizar!$G$22:$G$25</definedName>
    <definedName name="ccccc" hidden="1">{"TAB1",#N/A,TRUE,"GENERAL";"TAB2",#N/A,TRUE,"GENERAL";"TAB3",#N/A,TRUE,"GENERAL";"TAB4",#N/A,TRUE,"GENERAL";"TAB5",#N/A,TRUE,"GENERAL"}</definedName>
    <definedName name="CCCCCC">'[66]A. P. U.'!#REF!</definedName>
    <definedName name="CCT">#REF!</definedName>
    <definedName name="ccto210">#REF!</definedName>
    <definedName name="cd">[67]Hoja1!$C$81</definedName>
    <definedName name="cdcdc" hidden="1">{"via1",#N/A,TRUE,"general";"via2",#N/A,TRUE,"general";"via3",#N/A,TRUE,"general"}</definedName>
    <definedName name="CDctrl">[45]CDItem!$G$8</definedName>
    <definedName name="CDE">#REF!</definedName>
    <definedName name="cdfgrtfd" hidden="1">#REF!</definedName>
    <definedName name="ceerf" hidden="1">{"TAB1",#N/A,TRUE,"GENERAL";"TAB2",#N/A,TRUE,"GENERAL";"TAB3",#N/A,TRUE,"GENERAL";"TAB4",#N/A,TRUE,"GENERAL";"TAB5",#N/A,TRUE,"GENERAL"}</definedName>
    <definedName name="CEMENTO">[68]Insum!$A$3:$H$63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P">#REF!</definedName>
    <definedName name="CIRCUITOS">[69]Circuitos!$C$2:$C$891</definedName>
    <definedName name="CISNEROS">#REF!</definedName>
    <definedName name="cjsa" hidden="1">#REF!</definedName>
    <definedName name="CL">#REF!</definedName>
    <definedName name="clase">#REF!</definedName>
    <definedName name="cmf">[70]Hoja1!$C$27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[44]COMPARATIVO!#REF!</definedName>
    <definedName name="COLON">#REF!</definedName>
    <definedName name="ColTap">'[23]Coloc. e Interc. Tapones'!$E$1:$E$65536</definedName>
    <definedName name="Com">'[52]LIQUIDA-NOMINA'!$AL$4</definedName>
    <definedName name="COMIDA">#REF!</definedName>
    <definedName name="COMPRESOR">[50]EQUIPO!$D$5</definedName>
    <definedName name="Compresores">#REF!</definedName>
    <definedName name="COMPROBANTE_DE_PAGO">#REF!</definedName>
    <definedName name="concreto">#REF!</definedName>
    <definedName name="concreto_21">#REF!</definedName>
    <definedName name="ConseqCat">0</definedName>
    <definedName name="ConseqForMitRisk">3</definedName>
    <definedName name="Consultor">'[71]Datos básicos'!$B$2</definedName>
    <definedName name="CONT">'[72]DATOS CONTRATO'!$G$13</definedName>
    <definedName name="Contratante">'[11]DATOS CONTRATO'!$E$6</definedName>
    <definedName name="CONTRATO">[52]CONTRATO!$E$8</definedName>
    <definedName name="COPIA">[0]!ERR</definedName>
    <definedName name="COPIA1">#REF!</definedName>
    <definedName name="COPIA2">#REF!</definedName>
    <definedName name="copiao4">[0]!ERR</definedName>
    <definedName name="corri">[0]!ERR</definedName>
    <definedName name="COSTO_FRENTE">[73]BITACORA!$E$1:$E$65536</definedName>
    <definedName name="costo2" hidden="1">#REF!</definedName>
    <definedName name="COSTODIRECTO">#REF!</definedName>
    <definedName name="COSTOS">[74]TARIFAS!$A$1:$F$52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[75]civ_roma!$C$803:$G$804</definedName>
    <definedName name="_xlnm.Criteria">'[76]AC2-AG96'!#REF!</definedName>
    <definedName name="Criterios_IM">'[3]7422CW00'!#REF!</definedName>
    <definedName name="Criticidad">[77]Tabla!$A$1:$A$5</definedName>
    <definedName name="Criticos">#REF!</definedName>
    <definedName name="cs">#REF!</definedName>
    <definedName name="CS_AVG_SIZE">#REF!</definedName>
    <definedName name="CS_WELDING">#REF!</definedName>
    <definedName name="CTA">#REF!</definedName>
    <definedName name="CTE">#REF!</definedName>
    <definedName name="ctipo2">[78]Cuadr.!$B$19</definedName>
    <definedName name="ctipo3">[79]Cuadr.!$B$26</definedName>
    <definedName name="CTR">'[3]7422CW00'!#REF!</definedName>
    <definedName name="CTRPAG">'[3]7422CW00'!#REF!</definedName>
    <definedName name="cuad1">#REF!</definedName>
    <definedName name="cuad2">#REF!</definedName>
    <definedName name="cuad3">#REF!</definedName>
    <definedName name="cuad4">#REF!</definedName>
    <definedName name="CUAD5">#REF!</definedName>
    <definedName name="cuado">#REF!</definedName>
    <definedName name="CUAL">[0]!ERR</definedName>
    <definedName name="CUBS">#REF!</definedName>
    <definedName name="CUNET" hidden="1">{"via1",#N/A,TRUE,"general";"via2",#N/A,TRUE,"general";"via3",#N/A,TRUE,"general"}</definedName>
    <definedName name="Customize">[65]!Customize</definedName>
    <definedName name="cv">#REF!</definedName>
    <definedName name="cv_51">#REF!</definedName>
    <definedName name="CVa">'[23]Cambio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_percápita">[80]Sanitario!$AC$9:$AD$9</definedName>
    <definedName name="DAFT">#REF!</definedName>
    <definedName name="DANODO">#REF!</definedName>
    <definedName name="DANODOF">#REF!</definedName>
    <definedName name="DANODOFT">#REF!</definedName>
    <definedName name="dario">'[29]GPI 526'!#REF!</definedName>
    <definedName name="DASD" hidden="1">{"TAB1",#N/A,TRUE,"GENERAL";"TAB2",#N/A,TRUE,"GENERAL";"TAB3",#N/A,TRUE,"GENERAL";"TAB4",#N/A,TRUE,"GENERAL";"TAB5",#N/A,TRUE,"GENERAL"}</definedName>
    <definedName name="DAT">#REF!</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[75]civ_roma!$C$9:$G$799</definedName>
    <definedName name="DATO1">'[81]46'!$D$3:$CK$429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'[82]Pta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FLEXION_GG">TRUNC(ABS(#REF!))</definedName>
    <definedName name="DEFLEXION_ID">IF(#REF!&lt;0,"I","D")</definedName>
    <definedName name="DEFLEXION_MM">TRUNC(60*(ABS(#REF!)-DEFLEXION_GG))</definedName>
    <definedName name="DEFLEXION_SS">ROUND(3600*(ABS(#REF!)-DEFLEXION_GG-DEFLEXION_MM/60),0)</definedName>
    <definedName name="demanto">#REF!</definedName>
    <definedName name="demanto_51">#REF!</definedName>
    <definedName name="demolicion">#REF!</definedName>
    <definedName name="DEMOLICIÓN">'[83]BASE-LISTAS'!$B$24:$B$29</definedName>
    <definedName name="DEP_VPR_GRM">#REF!</definedName>
    <definedName name="DEP_VPR_GRN">#REF!</definedName>
    <definedName name="DEP_VPR_GRS">#REF!</definedName>
    <definedName name="DEP_VPR_GTP">#REF!</definedName>
    <definedName name="DEP_VPR_NA">#REF!</definedName>
    <definedName name="Department">#REF!</definedName>
    <definedName name="DEPEND">[77]Tabla!$B$1:$B$397</definedName>
    <definedName name="DEPENDENCIA">[77]Tabla!$B$1:$B$397</definedName>
    <definedName name="DEPENDENCIAS">[77]Tabla!$B$1:$B$397</definedName>
    <definedName name="DER">[84]DIST!$C$7:$D$2942</definedName>
    <definedName name="DERFE">#REF!</definedName>
    <definedName name="desarrolladas">'[35]Reservas de Petróleo'!$A$2,'[35]Reservas de Petróleo'!$A$1,'[35]Reservas de Petróleo'!$D$4,'[35]Reservas de Petróleo'!$F$1:$F$65536</definedName>
    <definedName name="DESCUNMI">#REF!</definedName>
    <definedName name="DEST_ART">[58]steel!#REF!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[85]Cronograma!#REF!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[65]Personalizar!$E$22</definedName>
    <definedName name="dflt2">[65]Personalizar!$E$23</definedName>
    <definedName name="dflt3">[65]Personalizar!$D$24</definedName>
    <definedName name="dflt4">[65]Personalizar!$E$26</definedName>
    <definedName name="dflt5">[65]Personalizar!$E$27</definedName>
    <definedName name="dflt6">[65]Personalizar!$D$28</definedName>
    <definedName name="dflt7">[65]Personalizar!$G$27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gsdggh">#REF!</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[31]PRESUPUESTO!$B$13</definedName>
    <definedName name="Diámetro">#REF!</definedName>
    <definedName name="diámetroft">#REF!</definedName>
    <definedName name="diametros">#REF!</definedName>
    <definedName name="diego">#REF!</definedName>
    <definedName name="diego1">#REF!</definedName>
    <definedName name="diferencia">'[86]MEDIA GEOMETRICA'!$J$8,'[86]MEDIA GEOMETRICA'!$N$8,'[86]MEDIA GEOMETRICA'!$R$8,'[86]MEDIA GEOMETRICA'!$V$8,'[86]MEDIA GEOMETRICA'!$Z$8,'[86]MEDIA GEOMETRICA'!$AD$8,'[86]MEDIA GEOMETRICA'!$AH$8,'[86]MEDIA GEOMETRICA'!$AL$8,'[86]MEDIA GEOMETRICA'!#REF!,'[86]MEDIA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[52]EMPRESA!$F$14</definedName>
    <definedName name="DISEÑOMARSHALL">#REF!</definedName>
    <definedName name="display_area_2">#REF!</definedName>
    <definedName name="djdytj" hidden="1">{"TAB1",#N/A,TRUE,"GENERAL";"TAB2",#N/A,TRUE,"GENERAL";"TAB3",#N/A,TRUE,"GENERAL";"TAB4",#N/A,TRUE,"GENERAL";"TAB5",#N/A,TRUE,"GENERAL"}</definedName>
    <definedName name="DMxUS">#REF!</definedName>
    <definedName name="do">#REF!</definedName>
    <definedName name="Doc__2637_03_xxxxxx" comment="Escriba aqui el número del documento, dependiendo del capítulo que haga referencia las memorias de cantidades">#REF!</definedName>
    <definedName name="dolar">#REF!</definedName>
    <definedName name="DOLLAR">[87]CÁLCULOS!$H$34</definedName>
    <definedName name="DOTACIÓN">#REF!</definedName>
    <definedName name="Dp">[80]Sanitario!$AC$8:$AD$8</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[85]Cronograma!#REF!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[88]EMPRESA!$I$25</definedName>
    <definedName name="DsctoPension">[88]EMPRESA!$I$23</definedName>
    <definedName name="DsctoSalud">[88]EMPRESA!$I$24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v">[80]Sanitario!$AC$7:$AD$7</definedName>
    <definedName name="dxfgg" hidden="1">{"via1",#N/A,TRUE,"general";"via2",#N/A,TRUE,"general";"via3",#N/A,TRUE,"general"}</definedName>
    <definedName name="E">#REF!</definedName>
    <definedName name="E_03">#REF!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[31]PRESUPUESTO!$E$7</definedName>
    <definedName name="Ejecutivo">'[89]Info Ejec'!$A$1:$AV$153</definedName>
    <definedName name="ELIMINACIONPROYC">#REF!</definedName>
    <definedName name="emanto">#REF!</definedName>
    <definedName name="emanto_51">#REF!</definedName>
    <definedName name="eme">[0]!ERR</definedName>
    <definedName name="EMPLEADO">#REF!</definedName>
    <definedName name="Empresa">[52]EMPRESA!$F$6</definedName>
    <definedName name="EMULSION">#REF!</definedName>
    <definedName name="End_Bal">#REF!</definedName>
    <definedName name="ene">#REF!</definedName>
    <definedName name="Ensayos">#REF!</definedName>
    <definedName name="ENSAYOSLAB">'[90]Formato Presupuesto Consultoria'!$Z$1139:$AC$1267</definedName>
    <definedName name="ENTRADASP">#REF!</definedName>
    <definedName name="EPECIALIDAD_SIDOE">[13]Tablas!#REF!</definedName>
    <definedName name="EQUI">[23]EQUIPOS!$1:$1048576</definedName>
    <definedName name="equipo">[91]Equipo!$A$7:$A$65536</definedName>
    <definedName name="EQUIPO1">#REF!</definedName>
    <definedName name="Equipos">#REF!</definedName>
    <definedName name="EQUIPOS1">#REF!</definedName>
    <definedName name="eqw" hidden="1">{"via1",#N/A,TRUE,"general";"via2",#N/A,TRUE,"general";"via3",#N/A,TRUE,"general"}</definedName>
    <definedName name="erds" hidden="1">#REF!</definedName>
    <definedName name="ERE_ART">[58]steel!$B$8:$B$47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#REF!</definedName>
    <definedName name="ERROR1">#REF!</definedName>
    <definedName name="ERROR2">#REF!</definedName>
    <definedName name="ERROR3">[92]TARIF2002!#REF!</definedName>
    <definedName name="ERROR5">[92]TARIF2002!#REF!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d">#REF!</definedName>
    <definedName name="ESE">#REF!</definedName>
    <definedName name="ESP">#REF!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[93]Estructura!$C$7:$E$2570</definedName>
    <definedName name="ESTRUCTURA" hidden="1">{#N/A,#N/A,TRUE,"INGENIERIA";#N/A,#N/A,TRUE,"COMPRAS";#N/A,#N/A,TRUE,"DIRECCION";#N/A,#N/A,TRUE,"RESUMEN"}</definedName>
    <definedName name="ESTRUCTURAS">[94]Hoja3!$B$7:$B$15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51">#REF!</definedName>
    <definedName name="Excel_BuiltIn_Print_Area_3">#REF!</definedName>
    <definedName name="Excel_BuiltIn_Print_Area_3_51">#REF!</definedName>
    <definedName name="Excel_BuiltIn_Print_Area_3_X">#REF!</definedName>
    <definedName name="Excel_BuiltIn_Print_Area_3_X_51">#REF!</definedName>
    <definedName name="Excel_BuiltIn_Print_Titles_10">[29]SKJ452!#REF!</definedName>
    <definedName name="Excel_BuiltIn_Print_Titles_10_51">#REF!</definedName>
    <definedName name="Excel_BuiltIn_Print_Titles_11">[29]ITA878!#REF!</definedName>
    <definedName name="Excel_BuiltIn_Print_Titles_11_51">#REF!</definedName>
    <definedName name="Excel_BuiltIn_Print_Titles_12">'[29]AEA-944'!#REF!</definedName>
    <definedName name="Excel_BuiltIn_Print_Titles_12_51">#REF!</definedName>
    <definedName name="Excel_BuiltIn_Print_Titles_13">'[29]DUB-823'!#REF!</definedName>
    <definedName name="Excel_BuiltIn_Print_Titles_13_51">#REF!</definedName>
    <definedName name="Excel_BuiltIn_Print_Titles_14">'[29]GPI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[29]XXJ617!#REF!</definedName>
    <definedName name="Excel_BuiltIn_Print_Titles_19_51">#REF!</definedName>
    <definedName name="Excel_BuiltIn_Print_Titles_20">#REF!</definedName>
    <definedName name="Excel_BuiltIn_Print_Titles_20_51">#REF!</definedName>
    <definedName name="Excel_BuiltIn_Print_Titles_21">[29]SNG_855!#REF!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5">'[29]VEA 374'!#REF!</definedName>
    <definedName name="Excel_BuiltIn_Print_Titles_5_51">#REF!</definedName>
    <definedName name="Excel_BuiltIn_Print_Titles_5_XX">'[29]VEA 374'!#REF!</definedName>
    <definedName name="Excel_BuiltIn_Print_Titles_5_XX_51">#REF!</definedName>
    <definedName name="Excel_BuiltIn_Print_Titles_6">#REF!</definedName>
    <definedName name="Excel_BuiltIn_Print_Titles_6_51">#REF!</definedName>
    <definedName name="Excel_BuiltIn_Print_Titles_7">[29]HFB024!#REF!</definedName>
    <definedName name="Excel_BuiltIn_Print_Titles_7_51">#REF!</definedName>
    <definedName name="Excel_BuiltIn_Print_Titles_8">#REF!</definedName>
    <definedName name="Excel_BuiltIn_Print_Titles_8_51">#REF!</definedName>
    <definedName name="Excel_BuiltIn_Print_Titles_9">[29]PAJ825!#REF!</definedName>
    <definedName name="Excel_BuiltIn_Print_Titles_9_51">#REF!</definedName>
    <definedName name="EXCROC">'[95]Análisis de precios'!$H$52</definedName>
    <definedName name="ExtensionCoordinador">#REF!</definedName>
    <definedName name="Extra_Pay">#REF!</definedName>
    <definedName name="Extracción_IM">#REF!</definedName>
    <definedName name="Extras">'[52]LIQUIDA-NOMINA'!$AH$4</definedName>
    <definedName name="F._INGRESO">#REF!</definedName>
    <definedName name="F._RETIRO">#REF!</definedName>
    <definedName name="F.L">#REF!</definedName>
    <definedName name="FAC" hidden="1">#REF!</definedName>
    <definedName name="FAC_PRU">#REF!</definedName>
    <definedName name="Facilidades">#REF!</definedName>
    <definedName name="factor">#REF!</definedName>
    <definedName name="FACTURADO">'[96]Itemes Renovación'!#REF!</definedName>
    <definedName name="FareWellStmnt">[65]!FareWellStmnt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[97]Tablas!$B$1:$B$65536</definedName>
    <definedName name="FechaInicio">[52]CONTRATO!$E$10</definedName>
    <definedName name="FechaTermina">[52]CONTRATO!$E$11</definedName>
    <definedName name="FechaTerminacion">#REF!</definedName>
    <definedName name="fer">'[47]Res-Accide-10'!#REF!</definedName>
    <definedName name="ferfer" hidden="1">{"via1",#N/A,TRUE,"general";"via2",#N/A,TRUE,"general";"via3",#N/A,TRUE,"general"}</definedName>
    <definedName name="ff">[0]!ERR</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'[98]7422CW00'!#REF!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[65]!FinePrint</definedName>
    <definedName name="FM">1.18</definedName>
    <definedName name="fnic">[70]Hoja1!$C$13</definedName>
    <definedName name="FO">1.32</definedName>
    <definedName name="FORDESCR">'[3]7422CW00'!#REF!</definedName>
    <definedName name="FORM_C3">[99]Hoja1!$A$33:$N$51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b">[100]Cálculo!$B$36</definedName>
    <definedName name="Full_Print">#REF!</definedName>
    <definedName name="Fup">[100]Cálculo!$B$38</definedName>
    <definedName name="fwff" hidden="1">{"via1",#N/A,TRUE,"general";"via2",#N/A,TRUE,"general";"via3",#N/A,TRUE,"general"}</definedName>
    <definedName name="fwwe" hidden="1">{"via1",#N/A,TRUE,"general";"via2",#N/A,TRUE,"general";"via3",#N/A,TRUE,"general"}</definedName>
    <definedName name="Fyp">[100]Cálculo!$B$37</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dfgdfgdf">#REF!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[52]EMPRESA!$F$12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#N/A</definedName>
    <definedName name="ghdghuy" hidden="1">{"via1",#N/A,TRUE,"general";"via2",#N/A,TRUE,"general";"via3",#N/A,TRUE,"general"}</definedName>
    <definedName name="GHDP" hidden="1">{"via1",#N/A,TRUE,"general";"via2",#N/A,TRUE,"general";"via3",#N/A,TRUE,"general"}</definedName>
    <definedName name="ghf">'[98]7422CW00'!#REF!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MATCH(0.01,[0]!End_Bal,-1)+1</definedName>
    <definedName name="GJ">#N/A</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Scheduled_Payment+Extra_Payment</definedName>
    <definedName name="GM">#N/A</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ILLA">[50]MATERIALES!$D$3</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[70]Hoja1!$F$6</definedName>
    <definedName name="grupo4">[70]Hoja1!$F$7</definedName>
    <definedName name="grupo5">[70]Hoja1!$F$10</definedName>
    <definedName name="grupo6">[70]Hoja1!$F$11</definedName>
    <definedName name="grupo7">[70]Hoja1!$F$12</definedName>
    <definedName name="grupo8">[70]Hoja1!$F$13</definedName>
    <definedName name="grupo9">[70]Hoja1!$F$14</definedName>
    <definedName name="GSDG" hidden="1">{"TAB1",#N/A,TRUE,"GENERAL";"TAB2",#N/A,TRUE,"GENERAL";"TAB3",#N/A,TRUE,"GENERAL";"TAB4",#N/A,TRUE,"GENERAL";"TAB5",#N/A,TRUE,"GENERAL"}</definedName>
    <definedName name="gsfsf" hidden="1">{"via1",#N/A,TRUE,"general";"via2",#N/A,TRUE,"general";"via3",#N/A,TRUE,"general"}</definedName>
    <definedName name="GT">[101]BASE!$C$4:$H$255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hidden="1">{"via1",#N/A,TRUE,"general";"via2",#N/A,TRUE,"general";"via3",#N/A,TRUE,"general"}</definedName>
    <definedName name="hab___viv">[80]Sanitario!$AC$6:$AD$6</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[70]Datos!$D$8</definedName>
    <definedName name="hen">[70]Datos!$D$9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'[23]Interc de Hidr.'!$E$1:$E$65536</definedName>
    <definedName name="HIDE1">[58]steel!$F$7:$J$7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'[23]Itemes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[70]Datos!$D$7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U">#REF!</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[70]Hoja1!$C$17</definedName>
    <definedName name="icbf">[70]Hoja1!$C$15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[0]!ERR</definedName>
    <definedName name="IF">'[66]A.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'[102]1'!$N$41</definedName>
    <definedName name="IMP">[31]otros!$C$3</definedName>
    <definedName name="IMPRESSION">#REF!</definedName>
    <definedName name="IMPREVISTOS">'[50]Formulario N° 4'!$F$130</definedName>
    <definedName name="imprimir">#REF!</definedName>
    <definedName name="IMPTOS">#REF!</definedName>
    <definedName name="IMPTOS1">#REF!</definedName>
    <definedName name="INC">#REF!</definedName>
    <definedName name="INCR._PRODC.">#REF!</definedName>
    <definedName name="INDI">[103]Indice!$1:$1048576</definedName>
    <definedName name="INDICE">#REF!</definedName>
    <definedName name="ÍNDICE">[62]Hoja1!$A$35:$D$129</definedName>
    <definedName name="inf">#REF!</definedName>
    <definedName name="INFG">#REF!</definedName>
    <definedName name="INFORME">[104]TABLAS!$A$1:$A$65536</definedName>
    <definedName name="Informe_semanal">#REF!</definedName>
    <definedName name="INGENIERIA1" hidden="1">#REF!</definedName>
    <definedName name="INGENIERIA11" hidden="1">#REF!</definedName>
    <definedName name="iniciales">'[35]Reservas de Petróleo'!$A$2,'[35]Reservas de Petróleo'!$A$1,'[35]Reservas de Petróleo'!$D$4,'[35]Reservas de Petróleo'!$D$1:$D$65536</definedName>
    <definedName name="Inicio">[45]BASES!$E$26</definedName>
    <definedName name="INPU">#REF!</definedName>
    <definedName name="INPUT">'[3]7422CW00'!#REF!</definedName>
    <definedName name="INSU">[105]INSUMOS!$A$1:$E$65536</definedName>
    <definedName name="Insumos_auxiliares">[106]Insumos!#REF!</definedName>
    <definedName name="Insumos_basicos">#REF!</definedName>
    <definedName name="Int">#REF!</definedName>
    <definedName name="InTap">[23]Interc.tapones!$E$1:$E$65536</definedName>
    <definedName name="INTER">[94]Hoja3!$F$7:$F$9</definedName>
    <definedName name="Intercambiadores">#REF!</definedName>
    <definedName name="Interest_Rate">#REF!</definedName>
    <definedName name="INTERMEDIA_I">#REF!</definedName>
    <definedName name="Interventor">[52]CONTRATO!$E$12</definedName>
    <definedName name="IntVal">[23]Interc.válv.!$E$1:$E$65536</definedName>
    <definedName name="INV">#REF!</definedName>
    <definedName name="INV_11">'[107]PR 1'!$A$2:$N$655</definedName>
    <definedName name="INV_Payments">[65]!INV_Payments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0ioprhyi0i90ryi90">#REF!</definedName>
    <definedName name="IOU">#REF!</definedName>
    <definedName name="IOUHH">[0]!ERR</definedName>
    <definedName name="IP">#REF!</definedName>
    <definedName name="irng" hidden="1">#REF!</definedName>
    <definedName name="Iss">'[52]LIQUIDA-NOMINA'!$AT$4</definedName>
    <definedName name="issafp">[70]Hoja1!$C$19</definedName>
    <definedName name="isscs">[70]Hoja1!$C$21</definedName>
    <definedName name="isseps">[70]Hoja1!$C$20</definedName>
    <definedName name="ITEM">[101]BASE!$C$4:$H$255</definedName>
    <definedName name="ITEM1">#REF!</definedName>
    <definedName name="ITEM1_133">#REF!</definedName>
    <definedName name="ITEM1_149">#REF!</definedName>
    <definedName name="ITEM1_186">#REF!</definedName>
    <definedName name="ITEM1_187">#REF!</definedName>
    <definedName name="ITEM15">#REF!</definedName>
    <definedName name="ITEM15_133">#REF!</definedName>
    <definedName name="ITEM15_149">#REF!</definedName>
    <definedName name="ITEM15_186">#REF!</definedName>
    <definedName name="ITEM15_187">#REF!</definedName>
    <definedName name="ITEM2">#REF!</definedName>
    <definedName name="ITEM2_133">#REF!</definedName>
    <definedName name="ITEM2_149">#REF!</definedName>
    <definedName name="ITEM2_186">#REF!</definedName>
    <definedName name="ITEM2_187">#REF!</definedName>
    <definedName name="item210.3">#REF!</definedName>
    <definedName name="item230.1">#REF!</definedName>
    <definedName name="ITEM3">#REF!</definedName>
    <definedName name="ITEM3_133">#REF!</definedName>
    <definedName name="ITEM3_149">#REF!</definedName>
    <definedName name="ITEM3_186">#REF!</definedName>
    <definedName name="ITEM3_187">#REF!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#REF!</definedName>
    <definedName name="IVA">#REF!</definedName>
    <definedName name="iwjer">#REF!</definedName>
    <definedName name="iyuiuyi" hidden="1">{"via1",#N/A,TRUE,"general";"via2",#N/A,TRUE,"general";"via3",#N/A,TRUE,"general"}</definedName>
    <definedName name="IZQ">[84]DIST!$G$7:$H$2413</definedName>
    <definedName name="j" hidden="1">{"TAB1",#N/A,TRUE,"GENERAL";"TAB2",#N/A,TRUE,"GENERAL";"TAB3",#N/A,TRUE,"GENERAL";"TAB4",#N/A,TRUE,"GENERAL";"TAB5",#N/A,TRUE,"GENERAL"}</definedName>
    <definedName name="JA">#REF!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gf">Scheduled_Payment+Extra_Payment</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_L">#N/A</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eo">'[108]Itemes Renovación'!#REF!</definedName>
    <definedName name="Libro1_Hoja1_Lista">[109]LISTADO!#REF!</definedName>
    <definedName name="LICITACION">#REF!</definedName>
    <definedName name="LINEA">[110]CONT_ADI!#REF!</definedName>
    <definedName name="ListaCantidad">#REF!</definedName>
    <definedName name="Listado">#REF!</definedName>
    <definedName name="Listado1">#REF!</definedName>
    <definedName name="ListaItem">#REF!</definedName>
    <definedName name="ListaUni">[111]TOTALES!$D$7:$D$654</definedName>
    <definedName name="listequi">#REF!</definedName>
    <definedName name="listmat">#REF!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[112]tub!$C$1:$J$39</definedName>
    <definedName name="L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[34]!absc</definedName>
    <definedName name="LOCA1">[48]!absc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Tubo">IF(COUNT([113]GENERAL!$A$8)=0,0,ABS([113]GENERAL!$A$8))</definedName>
    <definedName name="lp">#REF!</definedName>
    <definedName name="lplpl" hidden="1">{"via1",#N/A,TRUE,"general";"via2",#N/A,TRUE,"general";"via3",#N/A,TRUE,"general"}</definedName>
    <definedName name="lsttros">#REF!</definedName>
    <definedName name="lt">#REF!</definedName>
    <definedName name="lun">'[47]Res-Accide-10'!#REF!</definedName>
    <definedName name="lv">#REF!</definedName>
    <definedName name="m">#REF!</definedName>
    <definedName name="MA">'[47]Res-Accide-10'!#REF!</definedName>
    <definedName name="MACR">#REF!</definedName>
    <definedName name="MACRDEL">'[3]7422CW00'!#REF!</definedName>
    <definedName name="Macroactividad">#REF!</definedName>
    <definedName name="mafdsf" hidden="1">{"via1",#N/A,TRUE,"general";"via2",#N/A,TRUE,"general";"via3",#N/A,TRUE,"general"}</definedName>
    <definedName name="MAL">'[114]Estado Resumen'!#REF!&lt;2.5</definedName>
    <definedName name="MALO">'[115]ESTADO VÍA-CRIT.TECNICO'!#REF!&lt;2.5</definedName>
    <definedName name="ManoObra">[116]Insum!$A$104:$E$116</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[68]Insum!$A$68:$H$98</definedName>
    <definedName name="Maquinaria">[116]Insum!$A$76:$E$99</definedName>
    <definedName name="mar">'[47]Res-Accide-10'!#REF!</definedName>
    <definedName name="MARCO_H">#REF!</definedName>
    <definedName name="marina">'[117]Informe Semanal 1'!#REF!</definedName>
    <definedName name="masor" hidden="1">{"via1",#N/A,TRUE,"general";"via2",#N/A,TRUE,"general";"via3",#N/A,TRUE,"general"}</definedName>
    <definedName name="MAT">#REF!</definedName>
    <definedName name="mate">[23]MATERIALES!$1:$1048576</definedName>
    <definedName name="MATERIAL">'[118]TABLA MATERIALES'!$A$3:$D$654</definedName>
    <definedName name="materiales">[91]materiales!$A$7:$A$1317</definedName>
    <definedName name="materiales1">#REF!</definedName>
    <definedName name="MaterialTub">#REF!</definedName>
    <definedName name="MATRIZ">#REF!</definedName>
    <definedName name="MATRIZ_DE_DATOS">#REF!</definedName>
    <definedName name="MATRIZRICS">'[119]RICS NUEVA HOJA DIARIA'!$A$1:$AB$42</definedName>
    <definedName name="MAX">[120]INDICE!$1:$1048576</definedName>
    <definedName name="MCCs">#REF!</definedName>
    <definedName name="mdd" hidden="1">{"via1",#N/A,TRUE,"general";"via2",#N/A,TRUE,"general";"via3",#N/A,TRUE,"general"}</definedName>
    <definedName name="mediah_reposo_comida">'[121]CCP,LEYES,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[31]PRESUPUESTO!$C$13</definedName>
    <definedName name="MesCotiz">'[11]LIQ-NOM'!$H$3</definedName>
    <definedName name="MesCotizacion">'[52]LIQUIDA-NOMINA'!$H$3</definedName>
    <definedName name="MESES">#REF!</definedName>
    <definedName name="MesesMora">'[11]LIQ-NOM'!$I$3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O">[122]INDICE!$1:$1048576</definedName>
    <definedName name="mjh">#REF!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ljlk">#REF!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[10]!Módulo3.anexo1</definedName>
    <definedName name="Módulo3.anexo10">[10]!Módulo3.anexo10</definedName>
    <definedName name="Módulo3.anexo11">[10]!Módulo3.anexo11</definedName>
    <definedName name="Módulo3.anexo12">[10]!Módulo3.anexo12</definedName>
    <definedName name="Módulo3.anexo3">[10]!Módulo3.anexo3</definedName>
    <definedName name="Módulo3.anexo4">[10]!Módulo3.anexo4</definedName>
    <definedName name="Módulo3.anexo5">[10]!Módulo3.anexo5</definedName>
    <definedName name="Módulo3.anexo6">[10]!Módulo3.anexo6</definedName>
    <definedName name="Módulo8.anexo16">[10]!Módulo8.anexo16</definedName>
    <definedName name="MOE" hidden="1">{#N/A,#N/A,FALSE,"Hoja1";#N/A,#N/A,FALSE,"Hoja2"}</definedName>
    <definedName name="MONEDA">[123]Tablas!$AO$6:$AO$7</definedName>
    <definedName name="mono">#REF!</definedName>
    <definedName name="MONTAJE">#REF!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[58]steel!#REF!</definedName>
    <definedName name="Mtz_Avance">#REF!</definedName>
    <definedName name="Mv">#REF!</definedName>
    <definedName name="n" hidden="1">{"via1",#N/A,TRUE,"general";"via2",#N/A,TRUE,"general";"via3",#N/A,TRUE,"general"}</definedName>
    <definedName name="Nada">[65]!Nada</definedName>
    <definedName name="Nafta_2">'[124] ASR+Nafta'!$K$19:$AS$19</definedName>
    <definedName name="Nafta2">'[124] ASR+Nafta'!$K$19:$AS$19</definedName>
    <definedName name="Nafta3">'[124]Todos+Nafta'!$K$19:$AS$19</definedName>
    <definedName name="nbvnv" hidden="1">{"via1",#N/A,TRUE,"general";"via2",#N/A,TRUE,"general";"via3",#N/A,TRUE,"general"}</definedName>
    <definedName name="NDHS" hidden="1">{"TAB1",#N/A,TRUE,"GENERAL";"TAB2",#N/A,TRUE,"GENERAL";"TAB3",#N/A,TRUE,"GENERAL";"TAB4",#N/A,TRUE,"GENERAL";"TAB5",#N/A,TRUE,"GENERAL"}</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[52]EMPRESA!$F$8</definedName>
    <definedName name="NM">#REF!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'[35]Reservas de Petróleo'!$A$2,'[35]Reservas de Petróleo'!$A$1,'[35]Reservas de Petróleo'!$D$4,'[35]Reservas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o">'[125]APU Expo Terrestre'!$J$10</definedName>
    <definedName name="º1">#REF!</definedName>
    <definedName name="o9o9" hidden="1">{"via1",#N/A,TRUE,"general";"via2",#N/A,TRUE,"general";"via3",#N/A,TRUE,"general"}</definedName>
    <definedName name="OBJ">[31]PRESUPUESTO!$C$10</definedName>
    <definedName name="ObjetivoProyecto">#REF!</definedName>
    <definedName name="Objeto">'[71]Datos básicos'!$B$4</definedName>
    <definedName name="Obra">#REF!</definedName>
    <definedName name="obras" hidden="1">#REF!</definedName>
    <definedName name="obras1">DATE(YEAR([126]!Loan_Start),MONTH([126]!Loan_Start)+Payment_Number,DAY([126]!Loan_Start))</definedName>
    <definedName name="obras11" hidden="1">#REF!</definedName>
    <definedName name="obras111">DATE(YEAR([127]!Loan_Start),MONTH([127]!Loan_Start)+Payment_Number,DAY([127]!Loan_Start))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F">#REF!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[128]Otros!#REF!</definedName>
    <definedName name="OTRO">[23]OTROS!$1:$1048576</definedName>
    <definedName name="otros">[91]otros!$A$6:$A$1235</definedName>
    <definedName name="OTROS1">#REF!</definedName>
    <definedName name="OUT">#REF!</definedName>
    <definedName name="P">#REF!</definedName>
    <definedName name="P_1">#N/A</definedName>
    <definedName name="P_2">'[129]CUAD-DIURNA'!#REF!</definedName>
    <definedName name="P_Yacimiento">#REF!</definedName>
    <definedName name="p0p0" hidden="1">{"via1",#N/A,TRUE,"general";"via2",#N/A,TRUE,"general";"via3",#N/A,TRUE,"general"}</definedName>
    <definedName name="Page">#REF!</definedName>
    <definedName name="Page____1____of____2">#REF!</definedName>
    <definedName name="Parametro_Peso">[73]Tablas!$A$1:$A$65536</definedName>
    <definedName name="Pay_Date">#REF!</definedName>
    <definedName name="Pay_Num">#REF!</definedName>
    <definedName name="Payment_Date">DATE(YEAR(Loan_Start),MONTH(Loan_Start)+Payment_Number,DAY(Loan_Start))</definedName>
    <definedName name="Payment_Date1">DATE(YEAR([127]!Loan_Start),MONTH([127]!Loan_Start)+Payment_Number,DAY([127]!Loan_Start))</definedName>
    <definedName name="Payment_Needed">"Pago necesario"</definedName>
    <definedName name="Pb">#REF!</definedName>
    <definedName name="Pd">#REF!</definedName>
    <definedName name="PEPE">[0]!ERR</definedName>
    <definedName name="Periodo">[54]Hoja1!$C$1</definedName>
    <definedName name="PeriodoPago">'[52]LIQUIDA-NOMINA'!$C$4</definedName>
    <definedName name="PeriodoRepago">#REF!</definedName>
    <definedName name="PeriodoRepagoCCP">#REF!</definedName>
    <definedName name="PERRD">#REF!</definedName>
    <definedName name="phed">[70]Hoja1!$C$4</definedName>
    <definedName name="phen">[70]Hoja1!$C$5</definedName>
    <definedName name="Pindis">#REF!</definedName>
    <definedName name="pint">'[98]7422CW00'!#REF!</definedName>
    <definedName name="pintura">'[98]7422CW00'!#REF!</definedName>
    <definedName name="pintyura">[130]STRSUMM0!#REF!</definedName>
    <definedName name="PIP">#REF!</definedName>
    <definedName name="Piscinas">#REF!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[45]BASES!$E$27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[46]BASES!$E$26</definedName>
    <definedName name="Porcentaje">#REF!</definedName>
    <definedName name="PORCENTAJE1">#REF!</definedName>
    <definedName name="PORTADA2">'[131]Hoja 1 '!#REF!</definedName>
    <definedName name="POSICION_PRESUP">[12]Tablas!#REF!</definedName>
    <definedName name="POSICIONES">#REF!</definedName>
    <definedName name="pouig" hidden="1">{"via1",#N/A,TRUE,"general";"via2",#N/A,TRUE,"general";"via3",#N/A,TRUE,"general"}</definedName>
    <definedName name="POZO">[73]Tablas!$C$1:$C$65536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[59]medelo!$D$46</definedName>
    <definedName name="PRE">#REF!</definedName>
    <definedName name="Precio">#REF!</definedName>
    <definedName name="precio2">#REF!</definedName>
    <definedName name="PrecioS">#REF!</definedName>
    <definedName name="PreciosMP">'[132]PRECIOS ACTUALIZADOS FERRASA'!$A$2:$D$1316</definedName>
    <definedName name="PREST">#REF!</definedName>
    <definedName name="PRESUPUESTO">#REF!</definedName>
    <definedName name="PRESUPUESTO_TIPO">#N/A</definedName>
    <definedName name="PRESUPUESTO_TIPO_1">#N/A</definedName>
    <definedName name="presupuesto_ventaquemada">#N/A</definedName>
    <definedName name="presupuesto_ventaquemada_1">#N/A</definedName>
    <definedName name="PRIMER" hidden="1">{"via1",#N/A,TRUE,"general";"via2",#N/A,TRUE,"general";"via3",#N/A,TRUE,"general"}</definedName>
    <definedName name="PRIMERO">'[117]Informe Semanal 1'!$V$43:$W$43</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[70]Hoja1!$C$3</definedName>
    <definedName name="prnf">[70]Hoja1!$C$6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'[90]Formato Presupuesto Consultoria'!$Z$1002:$AA$1039</definedName>
    <definedName name="PrOfic">[45]BASES!$B$31</definedName>
    <definedName name="PROG" hidden="1">#REF!</definedName>
    <definedName name="PROGDES">#REF!</definedName>
    <definedName name="Programa">#REF!</definedName>
    <definedName name="programainv">[0]!ERR</definedName>
    <definedName name="Proponente">#REF!</definedName>
    <definedName name="PRUEBA">[133]!absc</definedName>
    <definedName name="prueba1">[133]!absc</definedName>
    <definedName name="PRUEBA2">#REF!</definedName>
    <definedName name="PRUEBAS">#REF!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ENTE">[62]Hoja1!$A$2:$A$10</definedName>
    <definedName name="PUENTES">[62]Hoja1!$A$1:$C$10</definedName>
    <definedName name="PW">#REF!</definedName>
    <definedName name="Pwf">'[134]ORITO 02 '!$A$12</definedName>
    <definedName name="Pwf_actual">'[134]ORITO 02 '!$E$6</definedName>
    <definedName name="Pwf_i">[59]medelo!$A$66:$A$83</definedName>
    <definedName name="Pwf_min">'[134]ORITO 02 '!$E$8</definedName>
    <definedName name="Pwfd">#REF!</definedName>
    <definedName name="Q">#REF!</definedName>
    <definedName name="Q_actual">'[134]ORITO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[92]TARIF2002!#REF!</definedName>
    <definedName name="QE_TE">[92]TARIF2002!#REF!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[92]TARIF2002!#REF!</definedName>
    <definedName name="QI_TI">[92]TARIF2002!#REF!</definedName>
    <definedName name="Qmax">[59]medelo!$B$63</definedName>
    <definedName name="QN">[92]TARIF2002!#REF!</definedName>
    <definedName name="QN_QI">[92]TARIF2002!#REF!</definedName>
    <definedName name="QNS">[135]TARIF2002!#REF!</definedName>
    <definedName name="QQQ">DATE(YEAR([0]!Loan_Start),MONTH([0]!Loan_Start)+Payment_Number,DAY([0]!Loan_Start))</definedName>
    <definedName name="qqqqqw" hidden="1">{"via1",#N/A,TRUE,"general";"via2",#N/A,TRUE,"general";"via3",#N/A,TRUE,"general"}</definedName>
    <definedName name="QS">#REF!</definedName>
    <definedName name="Qt">'[134]ORITO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dios">[24]Hoja2!#REF!</definedName>
    <definedName name="RANGO_FECHA">#REF!</definedName>
    <definedName name="Rates">#REF!</definedName>
    <definedName name="RD">#REF!</definedName>
    <definedName name="rdq">#REF!</definedName>
    <definedName name="RE">#N/A</definedName>
    <definedName name="Reactores">#REF!</definedName>
    <definedName name="Recall_2">'[124] ASR+Nafta'!$E$9:$E$21</definedName>
    <definedName name="Recall_3">'[124]Todos+Nafta'!$E$9:$E$21</definedName>
    <definedName name="recursos">[136]RECURSOS!$A$8:$A$204</definedName>
    <definedName name="RED">[24]EST2!$AQ$2</definedName>
    <definedName name="REG">#REF!</definedName>
    <definedName name="rege" hidden="1">{"TAB1",#N/A,TRUE,"GENERAL";"TAB2",#N/A,TRUE,"GENERAL";"TAB3",#N/A,TRUE,"GENERAL";"TAB4",#N/A,TRUE,"GENERAL";"TAB5",#N/A,TRUE,"GENERAL"}</definedName>
    <definedName name="REGIMEN_CONTRAT">[123]Tablas!$M$6:$M$8</definedName>
    <definedName name="REGIONAL">[123]Tablas!$I$6:$I$10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#REF!</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LLG">#REF!</definedName>
    <definedName name="remanentes">'[35]Reservas de Petróleo'!$A$2,'[35]Reservas de Petróleo'!$A$1,'[35]Reservas de Petróleo'!$D$4,'[35]Reservas de Petróleo'!$H$1:$H$65536</definedName>
    <definedName name="rendimiento">#REF!</definedName>
    <definedName name="RENDIMIENTO____CARGA">#REF!</definedName>
    <definedName name="REPROGRAMACION">#REF!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'[56]GENERALIDADES '!$E$9</definedName>
    <definedName name="Resistividad">#REF!</definedName>
    <definedName name="RESU">#REF!</definedName>
    <definedName name="resu8">[10]!resu8</definedName>
    <definedName name="resufi">#REF!</definedName>
    <definedName name="resufi1">#REF!</definedName>
    <definedName name="resul">#REF!</definedName>
    <definedName name="resumen">#REF!</definedName>
    <definedName name="resumen_final">#REF!</definedName>
    <definedName name="resumen_final1">#REF!</definedName>
    <definedName name="Retenc">[45]BASES!$E$31</definedName>
    <definedName name="retro1">[137]INSUMOS!$A$36</definedName>
    <definedName name="RETTRE" hidden="1">{"via1",#N/A,TRUE,"general";"via2",#N/A,TRUE,"general";"via3",#N/A,TRUE,"general"}</definedName>
    <definedName name="rety" hidden="1">{"TAB1",#N/A,TRUE,"GENERAL";"TAB2",#N/A,TRUE,"GENERAL";"TAB3",#N/A,TRUE,"GENERAL";"TAB4",#N/A,TRUE,"GENERAL";"TAB5",#N/A,TRUE,"GENERAL"}</definedName>
    <definedName name="REVISIÓN">[62]Hoja1!$C$13:$C$18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EMER">#REF!</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[138]Ingenieria!#REF!</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[70]Datos!$D$12</definedName>
    <definedName name="Ro">#REF!,#REF!,#REF!</definedName>
    <definedName name="rr">[0]!ERR</definedName>
    <definedName name="rrr" hidden="1">{"via1",#N/A,TRUE,"general";"via2",#N/A,TRUE,"general";"via3",#N/A,TRUE,"general"}</definedName>
    <definedName name="rrrr">'[139]Form5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[24]Hoja2!#REF!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'[11]DATOS CONTRATO'!$G$14</definedName>
    <definedName name="SALID1">#REF!</definedName>
    <definedName name="SalMinimo">[45]BASES!$E$41</definedName>
    <definedName name="Sbf">[28]CALCULO!$E$61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cion1">#REF!</definedName>
    <definedName name="seccion2">#REF!</definedName>
    <definedName name="SECTOR">#REF!</definedName>
    <definedName name="SEGUNDO">#REF!</definedName>
    <definedName name="SEMANA_C3">#REF!</definedName>
    <definedName name="sena">[70]Hoja1!$C$14</definedName>
    <definedName name="SERO">[0]!ERR</definedName>
    <definedName name="setrj" hidden="1">{"via1",#N/A,TRUE,"general";"via2",#N/A,TRUE,"general";"via3",#N/A,TRUE,"general"}</definedName>
    <definedName name="sett" hidden="1">{"via1",#N/A,TRUE,"general";"via2",#N/A,TRUE,"general";"via3",#N/A,TRUE,"general"}</definedName>
    <definedName name="SEVER">#REF!</definedName>
    <definedName name="sf">[70]Hoja1!$C$12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[58]steel!#REF!</definedName>
    <definedName name="SHEET">'[3]7422CW00'!#REF!</definedName>
    <definedName name="SHEET_KP">[58]steel!$C$7:$L$47</definedName>
    <definedName name="SHEET_MR">[58]steel!$C$7:$J$47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'[11]DATOS CONTRATO'!$I$9</definedName>
    <definedName name="smlv01">[52]CONTRATO!$I$9</definedName>
    <definedName name="smlv2001">[52]CONTRATO!$H$9</definedName>
    <definedName name="SMML">'[86]ASPECTOS TECNICOS'!$O$12:$P$32</definedName>
    <definedName name="SN">[11]EMPRESA!$G$29</definedName>
    <definedName name="SOBREANCHO">[24]Hoja2!#REF!</definedName>
    <definedName name="SOL">#REF!</definedName>
    <definedName name="SOLD._4_">#REF!</definedName>
    <definedName name="SOLD._6_">#REF!</definedName>
    <definedName name="SOLD._8_">#REF!</definedName>
    <definedName name="solver_adj" localSheetId="1" hidden="1">'PRESUPUESTO OFICIAL'!#REF!</definedName>
    <definedName name="solver_cvg" localSheetId="1" hidden="1">0.0001</definedName>
    <definedName name="solver_drv" localSheetId="1" hidden="1">1</definedName>
    <definedName name="solver_est" localSheetId="1" hidden="1">1</definedName>
    <definedName name="solver_itr" localSheetId="1" hidden="1">100</definedName>
    <definedName name="solver_lhs1" localSheetId="1" hidden="1">'PRESUPUESTO OFICIAL'!#REF!</definedName>
    <definedName name="solver_lin" localSheetId="1" hidden="1">2</definedName>
    <definedName name="solver_neg" localSheetId="1" hidden="1">2</definedName>
    <definedName name="solver_num" localSheetId="1" hidden="1">1</definedName>
    <definedName name="solver_nwt" localSheetId="1" hidden="1">1</definedName>
    <definedName name="solver_opt" localSheetId="1" hidden="1">'PRESUPUESTO OFICIAL'!#REF!</definedName>
    <definedName name="solver_pre" localSheetId="1" hidden="1">0.000001</definedName>
    <definedName name="solver_rel1" localSheetId="1" hidden="1">2</definedName>
    <definedName name="solver_rhs1" localSheetId="1" hidden="1">'PRESUPUESTO OFICIAL'!#REF!</definedName>
    <definedName name="solver_scl" localSheetId="1" hidden="1">2</definedName>
    <definedName name="solver_sho" localSheetId="1" hidden="1">2</definedName>
    <definedName name="solver_tim" localSheetId="1" hidden="1">100</definedName>
    <definedName name="solver_tol" localSheetId="1" hidden="1">0.05</definedName>
    <definedName name="solver_typ" localSheetId="1" hidden="1">3</definedName>
    <definedName name="solver_val" localSheetId="1" hidden="1">63899000000</definedName>
    <definedName name="Spanner_Auto_File">"F:\Proyectos\CEI\Tunja-Barbosa\tra2b.x2a"</definedName>
    <definedName name="Spanner_Auto_Select">'[140]A-HOR'!#REF!</definedName>
    <definedName name="srwrwr" hidden="1">{"TAB1",#N/A,TRUE,"GENERAL";"TAB2",#N/A,TRUE,"GENERAL";"TAB3",#N/A,TRUE,"GENERAL";"TAB4",#N/A,TRUE,"GENERAL";"TAB5",#N/A,TRUE,"GENERAL"}</definedName>
    <definedName name="SS">#REF!</definedName>
    <definedName name="SS_AVG_SIZE">#REF!</definedName>
    <definedName name="SS_WELDING">#REF!</definedName>
    <definedName name="ssa">[70]Hoja1!$C$25</definedName>
    <definedName name="ssh">[70]Hoja1!$C$24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'[141]PxQ Cantidades'!#REF!</definedName>
    <definedName name="STONU">'[3]7422CW00'!#REF!</definedName>
    <definedName name="STRESS_RELIEVIN">#REF!</definedName>
    <definedName name="Structure">#REF!</definedName>
    <definedName name="STSUMM">'[3]7422CW00'!#REF!</definedName>
    <definedName name="stt" hidden="1">{"via1",#N/A,TRUE,"general";"via2",#N/A,TRUE,"general";"via3",#N/A,TRUE,"general"}</definedName>
    <definedName name="SUBA">'[142]SUB APU'!$A:$D</definedName>
    <definedName name="SUBSUELO">#REF!</definedName>
    <definedName name="Subtotal">#REF!</definedName>
    <definedName name="SUELDO">#REF!</definedName>
    <definedName name="suma">[67]Hoja1!$F$60</definedName>
    <definedName name="Summary">#REF!</definedName>
    <definedName name="SUP_ART">[58]steel!#REF!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[73]Tablas!$H$1:$H$65536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[19]!absc</definedName>
    <definedName name="t_1">Scheduled_Payment+Extra_Payment</definedName>
    <definedName name="t5t5" hidden="1">{"TAB1",#N/A,TRUE,"GENERAL";"TAB2",#N/A,TRUE,"GENERAL";"TAB3",#N/A,TRUE,"GENERAL";"TAB4",#N/A,TRUE,"GENERAL";"TAB5",#N/A,TRUE,"GENERAL"}</definedName>
    <definedName name="TAB_FECHA">[73]Tablas!$B$1:$B$65536</definedName>
    <definedName name="TABLA">#REF!</definedName>
    <definedName name="tabla1">[143]Hoja3!$B$4:$F$28</definedName>
    <definedName name="tabla2">#REF!</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_DE_ALQUILER">'[90]Formato Presupuesto Consultoria'!$AA$1134:$AA$1135</definedName>
    <definedName name="TarifaPension">[52]EMPRESA!$F$24</definedName>
    <definedName name="TARIFAS">[144]TARIFAS!$A$1:$F$52</definedName>
    <definedName name="TarifaSalud">[52]EMPRESA!$F$26</definedName>
    <definedName name="Tasa">#REF!</definedName>
    <definedName name="TASA_DE_CAMBIO">#REF!</definedName>
    <definedName name="Tasa1">'[145]Bases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[92]TARIF2002!#REF!</definedName>
    <definedName name="TECNOLOGO">'[90]Formato Presupuesto Consultoria'!$Z$1043:$AA$1054</definedName>
    <definedName name="telefono">[52]EMPRESA!$F$16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[31]PRESUPUESTO!$I$7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[92]TARIF2002!#REF!</definedName>
    <definedName name="TIEMPO">[46]BASES!$E$27</definedName>
    <definedName name="TIPO">#REF!</definedName>
    <definedName name="TIPO_GRUPO">#REF!</definedName>
    <definedName name="tipo1">[146]Cuadr.!$L$7</definedName>
    <definedName name="tipo2">[78]Cuadr.!$L$19</definedName>
    <definedName name="tipo3">[79]Cuadr.!$L$26</definedName>
    <definedName name="TipoGC">[123]Tablas!$U$6:$U$15</definedName>
    <definedName name="TipoNeces">[123]Tablas!$Q$6:$Q$8</definedName>
    <definedName name="TipoPro">#REF!</definedName>
    <definedName name="Tipoproceso">#REF!</definedName>
    <definedName name="tipov">#REF!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[27]INST!#REF!</definedName>
    <definedName name="TKSLCI07">[11]EMPRESA!$F$22</definedName>
    <definedName name="tld">[70]Datos!$D$14</definedName>
    <definedName name="To">#REF!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'[52]NOMINA 1'!$N$38</definedName>
    <definedName name="TOTALHH">#REF!</definedName>
    <definedName name="TOTALHH1">#REF!</definedName>
    <definedName name="TotalVacaciones">'[52]NOMINA 1'!$N$37</definedName>
    <definedName name="TotAuxAlim">'[11]NOMINA-1'!$E$37</definedName>
    <definedName name="TotAuxAlimentacion">'[52]NOMINA 1'!$E$38</definedName>
    <definedName name="TotAuxCom">'[11]NOMINA-1'!$E$39</definedName>
    <definedName name="TotAuxComi">'[52]NOMINA 1'!$E$40</definedName>
    <definedName name="TotAuxDotacion">'[52]NOMINA 1'!$E$41</definedName>
    <definedName name="TotAuxHab">'[52]NOMINA 1'!$E$37</definedName>
    <definedName name="TotAuxTransporte">'[52]NOMINA 1'!$E$39</definedName>
    <definedName name="TotBasico">'[52]NOMINA 1'!$E$35</definedName>
    <definedName name="TotCom">'[11]NOMINA-1'!$E$41</definedName>
    <definedName name="TotComision">'[52]NOMINA 1'!$E$42</definedName>
    <definedName name="TotExtras">'[52]NOMINA 1'!$E$36</definedName>
    <definedName name="TotIntercesantias">'[52]NOMINA 1'!$N$39</definedName>
    <definedName name="TotPrimaServicios">'[52]NOMINA 1'!$N$36</definedName>
    <definedName name="TotPrimaServicos">'[52]NOMINA 1'!$N$36</definedName>
    <definedName name="TotPrimaVacaciones">'[52]NOMINA 1'!$N$41</definedName>
    <definedName name="TotPrimConv">'[11]NOMINA-1'!$N$39</definedName>
    <definedName name="TotPrimConvencional">'[52]NOMINA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[24]Hoja2!#REF!</definedName>
    <definedName name="Transmisores">#REF!</definedName>
    <definedName name="Transporte">'[11]DATOS CONTRATO'!$E$16</definedName>
    <definedName name="Transportes">[116]Insum!$A$121:$E$125</definedName>
    <definedName name="TRAT">[147]desmonte!$E$48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[148]Tablas!$B$2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BERIAS">#REF!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'[121]CCP,LEYES,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'[149]Lista APU'!$A$3:$D$479</definedName>
    <definedName name="UNITARIO">[150]Unitarios!$A$3:$D$13</definedName>
    <definedName name="Unitarios">#REF!</definedName>
    <definedName name="unj" hidden="1">[21]INST!#REF!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'[102]1'!$N$42</definedName>
    <definedName name="UTILIDAD">'[50]Formulario N° 4'!$F$131</definedName>
    <definedName name="UTL">[31]otros!$C$4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VT_2012">'[151]A.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[152]INF.FINANCIERA!$A$52:$D$66</definedName>
    <definedName name="VALDES">#REF!</definedName>
    <definedName name="VALOR">[152]INF.FINANCIERA!$A$52:$D$61</definedName>
    <definedName name="valor1">#REF!</definedName>
    <definedName name="valor2">#REF!</definedName>
    <definedName name="VALOR3">#REF!</definedName>
    <definedName name="ValorCto">[153]CONTRATO!$E$9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[23]Varios.!$E$1:$E$65536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ntaquemada">#REF!</definedName>
    <definedName name="Version4OK" hidden="1">{"Datos de las Curvas",#N/A,TRUE,"TABLA-CALCULOS"}</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'[98]7422CW00'!#REF!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#REF!</definedName>
    <definedName name="VIBRADOR">[50]EQUIPO!$D$27</definedName>
    <definedName name="VICEP_DIRECC">[123]Tablas!$A$6:$A$26</definedName>
    <definedName name="VigenciaDolares">#REF!</definedName>
    <definedName name="VigenciaPesos">#REF!</definedName>
    <definedName name="VIGFUTURA">[123]Tablas!$J$6:$J$8</definedName>
    <definedName name="VII">#REF!</definedName>
    <definedName name="villa">#REF!</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[65]Personalizar!$E$15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'[154]2004'!#REF!</definedName>
    <definedName name="Wcut">#REF!</definedName>
    <definedName name="WD">#REF!</definedName>
    <definedName name="WDD" hidden="1">{#N/A,#N/A,FALSE,"orthoflow";#N/A,#N/A,FALSE,"Miscelaneos";#N/A,#N/A,FALSE,"Instrumentacio";#N/A,#N/A,FALSE,"Electrico";#N/A,#N/A,FALSE,"Valv. Seguridad"}</definedName>
    <definedName name="WDFSDF">'[47]Res-Accide-10'!#REF!</definedName>
    <definedName name="WE">#N/A</definedName>
    <definedName name="wedw">#REF!</definedName>
    <definedName name="WEFWE">'[47]Res-Accide-10'!#REF!</definedName>
    <definedName name="WER">'[47]Res-Accide-10'!$S$2:$S$7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'[47]Res-Accide-10'!#REF!</definedName>
    <definedName name="WorksheetSubTotal">#REF!</definedName>
    <definedName name="WorksheetTotal">#REF!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_1"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[155]INDICE!$1:$1048576</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_51">#REF!</definedName>
    <definedName name="xxfg" hidden="1">{"via1",#N/A,TRUE,"general";"via2",#N/A,TRUE,"general";"via3",#N/A,TRUE,"general"}</definedName>
    <definedName name="xxx">#REF!</definedName>
    <definedName name="XXXX" hidden="1">#REF!</definedName>
    <definedName name="xxxxx">[156]!absc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[34]!absc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'[157]AISLAMIENTO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MATCH(0.01,[0]!End_Bal,-1)+1</definedName>
    <definedName name="ZZZZZZZZZZZ">'[66]A. P. U.'!#REF!</definedName>
  </definedName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8" i="2"/>
  <c r="J29"/>
  <c r="J30" l="1"/>
  <c r="H21" l="1"/>
  <c r="H22"/>
  <c r="H20"/>
  <c r="H19"/>
  <c r="H18"/>
  <c r="H17"/>
  <c r="C22" l="1"/>
  <c r="C17"/>
  <c r="J54" i="6"/>
  <c r="O37" i="18" l="1"/>
  <c r="M54" i="13"/>
  <c r="M53" i="20" s="1"/>
  <c r="M43" i="13"/>
  <c r="O35" i="10"/>
  <c r="O63" i="9"/>
  <c r="J63"/>
  <c r="M53" i="22" l="1"/>
  <c r="M53" i="21"/>
  <c r="J45" i="2" l="1"/>
  <c r="D20" i="6" l="1"/>
  <c r="D20" i="9"/>
  <c r="D20" i="10"/>
  <c r="D20" i="11"/>
  <c r="D20" i="13"/>
  <c r="D20" i="26"/>
  <c r="D20" i="27"/>
  <c r="D20" i="14"/>
  <c r="D20" i="15"/>
  <c r="D20" i="16"/>
  <c r="D20" i="17"/>
  <c r="D20" i="18"/>
  <c r="D20" i="19"/>
  <c r="D20" i="20"/>
  <c r="D20" i="21"/>
  <c r="D20" i="22"/>
  <c r="K54" i="17" l="1"/>
  <c r="K54" i="16"/>
  <c r="K56" i="11"/>
  <c r="K55"/>
  <c r="K54"/>
  <c r="K54" i="6"/>
  <c r="D22" i="22" l="1"/>
  <c r="L20"/>
  <c r="F17"/>
  <c r="L14"/>
  <c r="D22" i="21"/>
  <c r="L20"/>
  <c r="F17"/>
  <c r="L14"/>
  <c r="D22" i="20"/>
  <c r="L20"/>
  <c r="F17"/>
  <c r="L14"/>
  <c r="D22" i="19"/>
  <c r="L20"/>
  <c r="F17"/>
  <c r="L14"/>
  <c r="D22" i="18"/>
  <c r="L20"/>
  <c r="F17"/>
  <c r="L14"/>
  <c r="D22" i="17"/>
  <c r="L20"/>
  <c r="F17"/>
  <c r="L14"/>
  <c r="D22" i="16"/>
  <c r="L20"/>
  <c r="F17"/>
  <c r="L14"/>
  <c r="D22" i="15"/>
  <c r="L20"/>
  <c r="F17"/>
  <c r="L14"/>
  <c r="D22" i="14"/>
  <c r="L20"/>
  <c r="F17"/>
  <c r="L14"/>
  <c r="D22" i="27"/>
  <c r="L20"/>
  <c r="F17"/>
  <c r="L14"/>
  <c r="D22" i="26"/>
  <c r="L20"/>
  <c r="F17"/>
  <c r="L14"/>
  <c r="D22" i="13"/>
  <c r="L20"/>
  <c r="F17"/>
  <c r="L14"/>
  <c r="D22" i="11"/>
  <c r="L20"/>
  <c r="F17"/>
  <c r="L14"/>
  <c r="D22" i="10"/>
  <c r="L20"/>
  <c r="F17"/>
  <c r="L14"/>
  <c r="D22" i="9"/>
  <c r="L20"/>
  <c r="F17"/>
  <c r="L14"/>
  <c r="D22" i="6" l="1"/>
  <c r="L20"/>
  <c r="F17"/>
  <c r="L14"/>
  <c r="A6" i="2" l="1"/>
  <c r="O64" i="27" l="1"/>
  <c r="O65"/>
  <c r="J64"/>
  <c r="J65"/>
  <c r="J63"/>
  <c r="O45"/>
  <c r="O44"/>
  <c r="O43"/>
  <c r="O49" s="1"/>
  <c r="O35"/>
  <c r="O34"/>
  <c r="O58"/>
  <c r="O63" i="26"/>
  <c r="O67" s="1"/>
  <c r="O37" s="1"/>
  <c r="J63"/>
  <c r="O58"/>
  <c r="O43"/>
  <c r="O49" s="1"/>
  <c r="O63" i="27" l="1"/>
  <c r="O67" s="1"/>
  <c r="O37" s="1"/>
  <c r="O38" s="1"/>
  <c r="O69" s="1"/>
  <c r="M76" s="1"/>
  <c r="O38" i="26"/>
  <c r="O69" s="1"/>
  <c r="J62" i="22"/>
  <c r="O35"/>
  <c r="O34"/>
  <c r="O62"/>
  <c r="O66" s="1"/>
  <c r="O37" s="1"/>
  <c r="L53"/>
  <c r="O53" s="1"/>
  <c r="O57" s="1"/>
  <c r="O48"/>
  <c r="O62" i="21"/>
  <c r="O66" s="1"/>
  <c r="O37" s="1"/>
  <c r="O38" s="1"/>
  <c r="J62"/>
  <c r="L53"/>
  <c r="O53" s="1"/>
  <c r="O57" s="1"/>
  <c r="O48"/>
  <c r="J62" i="20"/>
  <c r="O62"/>
  <c r="O66" s="1"/>
  <c r="O37" s="1"/>
  <c r="O38" s="1"/>
  <c r="L53"/>
  <c r="O53" s="1"/>
  <c r="O57" s="1"/>
  <c r="O48"/>
  <c r="O64" i="19"/>
  <c r="J64"/>
  <c r="O63"/>
  <c r="J63"/>
  <c r="L54"/>
  <c r="O44"/>
  <c r="O43"/>
  <c r="O36"/>
  <c r="O35"/>
  <c r="O34"/>
  <c r="O65" i="18"/>
  <c r="J65"/>
  <c r="O64"/>
  <c r="J64"/>
  <c r="O59"/>
  <c r="O44"/>
  <c r="O36"/>
  <c r="O35"/>
  <c r="O34"/>
  <c r="J62" i="17"/>
  <c r="O34"/>
  <c r="O43"/>
  <c r="O49" s="1"/>
  <c r="O62" i="16"/>
  <c r="O66" s="1"/>
  <c r="O37" s="1"/>
  <c r="O38" s="1"/>
  <c r="L54"/>
  <c r="O54" s="1"/>
  <c r="O43"/>
  <c r="O49" s="1"/>
  <c r="O38" i="22" l="1"/>
  <c r="O68" s="1"/>
  <c r="M74" s="1"/>
  <c r="O68" i="18"/>
  <c r="O38" s="1"/>
  <c r="O39" s="1"/>
  <c r="O67" i="19"/>
  <c r="O37" s="1"/>
  <c r="O38" s="1"/>
  <c r="M75" i="27"/>
  <c r="M74"/>
  <c r="M76" i="26"/>
  <c r="M75"/>
  <c r="M74"/>
  <c r="O68" i="21"/>
  <c r="M73" s="1"/>
  <c r="O68" i="20"/>
  <c r="M74" s="1"/>
  <c r="O54" i="19"/>
  <c r="O58" s="1"/>
  <c r="O49"/>
  <c r="O50" i="18"/>
  <c r="O62" i="17"/>
  <c r="O66" s="1"/>
  <c r="O37" s="1"/>
  <c r="O38" s="1"/>
  <c r="J62" i="16"/>
  <c r="O77" i="27" l="1"/>
  <c r="O79" s="1"/>
  <c r="O77" i="26"/>
  <c r="O79" s="1"/>
  <c r="M75" i="22"/>
  <c r="M73"/>
  <c r="M74" i="21"/>
  <c r="M75"/>
  <c r="M75" i="20"/>
  <c r="M73"/>
  <c r="O69" i="19"/>
  <c r="M74" s="1"/>
  <c r="O70" i="18"/>
  <c r="M77" s="1"/>
  <c r="O76" i="22" l="1"/>
  <c r="O78" s="1"/>
  <c r="O76" i="21"/>
  <c r="O78" s="1"/>
  <c r="O76" i="20"/>
  <c r="O78" s="1"/>
  <c r="M75" i="19"/>
  <c r="M76"/>
  <c r="M75" i="18"/>
  <c r="M76"/>
  <c r="O77" i="19" l="1"/>
  <c r="O79" s="1"/>
  <c r="O78" i="18"/>
  <c r="O80" s="1"/>
  <c r="O62" i="15" l="1"/>
  <c r="O66" s="1"/>
  <c r="O37" s="1"/>
  <c r="O38" s="1"/>
  <c r="J62"/>
  <c r="O57"/>
  <c r="O43"/>
  <c r="O49" s="1"/>
  <c r="O68" l="1"/>
  <c r="M74" s="1"/>
  <c r="M75" l="1"/>
  <c r="M73"/>
  <c r="O76" l="1"/>
  <c r="O78" s="1"/>
  <c r="O62" i="14" l="1"/>
  <c r="J62"/>
  <c r="O61"/>
  <c r="J61"/>
  <c r="O56"/>
  <c r="O42"/>
  <c r="O48" s="1"/>
  <c r="O65" l="1"/>
  <c r="O36" s="1"/>
  <c r="O37" s="1"/>
  <c r="O67" s="1"/>
  <c r="M73" l="1"/>
  <c r="M72"/>
  <c r="M74"/>
  <c r="O75" l="1"/>
  <c r="O77" s="1"/>
  <c r="O63" i="13" l="1"/>
  <c r="J63"/>
  <c r="O62"/>
  <c r="J62"/>
  <c r="L54"/>
  <c r="O54" s="1"/>
  <c r="O57" s="1"/>
  <c r="O43"/>
  <c r="O49" s="1"/>
  <c r="O64" i="11"/>
  <c r="O63"/>
  <c r="L56"/>
  <c r="O56" s="1"/>
  <c r="O44"/>
  <c r="O45"/>
  <c r="O46"/>
  <c r="O47"/>
  <c r="O43"/>
  <c r="O34"/>
  <c r="L55"/>
  <c r="L54"/>
  <c r="O63" i="10"/>
  <c r="J63"/>
  <c r="O62"/>
  <c r="O44"/>
  <c r="O43"/>
  <c r="O34"/>
  <c r="L54"/>
  <c r="O62" i="9"/>
  <c r="O66" s="1"/>
  <c r="O37" s="1"/>
  <c r="O44"/>
  <c r="O43"/>
  <c r="O34"/>
  <c r="L54"/>
  <c r="L54" i="6"/>
  <c r="O44"/>
  <c r="O45"/>
  <c r="O46"/>
  <c r="O43"/>
  <c r="O49" i="9" l="1"/>
  <c r="O66" i="13"/>
  <c r="O37" s="1"/>
  <c r="O38" s="1"/>
  <c r="O68" s="1"/>
  <c r="M74" s="1"/>
  <c r="O67" i="11"/>
  <c r="O37" s="1"/>
  <c r="O38" s="1"/>
  <c r="J64"/>
  <c r="J63"/>
  <c r="O55"/>
  <c r="O54"/>
  <c r="O49"/>
  <c r="O66" i="10"/>
  <c r="O37" s="1"/>
  <c r="O38" s="1"/>
  <c r="J62"/>
  <c r="O54"/>
  <c r="O57" s="1"/>
  <c r="O49"/>
  <c r="J62" i="9"/>
  <c r="O54"/>
  <c r="O57" s="1"/>
  <c r="O38"/>
  <c r="O58" i="11" l="1"/>
  <c r="O69" s="1"/>
  <c r="M76" s="1"/>
  <c r="M75" i="13"/>
  <c r="M73"/>
  <c r="O68" i="10"/>
  <c r="M73" s="1"/>
  <c r="O68" i="9"/>
  <c r="M73" s="1"/>
  <c r="O76" i="13" l="1"/>
  <c r="O78" s="1"/>
  <c r="M74" i="11"/>
  <c r="M75"/>
  <c r="M75" i="10"/>
  <c r="M74"/>
  <c r="M74" i="9"/>
  <c r="M75"/>
  <c r="O76" i="10" l="1"/>
  <c r="O78" s="1"/>
  <c r="O77" i="11"/>
  <c r="O79" s="1"/>
  <c r="O76" i="9"/>
  <c r="O78" s="1"/>
  <c r="J17" i="2"/>
  <c r="J21"/>
  <c r="O63" i="6" l="1"/>
  <c r="J63"/>
  <c r="O62"/>
  <c r="J62"/>
  <c r="O54"/>
  <c r="O57" s="1"/>
  <c r="O34"/>
  <c r="O66" l="1"/>
  <c r="O37" s="1"/>
  <c r="O38" s="1"/>
  <c r="O49"/>
  <c r="O68" l="1"/>
  <c r="M75" s="1"/>
  <c r="M73" l="1"/>
  <c r="M74"/>
  <c r="O76" l="1"/>
  <c r="O78" s="1"/>
  <c r="J22" i="2" l="1"/>
  <c r="J18" l="1"/>
  <c r="J19"/>
  <c r="J20"/>
  <c r="C19" l="1"/>
  <c r="J23"/>
  <c r="J31" l="1"/>
  <c r="O57" i="16"/>
  <c r="O68" s="1"/>
  <c r="M74" l="1"/>
  <c r="M75"/>
  <c r="M73"/>
  <c r="L54" i="17"/>
  <c r="O54" s="1"/>
  <c r="O57" s="1"/>
  <c r="O68" s="1"/>
  <c r="O76" i="16" l="1"/>
  <c r="O78" s="1"/>
  <c r="M74" i="17"/>
  <c r="M73"/>
  <c r="M75"/>
  <c r="O76" l="1"/>
  <c r="O78" s="1"/>
  <c r="J33" i="2" s="1"/>
  <c r="J35" l="1"/>
  <c r="J36" l="1"/>
  <c r="J37" s="1"/>
  <c r="J38" s="1"/>
</calcChain>
</file>

<file path=xl/sharedStrings.xml><?xml version="1.0" encoding="utf-8"?>
<sst xmlns="http://schemas.openxmlformats.org/spreadsheetml/2006/main" count="1660" uniqueCount="297">
  <si>
    <t>Nº</t>
  </si>
  <si>
    <t>ITEM DE PAGO</t>
  </si>
  <si>
    <t xml:space="preserve">ESPECIFICACIONES </t>
  </si>
  <si>
    <t>DESCRIPCION</t>
  </si>
  <si>
    <t>UND.</t>
  </si>
  <si>
    <t>CANTIDAD</t>
  </si>
  <si>
    <t>VALOR UNITARIO</t>
  </si>
  <si>
    <t xml:space="preserve">VALOR TOTAL                                </t>
  </si>
  <si>
    <t>GENERAL</t>
  </si>
  <si>
    <t>PARTICULAR</t>
  </si>
  <si>
    <t>SECCIÓN 1 - ACTIVIDADES DE MEJORAMIENTO</t>
  </si>
  <si>
    <t>630.4</t>
  </si>
  <si>
    <t>Concreto Resistencia 21 MPa (D)</t>
  </si>
  <si>
    <t>m3</t>
  </si>
  <si>
    <t>630.6</t>
  </si>
  <si>
    <t>640.1</t>
  </si>
  <si>
    <t>Kg</t>
  </si>
  <si>
    <t>600.1.1</t>
  </si>
  <si>
    <t>Excavaciones Varias sin Clasificar</t>
  </si>
  <si>
    <t>610.1</t>
  </si>
  <si>
    <t>661.1</t>
  </si>
  <si>
    <t>m</t>
  </si>
  <si>
    <t>Subtotal</t>
  </si>
  <si>
    <t>320.3</t>
  </si>
  <si>
    <t>Subbase Granular Clase C</t>
  </si>
  <si>
    <t>630.7</t>
  </si>
  <si>
    <t>600.1.1P</t>
  </si>
  <si>
    <t>Excavación Manual</t>
  </si>
  <si>
    <t>102.1P</t>
  </si>
  <si>
    <t>GL</t>
  </si>
  <si>
    <t>1P</t>
  </si>
  <si>
    <t>CARACTERIZACIÓN DEL CORREDOR VIAL POSTULADO</t>
  </si>
  <si>
    <t>Km</t>
  </si>
  <si>
    <t>2P</t>
  </si>
  <si>
    <t>Revisión y/o ajuste de Estudios y Diseños Base</t>
  </si>
  <si>
    <t>SUBTOTAL</t>
  </si>
  <si>
    <t xml:space="preserve">SUBTOTAL OBRAS </t>
  </si>
  <si>
    <t>SUB-TOTAL BÁSICO DE OBRA   = (A)</t>
  </si>
  <si>
    <t>VALOR BASICO OBRA (A) + (B) = (C)</t>
  </si>
  <si>
    <t>VALOR BÁSICO ACTIVIDADES DE CONSULTORÍA  = (D)</t>
  </si>
  <si>
    <t>VALOR IVA ACTIVIDADES DE CONSULTORÍA (19%) = (E)</t>
  </si>
  <si>
    <t xml:space="preserve">VALOR TOTAL (COSTO DIRECTO + INDIRECTO) = (C+ D + E)  =  (F) 
AIU  = 30%  (A=20%, I=5%, U=5%) </t>
  </si>
  <si>
    <r>
      <rPr>
        <b/>
        <sz val="11"/>
        <rFont val="Arial"/>
        <family val="2"/>
      </rPr>
      <t xml:space="preserve">NOTA 1: </t>
    </r>
    <r>
      <rPr>
        <sz val="11"/>
        <rFont val="Arial"/>
        <family val="2"/>
      </rPr>
      <t xml:space="preserve"> Se debe tener en cuenta que el PRECIO UNITARIO incluye el valor de A.I.U. </t>
    </r>
  </si>
  <si>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</si>
  <si>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</si>
  <si>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</si>
  <si>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</si>
  <si>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</si>
  <si>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</si>
  <si>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</si>
  <si>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</si>
  <si>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</si>
  <si>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310.1</t>
  </si>
  <si>
    <t>311.1</t>
  </si>
  <si>
    <t>m2</t>
  </si>
  <si>
    <t>PREGUNTA</t>
  </si>
  <si>
    <t>RESPUESTA</t>
  </si>
  <si>
    <t>NUMERO CONVENIO</t>
  </si>
  <si>
    <t>OBJETO</t>
  </si>
  <si>
    <t>MUNICIPIO</t>
  </si>
  <si>
    <t>DEPARTAMENTO</t>
  </si>
  <si>
    <t>NOMBRE CORREDOR</t>
  </si>
  <si>
    <t>LONGITUD DEL CORREDOR</t>
  </si>
  <si>
    <t>VEREDAS QUE CONECTA EL CORREDOR</t>
  </si>
  <si>
    <t>MUNICIPIOS QUE LOGRAN CONECTIVIDAD CON EL MEJORAMIENTO DEL CORREDOR</t>
  </si>
  <si>
    <t>REFERENCIA LUGAR DE INICIO</t>
  </si>
  <si>
    <t>REFERENCIA LUGAR DE TERMINACION</t>
  </si>
  <si>
    <t>TIPO DE SUPERFICIE</t>
  </si>
  <si>
    <t>ANCHO PROMEDIO DE VIA</t>
  </si>
  <si>
    <t>DESCRIPCION LUGARES CRITICOS</t>
  </si>
  <si>
    <t>PENDIENTE MÁXIMA REGISTRADA</t>
  </si>
  <si>
    <t>PRINCIPALES PRODUCTOS DE AGRICULTURA</t>
  </si>
  <si>
    <t>PUNTOS IMPORTANTES LOCALIZADOS EN EL CORREDOR</t>
  </si>
  <si>
    <t>NUMERO DE ALCANTARILLAS A CONSTRUIR</t>
  </si>
  <si>
    <t>NUMERO DE TRAMOS DE PLACA HUELLA A CONSTRUIR</t>
  </si>
  <si>
    <t>LONGITUD EN METROS LINEALES DE PLACA HUELLA</t>
  </si>
  <si>
    <t>NUMERO DE PONTONES A CONSTRUIR</t>
  </si>
  <si>
    <t>LONGITUD PONTONES</t>
  </si>
  <si>
    <t>NUMERO DE FILTROS A CONSTRUIR</t>
  </si>
  <si>
    <t>LONGITUD FILTROS</t>
  </si>
  <si>
    <t>NUMERO DE BOX CULVERT A CONSTRUIR</t>
  </si>
  <si>
    <t>DIMENSIONES BOX CULTERT</t>
  </si>
  <si>
    <t>CANTIDAD EN METROS CUADRADOS DE CONFORMACION DE CALZADA</t>
  </si>
  <si>
    <t>CANTIDAD EN METROS CÚBICOS DE AFIRMADO</t>
  </si>
  <si>
    <t>HECTAREAS A REALIZAR POR ROCERÍA</t>
  </si>
  <si>
    <t>CANTIDAD DE ALCANTARILLAS A LAS CUALES SE LES REALIZARÁ LIMPIEZA</t>
  </si>
  <si>
    <t>CANTIDAD EN METROS LINEALES DE CUNETAS A RECONFORMAR</t>
  </si>
  <si>
    <t>REGISTRO CORREDOR GOOGLE MAPS</t>
  </si>
  <si>
    <t>103.1P</t>
  </si>
  <si>
    <t>Suministro e instalación apoyos elastomericos de neopreno 35cm*45cm*5cm dureza 60</t>
  </si>
  <si>
    <t>104.1P</t>
  </si>
  <si>
    <t>Barandas en tuberia metalica, soldado, según diseño incluye anticorrosivo y pintura</t>
  </si>
  <si>
    <t>kg</t>
  </si>
  <si>
    <t>und</t>
  </si>
  <si>
    <t>ml</t>
  </si>
  <si>
    <t>661.1.P</t>
  </si>
  <si>
    <t>Tubería PVC perforada para filtro diámetro 4"</t>
  </si>
  <si>
    <t>673.1.1</t>
  </si>
  <si>
    <t>673.2</t>
  </si>
  <si>
    <t>673.3</t>
  </si>
  <si>
    <t>3P</t>
  </si>
  <si>
    <t>Limpieza de alcantarillas con diámetro menor o igual a 36", incluye rectificación de descoles</t>
  </si>
  <si>
    <t>UND</t>
  </si>
  <si>
    <t>4P</t>
  </si>
  <si>
    <t>Limpieza de cunetas en tierra con rectificación de salidas y descoles</t>
  </si>
  <si>
    <t>ML</t>
  </si>
  <si>
    <t>5P</t>
  </si>
  <si>
    <t>HA</t>
  </si>
  <si>
    <t>DATOS ESPECÍFICOS</t>
  </si>
  <si>
    <t>DESCRIPCIÓN</t>
  </si>
  <si>
    <t>UNIDAD</t>
  </si>
  <si>
    <t>I. EQUIPO</t>
  </si>
  <si>
    <t>TIPO</t>
  </si>
  <si>
    <t>TARIFA/HORA</t>
  </si>
  <si>
    <t>RENDIMIENTO</t>
  </si>
  <si>
    <t>Vr. UNITARIO</t>
  </si>
  <si>
    <t>HERRAMIENTA MENOR (%)</t>
  </si>
  <si>
    <t>SUBTOTAL $</t>
  </si>
  <si>
    <t>II. MATERIALES</t>
  </si>
  <si>
    <t>PRECIO UNIT.</t>
  </si>
  <si>
    <t>III. TRANSPORTES</t>
  </si>
  <si>
    <t>MATERIAL</t>
  </si>
  <si>
    <t>TARIFA</t>
  </si>
  <si>
    <t>IV. MANO DE OBRA</t>
  </si>
  <si>
    <t>TRABAJADOR</t>
  </si>
  <si>
    <t>JORNAL</t>
  </si>
  <si>
    <t>JORNAL TOTAL</t>
  </si>
  <si>
    <t>TOTAL COSTO DIRECTO $</t>
  </si>
  <si>
    <t>V. COSTOS INDIRECTOS</t>
  </si>
  <si>
    <t>Descripción</t>
  </si>
  <si>
    <t>Porcentaje</t>
  </si>
  <si>
    <t>Valor Total</t>
  </si>
  <si>
    <t>ADMINISTRACION</t>
  </si>
  <si>
    <t xml:space="preserve">IMPREVISTOS </t>
  </si>
  <si>
    <t>UTILIDAD</t>
  </si>
  <si>
    <t>Firma</t>
  </si>
  <si>
    <t>Nombre:</t>
  </si>
  <si>
    <t>Representante Legal del Contratista o su Apoderado</t>
  </si>
  <si>
    <t xml:space="preserve"> </t>
  </si>
  <si>
    <t>VERSIÓN</t>
  </si>
  <si>
    <t>PÁGINA</t>
  </si>
  <si>
    <t>DE</t>
  </si>
  <si>
    <t>FECHA</t>
  </si>
  <si>
    <t>ÍTEM</t>
  </si>
  <si>
    <t>VOL. o PESO</t>
  </si>
  <si>
    <t>DISTANCIA</t>
  </si>
  <si>
    <r>
      <t>M</t>
    </r>
    <r>
      <rPr>
        <b/>
        <vertAlign val="superscript"/>
        <sz val="11"/>
        <rFont val="Arial"/>
        <family val="2"/>
      </rPr>
      <t>3</t>
    </r>
    <r>
      <rPr>
        <b/>
        <sz val="11"/>
        <rFont val="Arial"/>
        <family val="2"/>
      </rPr>
      <t xml:space="preserve"> o Ton/Km</t>
    </r>
  </si>
  <si>
    <t>PRESTACIONES</t>
  </si>
  <si>
    <t>Precio Unitario Total Aproximado al peso $</t>
  </si>
  <si>
    <t>Matricula No.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</si>
  <si>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</si>
  <si>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</si>
  <si>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</si>
  <si>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</si>
  <si>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</si>
  <si>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Oficial</t>
  </si>
  <si>
    <t>Agua</t>
  </si>
  <si>
    <t>lt</t>
  </si>
  <si>
    <t>Transporte de arena</t>
  </si>
  <si>
    <t>Transporte de material triturado</t>
  </si>
  <si>
    <t>Obrero (8)</t>
  </si>
  <si>
    <t>Concreto Resistencia 14MPa  (F)</t>
  </si>
  <si>
    <t xml:space="preserve">Obrero </t>
  </si>
  <si>
    <t>Derechos de explotación y/o disposición de materiales</t>
  </si>
  <si>
    <t>Transporte de material de excavación</t>
  </si>
  <si>
    <t>Obrero (2)</t>
  </si>
  <si>
    <t>Rellenos para Estructuras con Suelo.</t>
  </si>
  <si>
    <t>Compactador manual (SALTARIN) Peso de operación (Kg.) 52, Fuerza de impacto por golpe (KN) 12.</t>
  </si>
  <si>
    <t>Material seleccionado para Relleno</t>
  </si>
  <si>
    <t>Transporte de material seleccionado para relleno</t>
  </si>
  <si>
    <t>Obrero (3)</t>
  </si>
  <si>
    <t>Tubería de Concreto Reforzado  21 Mpa de 900 mm de diametro interior</t>
  </si>
  <si>
    <t>Transporte de Tubería de Concreto Reforzado</t>
  </si>
  <si>
    <t>Obrero (4)</t>
  </si>
  <si>
    <t>Concreto Resistencia 14MPa  (G) (Ciclopeo)</t>
  </si>
  <si>
    <t>Piedra para concreto ciclópeo (rajón o canto rodado)</t>
  </si>
  <si>
    <t>Transporte de piedra para Ciclópeo</t>
  </si>
  <si>
    <t xml:space="preserve">Carrotanque de agua(1000 Galones) </t>
  </si>
  <si>
    <t>Motoniveladora  potencia 215 HP, ancho de cuchilla 4,27 m, peso 18 ton.</t>
  </si>
  <si>
    <t xml:space="preserve">Vibrocompatador, potencia 153 HP, peso 10 Ton. </t>
  </si>
  <si>
    <t>Tubería Perforada en PVC de 4´´</t>
  </si>
  <si>
    <t>Geotextil Tipo NT-2500 o similar no tejido</t>
  </si>
  <si>
    <t>Geotextil Nt-2500 O Similar (Proveedores, Pavco, Geomatrix, Tensar, Omnes U Otros)</t>
  </si>
  <si>
    <t>Material Granular Drenante</t>
  </si>
  <si>
    <t>Material drenante (3´´)</t>
  </si>
  <si>
    <t>Transporte de Material Drenante</t>
  </si>
  <si>
    <t>Material de Cobertura Tipo Sub- Base CBR=20%</t>
  </si>
  <si>
    <t>COMPACTADOR MANUAL VIBRATORIO (RANA) con motor de 6 HP</t>
  </si>
  <si>
    <t>Transporte de material de cobertura</t>
  </si>
  <si>
    <t>CONFORMACIÓN DE LA CALZADA EXISTENTE</t>
  </si>
  <si>
    <t>AFIRMADO</t>
  </si>
  <si>
    <t xml:space="preserve">Transporte de Material de Afirmado de la Zona </t>
  </si>
  <si>
    <t>Material Desmontado</t>
  </si>
  <si>
    <t>Obrero (1)</t>
  </si>
  <si>
    <t>Rocería a cada lado de la vía y/o zonas necesarias para buena visibilidad</t>
  </si>
  <si>
    <t>Guadañadora</t>
  </si>
  <si>
    <t>Motosierra</t>
  </si>
  <si>
    <t xml:space="preserve">Neopreno 35cm*45cm*5cm dureza 60
</t>
  </si>
  <si>
    <t>Equipo de pintura (compresor), presión máxima de trabajo 3300 psi</t>
  </si>
  <si>
    <t>Equipo de soldadura</t>
  </si>
  <si>
    <t>Tubería D=4´´ tipo pesado, E=2mm (baranda metálica)</t>
  </si>
  <si>
    <t>Pintura anticorrosiva</t>
  </si>
  <si>
    <t>Soldadura 7018</t>
  </si>
  <si>
    <t>gal</t>
  </si>
  <si>
    <t>soldador</t>
  </si>
  <si>
    <t xml:space="preserve">CONVENIO No. </t>
  </si>
  <si>
    <t>CORREDOR</t>
  </si>
  <si>
    <t>Punto Inicio</t>
  </si>
  <si>
    <t>Punto Final</t>
  </si>
  <si>
    <t>Meta física programada:</t>
  </si>
  <si>
    <t>CÓDIGO</t>
  </si>
  <si>
    <t>x</t>
  </si>
  <si>
    <t>INSTITUTO NACIONAL DE VIAS</t>
  </si>
  <si>
    <t>PROCESO GESTIÓN DE LA INFRAESTRUCTURA VIAL</t>
  </si>
  <si>
    <t>MANUAL DE INTERVENTORÍA OBRA PÚBLICA</t>
  </si>
  <si>
    <t>ANÁLISIS DE PRECIOS UNITARIOS</t>
  </si>
  <si>
    <t>(Día)</t>
  </si>
  <si>
    <t>(Mes)</t>
  </si>
  <si>
    <t>(Año)</t>
  </si>
  <si>
    <t>ITEMS DE LA PROPUESTA ECONÓMICA</t>
  </si>
  <si>
    <t>ITEMS NO PREVISTOS</t>
  </si>
  <si>
    <t xml:space="preserve">UNIDAD EJECUTORA: </t>
  </si>
  <si>
    <t>SUBDIRECCIÓN RED TERCIARIA Y FÉRREA</t>
  </si>
  <si>
    <t>DIRECCIÓN TERRITORIAL:</t>
  </si>
  <si>
    <t>OBJETO DEL CONTRATO:</t>
  </si>
  <si>
    <t>CORREDOR:</t>
  </si>
  <si>
    <t>SECTOR:</t>
  </si>
  <si>
    <t>MUNICIPIO:</t>
  </si>
  <si>
    <t>INTERVENTOR:</t>
  </si>
  <si>
    <t>CTO No.:</t>
  </si>
  <si>
    <t>DISTANCIA HASTA LA CANTERA MÁS CERCANA</t>
  </si>
  <si>
    <t>BOYACÁ</t>
  </si>
  <si>
    <t>NO APLICA</t>
  </si>
  <si>
    <t>Long
(km)</t>
  </si>
  <si>
    <t>Mezcladora de concreto tipo trompo</t>
  </si>
  <si>
    <t>Agregado grueso (grava, grava triturada y/o roca triturada)</t>
  </si>
  <si>
    <t>Agregado fino para concreto (tamaño máximo 4,75mm - arena natural o trituración de roca, gravas, y/o escorias)</t>
  </si>
  <si>
    <t>Cemento hidraulico NTC 121 tipo UG</t>
  </si>
  <si>
    <t>Transporte de agregados</t>
  </si>
  <si>
    <t>Diferencial de 2 toneladas</t>
  </si>
  <si>
    <t>Camión grúa capacidad 5 toneladas</t>
  </si>
  <si>
    <t>Mortero 1:3 para juntas</t>
  </si>
  <si>
    <t>Tubo concreto reforzado 900mm (clase II)</t>
  </si>
  <si>
    <t>Material de sub- base clase C (NT1) gradación SBG-50</t>
  </si>
  <si>
    <t>Cargador: potencia en el volante 110 hp, clasificación de rpm del motor 2300</t>
  </si>
  <si>
    <t>Material de afirmado CBR ≥ 15%</t>
  </si>
  <si>
    <t xml:space="preserve">NOTAS ADICIONALES: </t>
  </si>
  <si>
    <r>
      <t xml:space="preserve">3. </t>
    </r>
    <r>
      <rPr>
        <sz val="11"/>
        <rFont val="Arial"/>
        <family val="2"/>
      </rPr>
      <t xml:space="preserve">Los valores de reserva calculados  para los items: "Revisión y/o ajustes de Estudios y Diseños Base" y de "Obras de Compensación ambiental y/o complementarias", son fijos, no se pueden modificar.  </t>
    </r>
  </si>
  <si>
    <r>
      <t>4.</t>
    </r>
    <r>
      <rPr>
        <sz val="11"/>
        <rFont val="Arial"/>
        <family val="2"/>
      </rPr>
      <t xml:space="preserve"> El archivo de presupuesto debe incluir el Análisis de Precios Unitarios (APU) para cada item dentro del mismo libro del presupuesto - hojas subsiguientes, según modelo adjunto.</t>
    </r>
  </si>
  <si>
    <r>
      <t xml:space="preserve">8. </t>
    </r>
    <r>
      <rPr>
        <sz val="11"/>
        <rFont val="Arial"/>
        <family val="2"/>
      </rPr>
      <t>Según Art. 100 de la Ley 21 de 1992, la contratación de obra por parte de los Entes Territoriales está excluida de IVA, razón por la cual no se incluye IVA de obra en el presente presupuesto.</t>
    </r>
  </si>
  <si>
    <r>
      <t>9.</t>
    </r>
    <r>
      <rPr>
        <sz val="11"/>
        <rFont val="Arial"/>
        <family val="2"/>
      </rPr>
      <t xml:space="preserve"> Teniendo en cuenta el Manual de Señalización Vial - Dispositivos uniformes para la Regulación del Tránsito en Calles, Carreteras y Ciclorrutas de Colombia,  adoptado mediante Resolución No. 0001885 del 17 de junio de 2015 del Ministerio de Transporte, se aclara que el aparte de SEÑALIZACIÓN se debe ajustar  a todo su contenido,  esta señalización debe colocarse desde la órden de iniciación del contrato.</t>
    </r>
  </si>
  <si>
    <r>
      <t>10.</t>
    </r>
    <r>
      <rPr>
        <sz val="11"/>
        <rFont val="Arial"/>
        <family val="2"/>
      </rPr>
      <t xml:space="preserve"> El control de tráfico temporal (controladores de tráfico) y la señalización provisional necesarios para la ejecución de las obras será por cuenta y riesgo del Contratista. </t>
    </r>
  </si>
  <si>
    <r>
      <rPr>
        <b/>
        <sz val="11"/>
        <color theme="1"/>
        <rFont val="Arial"/>
        <family val="2"/>
      </rPr>
      <t>11</t>
    </r>
    <r>
      <rPr>
        <sz val="11"/>
        <color theme="1"/>
        <rFont val="Arial"/>
        <family val="2"/>
      </rPr>
      <t>. Las actividades de conformación de calzada están contempladas para ser realizadas en tramos diferentes a donde está contemplado el suministro e instalación de afirmado.</t>
    </r>
  </si>
  <si>
    <r>
      <t xml:space="preserve">12. </t>
    </r>
    <r>
      <rPr>
        <sz val="11"/>
        <color theme="1"/>
        <rFont val="Arial"/>
        <family val="2"/>
      </rPr>
      <t>Las actividades de  Mantenimiento Periódico en general se realizaran en tramos diferentes a donde se realicen las actividades de mejoramiento.</t>
    </r>
  </si>
  <si>
    <r>
      <t xml:space="preserve">13. </t>
    </r>
    <r>
      <rPr>
        <sz val="11"/>
        <color theme="1"/>
        <rFont val="Arial"/>
        <family val="2"/>
      </rPr>
      <t>las cantidades de insumos de bioseguridad se pagaran de acuerdo a lo autorizado en protocolo aprobado por ARL.</t>
    </r>
  </si>
  <si>
    <r>
      <t xml:space="preserve">15. </t>
    </r>
    <r>
      <rPr>
        <sz val="11"/>
        <rFont val="Arial"/>
        <family val="2"/>
      </rPr>
      <t>Las dimensiones de los filtros se deben verificar y ajustar por los especialistas, interventoría o profesional de obra.</t>
    </r>
  </si>
  <si>
    <r>
      <t xml:space="preserve">16. </t>
    </r>
    <r>
      <rPr>
        <sz val="11"/>
        <rFont val="Arial"/>
        <family val="2"/>
      </rPr>
      <t xml:space="preserve">Los valores calculados para los items: "revisión y/o ajuste de estudios y diseños base", "obras de compensación ambiental y/o complementarias", e "implementación del protocolo de bioseguridad por COVID-19", </t>
    </r>
    <r>
      <rPr>
        <b/>
        <sz val="11"/>
        <rFont val="Arial"/>
        <family val="2"/>
      </rPr>
      <t>son fijos, no se pueden modificar.</t>
    </r>
  </si>
  <si>
    <r>
      <rPr>
        <b/>
        <sz val="11"/>
        <color theme="1"/>
        <rFont val="Arial"/>
        <family val="2"/>
      </rPr>
      <t>17.</t>
    </r>
    <r>
      <rPr>
        <sz val="11"/>
        <color theme="1"/>
        <rFont val="Arial"/>
        <family val="2"/>
      </rPr>
      <t xml:space="preserve"> La sección hidráulica de alcantarillas, filtro y demás obras de drenaje deberá ser determinada  en  la etapa de revisión  y ajuste a los estudios y diseños, por los profesionales de obra e interventoría de acuerdo a las necesidades identificadas por las partes, las alcantarillas contempladas para el proyecto son mínimo de 36”.</t>
    </r>
  </si>
  <si>
    <t xml:space="preserve">Firma:    </t>
  </si>
  <si>
    <t>Nombre: __________________</t>
  </si>
  <si>
    <t>Profesional de INVIAS Matricula No.:_______________________</t>
  </si>
  <si>
    <t>1930 DE 2021</t>
  </si>
  <si>
    <t>AUNAR ESFUERZOS PARA EL MEJORAMIENTO Y MANTENIMIENTO DE
VIAS RURALES EN EL MUNICIPIO DE RÁQUIRA DEPARTAMENTO DE BOYACA DEL
PROGRAMA COLOMBIA RURAL - NACIONAL</t>
  </si>
  <si>
    <t>RÁQUIRA</t>
  </si>
  <si>
    <t>RÁQUIRA - LA COMUNIDAD - MIRQUE -  FIRITA PEÑA ABAJO SECTOR CONFIRTES -  FARFÁN - MUNICIPIO DE GUACHETA, CUNDINAMARCA.</t>
  </si>
  <si>
    <t>CASCO URBANO - RESGUARDO OCCIDENTE SECTOR LA COMUNIDAD - MIRQUE -  FIRITA PEÑA ABAJO SECTOR CONFIRTES -  FARFÁN - MUNICIPIO DE GUACHETA, CUNDINAMARCA.</t>
  </si>
  <si>
    <t>SECTOR LA COMUNIDAD (VEREDA RESGUARDO OCCIDENTE)</t>
  </si>
  <si>
    <t>Maíz, arveja, tomate.</t>
  </si>
  <si>
    <t>CASCO URBANO</t>
  </si>
  <si>
    <t>CERO (0)</t>
  </si>
  <si>
    <t xml:space="preserve">LONGITUD EN METROS PAVIMENTO FLEXIBLE </t>
  </si>
  <si>
    <t>330-13</t>
  </si>
  <si>
    <t>450.2</t>
  </si>
  <si>
    <t>450-13</t>
  </si>
  <si>
    <t>330.3</t>
  </si>
  <si>
    <t>640-13</t>
  </si>
  <si>
    <t>Acero de Refuerzo Fy 4200 Mpa</t>
  </si>
  <si>
    <r>
      <t xml:space="preserve">1. </t>
    </r>
    <r>
      <rPr>
        <sz val="11"/>
        <rFont val="Arial"/>
        <family val="2"/>
      </rPr>
      <t xml:space="preserve">En la SECCIÓN 1 , se presentan las actividades de mejoramiento, teniendo en cuenta el valor asignado para cada una en el convenio. </t>
    </r>
  </si>
  <si>
    <t>SECCIÓN 2 - PROTOCOLO BIOSEGURIDAD</t>
  </si>
  <si>
    <t>SECCIÓN 3 - ACTIVIDADES DE CONSULTORIA</t>
  </si>
  <si>
    <r>
      <t xml:space="preserve">2. </t>
    </r>
    <r>
      <rPr>
        <sz val="11"/>
        <rFont val="Arial"/>
        <family val="2"/>
      </rPr>
      <t>En la SECCIÓN 3 se agrupan las actividades de consultoria tales como: a.- Revision y/o Ajuste de  Estudios y Diseños Base, calculado en forma particular según las obras que lo requieran tales como: Placa huella, Alcantarillas.  b.- Caracterización del tramo víal conforme a la Resolución vigente, pala la longitud postulada.</t>
    </r>
  </si>
  <si>
    <t>Base Granular Clase C Gradacion Gruesa</t>
  </si>
  <si>
    <t>Mezcla densa en caliente tipo MDC-19-Compra de mezcla</t>
  </si>
  <si>
    <r>
      <rPr>
        <b/>
        <sz val="11"/>
        <rFont val="Arial"/>
        <family val="2"/>
      </rPr>
      <t>6.</t>
    </r>
    <r>
      <rPr>
        <sz val="11"/>
        <rFont val="Arial"/>
        <family val="2"/>
      </rPr>
      <t xml:space="preserve"> Para el transporte de materiales se toma la distancia de acarreo a las fuentes de materiales autorizadas en la zona, que para el caso particular transporte de agregados de concreto(, gravilla y piedra ) , sub base  y Arena lavada = 38,0 km, transporte de mezcla densa en caliente de 38 Km.</t>
    </r>
  </si>
  <si>
    <t>1444-2022</t>
  </si>
  <si>
    <t>SOGAMOSO</t>
  </si>
  <si>
    <t>SOGAMOSO – VANEGAS – APOSENTOS</t>
  </si>
  <si>
    <t>VANEGAS IGLESIA</t>
  </si>
  <si>
    <t>APOSENTOS</t>
  </si>
  <si>
    <t>Construcción de 350 ml de pavimento flexible</t>
  </si>
  <si>
    <t>CONSTRUCCION APROXIMADA 350 ML PAVIMENTO FLEXIBLE</t>
  </si>
  <si>
    <t>AUNAR ESFUERZOS PARA EL MEJORAMIENTO Y MANTENIMIENTO DE VÍAS RURALES EN EL MUNICIPIO DE SOGAMOSO DEPARTAMENTO DE BOYACA - PROGRAMA COLOMBIA RURAL NACIONAL.</t>
  </si>
  <si>
    <t>IMPREVISTO</t>
  </si>
  <si>
    <t>OBRAS DE COMPENSACIÓN AMBIENTAL Y/O COMPLEMENTARIAS = (B)</t>
  </si>
  <si>
    <r>
      <t xml:space="preserve">14. </t>
    </r>
    <r>
      <rPr>
        <sz val="11"/>
        <rFont val="Arial"/>
        <family val="2"/>
      </rPr>
      <t>El valor del item de  " implementación del protocolo de Bioseguridad", se debe tener en cuenta en el AIU</t>
    </r>
  </si>
  <si>
    <r>
      <t xml:space="preserve">7. </t>
    </r>
    <r>
      <rPr>
        <sz val="11"/>
        <rFont val="Arial"/>
        <family val="2"/>
      </rPr>
      <t>El valor apropiado de las obras de compensación ambiental y/o complementarias, no puede exceder el porcentaje de 1% sobre el valor básico de obra.</t>
    </r>
  </si>
  <si>
    <r>
      <t>5.</t>
    </r>
    <r>
      <rPr>
        <sz val="11"/>
        <rFont val="Arial"/>
        <family val="2"/>
      </rPr>
      <t xml:space="preserve"> El valor de cada item debe incluir costo directo + indirecto (AIU del 30%, I= 5%, U=5%). </t>
    </r>
  </si>
</sst>
</file>

<file path=xl/styles.xml><?xml version="1.0" encoding="utf-8"?>
<styleSheet xmlns="http://schemas.openxmlformats.org/spreadsheetml/2006/main">
  <numFmts count="21">
    <numFmt numFmtId="7" formatCode="&quot;$&quot;\ #,##0.00_);\(&quot;$&quot;\ #,##0.00\)"/>
    <numFmt numFmtId="44" formatCode="_(&quot;$&quot;\ * #,##0.00_);_(&quot;$&quot;\ * \(#,##0.00\);_(&quot;$&quot;\ * &quot;-&quot;??_);_(@_)"/>
    <numFmt numFmtId="43" formatCode="_(* #,##0.00_);_(* \(#,##0.00\);_(* &quot;-&quot;??_);_(@_)"/>
    <numFmt numFmtId="164" formatCode="_-&quot;$&quot;\ * #,##0_-;\-&quot;$&quot;\ * #,##0_-;_-&quot;$&quot;\ * &quot;-&quot;_-;_-@_-"/>
    <numFmt numFmtId="165" formatCode="_-&quot;$&quot;\ * #,##0.00_-;\-&quot;$&quot;\ * #,##0.00_-;_-&quot;$&quot;\ * &quot;-&quot;??_-;_-@_-"/>
    <numFmt numFmtId="166" formatCode="_-* #,##0.00_-;\-* #,##0.00_-;_-* &quot;-&quot;??_-;_-@_-"/>
    <numFmt numFmtId="167" formatCode="_-&quot;$&quot;* #,##0.00_-;\-&quot;$&quot;* #,##0.00_-;_-&quot;$&quot;* &quot;-&quot;??_-;_-@_-"/>
    <numFmt numFmtId="168" formatCode="_ &quot;$&quot;\ * #,##0_ ;_ &quot;$&quot;\ * \-#,##0_ ;_ &quot;$&quot;\ * &quot;-&quot;_ ;_ @_ "/>
    <numFmt numFmtId="169" formatCode="&quot;$&quot;\ #,##0.00;[Red]&quot;$&quot;\ \-#,##0.00"/>
    <numFmt numFmtId="170" formatCode="&quot;$&quot;\ #,##0.00"/>
    <numFmt numFmtId="171" formatCode="_-[$$-240A]* #,##0.00_-;\-[$$-240A]* #,##0.00_-;_-[$$-240A]* &quot;-&quot;??_-;_-@_-"/>
    <numFmt numFmtId="172" formatCode="_-* #,##0.00\ &quot;Pts&quot;_-;\-* #,##0.00\ &quot;Pts&quot;_-;_-* &quot;-&quot;??\ &quot;Pts&quot;_-;_-@_-"/>
    <numFmt numFmtId="173" formatCode="_([$$-240A]\ * #,##0.00_);_([$$-240A]\ * \(#,##0.00\);_([$$-240A]\ * &quot;-&quot;??_);_(@_)"/>
    <numFmt numFmtId="174" formatCode="0#.00\ \L\t"/>
    <numFmt numFmtId="175" formatCode="_-[$$-240A]\ * #,##0.00_ ;_-[$$-240A]\ * \-#,##0.00\ ;_-[$$-240A]\ * &quot;-&quot;??_ ;_-@_ "/>
    <numFmt numFmtId="176" formatCode="_-* #,##0\ &quot;€&quot;_-;\-* #,##0\ &quot;€&quot;_-;_-* &quot;-&quot;\ &quot;€&quot;_-;_-@_-"/>
    <numFmt numFmtId="177" formatCode="0.000"/>
    <numFmt numFmtId="178" formatCode="_ * #,##0.00_ ;_ * \-#,##0.00_ ;_ * &quot;-&quot;??_ ;_ @_ "/>
    <numFmt numFmtId="179" formatCode="_-* #,##0.00\ _€_-;\-* #,##0.00\ _€_-;_-* &quot;-&quot;??\ _€_-;_-@_-"/>
    <numFmt numFmtId="180" formatCode="0.0000"/>
    <numFmt numFmtId="181" formatCode="0.000000%"/>
  </numFmts>
  <fonts count="31">
    <font>
      <sz val="11"/>
      <color theme="1"/>
      <name val="Calibri"/>
      <family val="2"/>
      <scheme val="minor"/>
    </font>
    <font>
      <sz val="11"/>
      <color theme="1"/>
      <name val="Calibri"/>
      <family val="2"/>
      <scheme val="minor"/>
    </font>
    <font>
      <sz val="12"/>
      <name val="Arial Narrow"/>
      <family val="2"/>
    </font>
    <font>
      <sz val="11"/>
      <name val="Arial Narrow"/>
      <family val="2"/>
    </font>
    <font>
      <b/>
      <sz val="12"/>
      <name val="Arial Narrow"/>
      <family val="2"/>
    </font>
    <font>
      <sz val="11"/>
      <name val="Arial"/>
      <family val="2"/>
    </font>
    <font>
      <sz val="10"/>
      <name val="Arial"/>
      <family val="2"/>
    </font>
    <font>
      <u/>
      <sz val="10"/>
      <color indexed="12"/>
      <name val="Arial"/>
      <family val="2"/>
    </font>
    <font>
      <sz val="8"/>
      <name val="Arial Narrow"/>
      <family val="2"/>
    </font>
    <font>
      <b/>
      <sz val="14"/>
      <name val="Tahoma"/>
      <family val="2"/>
    </font>
    <font>
      <b/>
      <sz val="11"/>
      <name val="Arial"/>
      <family val="2"/>
    </font>
    <font>
      <sz val="12"/>
      <color indexed="16"/>
      <name val="Arial"/>
      <family val="2"/>
    </font>
    <font>
      <sz val="10"/>
      <color rgb="FF000000"/>
      <name val="Times New Roman"/>
      <family val="1"/>
    </font>
    <font>
      <sz val="12"/>
      <name val="Arial"/>
      <family val="2"/>
    </font>
    <font>
      <b/>
      <sz val="12"/>
      <name val="Arial"/>
      <family val="2"/>
    </font>
    <font>
      <b/>
      <sz val="14"/>
      <name val="Arial"/>
      <family val="2"/>
    </font>
    <font>
      <sz val="11"/>
      <color rgb="FF000000"/>
      <name val="Calibri"/>
      <family val="2"/>
    </font>
    <font>
      <b/>
      <sz val="10"/>
      <name val="Arial"/>
      <family val="2"/>
    </font>
    <font>
      <sz val="10"/>
      <name val="Arial Narrow"/>
      <family val="2"/>
    </font>
    <font>
      <sz val="9"/>
      <name val="Arial Narrow"/>
      <family val="2"/>
    </font>
    <font>
      <sz val="10"/>
      <name val="Geneva"/>
    </font>
    <font>
      <b/>
      <sz val="8"/>
      <name val="Arial Narrow"/>
      <family val="2"/>
    </font>
    <font>
      <b/>
      <vertAlign val="superscript"/>
      <sz val="11"/>
      <name val="Arial"/>
      <family val="2"/>
    </font>
    <font>
      <sz val="11"/>
      <color theme="1"/>
      <name val="Arial Narrow"/>
      <family val="2"/>
    </font>
    <font>
      <b/>
      <sz val="11"/>
      <name val="Calibri"/>
      <family val="2"/>
    </font>
    <font>
      <sz val="11"/>
      <name val="Calibri"/>
      <family val="2"/>
    </font>
    <font>
      <b/>
      <u/>
      <sz val="11"/>
      <name val="Arial"/>
      <family val="2"/>
    </font>
    <font>
      <sz val="11"/>
      <color rgb="FF7030A0"/>
      <name val="Arial"/>
      <family val="2"/>
    </font>
    <font>
      <sz val="11"/>
      <color rgb="FFFF0000"/>
      <name val="Arial Narrow"/>
      <family val="2"/>
    </font>
    <font>
      <b/>
      <sz val="11"/>
      <color theme="1"/>
      <name val="Arial"/>
      <family val="2"/>
    </font>
    <font>
      <sz val="11"/>
      <color theme="1"/>
      <name val="Arial"/>
      <family val="2"/>
    </font>
  </fonts>
  <fills count="13">
    <fill>
      <patternFill patternType="none"/>
    </fill>
    <fill>
      <patternFill patternType="gray125"/>
    </fill>
    <fill>
      <patternFill patternType="solid">
        <fgColor theme="0"/>
        <bgColor indexed="64"/>
      </patternFill>
    </fill>
    <fill>
      <patternFill patternType="solid">
        <fgColor theme="0" tint="-0.499984740745262"/>
        <bgColor indexed="64"/>
      </patternFill>
    </fill>
    <fill>
      <patternFill patternType="solid">
        <fgColor theme="6" tint="0.39997558519241921"/>
        <bgColor indexed="64"/>
      </patternFill>
    </fill>
    <fill>
      <patternFill patternType="solid">
        <fgColor rgb="FFFFFFFF"/>
        <bgColor rgb="FF000000"/>
      </patternFill>
    </fill>
    <fill>
      <patternFill patternType="solid">
        <fgColor indexed="9"/>
        <bgColor indexed="64"/>
      </patternFill>
    </fill>
    <fill>
      <patternFill patternType="solid">
        <fgColor theme="9" tint="0.59999389629810485"/>
        <bgColor indexed="64"/>
      </patternFill>
    </fill>
    <fill>
      <patternFill patternType="solid">
        <fgColor rgb="FFEFE4B0"/>
        <bgColor indexed="64"/>
      </patternFill>
    </fill>
    <fill>
      <patternFill patternType="solid">
        <fgColor rgb="FFEFE4B0"/>
        <bgColor rgb="FF000000"/>
      </patternFill>
    </fill>
    <fill>
      <patternFill patternType="solid">
        <fgColor rgb="FF02826D"/>
        <bgColor indexed="64"/>
      </patternFill>
    </fill>
    <fill>
      <patternFill patternType="solid">
        <fgColor rgb="FF92D050"/>
        <bgColor rgb="FF000000"/>
      </patternFill>
    </fill>
    <fill>
      <patternFill patternType="solid">
        <fgColor rgb="FFFFFF00"/>
        <bgColor indexed="64"/>
      </patternFill>
    </fill>
  </fills>
  <borders count="7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double">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38">
    <xf numFmtId="0" fontId="0" fillId="0" borderId="0"/>
    <xf numFmtId="0" fontId="1" fillId="0" borderId="0"/>
    <xf numFmtId="0" fontId="1" fillId="0" borderId="0"/>
    <xf numFmtId="0" fontId="1" fillId="0" borderId="0"/>
    <xf numFmtId="0" fontId="6" fillId="0" borderId="0"/>
    <xf numFmtId="0" fontId="6" fillId="0" borderId="0"/>
    <xf numFmtId="0" fontId="6" fillId="0" borderId="0"/>
    <xf numFmtId="168" fontId="6" fillId="0" borderId="0" applyFont="0" applyFill="0" applyBorder="0" applyAlignment="0" applyProtection="0"/>
    <xf numFmtId="169" fontId="6" fillId="0" borderId="0" applyFont="0" applyFill="0" applyBorder="0" applyAlignment="0" applyProtection="0"/>
    <xf numFmtId="0" fontId="6" fillId="0" borderId="0"/>
    <xf numFmtId="0" fontId="6" fillId="0" borderId="0"/>
    <xf numFmtId="0" fontId="7" fillId="0" borderId="0" applyNumberFormat="0" applyFill="0" applyBorder="0" applyAlignment="0" applyProtection="0">
      <alignment vertical="top"/>
      <protection locked="0"/>
    </xf>
    <xf numFmtId="168" fontId="6" fillId="0" borderId="0" applyFont="0" applyFill="0" applyBorder="0" applyAlignment="0" applyProtection="0"/>
    <xf numFmtId="169" fontId="6" fillId="0" borderId="0" applyFont="0" applyFill="0" applyBorder="0" applyAlignment="0" applyProtection="0"/>
    <xf numFmtId="0" fontId="6" fillId="0" borderId="0"/>
    <xf numFmtId="0" fontId="6" fillId="0" borderId="0"/>
    <xf numFmtId="172" fontId="6" fillId="0" borderId="0" applyFont="0" applyFill="0" applyBorder="0" applyAlignment="0" applyProtection="0"/>
    <xf numFmtId="0" fontId="6" fillId="0" borderId="0"/>
    <xf numFmtId="174" fontId="6" fillId="0" borderId="0" applyFont="0" applyFill="0" applyBorder="0" applyAlignment="0" applyProtection="0"/>
    <xf numFmtId="9" fontId="6" fillId="0" borderId="0" applyFont="0" applyFill="0" applyBorder="0" applyAlignment="0" applyProtection="0"/>
    <xf numFmtId="176" fontId="11" fillId="0" borderId="0" applyFont="0" applyFill="0" applyBorder="0" applyAlignment="0" applyProtection="0">
      <alignment vertical="center"/>
    </xf>
    <xf numFmtId="164" fontId="1" fillId="0" borderId="0" applyFont="0" applyFill="0" applyBorder="0" applyAlignment="0" applyProtection="0"/>
    <xf numFmtId="43" fontId="6" fillId="0" borderId="0" applyFont="0" applyFill="0" applyBorder="0" applyAlignment="0" applyProtection="0"/>
    <xf numFmtId="0" fontId="12" fillId="0" borderId="0"/>
    <xf numFmtId="9" fontId="12"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6" fillId="0" borderId="0" applyNumberFormat="0" applyBorder="0" applyAlignment="0"/>
    <xf numFmtId="44" fontId="1" fillId="0" borderId="0" applyFont="0" applyFill="0" applyBorder="0" applyAlignment="0" applyProtection="0"/>
    <xf numFmtId="9" fontId="6" fillId="0" borderId="0" applyFont="0" applyFill="0" applyBorder="0" applyAlignment="0" applyProtection="0"/>
    <xf numFmtId="43" fontId="1" fillId="0" borderId="0" applyFont="0" applyFill="0" applyBorder="0" applyAlignment="0" applyProtection="0"/>
    <xf numFmtId="0" fontId="20" fillId="0" borderId="0"/>
    <xf numFmtId="0" fontId="6" fillId="0" borderId="0"/>
    <xf numFmtId="43" fontId="6" fillId="0" borderId="0" applyFont="0" applyFill="0" applyBorder="0" applyAlignment="0" applyProtection="0"/>
    <xf numFmtId="0" fontId="23" fillId="0" borderId="0"/>
    <xf numFmtId="167" fontId="1" fillId="0" borderId="0" applyFont="0" applyFill="0" applyBorder="0" applyAlignment="0" applyProtection="0"/>
    <xf numFmtId="164" fontId="1" fillId="0" borderId="0" applyFont="0" applyFill="0" applyBorder="0" applyAlignment="0" applyProtection="0"/>
  </cellStyleXfs>
  <cellXfs count="499">
    <xf numFmtId="0" fontId="0" fillId="0" borderId="0" xfId="0"/>
    <xf numFmtId="0" fontId="3" fillId="0" borderId="0" xfId="1" applyFont="1"/>
    <xf numFmtId="0" fontId="4" fillId="0" borderId="0" xfId="2" applyFont="1"/>
    <xf numFmtId="0" fontId="3" fillId="2" borderId="0" xfId="1" applyFont="1" applyFill="1"/>
    <xf numFmtId="4" fontId="6" fillId="0" borderId="20" xfId="11" applyNumberFormat="1" applyFont="1" applyFill="1" applyBorder="1" applyAlignment="1" applyProtection="1">
      <alignment horizontal="center" vertical="center"/>
    </xf>
    <xf numFmtId="0" fontId="8" fillId="0" borderId="0" xfId="14" applyFont="1"/>
    <xf numFmtId="4" fontId="9" fillId="0" borderId="0" xfId="9" applyNumberFormat="1" applyFont="1" applyAlignment="1">
      <alignment vertical="center"/>
    </xf>
    <xf numFmtId="0" fontId="9" fillId="4" borderId="0" xfId="10" applyFont="1" applyFill="1" applyAlignment="1">
      <alignment vertical="center" wrapText="1"/>
    </xf>
    <xf numFmtId="0" fontId="5" fillId="0" borderId="13" xfId="15" applyFont="1" applyBorder="1"/>
    <xf numFmtId="0" fontId="5" fillId="0" borderId="14" xfId="15" applyFont="1" applyBorder="1" applyAlignment="1">
      <alignment horizontal="center"/>
    </xf>
    <xf numFmtId="0" fontId="5" fillId="0" borderId="14" xfId="15" applyFont="1" applyBorder="1"/>
    <xf numFmtId="2" fontId="5" fillId="0" borderId="14" xfId="15" applyNumberFormat="1" applyFont="1" applyBorder="1"/>
    <xf numFmtId="173" fontId="5" fillId="0" borderId="14" xfId="16" applyNumberFormat="1" applyFont="1" applyBorder="1"/>
    <xf numFmtId="39" fontId="10" fillId="0" borderId="15" xfId="16" applyNumberFormat="1" applyFont="1" applyBorder="1" applyAlignment="1">
      <alignment vertical="center"/>
    </xf>
    <xf numFmtId="0" fontId="10" fillId="0" borderId="34" xfId="17" applyFont="1" applyBorder="1" applyAlignment="1">
      <alignment vertical="center"/>
    </xf>
    <xf numFmtId="0" fontId="3" fillId="0" borderId="0" xfId="1" applyFont="1" applyAlignment="1">
      <alignment horizontal="center"/>
    </xf>
    <xf numFmtId="0" fontId="0" fillId="0" borderId="20" xfId="0" applyBorder="1" applyAlignment="1">
      <alignment horizontal="center" vertical="center" wrapText="1"/>
    </xf>
    <xf numFmtId="0" fontId="0" fillId="0" borderId="20" xfId="0" applyBorder="1" applyAlignment="1">
      <alignment horizontal="center" vertical="center"/>
    </xf>
    <xf numFmtId="0" fontId="0" fillId="0" borderId="20" xfId="0" applyBorder="1" applyAlignment="1">
      <alignment vertical="center" wrapText="1"/>
    </xf>
    <xf numFmtId="0" fontId="0" fillId="0" borderId="0" xfId="0" applyAlignment="1">
      <alignment wrapText="1"/>
    </xf>
    <xf numFmtId="0" fontId="13" fillId="0" borderId="20" xfId="9" applyFont="1" applyBorder="1" applyAlignment="1">
      <alignment horizontal="center" vertical="center"/>
    </xf>
    <xf numFmtId="0" fontId="14" fillId="3" borderId="5" xfId="4" applyFont="1" applyFill="1" applyBorder="1" applyAlignment="1">
      <alignment vertical="center"/>
    </xf>
    <xf numFmtId="0" fontId="14" fillId="3" borderId="6" xfId="4" applyFont="1" applyFill="1" applyBorder="1" applyAlignment="1">
      <alignment vertical="center"/>
    </xf>
    <xf numFmtId="0" fontId="14" fillId="3" borderId="7" xfId="4" applyFont="1" applyFill="1" applyBorder="1" applyAlignment="1">
      <alignment vertical="center"/>
    </xf>
    <xf numFmtId="0" fontId="13" fillId="0" borderId="20" xfId="3" applyFont="1" applyBorder="1" applyAlignment="1">
      <alignment horizontal="center" vertical="center"/>
    </xf>
    <xf numFmtId="4" fontId="13" fillId="0" borderId="28" xfId="6" applyNumberFormat="1" applyFont="1" applyBorder="1" applyAlignment="1">
      <alignment horizontal="center" vertical="center" wrapText="1"/>
    </xf>
    <xf numFmtId="4" fontId="13" fillId="0" borderId="20" xfId="7" applyNumberFormat="1" applyFont="1" applyBorder="1" applyAlignment="1">
      <alignment vertical="center" wrapText="1"/>
    </xf>
    <xf numFmtId="7" fontId="13" fillId="0" borderId="20" xfId="8" applyNumberFormat="1" applyFont="1" applyBorder="1" applyAlignment="1">
      <alignment horizontal="right" vertical="center" wrapText="1"/>
    </xf>
    <xf numFmtId="4" fontId="13" fillId="0" borderId="20" xfId="9" applyNumberFormat="1" applyFont="1" applyBorder="1" applyAlignment="1">
      <alignment horizontal="center" vertical="center"/>
    </xf>
    <xf numFmtId="4" fontId="13" fillId="0" borderId="20" xfId="6" applyNumberFormat="1" applyFont="1" applyBorder="1" applyAlignment="1">
      <alignment horizontal="center" vertical="center" wrapText="1"/>
    </xf>
    <xf numFmtId="0" fontId="13" fillId="0" borderId="13" xfId="4" applyFont="1" applyBorder="1" applyAlignment="1">
      <alignment horizontal="left" vertical="center"/>
    </xf>
    <xf numFmtId="0" fontId="13" fillId="0" borderId="19" xfId="10" applyFont="1" applyBorder="1" applyAlignment="1">
      <alignment horizontal="center" vertical="center" wrapText="1"/>
    </xf>
    <xf numFmtId="0" fontId="13" fillId="0" borderId="20" xfId="10" applyFont="1" applyBorder="1" applyAlignment="1">
      <alignment horizontal="center" vertical="center" wrapText="1"/>
    </xf>
    <xf numFmtId="0" fontId="13" fillId="0" borderId="20" xfId="10" applyFont="1" applyBorder="1" applyAlignment="1">
      <alignment horizontal="left" vertical="center" wrapText="1"/>
    </xf>
    <xf numFmtId="0" fontId="13" fillId="0" borderId="14" xfId="1" applyFont="1" applyBorder="1"/>
    <xf numFmtId="0" fontId="13" fillId="0" borderId="14" xfId="1" applyFont="1" applyBorder="1" applyAlignment="1">
      <alignment horizontal="center"/>
    </xf>
    <xf numFmtId="4" fontId="13" fillId="0" borderId="26" xfId="7" applyNumberFormat="1" applyFont="1" applyBorder="1" applyAlignment="1">
      <alignment vertical="center" wrapText="1"/>
    </xf>
    <xf numFmtId="0" fontId="5" fillId="0" borderId="13" xfId="9" applyFont="1" applyBorder="1" applyAlignment="1">
      <alignment horizontal="left" vertical="center"/>
    </xf>
    <xf numFmtId="2" fontId="5" fillId="0" borderId="14" xfId="9" applyNumberFormat="1" applyFont="1" applyBorder="1" applyAlignment="1">
      <alignment horizontal="center" vertical="center"/>
    </xf>
    <xf numFmtId="0" fontId="5" fillId="0" borderId="14" xfId="9" applyFont="1" applyBorder="1" applyAlignment="1">
      <alignment horizontal="left" vertical="center"/>
    </xf>
    <xf numFmtId="0" fontId="5" fillId="0" borderId="14" xfId="9" applyFont="1" applyBorder="1" applyAlignment="1">
      <alignment horizontal="center" vertical="center"/>
    </xf>
    <xf numFmtId="4" fontId="5" fillId="0" borderId="20" xfId="12" applyNumberFormat="1" applyFont="1" applyBorder="1" applyAlignment="1">
      <alignment vertical="center" wrapText="1"/>
    </xf>
    <xf numFmtId="7" fontId="5" fillId="0" borderId="30" xfId="13" applyNumberFormat="1" applyFont="1" applyBorder="1" applyAlignment="1">
      <alignment horizontal="right" vertical="center" wrapText="1"/>
    </xf>
    <xf numFmtId="4" fontId="13" fillId="0" borderId="20" xfId="12" applyNumberFormat="1" applyFont="1" applyBorder="1" applyAlignment="1">
      <alignment vertical="center" wrapText="1"/>
    </xf>
    <xf numFmtId="7" fontId="13" fillId="0" borderId="20" xfId="13" applyNumberFormat="1" applyFont="1" applyBorder="1" applyAlignment="1">
      <alignment horizontal="right" vertical="center" wrapText="1"/>
    </xf>
    <xf numFmtId="4" fontId="13" fillId="0" borderId="26" xfId="12" applyNumberFormat="1" applyFont="1" applyBorder="1" applyAlignment="1">
      <alignment vertical="center" wrapText="1"/>
    </xf>
    <xf numFmtId="0" fontId="14" fillId="0" borderId="9" xfId="4" applyFont="1" applyBorder="1" applyAlignment="1">
      <alignment horizontal="right" vertical="center"/>
    </xf>
    <xf numFmtId="0" fontId="14" fillId="0" borderId="10" xfId="4" applyFont="1" applyBorder="1" applyAlignment="1">
      <alignment horizontal="right" vertical="center"/>
    </xf>
    <xf numFmtId="171" fontId="14" fillId="0" borderId="11" xfId="4" applyNumberFormat="1" applyFont="1" applyBorder="1" applyAlignment="1">
      <alignment vertical="center"/>
    </xf>
    <xf numFmtId="0" fontId="5" fillId="0" borderId="33" xfId="1" applyFont="1" applyBorder="1"/>
    <xf numFmtId="4" fontId="15" fillId="0" borderId="0" xfId="9" applyNumberFormat="1" applyFont="1" applyAlignment="1">
      <alignment vertical="center"/>
    </xf>
    <xf numFmtId="0" fontId="15" fillId="0" borderId="0" xfId="10" applyFont="1" applyAlignment="1">
      <alignment vertical="center" wrapText="1"/>
    </xf>
    <xf numFmtId="0" fontId="14" fillId="0" borderId="26" xfId="5" applyFont="1" applyBorder="1" applyAlignment="1">
      <alignment horizontal="center" vertical="center" wrapText="1"/>
    </xf>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8" xfId="0" applyFont="1" applyBorder="1"/>
    <xf numFmtId="0" fontId="2" fillId="0" borderId="8" xfId="0" applyFont="1" applyBorder="1" applyAlignment="1">
      <alignment horizontal="center" wrapText="1"/>
    </xf>
    <xf numFmtId="0" fontId="5" fillId="0" borderId="0" xfId="0" applyFont="1"/>
    <xf numFmtId="0" fontId="19" fillId="0" borderId="8" xfId="32" applyFont="1" applyBorder="1" applyAlignment="1">
      <alignment horizontal="center" vertical="center"/>
    </xf>
    <xf numFmtId="0" fontId="19" fillId="0" borderId="8" xfId="0" applyFont="1" applyBorder="1" applyAlignment="1">
      <alignment horizontal="center" vertical="center"/>
    </xf>
    <xf numFmtId="0" fontId="19" fillId="0" borderId="8" xfId="0" applyFont="1" applyBorder="1" applyAlignment="1">
      <alignment vertical="center"/>
    </xf>
    <xf numFmtId="0" fontId="5" fillId="0" borderId="33" xfId="0" applyFont="1" applyBorder="1" applyAlignment="1">
      <alignment horizontal="center"/>
    </xf>
    <xf numFmtId="1" fontId="19" fillId="0" borderId="8" xfId="0" applyNumberFormat="1" applyFont="1" applyBorder="1" applyAlignment="1">
      <alignment horizontal="center" vertical="center"/>
    </xf>
    <xf numFmtId="0" fontId="19" fillId="0" borderId="8" xfId="0" applyFont="1" applyBorder="1" applyAlignment="1">
      <alignment horizontal="center"/>
    </xf>
    <xf numFmtId="0" fontId="5" fillId="0" borderId="49" xfId="0" applyFont="1" applyBorder="1"/>
    <xf numFmtId="0" fontId="5" fillId="0" borderId="50" xfId="0" applyFont="1" applyBorder="1"/>
    <xf numFmtId="0" fontId="5" fillId="0" borderId="9" xfId="0" applyFont="1" applyBorder="1"/>
    <xf numFmtId="0" fontId="5" fillId="0" borderId="10" xfId="0" applyFont="1" applyBorder="1"/>
    <xf numFmtId="0" fontId="5" fillId="0" borderId="11" xfId="0" applyFont="1" applyBorder="1"/>
    <xf numFmtId="0" fontId="21" fillId="0" borderId="8" xfId="0" applyFont="1" applyBorder="1" applyAlignment="1" applyProtection="1">
      <alignment horizontal="center"/>
      <protection locked="0"/>
    </xf>
    <xf numFmtId="0" fontId="5" fillId="0" borderId="33" xfId="0" applyFont="1" applyBorder="1"/>
    <xf numFmtId="0" fontId="5" fillId="0" borderId="12" xfId="0" applyFont="1" applyBorder="1"/>
    <xf numFmtId="0" fontId="10" fillId="3" borderId="46" xfId="0" applyFont="1" applyFill="1" applyBorder="1" applyAlignment="1">
      <alignment horizontal="center" vertical="center"/>
    </xf>
    <xf numFmtId="0" fontId="21" fillId="0" borderId="8" xfId="0" applyFont="1" applyBorder="1" applyAlignment="1">
      <alignment horizontal="center" vertical="center"/>
    </xf>
    <xf numFmtId="0" fontId="5" fillId="3" borderId="48" xfId="0" applyFont="1" applyFill="1" applyBorder="1" applyAlignment="1">
      <alignment horizontal="center" vertical="center"/>
    </xf>
    <xf numFmtId="4" fontId="5" fillId="3" borderId="48" xfId="0" applyNumberFormat="1" applyFont="1" applyFill="1" applyBorder="1" applyAlignment="1">
      <alignment horizontal="center" vertical="center"/>
    </xf>
    <xf numFmtId="4" fontId="18" fillId="0" borderId="8" xfId="0" applyNumberFormat="1" applyFont="1" applyBorder="1" applyAlignment="1">
      <alignment horizontal="center" vertical="center"/>
    </xf>
    <xf numFmtId="0" fontId="21" fillId="0" borderId="8" xfId="0" applyFont="1" applyBorder="1" applyAlignment="1">
      <alignment horizontal="left" vertical="center"/>
    </xf>
    <xf numFmtId="0" fontId="10" fillId="3" borderId="17" xfId="0" applyFont="1" applyFill="1" applyBorder="1" applyAlignment="1">
      <alignment horizontal="center"/>
    </xf>
    <xf numFmtId="0" fontId="10" fillId="3" borderId="18" xfId="0" applyFont="1" applyFill="1" applyBorder="1" applyAlignment="1">
      <alignment horizontal="center"/>
    </xf>
    <xf numFmtId="0" fontId="21" fillId="0" borderId="8" xfId="0" applyFont="1" applyBorder="1" applyAlignment="1">
      <alignment horizontal="center"/>
    </xf>
    <xf numFmtId="166" fontId="5" fillId="0" borderId="20" xfId="25" applyFont="1" applyBorder="1"/>
    <xf numFmtId="166" fontId="5" fillId="0" borderId="21" xfId="25" applyFont="1" applyBorder="1"/>
    <xf numFmtId="166" fontId="18" fillId="0" borderId="8" xfId="25" applyFont="1" applyFill="1" applyBorder="1"/>
    <xf numFmtId="0" fontId="5" fillId="0" borderId="37" xfId="0" applyFont="1" applyBorder="1"/>
    <xf numFmtId="0" fontId="5" fillId="0" borderId="38" xfId="0" applyFont="1" applyBorder="1"/>
    <xf numFmtId="0" fontId="5" fillId="0" borderId="39" xfId="0" applyFont="1" applyBorder="1"/>
    <xf numFmtId="0" fontId="5" fillId="0" borderId="60" xfId="0" applyFont="1" applyBorder="1"/>
    <xf numFmtId="166" fontId="5" fillId="0" borderId="63" xfId="25" applyFont="1" applyBorder="1"/>
    <xf numFmtId="178" fontId="5" fillId="0" borderId="47" xfId="0" applyNumberFormat="1" applyFont="1" applyBorder="1"/>
    <xf numFmtId="178" fontId="18" fillId="0" borderId="8" xfId="0" applyNumberFormat="1" applyFont="1" applyBorder="1"/>
    <xf numFmtId="0" fontId="10" fillId="3" borderId="54" xfId="0" applyFont="1" applyFill="1" applyBorder="1" applyAlignment="1">
      <alignment horizontal="center"/>
    </xf>
    <xf numFmtId="0" fontId="5" fillId="0" borderId="26" xfId="0" applyFont="1" applyBorder="1"/>
    <xf numFmtId="166" fontId="5" fillId="0" borderId="27" xfId="25" applyFont="1" applyBorder="1"/>
    <xf numFmtId="166" fontId="5" fillId="0" borderId="47" xfId="25" applyFont="1" applyBorder="1"/>
    <xf numFmtId="0" fontId="10" fillId="3" borderId="35" xfId="0" applyFont="1" applyFill="1" applyBorder="1" applyAlignment="1">
      <alignment horizontal="center"/>
    </xf>
    <xf numFmtId="0" fontId="10" fillId="3" borderId="17" xfId="0" applyFont="1" applyFill="1" applyBorder="1"/>
    <xf numFmtId="0" fontId="5" fillId="0" borderId="63" xfId="0" applyFont="1" applyBorder="1"/>
    <xf numFmtId="0" fontId="5" fillId="0" borderId="14" xfId="0" applyFont="1" applyBorder="1"/>
    <xf numFmtId="166" fontId="5" fillId="0" borderId="31" xfId="25" applyFont="1" applyBorder="1"/>
    <xf numFmtId="0" fontId="10" fillId="3" borderId="35" xfId="0" applyFont="1" applyFill="1" applyBorder="1" applyAlignment="1">
      <alignment horizontal="center" wrapText="1"/>
    </xf>
    <xf numFmtId="0" fontId="10" fillId="3" borderId="17" xfId="0" applyFont="1" applyFill="1" applyBorder="1" applyAlignment="1">
      <alignment horizontal="center" wrapText="1"/>
    </xf>
    <xf numFmtId="0" fontId="10" fillId="3" borderId="18" xfId="0" applyFont="1" applyFill="1" applyBorder="1" applyAlignment="1">
      <alignment horizontal="center" wrapText="1"/>
    </xf>
    <xf numFmtId="0" fontId="21" fillId="0" borderId="8" xfId="0" applyFont="1" applyBorder="1" applyAlignment="1">
      <alignment horizontal="center" wrapText="1"/>
    </xf>
    <xf numFmtId="0" fontId="5" fillId="0" borderId="22" xfId="0" applyFont="1" applyBorder="1" applyAlignment="1">
      <alignment horizontal="left"/>
    </xf>
    <xf numFmtId="0" fontId="5" fillId="0" borderId="23" xfId="0" applyFont="1" applyBorder="1" applyAlignment="1">
      <alignment horizontal="left"/>
    </xf>
    <xf numFmtId="166" fontId="5" fillId="0" borderId="20" xfId="25" applyFont="1" applyBorder="1" applyAlignment="1">
      <alignment horizontal="center"/>
    </xf>
    <xf numFmtId="0" fontId="5" fillId="0" borderId="23" xfId="27" applyNumberFormat="1" applyFont="1" applyBorder="1" applyAlignment="1">
      <alignment horizontal="center"/>
    </xf>
    <xf numFmtId="179" fontId="5" fillId="0" borderId="28" xfId="0" applyNumberFormat="1" applyFont="1" applyBorder="1" applyAlignment="1">
      <alignment horizontal="center" wrapText="1"/>
    </xf>
    <xf numFmtId="166" fontId="5" fillId="0" borderId="29" xfId="25" applyFont="1" applyBorder="1" applyAlignment="1">
      <alignment horizontal="center" wrapText="1"/>
    </xf>
    <xf numFmtId="166" fontId="18" fillId="0" borderId="8" xfId="25" applyFont="1" applyFill="1" applyBorder="1" applyAlignment="1">
      <alignment horizontal="center" wrapText="1"/>
    </xf>
    <xf numFmtId="179" fontId="5" fillId="3" borderId="47" xfId="0" applyNumberFormat="1" applyFont="1" applyFill="1" applyBorder="1"/>
    <xf numFmtId="179" fontId="18" fillId="0" borderId="8" xfId="0" applyNumberFormat="1" applyFont="1" applyBorder="1"/>
    <xf numFmtId="0" fontId="10" fillId="3" borderId="53" xfId="0" applyFont="1" applyFill="1" applyBorder="1" applyAlignment="1">
      <alignment horizontal="center" wrapText="1"/>
    </xf>
    <xf numFmtId="166" fontId="5" fillId="0" borderId="23" xfId="25" applyFont="1" applyBorder="1"/>
    <xf numFmtId="9" fontId="5" fillId="0" borderId="55" xfId="27" applyFont="1" applyBorder="1"/>
    <xf numFmtId="9" fontId="5" fillId="0" borderId="20" xfId="27" applyFont="1" applyBorder="1" applyAlignment="1">
      <alignment horizontal="center"/>
    </xf>
    <xf numFmtId="166" fontId="5" fillId="0" borderId="50" xfId="25" applyFont="1" applyBorder="1"/>
    <xf numFmtId="9" fontId="5" fillId="0" borderId="62" xfId="27" applyFont="1" applyBorder="1"/>
    <xf numFmtId="166" fontId="5" fillId="0" borderId="47" xfId="0" applyNumberFormat="1" applyFont="1" applyBorder="1"/>
    <xf numFmtId="166" fontId="18" fillId="0" borderId="8" xfId="0" applyNumberFormat="1" applyFont="1" applyBorder="1"/>
    <xf numFmtId="166" fontId="5" fillId="3" borderId="47" xfId="0" applyNumberFormat="1" applyFont="1" applyFill="1" applyBorder="1"/>
    <xf numFmtId="0" fontId="5" fillId="0" borderId="44" xfId="0" applyFont="1" applyBorder="1"/>
    <xf numFmtId="0" fontId="8" fillId="0" borderId="8" xfId="0" applyFont="1" applyBorder="1"/>
    <xf numFmtId="0" fontId="5" fillId="0" borderId="0" xfId="0" applyFont="1" applyAlignment="1">
      <alignment horizontal="center"/>
    </xf>
    <xf numFmtId="0" fontId="5" fillId="0" borderId="12" xfId="0" applyFont="1" applyBorder="1" applyAlignment="1">
      <alignment horizontal="center"/>
    </xf>
    <xf numFmtId="0" fontId="18" fillId="0" borderId="8" xfId="0" applyFont="1" applyBorder="1" applyAlignment="1">
      <alignment horizontal="center"/>
    </xf>
    <xf numFmtId="0" fontId="10" fillId="0" borderId="22" xfId="0" applyFont="1" applyBorder="1"/>
    <xf numFmtId="0" fontId="5" fillId="0" borderId="23" xfId="0" applyFont="1" applyBorder="1"/>
    <xf numFmtId="0" fontId="5" fillId="0" borderId="24" xfId="0" applyFont="1" applyBorder="1"/>
    <xf numFmtId="0" fontId="10" fillId="0" borderId="33" xfId="0" applyFont="1" applyBorder="1" applyAlignment="1">
      <alignment horizontal="left"/>
    </xf>
    <xf numFmtId="0" fontId="17" fillId="0" borderId="8" xfId="0" applyFont="1" applyBorder="1" applyAlignment="1">
      <alignment wrapText="1"/>
    </xf>
    <xf numFmtId="0" fontId="5" fillId="0" borderId="0" xfId="0" applyFont="1" applyAlignment="1">
      <alignment horizontal="left"/>
    </xf>
    <xf numFmtId="0" fontId="5" fillId="0" borderId="33" xfId="0" applyFont="1" applyBorder="1" applyAlignment="1">
      <alignment horizontal="left"/>
    </xf>
    <xf numFmtId="0" fontId="2" fillId="0" borderId="8" xfId="0" applyFont="1" applyBorder="1" applyAlignment="1">
      <alignment horizontal="right"/>
    </xf>
    <xf numFmtId="0" fontId="18" fillId="0" borderId="41" xfId="0" applyFont="1" applyBorder="1"/>
    <xf numFmtId="0" fontId="18" fillId="0" borderId="42" xfId="0" applyFont="1" applyBorder="1"/>
    <xf numFmtId="0" fontId="18" fillId="0" borderId="43" xfId="0" applyFont="1" applyBorder="1"/>
    <xf numFmtId="0" fontId="5" fillId="0" borderId="58" xfId="0" applyFont="1" applyBorder="1" applyAlignment="1">
      <alignment horizontal="center"/>
    </xf>
    <xf numFmtId="0" fontId="5" fillId="0" borderId="22" xfId="0" applyFont="1" applyBorder="1"/>
    <xf numFmtId="0" fontId="5" fillId="0" borderId="55" xfId="0" applyFont="1" applyBorder="1"/>
    <xf numFmtId="0" fontId="5" fillId="0" borderId="58" xfId="0" applyFont="1" applyBorder="1"/>
    <xf numFmtId="0" fontId="5" fillId="0" borderId="62" xfId="0" applyFont="1" applyBorder="1"/>
    <xf numFmtId="0" fontId="5" fillId="0" borderId="38" xfId="0" applyFont="1" applyBorder="1" applyAlignment="1">
      <alignment horizontal="center"/>
    </xf>
    <xf numFmtId="2" fontId="5" fillId="0" borderId="65" xfId="0" applyNumberFormat="1" applyFont="1" applyBorder="1"/>
    <xf numFmtId="166" fontId="5" fillId="0" borderId="60" xfId="25" applyFont="1" applyBorder="1" applyAlignment="1">
      <alignment horizontal="center"/>
    </xf>
    <xf numFmtId="166" fontId="5" fillId="0" borderId="39" xfId="25" applyFont="1" applyBorder="1" applyAlignment="1">
      <alignment horizontal="center"/>
    </xf>
    <xf numFmtId="166" fontId="5" fillId="0" borderId="68" xfId="25" applyFont="1" applyBorder="1"/>
    <xf numFmtId="0" fontId="5" fillId="5" borderId="37" xfId="0" applyFont="1" applyFill="1" applyBorder="1"/>
    <xf numFmtId="0" fontId="5" fillId="5" borderId="64" xfId="0" applyFont="1" applyFill="1" applyBorder="1" applyAlignment="1">
      <alignment horizontal="left"/>
    </xf>
    <xf numFmtId="0" fontId="5" fillId="5" borderId="20" xfId="0" applyFont="1" applyFill="1" applyBorder="1" applyAlignment="1">
      <alignment horizontal="center"/>
    </xf>
    <xf numFmtId="177" fontId="5" fillId="5" borderId="28" xfId="0" applyNumberFormat="1" applyFont="1" applyFill="1" applyBorder="1" applyAlignment="1">
      <alignment horizontal="right"/>
    </xf>
    <xf numFmtId="0" fontId="5" fillId="5" borderId="28" xfId="0" applyFont="1" applyFill="1" applyBorder="1" applyAlignment="1">
      <alignment horizontal="center"/>
    </xf>
    <xf numFmtId="177" fontId="5" fillId="5" borderId="20" xfId="0" applyNumberFormat="1" applyFont="1" applyFill="1" applyBorder="1" applyAlignment="1">
      <alignment horizontal="right"/>
    </xf>
    <xf numFmtId="173" fontId="5" fillId="5" borderId="28" xfId="0" applyNumberFormat="1" applyFont="1" applyFill="1" applyBorder="1" applyAlignment="1">
      <alignment horizontal="right"/>
    </xf>
    <xf numFmtId="177" fontId="5" fillId="5" borderId="55" xfId="0" applyNumberFormat="1" applyFont="1" applyFill="1" applyBorder="1" applyAlignment="1">
      <alignment horizontal="right"/>
    </xf>
    <xf numFmtId="173" fontId="5" fillId="5" borderId="29" xfId="0" applyNumberFormat="1" applyFont="1" applyFill="1" applyBorder="1" applyAlignment="1">
      <alignment horizontal="right"/>
    </xf>
    <xf numFmtId="2" fontId="5" fillId="0" borderId="58" xfId="0" applyNumberFormat="1" applyFont="1" applyBorder="1" applyAlignment="1">
      <alignment wrapText="1"/>
    </xf>
    <xf numFmtId="166" fontId="5" fillId="0" borderId="57" xfId="25" applyFont="1" applyFill="1" applyBorder="1" applyAlignment="1" applyProtection="1">
      <alignment horizontal="right" vertical="top" wrapText="1"/>
    </xf>
    <xf numFmtId="0" fontId="5" fillId="5" borderId="0" xfId="0" applyFont="1" applyFill="1" applyAlignment="1">
      <alignment horizontal="center"/>
    </xf>
    <xf numFmtId="177" fontId="5" fillId="5" borderId="65" xfId="0" applyNumberFormat="1" applyFont="1" applyFill="1" applyBorder="1" applyAlignment="1">
      <alignment horizontal="right"/>
    </xf>
    <xf numFmtId="0" fontId="5" fillId="0" borderId="22" xfId="6" applyFont="1" applyBorder="1"/>
    <xf numFmtId="0" fontId="5" fillId="0" borderId="37" xfId="6" applyFont="1" applyBorder="1"/>
    <xf numFmtId="2" fontId="5" fillId="5" borderId="20" xfId="0" applyNumberFormat="1" applyFont="1" applyFill="1" applyBorder="1"/>
    <xf numFmtId="2" fontId="5" fillId="5" borderId="23" xfId="0" applyNumberFormat="1" applyFont="1" applyFill="1" applyBorder="1"/>
    <xf numFmtId="165" fontId="5" fillId="0" borderId="20" xfId="26" applyFont="1" applyBorder="1"/>
    <xf numFmtId="173" fontId="5" fillId="5" borderId="56" xfId="0" applyNumberFormat="1" applyFont="1" applyFill="1" applyBorder="1" applyAlignment="1">
      <alignment horizontal="right"/>
    </xf>
    <xf numFmtId="0" fontId="5" fillId="0" borderId="23" xfId="0" applyFont="1" applyBorder="1" applyAlignment="1">
      <alignment horizontal="right"/>
    </xf>
    <xf numFmtId="0" fontId="5" fillId="0" borderId="56" xfId="0" applyFont="1" applyBorder="1"/>
    <xf numFmtId="2" fontId="5" fillId="0" borderId="58" xfId="0" applyNumberFormat="1" applyFont="1" applyBorder="1"/>
    <xf numFmtId="2" fontId="5" fillId="0" borderId="55" xfId="0" applyNumberFormat="1" applyFont="1" applyBorder="1"/>
    <xf numFmtId="0" fontId="14" fillId="7" borderId="20" xfId="10" applyFont="1" applyFill="1" applyBorder="1" applyAlignment="1">
      <alignment horizontal="center" vertical="center" wrapText="1" shrinkToFit="1"/>
    </xf>
    <xf numFmtId="2" fontId="13" fillId="7" borderId="20" xfId="10" applyNumberFormat="1" applyFont="1" applyFill="1" applyBorder="1" applyAlignment="1">
      <alignment horizontal="center" vertical="center" wrapText="1" shrinkToFit="1"/>
    </xf>
    <xf numFmtId="0" fontId="5" fillId="8" borderId="9" xfId="28" applyFont="1" applyFill="1" applyBorder="1" applyAlignment="1">
      <alignment horizontal="center"/>
    </xf>
    <xf numFmtId="0" fontId="10" fillId="8" borderId="10" xfId="28" applyFont="1" applyFill="1" applyBorder="1" applyAlignment="1">
      <alignment horizontal="center"/>
    </xf>
    <xf numFmtId="0" fontId="10" fillId="8" borderId="10" xfId="28" applyFont="1" applyFill="1" applyBorder="1" applyAlignment="1">
      <alignment horizontal="left"/>
    </xf>
    <xf numFmtId="0" fontId="5" fillId="8" borderId="10" xfId="28" applyFont="1" applyFill="1" applyBorder="1" applyAlignment="1">
      <alignment horizontal="center" vertical="center"/>
    </xf>
    <xf numFmtId="0" fontId="5" fillId="8" borderId="17" xfId="28" applyFont="1" applyFill="1" applyBorder="1" applyAlignment="1">
      <alignment horizontal="center" vertical="center"/>
    </xf>
    <xf numFmtId="0" fontId="5" fillId="8" borderId="18" xfId="28" applyFont="1" applyFill="1" applyBorder="1" applyAlignment="1">
      <alignment horizontal="center" vertical="center"/>
    </xf>
    <xf numFmtId="0" fontId="5" fillId="8" borderId="33" xfId="28" applyFont="1" applyFill="1" applyBorder="1" applyAlignment="1">
      <alignment horizontal="center"/>
    </xf>
    <xf numFmtId="0" fontId="10" fillId="8" borderId="0" xfId="28" applyFont="1" applyFill="1" applyBorder="1" applyAlignment="1">
      <alignment horizontal="center"/>
    </xf>
    <xf numFmtId="0" fontId="10" fillId="8" borderId="0" xfId="28" applyFont="1" applyFill="1" applyBorder="1" applyAlignment="1">
      <alignment horizontal="left"/>
    </xf>
    <xf numFmtId="0" fontId="5" fillId="8" borderId="0" xfId="28" applyFont="1" applyFill="1" applyBorder="1" applyAlignment="1">
      <alignment horizontal="right" vertical="center"/>
    </xf>
    <xf numFmtId="0" fontId="5" fillId="8" borderId="0" xfId="28" applyFont="1" applyFill="1" applyBorder="1" applyAlignment="1">
      <alignment horizontal="center" vertical="center"/>
    </xf>
    <xf numFmtId="0" fontId="5" fillId="8" borderId="12" xfId="28" applyFont="1" applyFill="1" applyBorder="1" applyAlignment="1">
      <alignment horizontal="center" vertical="center"/>
    </xf>
    <xf numFmtId="0" fontId="24" fillId="8" borderId="0" xfId="28" applyFont="1" applyFill="1" applyBorder="1" applyAlignment="1">
      <alignment horizontal="center"/>
    </xf>
    <xf numFmtId="0" fontId="5" fillId="8" borderId="0" xfId="28" applyFont="1" applyFill="1" applyBorder="1"/>
    <xf numFmtId="0" fontId="25" fillId="8" borderId="0" xfId="28" applyFont="1" applyFill="1" applyBorder="1" applyAlignment="1">
      <alignment horizontal="left" vertical="center"/>
    </xf>
    <xf numFmtId="0" fontId="10" fillId="8" borderId="33" xfId="28" applyFont="1" applyFill="1" applyBorder="1" applyAlignment="1">
      <alignment horizontal="left" vertical="center"/>
    </xf>
    <xf numFmtId="0" fontId="10" fillId="8" borderId="0" xfId="28" applyFont="1" applyFill="1" applyBorder="1" applyAlignment="1">
      <alignment horizontal="left" vertical="center"/>
    </xf>
    <xf numFmtId="0" fontId="10" fillId="8" borderId="0" xfId="28" applyFont="1" applyFill="1" applyBorder="1" applyAlignment="1">
      <alignment horizontal="center" vertical="center"/>
    </xf>
    <xf numFmtId="0" fontId="10" fillId="8" borderId="33" xfId="28" applyFont="1" applyFill="1" applyBorder="1" applyAlignment="1">
      <alignment horizontal="left"/>
    </xf>
    <xf numFmtId="0" fontId="5" fillId="8" borderId="0" xfId="28" applyFont="1" applyFill="1" applyBorder="1" applyAlignment="1">
      <alignment horizontal="right"/>
    </xf>
    <xf numFmtId="0" fontId="10" fillId="8" borderId="0" xfId="28" applyFont="1" applyFill="1" applyBorder="1" applyAlignment="1">
      <alignment horizontal="right"/>
    </xf>
    <xf numFmtId="0" fontId="5" fillId="8" borderId="12" xfId="28" applyFont="1" applyFill="1" applyBorder="1" applyAlignment="1">
      <alignment horizontal="center"/>
    </xf>
    <xf numFmtId="0" fontId="5" fillId="8" borderId="13" xfId="28" applyFont="1" applyFill="1" applyBorder="1" applyAlignment="1">
      <alignment horizontal="left"/>
    </xf>
    <xf numFmtId="0" fontId="5" fillId="8" borderId="14" xfId="28" applyFont="1" applyFill="1" applyBorder="1" applyAlignment="1">
      <alignment horizontal="right"/>
    </xf>
    <xf numFmtId="0" fontId="5" fillId="8" borderId="14" xfId="28" applyFont="1" applyFill="1" applyBorder="1" applyAlignment="1">
      <alignment horizontal="center"/>
    </xf>
    <xf numFmtId="0" fontId="10" fillId="0" borderId="33" xfId="28" applyFont="1" applyBorder="1" applyAlignment="1" applyProtection="1">
      <alignment horizontal="left"/>
      <protection locked="0"/>
    </xf>
    <xf numFmtId="0" fontId="10" fillId="0" borderId="0" xfId="28" applyFont="1" applyBorder="1" applyAlignment="1" applyProtection="1">
      <alignment horizontal="left"/>
      <protection locked="0"/>
    </xf>
    <xf numFmtId="0" fontId="10" fillId="0" borderId="0" xfId="28" applyFont="1" applyBorder="1" applyAlignment="1" applyProtection="1">
      <alignment horizontal="center"/>
      <protection locked="0"/>
    </xf>
    <xf numFmtId="0" fontId="5" fillId="0" borderId="0" xfId="28" applyFont="1" applyBorder="1" applyProtection="1">
      <protection locked="0"/>
    </xf>
    <xf numFmtId="0" fontId="5" fillId="0" borderId="0" xfId="28" applyFont="1" applyBorder="1"/>
    <xf numFmtId="0" fontId="5" fillId="0" borderId="12" xfId="28" applyFont="1" applyBorder="1"/>
    <xf numFmtId="0" fontId="10" fillId="0" borderId="33" xfId="28" applyFont="1" applyBorder="1" applyProtection="1">
      <protection locked="0"/>
    </xf>
    <xf numFmtId="0" fontId="10" fillId="0" borderId="0" xfId="28" applyFont="1" applyBorder="1"/>
    <xf numFmtId="0" fontId="5" fillId="0" borderId="0" xfId="28" applyFont="1" applyBorder="1" applyAlignment="1" applyProtection="1">
      <alignment horizontal="center"/>
      <protection locked="0"/>
    </xf>
    <xf numFmtId="0" fontId="5" fillId="0" borderId="0" xfId="28" applyFont="1" applyBorder="1" applyAlignment="1" applyProtection="1">
      <alignment horizontal="center" wrapText="1"/>
      <protection locked="0"/>
    </xf>
    <xf numFmtId="0" fontId="5" fillId="0" borderId="12" xfId="28" applyFont="1" applyBorder="1" applyAlignment="1" applyProtection="1">
      <alignment horizontal="center" wrapText="1"/>
      <protection locked="0"/>
    </xf>
    <xf numFmtId="0" fontId="5" fillId="0" borderId="12" xfId="28" applyFont="1" applyBorder="1" applyAlignment="1" applyProtection="1">
      <alignment horizontal="center"/>
      <protection locked="0"/>
    </xf>
    <xf numFmtId="0" fontId="5" fillId="0" borderId="44" xfId="28" applyFont="1" applyBorder="1" applyAlignment="1">
      <alignment horizontal="center"/>
    </xf>
    <xf numFmtId="0" fontId="5" fillId="0" borderId="45" xfId="28" applyFont="1" applyBorder="1" applyAlignment="1">
      <alignment horizontal="center"/>
    </xf>
    <xf numFmtId="0" fontId="5" fillId="0" borderId="0" xfId="28" applyFont="1" applyBorder="1" applyAlignment="1">
      <alignment horizontal="center"/>
    </xf>
    <xf numFmtId="0" fontId="5" fillId="0" borderId="12" xfId="28" applyFont="1" applyBorder="1" applyAlignment="1">
      <alignment horizontal="center"/>
    </xf>
    <xf numFmtId="0" fontId="10" fillId="0" borderId="44" xfId="28" applyFont="1" applyBorder="1"/>
    <xf numFmtId="0" fontId="10" fillId="5" borderId="0" xfId="28" applyFont="1" applyFill="1" applyBorder="1" applyAlignment="1">
      <alignment horizontal="center"/>
    </xf>
    <xf numFmtId="0" fontId="5" fillId="5" borderId="44" xfId="28" applyFont="1" applyFill="1" applyBorder="1" applyAlignment="1">
      <alignment horizontal="center"/>
    </xf>
    <xf numFmtId="0" fontId="27" fillId="5" borderId="45" xfId="28" applyFont="1" applyFill="1" applyBorder="1" applyAlignment="1">
      <alignment horizontal="center"/>
    </xf>
    <xf numFmtId="0" fontId="5" fillId="0" borderId="33" xfId="28" applyFont="1" applyBorder="1"/>
    <xf numFmtId="0" fontId="0" fillId="0" borderId="71" xfId="0" applyBorder="1" applyAlignment="1">
      <alignment horizontal="center" vertical="center" wrapText="1"/>
    </xf>
    <xf numFmtId="9" fontId="0" fillId="0" borderId="71" xfId="0" applyNumberFormat="1" applyBorder="1" applyAlignment="1">
      <alignment horizontal="center" vertical="center" wrapText="1"/>
    </xf>
    <xf numFmtId="0" fontId="0" fillId="0" borderId="71" xfId="0" applyBorder="1" applyAlignment="1">
      <alignment wrapText="1"/>
    </xf>
    <xf numFmtId="2" fontId="5" fillId="11" borderId="23" xfId="0" applyNumberFormat="1" applyFont="1" applyFill="1" applyBorder="1"/>
    <xf numFmtId="2" fontId="5" fillId="0" borderId="23" xfId="0" applyNumberFormat="1" applyFont="1" applyBorder="1"/>
    <xf numFmtId="180" fontId="3" fillId="0" borderId="0" xfId="1" applyNumberFormat="1" applyFont="1"/>
    <xf numFmtId="0" fontId="5" fillId="5" borderId="22" xfId="0" applyFont="1" applyFill="1" applyBorder="1" applyAlignment="1">
      <alignment horizontal="left"/>
    </xf>
    <xf numFmtId="0" fontId="5" fillId="5" borderId="23" xfId="0" applyFont="1" applyFill="1" applyBorder="1" applyAlignment="1">
      <alignment horizontal="left"/>
    </xf>
    <xf numFmtId="0" fontId="5" fillId="5" borderId="55" xfId="0" applyFont="1" applyFill="1" applyBorder="1" applyAlignment="1">
      <alignment horizontal="left"/>
    </xf>
    <xf numFmtId="0" fontId="28" fillId="12" borderId="0" xfId="1" applyFont="1" applyFill="1"/>
    <xf numFmtId="0" fontId="2" fillId="0" borderId="0" xfId="14" applyFont="1"/>
    <xf numFmtId="0" fontId="2" fillId="0" borderId="0" xfId="1" applyFont="1"/>
    <xf numFmtId="175" fontId="10" fillId="12" borderId="20" xfId="18" applyNumberFormat="1" applyFont="1" applyFill="1" applyBorder="1" applyAlignment="1">
      <alignment horizontal="center" vertical="center"/>
    </xf>
    <xf numFmtId="167" fontId="3" fillId="0" borderId="0" xfId="1" applyNumberFormat="1" applyFont="1"/>
    <xf numFmtId="164" fontId="3" fillId="0" borderId="0" xfId="37" applyFont="1"/>
    <xf numFmtId="10" fontId="9" fillId="0" borderId="0" xfId="27" applyNumberFormat="1" applyFont="1" applyAlignment="1">
      <alignment vertical="center" wrapText="1"/>
    </xf>
    <xf numFmtId="181" fontId="28" fillId="12" borderId="0" xfId="27" applyNumberFormat="1" applyFont="1" applyFill="1"/>
    <xf numFmtId="0" fontId="0" fillId="0" borderId="20" xfId="0" applyBorder="1" applyAlignment="1">
      <alignment horizontal="center" vertical="center" wrapText="1"/>
    </xf>
    <xf numFmtId="0" fontId="15" fillId="6" borderId="16" xfId="10" applyFont="1" applyFill="1" applyBorder="1" applyAlignment="1">
      <alignment horizontal="center" vertical="center"/>
    </xf>
    <xf numFmtId="0" fontId="15" fillId="6" borderId="17" xfId="10" applyFont="1" applyFill="1" applyBorder="1" applyAlignment="1">
      <alignment horizontal="center" vertical="center"/>
    </xf>
    <xf numFmtId="0" fontId="15" fillId="6" borderId="19" xfId="10" applyFont="1" applyFill="1" applyBorder="1" applyAlignment="1">
      <alignment horizontal="center" vertical="center"/>
    </xf>
    <xf numFmtId="0" fontId="15" fillId="6" borderId="20" xfId="10" applyFont="1" applyFill="1" applyBorder="1" applyAlignment="1">
      <alignment horizontal="center" vertical="center"/>
    </xf>
    <xf numFmtId="0" fontId="15" fillId="0" borderId="17" xfId="10" applyFont="1" applyBorder="1" applyAlignment="1">
      <alignment horizontal="center" vertical="center"/>
    </xf>
    <xf numFmtId="0" fontId="15" fillId="0" borderId="20" xfId="10" applyFont="1" applyBorder="1" applyAlignment="1">
      <alignment horizontal="center" vertical="center"/>
    </xf>
    <xf numFmtId="170" fontId="6" fillId="6" borderId="17" xfId="10" applyNumberFormat="1" applyFill="1" applyBorder="1" applyAlignment="1">
      <alignment horizontal="center" vertical="center"/>
    </xf>
    <xf numFmtId="170" fontId="6" fillId="6" borderId="18" xfId="10" applyNumberFormat="1" applyFill="1" applyBorder="1" applyAlignment="1">
      <alignment horizontal="center" vertical="center"/>
    </xf>
    <xf numFmtId="170" fontId="6" fillId="6" borderId="20" xfId="10" applyNumberFormat="1" applyFill="1" applyBorder="1" applyAlignment="1">
      <alignment horizontal="center" vertical="center"/>
    </xf>
    <xf numFmtId="170" fontId="6" fillId="6" borderId="21" xfId="10" applyNumberFormat="1" applyFill="1" applyBorder="1" applyAlignment="1">
      <alignment horizontal="center" vertical="center"/>
    </xf>
    <xf numFmtId="0" fontId="14" fillId="0" borderId="20" xfId="10" applyFont="1" applyBorder="1" applyAlignment="1">
      <alignment horizontal="center" vertical="center"/>
    </xf>
    <xf numFmtId="0" fontId="15" fillId="0" borderId="20" xfId="10" applyFont="1" applyBorder="1" applyAlignment="1">
      <alignment horizontal="center" vertical="center" wrapText="1"/>
    </xf>
    <xf numFmtId="0" fontId="15" fillId="0" borderId="21" xfId="10" applyFont="1" applyBorder="1" applyAlignment="1">
      <alignment horizontal="center" vertical="center" wrapText="1"/>
    </xf>
    <xf numFmtId="0" fontId="14" fillId="7" borderId="19" xfId="10" applyFont="1" applyFill="1" applyBorder="1" applyAlignment="1">
      <alignment horizontal="center" vertical="center" wrapText="1" shrinkToFit="1"/>
    </xf>
    <xf numFmtId="0" fontId="14" fillId="7" borderId="20" xfId="10" applyFont="1" applyFill="1" applyBorder="1" applyAlignment="1">
      <alignment horizontal="center" vertical="center" wrapText="1" shrinkToFit="1"/>
    </xf>
    <xf numFmtId="170" fontId="14" fillId="7" borderId="20" xfId="10" applyNumberFormat="1" applyFont="1" applyFill="1" applyBorder="1" applyAlignment="1">
      <alignment horizontal="center" vertical="center" wrapText="1" shrinkToFit="1"/>
    </xf>
    <xf numFmtId="170" fontId="14" fillId="7" borderId="21" xfId="10" applyNumberFormat="1" applyFont="1" applyFill="1" applyBorder="1" applyAlignment="1">
      <alignment horizontal="center" vertical="center" wrapText="1" shrinkToFit="1"/>
    </xf>
    <xf numFmtId="165" fontId="15" fillId="0" borderId="58" xfId="10" applyNumberFormat="1" applyFont="1" applyBorder="1" applyAlignment="1">
      <alignment horizontal="right" vertical="center" wrapText="1"/>
    </xf>
    <xf numFmtId="165" fontId="15" fillId="0" borderId="24" xfId="10" applyNumberFormat="1" applyFont="1" applyBorder="1" applyAlignment="1">
      <alignment horizontal="right" vertical="center" wrapText="1"/>
    </xf>
    <xf numFmtId="4" fontId="14" fillId="2" borderId="66" xfId="4" applyNumberFormat="1" applyFont="1" applyFill="1" applyBorder="1" applyAlignment="1">
      <alignment horizontal="center" vertical="center" wrapText="1"/>
    </xf>
    <xf numFmtId="4" fontId="14" fillId="2" borderId="11" xfId="4" applyNumberFormat="1" applyFont="1" applyFill="1" applyBorder="1" applyAlignment="1">
      <alignment horizontal="center" vertical="center" wrapText="1"/>
    </xf>
    <xf numFmtId="4" fontId="14" fillId="2" borderId="69" xfId="4" applyNumberFormat="1" applyFont="1" applyFill="1" applyBorder="1" applyAlignment="1">
      <alignment horizontal="center" vertical="center" wrapText="1"/>
    </xf>
    <xf numFmtId="4" fontId="14" fillId="2" borderId="15" xfId="4" applyNumberFormat="1" applyFont="1" applyFill="1" applyBorder="1" applyAlignment="1">
      <alignment horizontal="center" vertical="center" wrapText="1"/>
    </xf>
    <xf numFmtId="7" fontId="13" fillId="0" borderId="54" xfId="13" applyNumberFormat="1" applyFont="1" applyBorder="1" applyAlignment="1">
      <alignment horizontal="right" vertical="center" wrapText="1"/>
    </xf>
    <xf numFmtId="7" fontId="13" fillId="0" borderId="36" xfId="13" applyNumberFormat="1" applyFont="1" applyBorder="1" applyAlignment="1">
      <alignment horizontal="right" vertical="center" wrapText="1"/>
    </xf>
    <xf numFmtId="0" fontId="14" fillId="3" borderId="5" xfId="4" applyFont="1" applyFill="1" applyBorder="1" applyAlignment="1">
      <alignment horizontal="left" vertical="center"/>
    </xf>
    <xf numFmtId="0" fontId="14" fillId="3" borderId="6" xfId="4" applyFont="1" applyFill="1" applyBorder="1" applyAlignment="1">
      <alignment horizontal="left" vertical="center"/>
    </xf>
    <xf numFmtId="0" fontId="14" fillId="3" borderId="7" xfId="4" applyFont="1" applyFill="1" applyBorder="1" applyAlignment="1">
      <alignment horizontal="left" vertical="center"/>
    </xf>
    <xf numFmtId="0" fontId="13" fillId="0" borderId="54" xfId="9" applyFont="1" applyBorder="1" applyAlignment="1">
      <alignment horizontal="left" vertical="center" wrapText="1"/>
    </xf>
    <xf numFmtId="0" fontId="13" fillId="0" borderId="53" xfId="9" applyFont="1" applyBorder="1" applyAlignment="1">
      <alignment horizontal="left" vertical="center" wrapText="1"/>
    </xf>
    <xf numFmtId="7" fontId="13" fillId="0" borderId="58" xfId="8" applyNumberFormat="1" applyFont="1" applyBorder="1" applyAlignment="1">
      <alignment horizontal="right" vertical="center" wrapText="1"/>
    </xf>
    <xf numFmtId="7" fontId="13" fillId="0" borderId="24" xfId="8" applyNumberFormat="1" applyFont="1" applyBorder="1" applyAlignment="1">
      <alignment horizontal="right" vertical="center" wrapText="1"/>
    </xf>
    <xf numFmtId="0" fontId="13" fillId="0" borderId="58" xfId="9" applyFont="1" applyBorder="1" applyAlignment="1">
      <alignment horizontal="left" vertical="center" wrapText="1"/>
    </xf>
    <xf numFmtId="0" fontId="13" fillId="0" borderId="55" xfId="9" applyFont="1" applyBorder="1" applyAlignment="1">
      <alignment horizontal="left" vertical="center" wrapText="1"/>
    </xf>
    <xf numFmtId="0" fontId="13" fillId="0" borderId="56" xfId="9" applyFont="1" applyBorder="1" applyAlignment="1">
      <alignment horizontal="left" vertical="center" wrapText="1"/>
    </xf>
    <xf numFmtId="0" fontId="13" fillId="0" borderId="57" xfId="9" applyFont="1" applyBorder="1" applyAlignment="1">
      <alignment horizontal="left" vertical="center" wrapText="1"/>
    </xf>
    <xf numFmtId="170" fontId="14" fillId="0" borderId="61" xfId="7" applyNumberFormat="1" applyFont="1" applyBorder="1" applyAlignment="1">
      <alignment horizontal="right" vertical="center"/>
    </xf>
    <xf numFmtId="170" fontId="14" fillId="0" borderId="51" xfId="7" applyNumberFormat="1" applyFont="1" applyBorder="1" applyAlignment="1">
      <alignment horizontal="right" vertical="center"/>
    </xf>
    <xf numFmtId="7" fontId="13" fillId="0" borderId="58" xfId="13" applyNumberFormat="1" applyFont="1" applyBorder="1" applyAlignment="1">
      <alignment horizontal="right" vertical="center" wrapText="1"/>
    </xf>
    <xf numFmtId="7" fontId="13" fillId="0" borderId="24" xfId="13" applyNumberFormat="1" applyFont="1" applyBorder="1" applyAlignment="1">
      <alignment horizontal="right" vertical="center" wrapText="1"/>
    </xf>
    <xf numFmtId="170" fontId="14" fillId="0" borderId="61" xfId="12" applyNumberFormat="1" applyFont="1" applyBorder="1" applyAlignment="1">
      <alignment horizontal="right" vertical="center"/>
    </xf>
    <xf numFmtId="170" fontId="14" fillId="0" borderId="51" xfId="12" applyNumberFormat="1" applyFont="1" applyBorder="1" applyAlignment="1">
      <alignment horizontal="right" vertical="center"/>
    </xf>
    <xf numFmtId="171" fontId="15" fillId="3" borderId="70" xfId="9" applyNumberFormat="1" applyFont="1" applyFill="1" applyBorder="1" applyAlignment="1">
      <alignment horizontal="right" vertical="center"/>
    </xf>
    <xf numFmtId="171" fontId="15" fillId="3" borderId="7" xfId="9" applyNumberFormat="1" applyFont="1" applyFill="1" applyBorder="1" applyAlignment="1">
      <alignment horizontal="right" vertical="center"/>
    </xf>
    <xf numFmtId="165" fontId="15" fillId="0" borderId="58" xfId="26" applyFont="1" applyBorder="1" applyAlignment="1">
      <alignment horizontal="right" vertical="center"/>
    </xf>
    <xf numFmtId="165" fontId="15" fillId="0" borderId="24" xfId="26" applyFont="1" applyBorder="1" applyAlignment="1">
      <alignment horizontal="right" vertical="center"/>
    </xf>
    <xf numFmtId="165" fontId="15" fillId="0" borderId="58" xfId="9" applyNumberFormat="1" applyFont="1" applyBorder="1" applyAlignment="1">
      <alignment horizontal="right" vertical="center"/>
    </xf>
    <xf numFmtId="165" fontId="15" fillId="0" borderId="24" xfId="9" applyNumberFormat="1" applyFont="1" applyBorder="1" applyAlignment="1">
      <alignment horizontal="right" vertical="center"/>
    </xf>
    <xf numFmtId="0" fontId="14" fillId="2" borderId="16" xfId="4" applyFont="1" applyFill="1" applyBorder="1" applyAlignment="1">
      <alignment horizontal="center" vertical="center" wrapText="1"/>
    </xf>
    <xf numFmtId="0" fontId="14" fillId="2" borderId="25" xfId="4" applyFont="1" applyFill="1" applyBorder="1" applyAlignment="1">
      <alignment horizontal="center" vertical="center" wrapText="1"/>
    </xf>
    <xf numFmtId="0" fontId="14" fillId="2" borderId="17" xfId="4" applyFont="1" applyFill="1" applyBorder="1" applyAlignment="1">
      <alignment horizontal="center" vertical="center" wrapText="1"/>
    </xf>
    <xf numFmtId="0" fontId="14" fillId="2" borderId="26" xfId="4" applyFont="1" applyFill="1" applyBorder="1" applyAlignment="1">
      <alignment horizontal="center" vertical="center" wrapText="1"/>
    </xf>
    <xf numFmtId="4" fontId="14" fillId="2" borderId="17" xfId="4" applyNumberFormat="1" applyFont="1" applyFill="1" applyBorder="1" applyAlignment="1">
      <alignment horizontal="center" vertical="center" wrapText="1"/>
    </xf>
    <xf numFmtId="4" fontId="14" fillId="2" borderId="26" xfId="4" applyNumberFormat="1" applyFont="1" applyFill="1" applyBorder="1" applyAlignment="1">
      <alignment horizontal="center" vertical="center" wrapText="1"/>
    </xf>
    <xf numFmtId="165" fontId="15" fillId="0" borderId="58" xfId="9" applyNumberFormat="1" applyFont="1" applyBorder="1" applyAlignment="1">
      <alignment vertical="center"/>
    </xf>
    <xf numFmtId="165" fontId="15" fillId="0" borderId="24" xfId="9" applyNumberFormat="1" applyFont="1" applyBorder="1" applyAlignment="1">
      <alignment vertical="center"/>
    </xf>
    <xf numFmtId="0" fontId="13" fillId="0" borderId="54" xfId="9" applyFont="1" applyBorder="1" applyAlignment="1">
      <alignment horizontal="left" vertical="center"/>
    </xf>
    <xf numFmtId="0" fontId="13" fillId="0" borderId="53" xfId="9" applyFont="1" applyBorder="1" applyAlignment="1">
      <alignment horizontal="left" vertical="center"/>
    </xf>
    <xf numFmtId="0" fontId="13" fillId="0" borderId="58" xfId="9" applyFont="1" applyBorder="1" applyAlignment="1">
      <alignment horizontal="left" vertical="center"/>
    </xf>
    <xf numFmtId="0" fontId="13" fillId="0" borderId="55" xfId="9" applyFont="1" applyBorder="1" applyAlignment="1">
      <alignment horizontal="left" vertical="center"/>
    </xf>
    <xf numFmtId="0" fontId="5" fillId="7" borderId="20" xfId="10" applyFont="1" applyFill="1" applyBorder="1" applyAlignment="1">
      <alignment horizontal="center" vertical="center" wrapText="1" shrinkToFit="1"/>
    </xf>
    <xf numFmtId="170" fontId="5" fillId="7" borderId="20" xfId="10" applyNumberFormat="1" applyFont="1" applyFill="1" applyBorder="1" applyAlignment="1">
      <alignment horizontal="center" vertical="center" wrapText="1" shrinkToFit="1"/>
    </xf>
    <xf numFmtId="170" fontId="5" fillId="7" borderId="21" xfId="10" applyNumberFormat="1" applyFont="1" applyFill="1" applyBorder="1" applyAlignment="1">
      <alignment horizontal="center" vertical="center" wrapText="1" shrinkToFit="1"/>
    </xf>
    <xf numFmtId="0" fontId="13" fillId="7" borderId="37" xfId="10" applyFont="1" applyFill="1" applyBorder="1" applyAlignment="1">
      <alignment horizontal="center" vertical="center" wrapText="1" shrinkToFit="1"/>
    </xf>
    <xf numFmtId="0" fontId="13" fillId="7" borderId="38" xfId="10" applyFont="1" applyFill="1" applyBorder="1" applyAlignment="1">
      <alignment horizontal="center" vertical="center" wrapText="1" shrinkToFit="1"/>
    </xf>
    <xf numFmtId="0" fontId="13" fillId="7" borderId="39" xfId="10" applyFont="1" applyFill="1" applyBorder="1" applyAlignment="1">
      <alignment horizontal="center" vertical="center" wrapText="1" shrinkToFit="1"/>
    </xf>
    <xf numFmtId="0" fontId="13" fillId="7" borderId="33" xfId="10" applyFont="1" applyFill="1" applyBorder="1" applyAlignment="1">
      <alignment horizontal="center" vertical="center" wrapText="1" shrinkToFit="1"/>
    </xf>
    <xf numFmtId="0" fontId="13" fillId="7" borderId="0" xfId="10" applyFont="1" applyFill="1" applyAlignment="1">
      <alignment horizontal="center" vertical="center" wrapText="1" shrinkToFit="1"/>
    </xf>
    <xf numFmtId="0" fontId="13" fillId="7" borderId="40" xfId="10" applyFont="1" applyFill="1" applyBorder="1" applyAlignment="1">
      <alignment horizontal="center" vertical="center" wrapText="1" shrinkToFit="1"/>
    </xf>
    <xf numFmtId="0" fontId="13" fillId="7" borderId="60" xfId="10" applyFont="1" applyFill="1" applyBorder="1" applyAlignment="1">
      <alignment horizontal="left" vertical="top" wrapText="1" shrinkToFit="1"/>
    </xf>
    <xf numFmtId="0" fontId="13" fillId="7" borderId="38" xfId="10" applyFont="1" applyFill="1" applyBorder="1" applyAlignment="1">
      <alignment horizontal="left" vertical="top" wrapText="1" shrinkToFit="1"/>
    </xf>
    <xf numFmtId="0" fontId="14" fillId="7" borderId="38" xfId="10" applyFont="1" applyFill="1" applyBorder="1" applyAlignment="1">
      <alignment horizontal="left" vertical="top" wrapText="1" shrinkToFit="1"/>
    </xf>
    <xf numFmtId="0" fontId="14" fillId="7" borderId="52" xfId="10" applyFont="1" applyFill="1" applyBorder="1" applyAlignment="1">
      <alignment horizontal="left" vertical="top" wrapText="1" shrinkToFit="1"/>
    </xf>
    <xf numFmtId="0" fontId="13" fillId="7" borderId="59" xfId="10" applyFont="1" applyFill="1" applyBorder="1" applyAlignment="1">
      <alignment horizontal="left" vertical="top" wrapText="1" shrinkToFit="1"/>
    </xf>
    <xf numFmtId="0" fontId="13" fillId="7" borderId="0" xfId="10" applyFont="1" applyFill="1" applyAlignment="1">
      <alignment horizontal="left" vertical="top" wrapText="1" shrinkToFit="1"/>
    </xf>
    <xf numFmtId="0" fontId="13" fillId="7" borderId="12" xfId="10" applyFont="1" applyFill="1" applyBorder="1" applyAlignment="1">
      <alignment horizontal="left" vertical="top" wrapText="1" shrinkToFit="1"/>
    </xf>
    <xf numFmtId="0" fontId="13" fillId="7" borderId="56" xfId="10" applyFont="1" applyFill="1" applyBorder="1" applyAlignment="1">
      <alignment horizontal="left" vertical="top" wrapText="1" shrinkToFit="1"/>
    </xf>
    <xf numFmtId="0" fontId="13" fillId="7" borderId="44" xfId="10" applyFont="1" applyFill="1" applyBorder="1" applyAlignment="1">
      <alignment horizontal="left" vertical="top" wrapText="1" shrinkToFit="1"/>
    </xf>
    <xf numFmtId="0" fontId="13" fillId="7" borderId="45" xfId="10" applyFont="1" applyFill="1" applyBorder="1" applyAlignment="1">
      <alignment horizontal="left" vertical="top" wrapText="1" shrinkToFit="1"/>
    </xf>
    <xf numFmtId="0" fontId="13" fillId="7" borderId="19" xfId="10" applyFont="1" applyFill="1" applyBorder="1" applyAlignment="1">
      <alignment horizontal="center" vertical="center" wrapText="1" shrinkToFit="1"/>
    </xf>
    <xf numFmtId="0" fontId="13" fillId="7" borderId="20" xfId="10" applyFont="1" applyFill="1" applyBorder="1" applyAlignment="1">
      <alignment horizontal="center" vertical="center" wrapText="1" shrinkToFit="1"/>
    </xf>
    <xf numFmtId="0" fontId="14" fillId="0" borderId="17" xfId="5" applyFont="1" applyBorder="1" applyAlignment="1">
      <alignment horizontal="center" vertical="center" wrapText="1"/>
    </xf>
    <xf numFmtId="0" fontId="14" fillId="2" borderId="9" xfId="4" applyFont="1" applyFill="1" applyBorder="1" applyAlignment="1">
      <alignment horizontal="center" vertical="center" wrapText="1"/>
    </xf>
    <xf numFmtId="0" fontId="14" fillId="2" borderId="10" xfId="4" applyFont="1" applyFill="1" applyBorder="1" applyAlignment="1">
      <alignment horizontal="center" vertical="center" wrapText="1"/>
    </xf>
    <xf numFmtId="0" fontId="14" fillId="2" borderId="13" xfId="4" applyFont="1" applyFill="1" applyBorder="1" applyAlignment="1">
      <alignment horizontal="center" vertical="center" wrapText="1"/>
    </xf>
    <xf numFmtId="0" fontId="14" fillId="2" borderId="14" xfId="4" applyFont="1" applyFill="1" applyBorder="1" applyAlignment="1">
      <alignment horizontal="center" vertical="center" wrapText="1"/>
    </xf>
    <xf numFmtId="0" fontId="10" fillId="12" borderId="20" xfId="2" applyFont="1" applyFill="1" applyBorder="1" applyAlignment="1">
      <alignment horizontal="center" vertical="center" wrapText="1"/>
    </xf>
    <xf numFmtId="0" fontId="10" fillId="12" borderId="20" xfId="2" applyFont="1" applyFill="1" applyBorder="1" applyAlignment="1">
      <alignment horizontal="center" vertical="center"/>
    </xf>
    <xf numFmtId="3" fontId="10" fillId="12" borderId="20" xfId="2" applyNumberFormat="1" applyFont="1" applyFill="1" applyBorder="1" applyAlignment="1">
      <alignment horizontal="center" vertical="center" wrapText="1"/>
    </xf>
    <xf numFmtId="3" fontId="10" fillId="12" borderId="20" xfId="2" applyNumberFormat="1" applyFont="1" applyFill="1" applyBorder="1" applyAlignment="1">
      <alignment horizontal="center" vertical="center"/>
    </xf>
    <xf numFmtId="0" fontId="5" fillId="0" borderId="26" xfId="2" applyFont="1" applyBorder="1" applyAlignment="1">
      <alignment horizontal="center" vertical="center" wrapText="1"/>
    </xf>
    <xf numFmtId="0" fontId="5" fillId="0" borderId="61" xfId="2" applyFont="1" applyBorder="1" applyAlignment="1">
      <alignment horizontal="center" vertical="center" wrapText="1"/>
    </xf>
    <xf numFmtId="0" fontId="5" fillId="0" borderId="27" xfId="2" applyFont="1" applyBorder="1" applyAlignment="1">
      <alignment horizontal="center" vertical="center" wrapText="1"/>
    </xf>
    <xf numFmtId="0" fontId="14" fillId="3" borderId="5" xfId="9" applyFont="1" applyFill="1" applyBorder="1" applyAlignment="1">
      <alignment horizontal="left" vertical="center"/>
    </xf>
    <xf numFmtId="0" fontId="14" fillId="3" borderId="6" xfId="9" applyFont="1" applyFill="1" applyBorder="1" applyAlignment="1">
      <alignment horizontal="left" vertical="center"/>
    </xf>
    <xf numFmtId="0" fontId="14" fillId="3" borderId="7" xfId="9" applyFont="1" applyFill="1" applyBorder="1" applyAlignment="1">
      <alignment horizontal="left" vertical="center"/>
    </xf>
    <xf numFmtId="0" fontId="10" fillId="3" borderId="5" xfId="9" applyFont="1" applyFill="1" applyBorder="1" applyAlignment="1">
      <alignment horizontal="right" vertical="center"/>
    </xf>
    <xf numFmtId="0" fontId="10" fillId="3" borderId="6" xfId="9" applyFont="1" applyFill="1" applyBorder="1" applyAlignment="1">
      <alignment horizontal="right" vertical="center"/>
    </xf>
    <xf numFmtId="0" fontId="10" fillId="3" borderId="32" xfId="9" applyFont="1" applyFill="1" applyBorder="1" applyAlignment="1">
      <alignment horizontal="right" vertical="center"/>
    </xf>
    <xf numFmtId="4" fontId="15" fillId="0" borderId="20" xfId="9" applyNumberFormat="1" applyFont="1" applyBorder="1" applyAlignment="1">
      <alignment horizontal="right" vertical="center"/>
    </xf>
    <xf numFmtId="9" fontId="5" fillId="12" borderId="58" xfId="19" applyFont="1" applyFill="1" applyBorder="1" applyAlignment="1">
      <alignment horizontal="center" vertical="center"/>
    </xf>
    <xf numFmtId="9" fontId="5" fillId="12" borderId="24" xfId="19" applyFont="1" applyFill="1" applyBorder="1" applyAlignment="1">
      <alignment horizontal="center" vertical="center"/>
    </xf>
    <xf numFmtId="0" fontId="5" fillId="12" borderId="22" xfId="2" applyFont="1" applyFill="1" applyBorder="1" applyAlignment="1">
      <alignment horizontal="left" vertical="center" wrapText="1"/>
    </xf>
    <xf numFmtId="0" fontId="5" fillId="12" borderId="23" xfId="2" applyFont="1" applyFill="1" applyBorder="1" applyAlignment="1">
      <alignment horizontal="left" vertical="center" wrapText="1"/>
    </xf>
    <xf numFmtId="0" fontId="5" fillId="12" borderId="55" xfId="2" applyFont="1" applyFill="1" applyBorder="1" applyAlignment="1">
      <alignment horizontal="left" vertical="center" wrapText="1"/>
    </xf>
    <xf numFmtId="0" fontId="15" fillId="0" borderId="20" xfId="10" applyFont="1" applyBorder="1" applyAlignment="1">
      <alignment horizontal="right" vertical="center" wrapText="1"/>
    </xf>
    <xf numFmtId="175" fontId="10" fillId="12" borderId="58" xfId="18" applyNumberFormat="1" applyFont="1" applyFill="1" applyBorder="1" applyAlignment="1">
      <alignment horizontal="center" vertical="center"/>
    </xf>
    <xf numFmtId="175" fontId="10" fillId="12" borderId="24" xfId="18" applyNumberFormat="1" applyFont="1" applyFill="1" applyBorder="1" applyAlignment="1">
      <alignment horizontal="center" vertical="center"/>
    </xf>
    <xf numFmtId="0" fontId="5" fillId="0" borderId="35" xfId="17" applyFont="1" applyBorder="1" applyAlignment="1">
      <alignment horizontal="center" vertical="center"/>
    </xf>
    <xf numFmtId="0" fontId="5" fillId="0" borderId="36" xfId="17" applyFont="1" applyBorder="1" applyAlignment="1">
      <alignment horizontal="center" vertical="center"/>
    </xf>
    <xf numFmtId="3" fontId="10" fillId="12" borderId="28" xfId="2" applyNumberFormat="1" applyFont="1" applyFill="1" applyBorder="1" applyAlignment="1">
      <alignment horizontal="center" vertical="center" wrapText="1"/>
    </xf>
    <xf numFmtId="0" fontId="5" fillId="0" borderId="37" xfId="6" applyFont="1" applyBorder="1" applyAlignment="1">
      <alignment horizontal="left" vertical="center" wrapText="1"/>
    </xf>
    <xf numFmtId="0" fontId="5" fillId="0" borderId="38" xfId="6" applyFont="1" applyBorder="1" applyAlignment="1">
      <alignment horizontal="left" vertical="center" wrapText="1"/>
    </xf>
    <xf numFmtId="0" fontId="5" fillId="0" borderId="39" xfId="6" applyFont="1" applyBorder="1" applyAlignment="1">
      <alignment horizontal="left" vertical="center" wrapText="1"/>
    </xf>
    <xf numFmtId="0" fontId="5" fillId="0" borderId="33" xfId="6" applyFont="1" applyBorder="1" applyAlignment="1">
      <alignment horizontal="left" vertical="center" wrapText="1"/>
    </xf>
    <xf numFmtId="0" fontId="5" fillId="0" borderId="0" xfId="6" applyFont="1" applyAlignment="1">
      <alignment horizontal="left" vertical="center" wrapText="1"/>
    </xf>
    <xf numFmtId="0" fontId="5" fillId="0" borderId="40" xfId="6" applyFont="1" applyBorder="1" applyAlignment="1">
      <alignment horizontal="left" vertical="center" wrapText="1"/>
    </xf>
    <xf numFmtId="0" fontId="5" fillId="0" borderId="13" xfId="6" applyFont="1" applyBorder="1" applyAlignment="1">
      <alignment horizontal="left" vertical="center" wrapText="1"/>
    </xf>
    <xf numFmtId="0" fontId="5" fillId="0" borderId="14" xfId="6" applyFont="1" applyBorder="1" applyAlignment="1">
      <alignment horizontal="left" vertical="center" wrapText="1"/>
    </xf>
    <xf numFmtId="0" fontId="5" fillId="0" borderId="30" xfId="6" applyFont="1" applyBorder="1" applyAlignment="1">
      <alignment horizontal="left" vertical="center" wrapText="1"/>
    </xf>
    <xf numFmtId="0" fontId="10" fillId="0" borderId="0" xfId="2" applyFont="1" applyAlignment="1">
      <alignment vertical="center" wrapText="1"/>
    </xf>
    <xf numFmtId="3" fontId="10" fillId="0" borderId="0" xfId="2" applyNumberFormat="1" applyFont="1" applyAlignment="1">
      <alignment horizontal="center" vertical="center" wrapText="1"/>
    </xf>
    <xf numFmtId="0" fontId="10" fillId="0" borderId="0" xfId="0" applyFont="1" applyAlignment="1">
      <alignment horizontal="left"/>
    </xf>
    <xf numFmtId="0" fontId="10" fillId="0" borderId="0" xfId="0" applyFont="1" applyAlignment="1">
      <alignment horizontal="left" wrapText="1"/>
    </xf>
    <xf numFmtId="0" fontId="5" fillId="0" borderId="0" xfId="0" applyFont="1" applyAlignment="1">
      <alignment horizontal="left" wrapText="1"/>
    </xf>
    <xf numFmtId="0" fontId="29" fillId="0" borderId="0" xfId="0" applyFont="1" applyAlignment="1">
      <alignment horizontal="left" wrapText="1"/>
    </xf>
    <xf numFmtId="0" fontId="29" fillId="0" borderId="0" xfId="0" applyFont="1" applyAlignment="1">
      <alignment horizontal="left"/>
    </xf>
    <xf numFmtId="0" fontId="29" fillId="0" borderId="0" xfId="0" applyFont="1" applyAlignment="1">
      <alignment horizontal="left" vertical="center"/>
    </xf>
    <xf numFmtId="0" fontId="5" fillId="10" borderId="5" xfId="28" applyFont="1" applyFill="1" applyBorder="1" applyAlignment="1">
      <alignment horizontal="center"/>
    </xf>
    <xf numFmtId="0" fontId="5" fillId="10" borderId="6" xfId="28" applyFont="1" applyFill="1" applyBorder="1" applyAlignment="1">
      <alignment horizontal="center"/>
    </xf>
    <xf numFmtId="0" fontId="5" fillId="10" borderId="7" xfId="28" applyFont="1" applyFill="1" applyBorder="1" applyAlignment="1">
      <alignment horizontal="center"/>
    </xf>
    <xf numFmtId="0" fontId="10" fillId="8" borderId="33" xfId="28" applyFont="1" applyFill="1" applyBorder="1" applyAlignment="1">
      <alignment horizontal="left" vertical="center"/>
    </xf>
    <xf numFmtId="0" fontId="10" fillId="8" borderId="0" xfId="28" applyFont="1" applyFill="1" applyBorder="1" applyAlignment="1">
      <alignment horizontal="left" vertical="center"/>
    </xf>
    <xf numFmtId="0" fontId="10" fillId="8" borderId="0" xfId="28" applyFont="1" applyFill="1" applyBorder="1" applyAlignment="1">
      <alignment horizontal="center" vertical="center"/>
    </xf>
    <xf numFmtId="0" fontId="5" fillId="8" borderId="44" xfId="28" applyFont="1" applyFill="1" applyBorder="1" applyAlignment="1">
      <alignment horizontal="center"/>
    </xf>
    <xf numFmtId="0" fontId="5" fillId="8" borderId="9" xfId="28" applyFont="1" applyFill="1" applyBorder="1" applyAlignment="1">
      <alignment horizontal="center"/>
    </xf>
    <xf numFmtId="0" fontId="5" fillId="8" borderId="33" xfId="28" applyFont="1" applyFill="1" applyBorder="1" applyAlignment="1">
      <alignment horizontal="center"/>
    </xf>
    <xf numFmtId="0" fontId="5" fillId="8" borderId="13" xfId="28" applyFont="1" applyFill="1" applyBorder="1" applyAlignment="1">
      <alignment horizontal="center"/>
    </xf>
    <xf numFmtId="0" fontId="10" fillId="9" borderId="10" xfId="28" applyFont="1" applyFill="1" applyBorder="1" applyAlignment="1">
      <alignment horizontal="center"/>
    </xf>
    <xf numFmtId="0" fontId="10" fillId="9" borderId="67" xfId="28" applyFont="1" applyFill="1" applyBorder="1" applyAlignment="1">
      <alignment horizontal="center"/>
    </xf>
    <xf numFmtId="0" fontId="5" fillId="9" borderId="17" xfId="32" applyFont="1" applyFill="1" applyBorder="1" applyAlignment="1">
      <alignment horizontal="left" vertical="center"/>
    </xf>
    <xf numFmtId="0" fontId="5" fillId="9" borderId="20" xfId="32" applyFont="1" applyFill="1" applyBorder="1" applyAlignment="1">
      <alignment horizontal="left" vertical="center"/>
    </xf>
    <xf numFmtId="0" fontId="5" fillId="9" borderId="66" xfId="32" applyFont="1" applyFill="1" applyBorder="1" applyAlignment="1">
      <alignment horizontal="center" vertical="center"/>
    </xf>
    <xf numFmtId="0" fontId="5" fillId="9" borderId="10" xfId="32" applyFont="1" applyFill="1" applyBorder="1" applyAlignment="1">
      <alignment horizontal="center" vertical="center"/>
    </xf>
    <xf numFmtId="0" fontId="5" fillId="9" borderId="11" xfId="32" applyFont="1" applyFill="1" applyBorder="1" applyAlignment="1">
      <alignment horizontal="center" vertical="center"/>
    </xf>
    <xf numFmtId="0" fontId="5" fillId="9" borderId="56" xfId="32" applyFont="1" applyFill="1" applyBorder="1" applyAlignment="1">
      <alignment horizontal="center" vertical="center"/>
    </xf>
    <xf numFmtId="0" fontId="5" fillId="9" borderId="44" xfId="32" applyFont="1" applyFill="1" applyBorder="1" applyAlignment="1">
      <alignment horizontal="center" vertical="center"/>
    </xf>
    <xf numFmtId="0" fontId="5" fillId="9" borderId="45" xfId="32" applyFont="1" applyFill="1" applyBorder="1" applyAlignment="1">
      <alignment horizontal="center" vertical="center"/>
    </xf>
    <xf numFmtId="0" fontId="10" fillId="9" borderId="0" xfId="28" applyFont="1" applyFill="1" applyBorder="1" applyAlignment="1">
      <alignment horizontal="center"/>
    </xf>
    <xf numFmtId="0" fontId="10" fillId="9" borderId="40" xfId="28" applyFont="1" applyFill="1" applyBorder="1" applyAlignment="1">
      <alignment horizontal="center"/>
    </xf>
    <xf numFmtId="0" fontId="5" fillId="9" borderId="65" xfId="32" applyFont="1" applyFill="1" applyBorder="1" applyAlignment="1">
      <alignment horizontal="left" vertical="center"/>
    </xf>
    <xf numFmtId="0" fontId="5" fillId="9" borderId="28" xfId="28" applyFont="1" applyFill="1" applyBorder="1" applyAlignment="1">
      <alignment horizontal="left" vertical="center"/>
    </xf>
    <xf numFmtId="0" fontId="5" fillId="9" borderId="60" xfId="32" applyFont="1" applyFill="1" applyBorder="1" applyAlignment="1">
      <alignment horizontal="center" vertical="center"/>
    </xf>
    <xf numFmtId="0" fontId="5" fillId="9" borderId="38" xfId="32" applyFont="1" applyFill="1" applyBorder="1" applyAlignment="1">
      <alignment horizontal="center" vertical="center"/>
    </xf>
    <xf numFmtId="0" fontId="5" fillId="9" borderId="52" xfId="32" applyFont="1" applyFill="1" applyBorder="1" applyAlignment="1">
      <alignment horizontal="center" vertical="center"/>
    </xf>
    <xf numFmtId="0" fontId="5" fillId="9" borderId="56" xfId="28" applyFont="1" applyFill="1" applyBorder="1" applyAlignment="1">
      <alignment horizontal="center" vertical="center"/>
    </xf>
    <xf numFmtId="0" fontId="5" fillId="9" borderId="44" xfId="28" applyFont="1" applyFill="1" applyBorder="1" applyAlignment="1">
      <alignment horizontal="center" vertical="center"/>
    </xf>
    <xf numFmtId="0" fontId="5" fillId="9" borderId="45" xfId="28" applyFont="1" applyFill="1" applyBorder="1" applyAlignment="1">
      <alignment horizontal="center" vertical="center"/>
    </xf>
    <xf numFmtId="0" fontId="5" fillId="9" borderId="63" xfId="32" applyFont="1" applyFill="1" applyBorder="1" applyAlignment="1">
      <alignment horizontal="left" vertical="center"/>
    </xf>
    <xf numFmtId="0" fontId="5" fillId="9" borderId="65" xfId="32" applyFont="1" applyFill="1" applyBorder="1" applyAlignment="1">
      <alignment horizontal="center" vertical="center"/>
    </xf>
    <xf numFmtId="0" fontId="5" fillId="9" borderId="63" xfId="32" applyFont="1" applyFill="1" applyBorder="1" applyAlignment="1">
      <alignment horizontal="center" vertical="center"/>
    </xf>
    <xf numFmtId="0" fontId="5" fillId="9" borderId="68" xfId="32" applyFont="1" applyFill="1" applyBorder="1" applyAlignment="1">
      <alignment horizontal="center" vertical="center"/>
    </xf>
    <xf numFmtId="0" fontId="5" fillId="9" borderId="31" xfId="32" applyFont="1" applyFill="1" applyBorder="1" applyAlignment="1">
      <alignment horizontal="center" vertical="center"/>
    </xf>
    <xf numFmtId="44" fontId="5" fillId="5" borderId="58" xfId="26" applyNumberFormat="1" applyFont="1" applyFill="1" applyBorder="1" applyAlignment="1">
      <alignment horizontal="center"/>
    </xf>
    <xf numFmtId="44" fontId="5" fillId="5" borderId="55" xfId="26" applyNumberFormat="1" applyFont="1" applyFill="1" applyBorder="1" applyAlignment="1">
      <alignment horizontal="center"/>
    </xf>
    <xf numFmtId="44" fontId="5" fillId="0" borderId="58" xfId="26" applyNumberFormat="1" applyFont="1" applyFill="1" applyBorder="1" applyAlignment="1">
      <alignment horizontal="center"/>
    </xf>
    <xf numFmtId="44" fontId="5" fillId="0" borderId="55" xfId="26" applyNumberFormat="1" applyFont="1" applyFill="1" applyBorder="1" applyAlignment="1">
      <alignment horizontal="center"/>
    </xf>
    <xf numFmtId="173" fontId="5" fillId="5" borderId="58" xfId="0" applyNumberFormat="1" applyFont="1" applyFill="1" applyBorder="1" applyAlignment="1">
      <alignment horizontal="right"/>
    </xf>
    <xf numFmtId="173" fontId="5" fillId="5" borderId="55" xfId="0" applyNumberFormat="1" applyFont="1" applyFill="1" applyBorder="1" applyAlignment="1">
      <alignment horizontal="right"/>
    </xf>
    <xf numFmtId="0" fontId="10" fillId="9" borderId="14" xfId="28" applyFont="1" applyFill="1" applyBorder="1" applyAlignment="1">
      <alignment horizontal="center"/>
    </xf>
    <xf numFmtId="0" fontId="10" fillId="9" borderId="30" xfId="28" applyFont="1" applyFill="1" applyBorder="1" applyAlignment="1">
      <alignment horizontal="center"/>
    </xf>
    <xf numFmtId="0" fontId="10" fillId="3" borderId="5" xfId="0" applyFont="1" applyFill="1" applyBorder="1" applyAlignment="1" applyProtection="1">
      <alignment horizontal="center"/>
      <protection locked="0"/>
    </xf>
    <xf numFmtId="0" fontId="10" fillId="3" borderId="6" xfId="0"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5" fillId="8" borderId="14" xfId="28" applyFont="1" applyFill="1" applyBorder="1" applyAlignment="1">
      <alignment horizontal="center"/>
    </xf>
    <xf numFmtId="0" fontId="5" fillId="8" borderId="15" xfId="28" applyFont="1" applyFill="1" applyBorder="1" applyAlignment="1">
      <alignment horizontal="center"/>
    </xf>
    <xf numFmtId="0" fontId="10" fillId="0" borderId="33" xfId="28" applyFont="1" applyBorder="1" applyAlignment="1" applyProtection="1">
      <alignment horizontal="left" vertical="center"/>
      <protection locked="0"/>
    </xf>
    <xf numFmtId="0" fontId="10" fillId="0" borderId="0" xfId="28" applyFont="1" applyBorder="1" applyAlignment="1" applyProtection="1">
      <alignment horizontal="left" vertical="center"/>
      <protection locked="0"/>
    </xf>
    <xf numFmtId="0" fontId="26" fillId="0" borderId="0" xfId="28" applyFont="1" applyBorder="1" applyAlignment="1" applyProtection="1">
      <alignment horizontal="justify" vertical="center" wrapText="1"/>
      <protection locked="0"/>
    </xf>
    <xf numFmtId="0" fontId="26" fillId="0" borderId="12" xfId="28" applyFont="1" applyBorder="1" applyAlignment="1" applyProtection="1">
      <alignment horizontal="justify" vertical="center" wrapText="1"/>
      <protection locked="0"/>
    </xf>
    <xf numFmtId="0" fontId="5" fillId="0" borderId="44" xfId="28" applyFont="1" applyBorder="1" applyAlignment="1">
      <alignment horizontal="center"/>
    </xf>
    <xf numFmtId="0" fontId="5" fillId="0" borderId="44" xfId="28" applyNumberFormat="1" applyFont="1" applyBorder="1" applyAlignment="1">
      <alignment horizontal="center"/>
    </xf>
    <xf numFmtId="0" fontId="5" fillId="0" borderId="45" xfId="28" applyNumberFormat="1" applyFont="1" applyBorder="1" applyAlignment="1">
      <alignment horizontal="center"/>
    </xf>
    <xf numFmtId="0" fontId="10" fillId="3" borderId="34" xfId="0" applyFont="1" applyFill="1" applyBorder="1" applyAlignment="1">
      <alignment horizontal="center" vertical="center" wrapText="1"/>
    </xf>
    <xf numFmtId="0" fontId="10" fillId="3" borderId="35" xfId="0" applyFont="1" applyFill="1" applyBorder="1" applyAlignment="1">
      <alignment horizontal="center" vertical="center" wrapText="1"/>
    </xf>
    <xf numFmtId="0" fontId="10" fillId="3" borderId="36" xfId="0" applyFont="1" applyFill="1" applyBorder="1" applyAlignment="1">
      <alignment horizontal="center" vertical="center" wrapText="1"/>
    </xf>
    <xf numFmtId="0" fontId="10" fillId="3" borderId="34" xfId="0" applyFont="1" applyFill="1" applyBorder="1" applyAlignment="1">
      <alignment horizontal="center" vertical="center"/>
    </xf>
    <xf numFmtId="0" fontId="10" fillId="3" borderId="36" xfId="0" applyFont="1" applyFill="1" applyBorder="1" applyAlignment="1">
      <alignment horizontal="center" vertical="center"/>
    </xf>
    <xf numFmtId="0" fontId="5" fillId="3" borderId="49" xfId="0" applyFont="1" applyFill="1" applyBorder="1" applyAlignment="1">
      <alignment horizontal="center" vertical="center"/>
    </xf>
    <xf numFmtId="0" fontId="5" fillId="3" borderId="50" xfId="0" applyFont="1" applyFill="1" applyBorder="1" applyAlignment="1">
      <alignment horizontal="center" vertical="center"/>
    </xf>
    <xf numFmtId="0" fontId="5" fillId="3" borderId="51" xfId="0" applyFont="1" applyFill="1" applyBorder="1" applyAlignment="1">
      <alignment horizontal="center" vertical="center"/>
    </xf>
    <xf numFmtId="0" fontId="10" fillId="0" borderId="9" xfId="0" applyFont="1" applyBorder="1" applyAlignment="1">
      <alignment horizontal="left" vertical="center"/>
    </xf>
    <xf numFmtId="0" fontId="10" fillId="0" borderId="10" xfId="0" applyFont="1" applyBorder="1" applyAlignment="1">
      <alignment horizontal="left" vertical="center"/>
    </xf>
    <xf numFmtId="0" fontId="10" fillId="0" borderId="11" xfId="0" applyFont="1" applyBorder="1" applyAlignment="1">
      <alignment horizontal="left" vertical="center"/>
    </xf>
    <xf numFmtId="0" fontId="10" fillId="0" borderId="33" xfId="0" applyFont="1" applyBorder="1" applyAlignment="1">
      <alignment horizontal="left" vertical="center"/>
    </xf>
    <xf numFmtId="0" fontId="10" fillId="0" borderId="0" xfId="0" applyFont="1" applyAlignment="1">
      <alignment horizontal="left" vertical="center"/>
    </xf>
    <xf numFmtId="0" fontId="10" fillId="0" borderId="12" xfId="0" applyFont="1" applyBorder="1" applyAlignment="1">
      <alignment horizontal="left" vertical="center"/>
    </xf>
    <xf numFmtId="0" fontId="10" fillId="0" borderId="13" xfId="0"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0" fillId="3" borderId="34" xfId="0" applyFont="1" applyFill="1" applyBorder="1" applyAlignment="1">
      <alignment horizontal="center"/>
    </xf>
    <xf numFmtId="0" fontId="10" fillId="3" borderId="35" xfId="0" applyFont="1" applyFill="1" applyBorder="1" applyAlignment="1">
      <alignment horizontal="center"/>
    </xf>
    <xf numFmtId="0" fontId="10" fillId="3" borderId="53" xfId="0" applyFont="1" applyFill="1" applyBorder="1" applyAlignment="1">
      <alignment horizontal="center"/>
    </xf>
    <xf numFmtId="0" fontId="10" fillId="3" borderId="56" xfId="0" applyFont="1" applyFill="1" applyBorder="1" applyAlignment="1">
      <alignment horizontal="center"/>
    </xf>
    <xf numFmtId="0" fontId="10" fillId="3" borderId="57" xfId="0" applyFont="1" applyFill="1" applyBorder="1" applyAlignment="1">
      <alignment horizontal="center"/>
    </xf>
    <xf numFmtId="0" fontId="10" fillId="3" borderId="54" xfId="0" applyFont="1" applyFill="1" applyBorder="1" applyAlignment="1">
      <alignment horizontal="center"/>
    </xf>
    <xf numFmtId="0" fontId="5" fillId="5" borderId="22" xfId="0" applyFont="1" applyFill="1" applyBorder="1" applyAlignment="1">
      <alignment horizontal="left"/>
    </xf>
    <xf numFmtId="0" fontId="5" fillId="5" borderId="23" xfId="0" applyFont="1" applyFill="1" applyBorder="1" applyAlignment="1">
      <alignment horizontal="left"/>
    </xf>
    <xf numFmtId="0" fontId="5" fillId="5" borderId="55" xfId="0" applyFont="1" applyFill="1" applyBorder="1" applyAlignment="1">
      <alignment horizontal="left"/>
    </xf>
    <xf numFmtId="0" fontId="5" fillId="0" borderId="58" xfId="0" applyFont="1" applyBorder="1"/>
    <xf numFmtId="0" fontId="5" fillId="0" borderId="55" xfId="0" applyFont="1" applyBorder="1"/>
    <xf numFmtId="0" fontId="5" fillId="0" borderId="58" xfId="0" applyFont="1" applyBorder="1" applyAlignment="1">
      <alignment horizontal="center"/>
    </xf>
    <xf numFmtId="0" fontId="5" fillId="0" borderId="55" xfId="0" applyFont="1" applyBorder="1" applyAlignment="1">
      <alignment horizontal="center"/>
    </xf>
    <xf numFmtId="0" fontId="5" fillId="0" borderId="61" xfId="0" applyFont="1" applyBorder="1"/>
    <xf numFmtId="0" fontId="5" fillId="0" borderId="62" xfId="0" applyFont="1" applyBorder="1"/>
    <xf numFmtId="9" fontId="5" fillId="0" borderId="61" xfId="27" applyFont="1" applyBorder="1" applyAlignment="1">
      <alignment horizontal="center"/>
    </xf>
    <xf numFmtId="9" fontId="5" fillId="0" borderId="62" xfId="27" applyFont="1" applyBorder="1" applyAlignment="1">
      <alignment horizontal="center"/>
    </xf>
    <xf numFmtId="0" fontId="10" fillId="0" borderId="5" xfId="0" applyFont="1" applyBorder="1" applyAlignment="1">
      <alignment horizontal="right"/>
    </xf>
    <xf numFmtId="0" fontId="10" fillId="0" borderId="6" xfId="0" applyFont="1" applyBorder="1" applyAlignment="1">
      <alignment horizontal="right"/>
    </xf>
    <xf numFmtId="0" fontId="10" fillId="0" borderId="7" xfId="0" applyFont="1" applyBorder="1" applyAlignment="1">
      <alignment horizontal="right"/>
    </xf>
    <xf numFmtId="0" fontId="10" fillId="3" borderId="54" xfId="0" applyFont="1" applyFill="1" applyBorder="1" applyAlignment="1">
      <alignment horizontal="center" wrapText="1"/>
    </xf>
    <xf numFmtId="0" fontId="10" fillId="3" borderId="53" xfId="0" applyFont="1" applyFill="1" applyBorder="1" applyAlignment="1">
      <alignment horizontal="center" wrapText="1"/>
    </xf>
    <xf numFmtId="0" fontId="5" fillId="0" borderId="61" xfId="0" applyFont="1" applyBorder="1" applyAlignment="1">
      <alignment horizontal="center"/>
    </xf>
    <xf numFmtId="0" fontId="5" fillId="0" borderId="62" xfId="0" applyFont="1" applyBorder="1" applyAlignment="1">
      <alignment horizontal="center"/>
    </xf>
    <xf numFmtId="0" fontId="5" fillId="0" borderId="49" xfId="0" applyFont="1" applyBorder="1"/>
    <xf numFmtId="0" fontId="5" fillId="0" borderId="50" xfId="0" applyFont="1" applyBorder="1"/>
    <xf numFmtId="166" fontId="5" fillId="0" borderId="58" xfId="25" applyFont="1" applyBorder="1" applyAlignment="1">
      <alignment horizontal="center"/>
    </xf>
    <xf numFmtId="166" fontId="5" fillId="0" borderId="55" xfId="25" applyFont="1" applyBorder="1" applyAlignment="1">
      <alignment horizontal="center"/>
    </xf>
    <xf numFmtId="2" fontId="5" fillId="0" borderId="58" xfId="0" applyNumberFormat="1" applyFont="1" applyBorder="1" applyAlignment="1">
      <alignment horizontal="center"/>
    </xf>
    <xf numFmtId="2" fontId="5" fillId="0" borderId="55" xfId="0" applyNumberFormat="1" applyFont="1" applyBorder="1" applyAlignment="1">
      <alignment horizontal="center"/>
    </xf>
    <xf numFmtId="0" fontId="10" fillId="3" borderId="5" xfId="0" applyFont="1" applyFill="1" applyBorder="1" applyAlignment="1">
      <alignment horizontal="right"/>
    </xf>
    <xf numFmtId="0" fontId="10" fillId="3" borderId="6" xfId="0" applyFont="1" applyFill="1" applyBorder="1" applyAlignment="1">
      <alignment horizontal="right"/>
    </xf>
    <xf numFmtId="0" fontId="10" fillId="3" borderId="7" xfId="0" applyFont="1" applyFill="1" applyBorder="1" applyAlignment="1">
      <alignment horizontal="right"/>
    </xf>
    <xf numFmtId="0" fontId="5" fillId="0" borderId="22" xfId="0" applyFont="1" applyBorder="1"/>
    <xf numFmtId="0" fontId="5" fillId="0" borderId="23" xfId="0" applyFont="1" applyBorder="1"/>
    <xf numFmtId="0" fontId="5" fillId="0" borderId="0" xfId="0" applyFont="1" applyAlignment="1">
      <alignment horizontal="right"/>
    </xf>
    <xf numFmtId="0" fontId="5" fillId="0" borderId="12" xfId="0" applyFont="1" applyBorder="1" applyAlignment="1">
      <alignment horizontal="right"/>
    </xf>
    <xf numFmtId="0" fontId="5" fillId="0" borderId="14" xfId="0" applyFont="1" applyBorder="1" applyAlignment="1">
      <alignment horizontal="right"/>
    </xf>
    <xf numFmtId="0" fontId="5" fillId="0" borderId="15" xfId="0" applyFont="1" applyBorder="1" applyAlignment="1">
      <alignment horizontal="right"/>
    </xf>
    <xf numFmtId="0" fontId="5" fillId="0" borderId="13" xfId="0" applyFont="1" applyBorder="1" applyAlignment="1">
      <alignment horizontal="left"/>
    </xf>
    <xf numFmtId="0" fontId="5" fillId="0" borderId="14" xfId="0" applyFont="1" applyBorder="1" applyAlignment="1">
      <alignment horizontal="left"/>
    </xf>
    <xf numFmtId="0" fontId="5" fillId="0" borderId="22" xfId="0" applyFont="1" applyBorder="1" applyAlignment="1">
      <alignment horizontal="center"/>
    </xf>
    <xf numFmtId="0" fontId="5" fillId="0" borderId="23" xfId="0" applyFont="1" applyBorder="1" applyAlignment="1">
      <alignment horizontal="center"/>
    </xf>
    <xf numFmtId="0" fontId="5" fillId="0" borderId="24" xfId="0" applyFont="1" applyBorder="1" applyAlignment="1">
      <alignment horizontal="center"/>
    </xf>
    <xf numFmtId="0" fontId="10" fillId="0" borderId="33" xfId="0" applyFont="1" applyBorder="1" applyAlignment="1">
      <alignment wrapText="1"/>
    </xf>
    <xf numFmtId="0" fontId="10" fillId="0" borderId="0" xfId="0" applyFont="1" applyAlignment="1">
      <alignment wrapText="1"/>
    </xf>
    <xf numFmtId="0" fontId="10" fillId="0" borderId="12" xfId="0" applyFont="1" applyBorder="1" applyAlignment="1">
      <alignment wrapText="1"/>
    </xf>
    <xf numFmtId="165" fontId="5" fillId="0" borderId="58" xfId="26" applyFont="1" applyFill="1" applyBorder="1" applyAlignment="1">
      <alignment horizontal="center"/>
    </xf>
    <xf numFmtId="165" fontId="5" fillId="0" borderId="55" xfId="26" applyFont="1" applyFill="1" applyBorder="1" applyAlignment="1">
      <alignment horizontal="center"/>
    </xf>
    <xf numFmtId="165" fontId="5" fillId="5" borderId="58" xfId="26" applyFont="1" applyFill="1" applyBorder="1" applyAlignment="1">
      <alignment horizontal="center"/>
    </xf>
    <xf numFmtId="165" fontId="5" fillId="5" borderId="55" xfId="26" applyFont="1" applyFill="1" applyBorder="1" applyAlignment="1">
      <alignment horizontal="center"/>
    </xf>
    <xf numFmtId="0" fontId="5" fillId="0" borderId="69" xfId="0" applyFont="1" applyBorder="1" applyAlignment="1">
      <alignment horizontal="center"/>
    </xf>
    <xf numFmtId="0" fontId="5" fillId="0" borderId="30" xfId="0" applyFont="1" applyBorder="1" applyAlignment="1">
      <alignment horizontal="center"/>
    </xf>
    <xf numFmtId="165" fontId="6" fillId="0" borderId="58" xfId="26" applyFont="1" applyFill="1" applyBorder="1" applyAlignment="1">
      <alignment horizontal="center"/>
    </xf>
    <xf numFmtId="165" fontId="6" fillId="0" borderId="55" xfId="26" applyFont="1" applyFill="1" applyBorder="1" applyAlignment="1">
      <alignment horizontal="center"/>
    </xf>
    <xf numFmtId="165" fontId="5" fillId="5" borderId="58" xfId="26" applyFont="1" applyFill="1" applyBorder="1" applyAlignment="1">
      <alignment horizontal="right"/>
    </xf>
    <xf numFmtId="165" fontId="5" fillId="5" borderId="55" xfId="26" applyFont="1" applyFill="1" applyBorder="1" applyAlignment="1">
      <alignment horizontal="right"/>
    </xf>
    <xf numFmtId="173" fontId="5" fillId="0" borderId="58" xfId="0" applyNumberFormat="1" applyFont="1" applyBorder="1" applyAlignment="1">
      <alignment horizontal="right"/>
    </xf>
    <xf numFmtId="173" fontId="5" fillId="0" borderId="55" xfId="0" applyNumberFormat="1" applyFont="1" applyBorder="1" applyAlignment="1">
      <alignment horizontal="right"/>
    </xf>
  </cellXfs>
  <cellStyles count="38">
    <cellStyle name="Comma 2" xfId="31"/>
    <cellStyle name="Currency 2" xfId="29"/>
    <cellStyle name="Hipervínculo 2" xfId="11"/>
    <cellStyle name="Millares" xfId="25" builtinId="3"/>
    <cellStyle name="Millares 2" xfId="7"/>
    <cellStyle name="Millares 2 4" xfId="34"/>
    <cellStyle name="Millares 2 6" xfId="12"/>
    <cellStyle name="Millares 2_A. Priorizacion La Cruz incluye adicional" xfId="22"/>
    <cellStyle name="Millares_FORMULARIO 4 - M-OFERENTE PPTA ECONOMICA" xfId="18"/>
    <cellStyle name="Moneda" xfId="26" builtinId="4"/>
    <cellStyle name="Moneda [0]" xfId="37" builtinId="7"/>
    <cellStyle name="Moneda [0] 2" xfId="20"/>
    <cellStyle name="Moneda [0] 2 2" xfId="21"/>
    <cellStyle name="Moneda 2" xfId="8"/>
    <cellStyle name="Moneda 2 13" xfId="13"/>
    <cellStyle name="Moneda 2 2 2 2 2" xfId="16"/>
    <cellStyle name="Moneda 5" xfId="36"/>
    <cellStyle name="Normal" xfId="0" builtinId="0"/>
    <cellStyle name="Normal 10 2" xfId="33"/>
    <cellStyle name="Normal 14 2" xfId="6"/>
    <cellStyle name="Normal 2" xfId="4"/>
    <cellStyle name="Normal 2 10 2 2" xfId="9"/>
    <cellStyle name="Normal 2 10 3" xfId="5"/>
    <cellStyle name="Normal 2 14" xfId="28"/>
    <cellStyle name="Normal 2 2 2" xfId="17"/>
    <cellStyle name="Normal 3" xfId="1"/>
    <cellStyle name="Normal 3 11" xfId="2"/>
    <cellStyle name="Normal 3 2" xfId="14"/>
    <cellStyle name="Normal 3 2 2" xfId="15"/>
    <cellStyle name="Normal 3 3 2" xfId="3"/>
    <cellStyle name="Normal 3 4" xfId="35"/>
    <cellStyle name="Normal 4" xfId="23"/>
    <cellStyle name="Normal_modelo ACTA OBRA y MODIFICACION" xfId="32"/>
    <cellStyle name="Normal_PTO OFICIAL y APU MODELO 2010 (2)" xfId="10"/>
    <cellStyle name="Percent 2" xfId="24"/>
    <cellStyle name="Porcentaje 2" xfId="19"/>
    <cellStyle name="Porcentual" xfId="27" builtinId="5"/>
    <cellStyle name="Porcentual 9" xfId="3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8.xml"/><Relationship Id="rId117" Type="http://schemas.openxmlformats.org/officeDocument/2006/relationships/externalLink" Target="externalLinks/externalLink99.xml"/><Relationship Id="rId21" Type="http://schemas.openxmlformats.org/officeDocument/2006/relationships/externalLink" Target="externalLinks/externalLink3.xml"/><Relationship Id="rId42" Type="http://schemas.openxmlformats.org/officeDocument/2006/relationships/externalLink" Target="externalLinks/externalLink24.xml"/><Relationship Id="rId47" Type="http://schemas.openxmlformats.org/officeDocument/2006/relationships/externalLink" Target="externalLinks/externalLink29.xml"/><Relationship Id="rId63" Type="http://schemas.openxmlformats.org/officeDocument/2006/relationships/externalLink" Target="externalLinks/externalLink45.xml"/><Relationship Id="rId68" Type="http://schemas.openxmlformats.org/officeDocument/2006/relationships/externalLink" Target="externalLinks/externalLink50.xml"/><Relationship Id="rId84" Type="http://schemas.openxmlformats.org/officeDocument/2006/relationships/externalLink" Target="externalLinks/externalLink66.xml"/><Relationship Id="rId89" Type="http://schemas.openxmlformats.org/officeDocument/2006/relationships/externalLink" Target="externalLinks/externalLink71.xml"/><Relationship Id="rId112" Type="http://schemas.openxmlformats.org/officeDocument/2006/relationships/externalLink" Target="externalLinks/externalLink94.xml"/><Relationship Id="rId133" Type="http://schemas.openxmlformats.org/officeDocument/2006/relationships/externalLink" Target="externalLinks/externalLink115.xml"/><Relationship Id="rId138" Type="http://schemas.openxmlformats.org/officeDocument/2006/relationships/externalLink" Target="externalLinks/externalLink120.xml"/><Relationship Id="rId154" Type="http://schemas.openxmlformats.org/officeDocument/2006/relationships/externalLink" Target="externalLinks/externalLink136.xml"/><Relationship Id="rId159" Type="http://schemas.openxmlformats.org/officeDocument/2006/relationships/externalLink" Target="externalLinks/externalLink141.xml"/><Relationship Id="rId175" Type="http://schemas.openxmlformats.org/officeDocument/2006/relationships/externalLink" Target="externalLinks/externalLink157.xml"/><Relationship Id="rId170" Type="http://schemas.openxmlformats.org/officeDocument/2006/relationships/externalLink" Target="externalLinks/externalLink152.xml"/><Relationship Id="rId16" Type="http://schemas.openxmlformats.org/officeDocument/2006/relationships/worksheet" Target="worksheets/sheet16.xml"/><Relationship Id="rId107" Type="http://schemas.openxmlformats.org/officeDocument/2006/relationships/externalLink" Target="externalLinks/externalLink89.xml"/><Relationship Id="rId11" Type="http://schemas.openxmlformats.org/officeDocument/2006/relationships/worksheet" Target="worksheets/sheet11.xml"/><Relationship Id="rId32" Type="http://schemas.openxmlformats.org/officeDocument/2006/relationships/externalLink" Target="externalLinks/externalLink14.xml"/><Relationship Id="rId37" Type="http://schemas.openxmlformats.org/officeDocument/2006/relationships/externalLink" Target="externalLinks/externalLink19.xml"/><Relationship Id="rId53" Type="http://schemas.openxmlformats.org/officeDocument/2006/relationships/externalLink" Target="externalLinks/externalLink35.xml"/><Relationship Id="rId58" Type="http://schemas.openxmlformats.org/officeDocument/2006/relationships/externalLink" Target="externalLinks/externalLink40.xml"/><Relationship Id="rId74" Type="http://schemas.openxmlformats.org/officeDocument/2006/relationships/externalLink" Target="externalLinks/externalLink56.xml"/><Relationship Id="rId79" Type="http://schemas.openxmlformats.org/officeDocument/2006/relationships/externalLink" Target="externalLinks/externalLink61.xml"/><Relationship Id="rId102" Type="http://schemas.openxmlformats.org/officeDocument/2006/relationships/externalLink" Target="externalLinks/externalLink84.xml"/><Relationship Id="rId123" Type="http://schemas.openxmlformats.org/officeDocument/2006/relationships/externalLink" Target="externalLinks/externalLink105.xml"/><Relationship Id="rId128" Type="http://schemas.openxmlformats.org/officeDocument/2006/relationships/externalLink" Target="externalLinks/externalLink110.xml"/><Relationship Id="rId144" Type="http://schemas.openxmlformats.org/officeDocument/2006/relationships/externalLink" Target="externalLinks/externalLink126.xml"/><Relationship Id="rId149" Type="http://schemas.openxmlformats.org/officeDocument/2006/relationships/externalLink" Target="externalLinks/externalLink131.xml"/><Relationship Id="rId5" Type="http://schemas.openxmlformats.org/officeDocument/2006/relationships/worksheet" Target="worksheets/sheet5.xml"/><Relationship Id="rId90" Type="http://schemas.openxmlformats.org/officeDocument/2006/relationships/externalLink" Target="externalLinks/externalLink72.xml"/><Relationship Id="rId95" Type="http://schemas.openxmlformats.org/officeDocument/2006/relationships/externalLink" Target="externalLinks/externalLink77.xml"/><Relationship Id="rId160" Type="http://schemas.openxmlformats.org/officeDocument/2006/relationships/externalLink" Target="externalLinks/externalLink142.xml"/><Relationship Id="rId165" Type="http://schemas.openxmlformats.org/officeDocument/2006/relationships/externalLink" Target="externalLinks/externalLink147.xml"/><Relationship Id="rId22" Type="http://schemas.openxmlformats.org/officeDocument/2006/relationships/externalLink" Target="externalLinks/externalLink4.xml"/><Relationship Id="rId27" Type="http://schemas.openxmlformats.org/officeDocument/2006/relationships/externalLink" Target="externalLinks/externalLink9.xml"/><Relationship Id="rId43" Type="http://schemas.openxmlformats.org/officeDocument/2006/relationships/externalLink" Target="externalLinks/externalLink25.xml"/><Relationship Id="rId48" Type="http://schemas.openxmlformats.org/officeDocument/2006/relationships/externalLink" Target="externalLinks/externalLink30.xml"/><Relationship Id="rId64" Type="http://schemas.openxmlformats.org/officeDocument/2006/relationships/externalLink" Target="externalLinks/externalLink46.xml"/><Relationship Id="rId69" Type="http://schemas.openxmlformats.org/officeDocument/2006/relationships/externalLink" Target="externalLinks/externalLink51.xml"/><Relationship Id="rId113" Type="http://schemas.openxmlformats.org/officeDocument/2006/relationships/externalLink" Target="externalLinks/externalLink95.xml"/><Relationship Id="rId118" Type="http://schemas.openxmlformats.org/officeDocument/2006/relationships/externalLink" Target="externalLinks/externalLink100.xml"/><Relationship Id="rId134" Type="http://schemas.openxmlformats.org/officeDocument/2006/relationships/externalLink" Target="externalLinks/externalLink116.xml"/><Relationship Id="rId139" Type="http://schemas.openxmlformats.org/officeDocument/2006/relationships/externalLink" Target="externalLinks/externalLink121.xml"/><Relationship Id="rId80" Type="http://schemas.openxmlformats.org/officeDocument/2006/relationships/externalLink" Target="externalLinks/externalLink62.xml"/><Relationship Id="rId85" Type="http://schemas.openxmlformats.org/officeDocument/2006/relationships/externalLink" Target="externalLinks/externalLink67.xml"/><Relationship Id="rId150" Type="http://schemas.openxmlformats.org/officeDocument/2006/relationships/externalLink" Target="externalLinks/externalLink132.xml"/><Relationship Id="rId155" Type="http://schemas.openxmlformats.org/officeDocument/2006/relationships/externalLink" Target="externalLinks/externalLink137.xml"/><Relationship Id="rId171" Type="http://schemas.openxmlformats.org/officeDocument/2006/relationships/externalLink" Target="externalLinks/externalLink153.xml"/><Relationship Id="rId176" Type="http://schemas.openxmlformats.org/officeDocument/2006/relationships/theme" Target="theme/theme1.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5.xml"/><Relationship Id="rId38" Type="http://schemas.openxmlformats.org/officeDocument/2006/relationships/externalLink" Target="externalLinks/externalLink20.xml"/><Relationship Id="rId59" Type="http://schemas.openxmlformats.org/officeDocument/2006/relationships/externalLink" Target="externalLinks/externalLink41.xml"/><Relationship Id="rId103" Type="http://schemas.openxmlformats.org/officeDocument/2006/relationships/externalLink" Target="externalLinks/externalLink85.xml"/><Relationship Id="rId108" Type="http://schemas.openxmlformats.org/officeDocument/2006/relationships/externalLink" Target="externalLinks/externalLink90.xml"/><Relationship Id="rId124" Type="http://schemas.openxmlformats.org/officeDocument/2006/relationships/externalLink" Target="externalLinks/externalLink106.xml"/><Relationship Id="rId129" Type="http://schemas.openxmlformats.org/officeDocument/2006/relationships/externalLink" Target="externalLinks/externalLink111.xml"/><Relationship Id="rId54" Type="http://schemas.openxmlformats.org/officeDocument/2006/relationships/externalLink" Target="externalLinks/externalLink36.xml"/><Relationship Id="rId70" Type="http://schemas.openxmlformats.org/officeDocument/2006/relationships/externalLink" Target="externalLinks/externalLink52.xml"/><Relationship Id="rId75" Type="http://schemas.openxmlformats.org/officeDocument/2006/relationships/externalLink" Target="externalLinks/externalLink57.xml"/><Relationship Id="rId91" Type="http://schemas.openxmlformats.org/officeDocument/2006/relationships/externalLink" Target="externalLinks/externalLink73.xml"/><Relationship Id="rId96" Type="http://schemas.openxmlformats.org/officeDocument/2006/relationships/externalLink" Target="externalLinks/externalLink78.xml"/><Relationship Id="rId140" Type="http://schemas.openxmlformats.org/officeDocument/2006/relationships/externalLink" Target="externalLinks/externalLink122.xml"/><Relationship Id="rId145" Type="http://schemas.openxmlformats.org/officeDocument/2006/relationships/externalLink" Target="externalLinks/externalLink127.xml"/><Relationship Id="rId161" Type="http://schemas.openxmlformats.org/officeDocument/2006/relationships/externalLink" Target="externalLinks/externalLink143.xml"/><Relationship Id="rId166" Type="http://schemas.openxmlformats.org/officeDocument/2006/relationships/externalLink" Target="externalLinks/externalLink148.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5.xml"/><Relationship Id="rId28" Type="http://schemas.openxmlformats.org/officeDocument/2006/relationships/externalLink" Target="externalLinks/externalLink10.xml"/><Relationship Id="rId49" Type="http://schemas.openxmlformats.org/officeDocument/2006/relationships/externalLink" Target="externalLinks/externalLink31.xml"/><Relationship Id="rId114" Type="http://schemas.openxmlformats.org/officeDocument/2006/relationships/externalLink" Target="externalLinks/externalLink96.xml"/><Relationship Id="rId119" Type="http://schemas.openxmlformats.org/officeDocument/2006/relationships/externalLink" Target="externalLinks/externalLink101.xml"/><Relationship Id="rId10" Type="http://schemas.openxmlformats.org/officeDocument/2006/relationships/worksheet" Target="worksheets/sheet10.xml"/><Relationship Id="rId31" Type="http://schemas.openxmlformats.org/officeDocument/2006/relationships/externalLink" Target="externalLinks/externalLink13.xml"/><Relationship Id="rId44" Type="http://schemas.openxmlformats.org/officeDocument/2006/relationships/externalLink" Target="externalLinks/externalLink26.xml"/><Relationship Id="rId52" Type="http://schemas.openxmlformats.org/officeDocument/2006/relationships/externalLink" Target="externalLinks/externalLink34.xml"/><Relationship Id="rId60" Type="http://schemas.openxmlformats.org/officeDocument/2006/relationships/externalLink" Target="externalLinks/externalLink42.xml"/><Relationship Id="rId65" Type="http://schemas.openxmlformats.org/officeDocument/2006/relationships/externalLink" Target="externalLinks/externalLink47.xml"/><Relationship Id="rId73" Type="http://schemas.openxmlformats.org/officeDocument/2006/relationships/externalLink" Target="externalLinks/externalLink55.xml"/><Relationship Id="rId78" Type="http://schemas.openxmlformats.org/officeDocument/2006/relationships/externalLink" Target="externalLinks/externalLink60.xml"/><Relationship Id="rId81" Type="http://schemas.openxmlformats.org/officeDocument/2006/relationships/externalLink" Target="externalLinks/externalLink63.xml"/><Relationship Id="rId86" Type="http://schemas.openxmlformats.org/officeDocument/2006/relationships/externalLink" Target="externalLinks/externalLink68.xml"/><Relationship Id="rId94" Type="http://schemas.openxmlformats.org/officeDocument/2006/relationships/externalLink" Target="externalLinks/externalLink76.xml"/><Relationship Id="rId99" Type="http://schemas.openxmlformats.org/officeDocument/2006/relationships/externalLink" Target="externalLinks/externalLink81.xml"/><Relationship Id="rId101" Type="http://schemas.openxmlformats.org/officeDocument/2006/relationships/externalLink" Target="externalLinks/externalLink83.xml"/><Relationship Id="rId122" Type="http://schemas.openxmlformats.org/officeDocument/2006/relationships/externalLink" Target="externalLinks/externalLink104.xml"/><Relationship Id="rId130" Type="http://schemas.openxmlformats.org/officeDocument/2006/relationships/externalLink" Target="externalLinks/externalLink112.xml"/><Relationship Id="rId135" Type="http://schemas.openxmlformats.org/officeDocument/2006/relationships/externalLink" Target="externalLinks/externalLink117.xml"/><Relationship Id="rId143" Type="http://schemas.openxmlformats.org/officeDocument/2006/relationships/externalLink" Target="externalLinks/externalLink125.xml"/><Relationship Id="rId148" Type="http://schemas.openxmlformats.org/officeDocument/2006/relationships/externalLink" Target="externalLinks/externalLink130.xml"/><Relationship Id="rId151" Type="http://schemas.openxmlformats.org/officeDocument/2006/relationships/externalLink" Target="externalLinks/externalLink133.xml"/><Relationship Id="rId156" Type="http://schemas.openxmlformats.org/officeDocument/2006/relationships/externalLink" Target="externalLinks/externalLink138.xml"/><Relationship Id="rId164" Type="http://schemas.openxmlformats.org/officeDocument/2006/relationships/externalLink" Target="externalLinks/externalLink146.xml"/><Relationship Id="rId169" Type="http://schemas.openxmlformats.org/officeDocument/2006/relationships/externalLink" Target="externalLinks/externalLink151.xml"/><Relationship Id="rId177"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72" Type="http://schemas.openxmlformats.org/officeDocument/2006/relationships/externalLink" Target="externalLinks/externalLink154.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1.xml"/><Relationship Id="rId109" Type="http://schemas.openxmlformats.org/officeDocument/2006/relationships/externalLink" Target="externalLinks/externalLink91.xml"/><Relationship Id="rId34" Type="http://schemas.openxmlformats.org/officeDocument/2006/relationships/externalLink" Target="externalLinks/externalLink16.xml"/><Relationship Id="rId50" Type="http://schemas.openxmlformats.org/officeDocument/2006/relationships/externalLink" Target="externalLinks/externalLink32.xml"/><Relationship Id="rId55" Type="http://schemas.openxmlformats.org/officeDocument/2006/relationships/externalLink" Target="externalLinks/externalLink37.xml"/><Relationship Id="rId76" Type="http://schemas.openxmlformats.org/officeDocument/2006/relationships/externalLink" Target="externalLinks/externalLink58.xml"/><Relationship Id="rId97" Type="http://schemas.openxmlformats.org/officeDocument/2006/relationships/externalLink" Target="externalLinks/externalLink79.xml"/><Relationship Id="rId104" Type="http://schemas.openxmlformats.org/officeDocument/2006/relationships/externalLink" Target="externalLinks/externalLink86.xml"/><Relationship Id="rId120" Type="http://schemas.openxmlformats.org/officeDocument/2006/relationships/externalLink" Target="externalLinks/externalLink102.xml"/><Relationship Id="rId125" Type="http://schemas.openxmlformats.org/officeDocument/2006/relationships/externalLink" Target="externalLinks/externalLink107.xml"/><Relationship Id="rId141" Type="http://schemas.openxmlformats.org/officeDocument/2006/relationships/externalLink" Target="externalLinks/externalLink123.xml"/><Relationship Id="rId146" Type="http://schemas.openxmlformats.org/officeDocument/2006/relationships/externalLink" Target="externalLinks/externalLink128.xml"/><Relationship Id="rId167" Type="http://schemas.openxmlformats.org/officeDocument/2006/relationships/externalLink" Target="externalLinks/externalLink149.xml"/><Relationship Id="rId7" Type="http://schemas.openxmlformats.org/officeDocument/2006/relationships/worksheet" Target="worksheets/sheet7.xml"/><Relationship Id="rId71" Type="http://schemas.openxmlformats.org/officeDocument/2006/relationships/externalLink" Target="externalLinks/externalLink53.xml"/><Relationship Id="rId92" Type="http://schemas.openxmlformats.org/officeDocument/2006/relationships/externalLink" Target="externalLinks/externalLink74.xml"/><Relationship Id="rId162" Type="http://schemas.openxmlformats.org/officeDocument/2006/relationships/externalLink" Target="externalLinks/externalLink144.xml"/><Relationship Id="rId2" Type="http://schemas.openxmlformats.org/officeDocument/2006/relationships/worksheet" Target="worksheets/sheet2.xml"/><Relationship Id="rId29" Type="http://schemas.openxmlformats.org/officeDocument/2006/relationships/externalLink" Target="externalLinks/externalLink11.xml"/><Relationship Id="rId24" Type="http://schemas.openxmlformats.org/officeDocument/2006/relationships/externalLink" Target="externalLinks/externalLink6.xml"/><Relationship Id="rId40" Type="http://schemas.openxmlformats.org/officeDocument/2006/relationships/externalLink" Target="externalLinks/externalLink22.xml"/><Relationship Id="rId45" Type="http://schemas.openxmlformats.org/officeDocument/2006/relationships/externalLink" Target="externalLinks/externalLink27.xml"/><Relationship Id="rId66" Type="http://schemas.openxmlformats.org/officeDocument/2006/relationships/externalLink" Target="externalLinks/externalLink48.xml"/><Relationship Id="rId87" Type="http://schemas.openxmlformats.org/officeDocument/2006/relationships/externalLink" Target="externalLinks/externalLink69.xml"/><Relationship Id="rId110" Type="http://schemas.openxmlformats.org/officeDocument/2006/relationships/externalLink" Target="externalLinks/externalLink92.xml"/><Relationship Id="rId115" Type="http://schemas.openxmlformats.org/officeDocument/2006/relationships/externalLink" Target="externalLinks/externalLink97.xml"/><Relationship Id="rId131" Type="http://schemas.openxmlformats.org/officeDocument/2006/relationships/externalLink" Target="externalLinks/externalLink113.xml"/><Relationship Id="rId136" Type="http://schemas.openxmlformats.org/officeDocument/2006/relationships/externalLink" Target="externalLinks/externalLink118.xml"/><Relationship Id="rId157" Type="http://schemas.openxmlformats.org/officeDocument/2006/relationships/externalLink" Target="externalLinks/externalLink139.xml"/><Relationship Id="rId178" Type="http://schemas.openxmlformats.org/officeDocument/2006/relationships/sharedStrings" Target="sharedStrings.xml"/><Relationship Id="rId61" Type="http://schemas.openxmlformats.org/officeDocument/2006/relationships/externalLink" Target="externalLinks/externalLink43.xml"/><Relationship Id="rId82" Type="http://schemas.openxmlformats.org/officeDocument/2006/relationships/externalLink" Target="externalLinks/externalLink64.xml"/><Relationship Id="rId152" Type="http://schemas.openxmlformats.org/officeDocument/2006/relationships/externalLink" Target="externalLinks/externalLink134.xml"/><Relationship Id="rId173" Type="http://schemas.openxmlformats.org/officeDocument/2006/relationships/externalLink" Target="externalLinks/externalLink155.xml"/><Relationship Id="rId19" Type="http://schemas.openxmlformats.org/officeDocument/2006/relationships/externalLink" Target="externalLinks/externalLink1.xml"/><Relationship Id="rId14" Type="http://schemas.openxmlformats.org/officeDocument/2006/relationships/worksheet" Target="worksheets/sheet14.xml"/><Relationship Id="rId30" Type="http://schemas.openxmlformats.org/officeDocument/2006/relationships/externalLink" Target="externalLinks/externalLink12.xml"/><Relationship Id="rId35" Type="http://schemas.openxmlformats.org/officeDocument/2006/relationships/externalLink" Target="externalLinks/externalLink17.xml"/><Relationship Id="rId56" Type="http://schemas.openxmlformats.org/officeDocument/2006/relationships/externalLink" Target="externalLinks/externalLink38.xml"/><Relationship Id="rId77" Type="http://schemas.openxmlformats.org/officeDocument/2006/relationships/externalLink" Target="externalLinks/externalLink59.xml"/><Relationship Id="rId100" Type="http://schemas.openxmlformats.org/officeDocument/2006/relationships/externalLink" Target="externalLinks/externalLink82.xml"/><Relationship Id="rId105" Type="http://schemas.openxmlformats.org/officeDocument/2006/relationships/externalLink" Target="externalLinks/externalLink87.xml"/><Relationship Id="rId126" Type="http://schemas.openxmlformats.org/officeDocument/2006/relationships/externalLink" Target="externalLinks/externalLink108.xml"/><Relationship Id="rId147" Type="http://schemas.openxmlformats.org/officeDocument/2006/relationships/externalLink" Target="externalLinks/externalLink129.xml"/><Relationship Id="rId168" Type="http://schemas.openxmlformats.org/officeDocument/2006/relationships/externalLink" Target="externalLinks/externalLink150.xml"/><Relationship Id="rId8" Type="http://schemas.openxmlformats.org/officeDocument/2006/relationships/worksheet" Target="worksheets/sheet8.xml"/><Relationship Id="rId51" Type="http://schemas.openxmlformats.org/officeDocument/2006/relationships/externalLink" Target="externalLinks/externalLink33.xml"/><Relationship Id="rId72" Type="http://schemas.openxmlformats.org/officeDocument/2006/relationships/externalLink" Target="externalLinks/externalLink54.xml"/><Relationship Id="rId93" Type="http://schemas.openxmlformats.org/officeDocument/2006/relationships/externalLink" Target="externalLinks/externalLink75.xml"/><Relationship Id="rId98" Type="http://schemas.openxmlformats.org/officeDocument/2006/relationships/externalLink" Target="externalLinks/externalLink80.xml"/><Relationship Id="rId121" Type="http://schemas.openxmlformats.org/officeDocument/2006/relationships/externalLink" Target="externalLinks/externalLink103.xml"/><Relationship Id="rId142" Type="http://schemas.openxmlformats.org/officeDocument/2006/relationships/externalLink" Target="externalLinks/externalLink124.xml"/><Relationship Id="rId163" Type="http://schemas.openxmlformats.org/officeDocument/2006/relationships/externalLink" Target="externalLinks/externalLink145.xml"/><Relationship Id="rId3" Type="http://schemas.openxmlformats.org/officeDocument/2006/relationships/worksheet" Target="worksheets/sheet3.xml"/><Relationship Id="rId25" Type="http://schemas.openxmlformats.org/officeDocument/2006/relationships/externalLink" Target="externalLinks/externalLink7.xml"/><Relationship Id="rId46" Type="http://schemas.openxmlformats.org/officeDocument/2006/relationships/externalLink" Target="externalLinks/externalLink28.xml"/><Relationship Id="rId67" Type="http://schemas.openxmlformats.org/officeDocument/2006/relationships/externalLink" Target="externalLinks/externalLink49.xml"/><Relationship Id="rId116" Type="http://schemas.openxmlformats.org/officeDocument/2006/relationships/externalLink" Target="externalLinks/externalLink98.xml"/><Relationship Id="rId137" Type="http://schemas.openxmlformats.org/officeDocument/2006/relationships/externalLink" Target="externalLinks/externalLink119.xml"/><Relationship Id="rId158" Type="http://schemas.openxmlformats.org/officeDocument/2006/relationships/externalLink" Target="externalLinks/externalLink140.xml"/><Relationship Id="rId20" Type="http://schemas.openxmlformats.org/officeDocument/2006/relationships/externalLink" Target="externalLinks/externalLink2.xml"/><Relationship Id="rId41" Type="http://schemas.openxmlformats.org/officeDocument/2006/relationships/externalLink" Target="externalLinks/externalLink23.xml"/><Relationship Id="rId62" Type="http://schemas.openxmlformats.org/officeDocument/2006/relationships/externalLink" Target="externalLinks/externalLink44.xml"/><Relationship Id="rId83" Type="http://schemas.openxmlformats.org/officeDocument/2006/relationships/externalLink" Target="externalLinks/externalLink65.xml"/><Relationship Id="rId88" Type="http://schemas.openxmlformats.org/officeDocument/2006/relationships/externalLink" Target="externalLinks/externalLink70.xml"/><Relationship Id="rId111" Type="http://schemas.openxmlformats.org/officeDocument/2006/relationships/externalLink" Target="externalLinks/externalLink93.xml"/><Relationship Id="rId132" Type="http://schemas.openxmlformats.org/officeDocument/2006/relationships/externalLink" Target="externalLinks/externalLink114.xml"/><Relationship Id="rId153" Type="http://schemas.openxmlformats.org/officeDocument/2006/relationships/externalLink" Target="externalLinks/externalLink135.xml"/><Relationship Id="rId174" Type="http://schemas.openxmlformats.org/officeDocument/2006/relationships/externalLink" Target="externalLinks/externalLink156.xml"/><Relationship Id="rId179" Type="http://schemas.openxmlformats.org/officeDocument/2006/relationships/calcChain" Target="calcChain.xml"/><Relationship Id="rId15" Type="http://schemas.openxmlformats.org/officeDocument/2006/relationships/worksheet" Target="worksheets/sheet15.xml"/><Relationship Id="rId36" Type="http://schemas.openxmlformats.org/officeDocument/2006/relationships/externalLink" Target="externalLinks/externalLink18.xml"/><Relationship Id="rId57" Type="http://schemas.openxmlformats.org/officeDocument/2006/relationships/externalLink" Target="externalLinks/externalLink39.xml"/><Relationship Id="rId106" Type="http://schemas.openxmlformats.org/officeDocument/2006/relationships/externalLink" Target="externalLinks/externalLink88.xml"/><Relationship Id="rId127" Type="http://schemas.openxmlformats.org/officeDocument/2006/relationships/externalLink" Target="externalLinks/externalLink10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jpe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5.jpe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2</xdr:col>
      <xdr:colOff>93165</xdr:colOff>
      <xdr:row>33</xdr:row>
      <xdr:rowOff>78180</xdr:rowOff>
    </xdr:from>
    <xdr:to>
      <xdr:col>3</xdr:col>
      <xdr:colOff>333819</xdr:colOff>
      <xdr:row>33</xdr:row>
      <xdr:rowOff>3754623</xdr:rowOff>
    </xdr:to>
    <xdr:pic>
      <xdr:nvPicPr>
        <xdr:cNvPr id="3" name="Imagen 2">
          <a:extLst>
            <a:ext uri="{FF2B5EF4-FFF2-40B4-BE49-F238E27FC236}">
              <a16:creationId xmlns:a16="http://schemas.microsoft.com/office/drawing/2014/main" xmlns="" id="{6BBD7365-2C63-4131-AA89-C96CC27B03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xmlns="" val="0"/>
            </a:ext>
          </a:extLst>
        </a:blip>
        <a:stretch>
          <a:fillRect/>
        </a:stretch>
      </xdr:blipFill>
      <xdr:spPr>
        <a:xfrm>
          <a:off x="3748107" y="8373790"/>
          <a:ext cx="6354375" cy="36764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255395</xdr:colOff>
      <xdr:row>0</xdr:row>
      <xdr:rowOff>117233</xdr:rowOff>
    </xdr:from>
    <xdr:to>
      <xdr:col>1</xdr:col>
      <xdr:colOff>391466</xdr:colOff>
      <xdr:row>3</xdr:row>
      <xdr:rowOff>19365</xdr:rowOff>
    </xdr:to>
    <xdr:pic>
      <xdr:nvPicPr>
        <xdr:cNvPr id="2" name="Picture 3" descr="Logo4">
          <a:extLst>
            <a:ext uri="{FF2B5EF4-FFF2-40B4-BE49-F238E27FC236}">
              <a16:creationId xmlns:a16="http://schemas.microsoft.com/office/drawing/2014/main" xmlns="" id="{15D7FF83-F619-4F41-9819-7DB43FBC3277}"/>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xmlns="" val="0"/>
            </a:ext>
          </a:extLst>
        </a:blip>
        <a:srcRect/>
        <a:stretch>
          <a:fillRect/>
        </a:stretch>
      </xdr:blipFill>
      <xdr:spPr bwMode="auto">
        <a:xfrm>
          <a:off x="255395" y="117233"/>
          <a:ext cx="898071" cy="587932"/>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9</xdr:col>
      <xdr:colOff>353786</xdr:colOff>
      <xdr:row>0</xdr:row>
      <xdr:rowOff>108859</xdr:rowOff>
    </xdr:from>
    <xdr:ext cx="644434" cy="520433"/>
    <xdr:pic>
      <xdr:nvPicPr>
        <xdr:cNvPr id="3" name="Imagen 2">
          <a:extLst>
            <a:ext uri="{FF2B5EF4-FFF2-40B4-BE49-F238E27FC236}">
              <a16:creationId xmlns:a16="http://schemas.microsoft.com/office/drawing/2014/main" xmlns="" id="{633FE261-4AD0-4F00-A39A-648153F3CAC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0802711" y="108859"/>
          <a:ext cx="644434" cy="520433"/>
        </a:xfrm>
        <a:prstGeom prst="rect">
          <a:avLst/>
        </a:prstGeom>
      </xdr:spPr>
    </xdr:pic>
    <xdr:clientData/>
  </xdr:oneCellAnchor>
  <xdr:oneCellAnchor>
    <xdr:from>
      <xdr:col>4</xdr:col>
      <xdr:colOff>553865</xdr:colOff>
      <xdr:row>0</xdr:row>
      <xdr:rowOff>52986</xdr:rowOff>
    </xdr:from>
    <xdr:ext cx="5017675" cy="604781"/>
    <xdr:pic>
      <xdr:nvPicPr>
        <xdr:cNvPr id="4" name="Imagen 3">
          <a:extLst>
            <a:ext uri="{FF2B5EF4-FFF2-40B4-BE49-F238E27FC236}">
              <a16:creationId xmlns:a16="http://schemas.microsoft.com/office/drawing/2014/main" xmlns="" id="{D90116BB-5E54-47ED-8B0E-C6BF9E307109}"/>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xmlns="" val="0"/>
            </a:ext>
          </a:extLst>
        </a:blip>
        <a:srcRect l="36136" t="29247" r="15720" b="28301"/>
        <a:stretch/>
      </xdr:blipFill>
      <xdr:spPr>
        <a:xfrm>
          <a:off x="3049415" y="52986"/>
          <a:ext cx="5017675" cy="604781"/>
        </a:xfrm>
        <a:prstGeom prst="rect">
          <a:avLst/>
        </a:prstGeom>
      </xdr:spPr>
    </xdr:pic>
    <xdr:clientData/>
  </xdr:oneCellAnchor>
  <xdr:twoCellAnchor>
    <xdr:from>
      <xdr:col>0</xdr:col>
      <xdr:colOff>255395</xdr:colOff>
      <xdr:row>0</xdr:row>
      <xdr:rowOff>117233</xdr:rowOff>
    </xdr:from>
    <xdr:to>
      <xdr:col>1</xdr:col>
      <xdr:colOff>391466</xdr:colOff>
      <xdr:row>3</xdr:row>
      <xdr:rowOff>19365</xdr:rowOff>
    </xdr:to>
    <xdr:pic>
      <xdr:nvPicPr>
        <xdr:cNvPr id="5" name="Picture 3" descr="Logo4">
          <a:extLst>
            <a:ext uri="{FF2B5EF4-FFF2-40B4-BE49-F238E27FC236}">
              <a16:creationId xmlns:a16="http://schemas.microsoft.com/office/drawing/2014/main" xmlns="" id="{D18013C3-372C-41EA-9E56-B8AB0374E759}"/>
            </a:ext>
          </a:extLst>
        </xdr:cNvPr>
        <xdr:cNvPicPr>
          <a:picLocks noChangeAspect="1" noChangeArrowheads="1"/>
        </xdr:cNvPicPr>
      </xdr:nvPicPr>
      <xdr:blipFill>
        <a:blip xmlns:r="http://schemas.openxmlformats.org/officeDocument/2006/relationships" r:embed="rId1" cstate="print">
          <a:clrChange>
            <a:clrFrom>
              <a:srgbClr val="F4FBFC"/>
            </a:clrFrom>
            <a:clrTo>
              <a:srgbClr val="F4FBFC">
                <a:alpha val="0"/>
              </a:srgbClr>
            </a:clrTo>
          </a:clrChange>
          <a:extLst>
            <a:ext uri="{28A0092B-C50C-407E-A947-70E740481C1C}">
              <a14:useLocalDpi xmlns:a14="http://schemas.microsoft.com/office/drawing/2010/main" xmlns="" val="0"/>
            </a:ext>
          </a:extLst>
        </a:blip>
        <a:srcRect/>
        <a:stretch>
          <a:fillRect/>
        </a:stretch>
      </xdr:blipFill>
      <xdr:spPr bwMode="auto">
        <a:xfrm>
          <a:off x="255395" y="117233"/>
          <a:ext cx="898071" cy="587932"/>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9</xdr:col>
      <xdr:colOff>353786</xdr:colOff>
      <xdr:row>0</xdr:row>
      <xdr:rowOff>108859</xdr:rowOff>
    </xdr:from>
    <xdr:ext cx="644434" cy="520433"/>
    <xdr:pic>
      <xdr:nvPicPr>
        <xdr:cNvPr id="6" name="Imagen 7">
          <a:extLst>
            <a:ext uri="{FF2B5EF4-FFF2-40B4-BE49-F238E27FC236}">
              <a16:creationId xmlns:a16="http://schemas.microsoft.com/office/drawing/2014/main" xmlns="" id="{C62CF5A7-1B4D-425F-8403-E862347C23F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a:xfrm>
          <a:off x="10802711" y="108859"/>
          <a:ext cx="644434" cy="52043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22226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E14695C-244A-4C7D-A144-0F01C9CA15D8}"/>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22226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9FB1191B-DD4C-4877-8D96-E0639697B916}"/>
            </a:ext>
          </a:extLst>
        </xdr:cNvPr>
        <xdr:cNvSpPr/>
      </xdr:nvSpPr>
      <xdr:spPr bwMode="auto">
        <a:xfrm>
          <a:off x="7391400" y="3752850"/>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27D75F81-8D78-4572-AB87-6A43FD7BC872}"/>
            </a:ext>
          </a:extLst>
        </xdr:cNvPr>
        <xdr:cNvSpPr/>
      </xdr:nvSpPr>
      <xdr:spPr bwMode="auto">
        <a:xfrm>
          <a:off x="4171950" y="3486150"/>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46865483-4DDF-4F58-BE46-3DE55F192A5A}"/>
            </a:ext>
          </a:extLst>
        </xdr:cNvPr>
        <xdr:cNvSpPr/>
      </xdr:nvSpPr>
      <xdr:spPr bwMode="auto">
        <a:xfrm>
          <a:off x="7391400" y="3486150"/>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78922</xdr:rowOff>
    </xdr:from>
    <xdr:to>
      <xdr:col>3</xdr:col>
      <xdr:colOff>258535</xdr:colOff>
      <xdr:row>7</xdr:row>
      <xdr:rowOff>162354</xdr:rowOff>
    </xdr:to>
    <xdr:pic>
      <xdr:nvPicPr>
        <xdr:cNvPr id="6" name="Imagen 1">
          <a:extLst>
            <a:ext uri="{FF2B5EF4-FFF2-40B4-BE49-F238E27FC236}">
              <a16:creationId xmlns:a16="http://schemas.microsoft.com/office/drawing/2014/main" xmlns="" id="{2E129E1D-C8D7-4CE9-8BF5-EF01820613C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431347"/>
          <a:ext cx="979717" cy="104545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22226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AB9BC8EA-8141-4D46-AFE0-3BD93C22E8CF}"/>
            </a:ext>
          </a:extLst>
        </xdr:cNvPr>
        <xdr:cNvSpPr/>
      </xdr:nvSpPr>
      <xdr:spPr bwMode="auto">
        <a:xfrm>
          <a:off x="4171950" y="3752850"/>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22226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B2DDA58D-FAC1-4136-868D-383EF3D929CA}"/>
            </a:ext>
          </a:extLst>
        </xdr:cNvPr>
        <xdr:cNvSpPr/>
      </xdr:nvSpPr>
      <xdr:spPr bwMode="auto">
        <a:xfrm>
          <a:off x="7391400" y="3752850"/>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45CF9430-0055-4442-BA1C-EFCAEFF0BE0E}"/>
            </a:ext>
          </a:extLst>
        </xdr:cNvPr>
        <xdr:cNvSpPr/>
      </xdr:nvSpPr>
      <xdr:spPr bwMode="auto">
        <a:xfrm>
          <a:off x="4171950" y="3486150"/>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4D61F5D0-C139-4B4F-AD34-E278FF53D3DD}"/>
            </a:ext>
          </a:extLst>
        </xdr:cNvPr>
        <xdr:cNvSpPr/>
      </xdr:nvSpPr>
      <xdr:spPr bwMode="auto">
        <a:xfrm>
          <a:off x="7391400" y="3486150"/>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136068</xdr:colOff>
      <xdr:row>2</xdr:row>
      <xdr:rowOff>78922</xdr:rowOff>
    </xdr:from>
    <xdr:to>
      <xdr:col>3</xdr:col>
      <xdr:colOff>277585</xdr:colOff>
      <xdr:row>7</xdr:row>
      <xdr:rowOff>162354</xdr:rowOff>
    </xdr:to>
    <xdr:pic>
      <xdr:nvPicPr>
        <xdr:cNvPr id="6" name="Imagen 1">
          <a:extLst>
            <a:ext uri="{FF2B5EF4-FFF2-40B4-BE49-F238E27FC236}">
              <a16:creationId xmlns:a16="http://schemas.microsoft.com/office/drawing/2014/main" xmlns="" id="{61E5D81B-8BBE-4EA2-8CFF-FE6E2ECAA7B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93268" y="431347"/>
          <a:ext cx="979717" cy="104545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174626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C171AC9-18C6-4AE9-A810-8FF42531EC19}"/>
            </a:ext>
          </a:extLst>
        </xdr:cNvPr>
        <xdr:cNvSpPr/>
      </xdr:nvSpPr>
      <xdr:spPr bwMode="auto">
        <a:xfrm>
          <a:off x="4171950" y="3752850"/>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174626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DE0641D-A302-4313-B277-C09323208DD1}"/>
            </a:ext>
          </a:extLst>
        </xdr:cNvPr>
        <xdr:cNvSpPr/>
      </xdr:nvSpPr>
      <xdr:spPr bwMode="auto">
        <a:xfrm>
          <a:off x="7391400" y="3752850"/>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136068</xdr:colOff>
      <xdr:row>2</xdr:row>
      <xdr:rowOff>31297</xdr:rowOff>
    </xdr:from>
    <xdr:to>
      <xdr:col>3</xdr:col>
      <xdr:colOff>277585</xdr:colOff>
      <xdr:row>7</xdr:row>
      <xdr:rowOff>161925</xdr:rowOff>
    </xdr:to>
    <xdr:pic>
      <xdr:nvPicPr>
        <xdr:cNvPr id="4" name="Imagen 1">
          <a:extLst>
            <a:ext uri="{FF2B5EF4-FFF2-40B4-BE49-F238E27FC236}">
              <a16:creationId xmlns:a16="http://schemas.microsoft.com/office/drawing/2014/main" xmlns="" id="{7D13E54D-BB74-4631-B0A7-18363A1E7C3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93268" y="383722"/>
          <a:ext cx="979717" cy="1092653"/>
        </a:xfrm>
        <a:prstGeom prst="rect">
          <a:avLst/>
        </a:prstGeom>
      </xdr:spPr>
    </xdr:pic>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5"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21827A56-4B39-48C5-A202-CA77A9A9D036}"/>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6"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DB6861F6-9F7E-4D11-9232-52626CC42DEB}"/>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7"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31FA07D-736C-48FD-92D7-7C260FA87F34}"/>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8"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3A4A91F4-49A9-437A-A5B3-D9E0E3F690FE}"/>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136068</xdr:colOff>
      <xdr:row>2</xdr:row>
      <xdr:rowOff>78922</xdr:rowOff>
    </xdr:from>
    <xdr:to>
      <xdr:col>3</xdr:col>
      <xdr:colOff>277585</xdr:colOff>
      <xdr:row>7</xdr:row>
      <xdr:rowOff>162354</xdr:rowOff>
    </xdr:to>
    <xdr:pic>
      <xdr:nvPicPr>
        <xdr:cNvPr id="9" name="Imagen 1">
          <a:extLst>
            <a:ext uri="{FF2B5EF4-FFF2-40B4-BE49-F238E27FC236}">
              <a16:creationId xmlns:a16="http://schemas.microsoft.com/office/drawing/2014/main" xmlns="" id="{C39A8556-D6A9-4C29-8873-B2E36D53D96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93268" y="431347"/>
          <a:ext cx="979717" cy="104545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22226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37BA2AF-6929-41CD-A939-D19FA49E8247}"/>
            </a:ext>
          </a:extLst>
        </xdr:cNvPr>
        <xdr:cNvSpPr/>
      </xdr:nvSpPr>
      <xdr:spPr bwMode="auto">
        <a:xfrm>
          <a:off x="4171950" y="3752850"/>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22226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30E7837-318D-4599-A8C5-70652A5E5C33}"/>
            </a:ext>
          </a:extLst>
        </xdr:cNvPr>
        <xdr:cNvSpPr/>
      </xdr:nvSpPr>
      <xdr:spPr bwMode="auto">
        <a:xfrm>
          <a:off x="7391400" y="3752850"/>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155576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E23A11E5-93E1-42D2-A342-18795D10F374}"/>
            </a:ext>
          </a:extLst>
        </xdr:cNvPr>
        <xdr:cNvSpPr/>
      </xdr:nvSpPr>
      <xdr:spPr bwMode="auto">
        <a:xfrm>
          <a:off x="4171950" y="3133725"/>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155576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71550E1D-23E9-4CF0-A9AB-770F6F39A4E6}"/>
            </a:ext>
          </a:extLst>
        </xdr:cNvPr>
        <xdr:cNvSpPr/>
      </xdr:nvSpPr>
      <xdr:spPr bwMode="auto">
        <a:xfrm>
          <a:off x="7391400" y="3133725"/>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136068</xdr:colOff>
      <xdr:row>2</xdr:row>
      <xdr:rowOff>31297</xdr:rowOff>
    </xdr:from>
    <xdr:to>
      <xdr:col>3</xdr:col>
      <xdr:colOff>277585</xdr:colOff>
      <xdr:row>7</xdr:row>
      <xdr:rowOff>142875</xdr:rowOff>
    </xdr:to>
    <xdr:pic>
      <xdr:nvPicPr>
        <xdr:cNvPr id="6" name="Imagen 1">
          <a:extLst>
            <a:ext uri="{FF2B5EF4-FFF2-40B4-BE49-F238E27FC236}">
              <a16:creationId xmlns:a16="http://schemas.microsoft.com/office/drawing/2014/main" xmlns="" id="{CFC69B23-11E2-4D03-86FE-35A4B61B45A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93268" y="383722"/>
          <a:ext cx="979717" cy="1073603"/>
        </a:xfrm>
        <a:prstGeom prst="rect">
          <a:avLst/>
        </a:prstGeom>
      </xdr:spPr>
    </xdr:pic>
    <xdr:clientData/>
  </xdr:twoCellAnchor>
  <xdr:twoCellAnchor editAs="oneCell">
    <xdr:from>
      <xdr:col>6</xdr:col>
      <xdr:colOff>152400</xdr:colOff>
      <xdr:row>16</xdr:row>
      <xdr:rowOff>142875</xdr:rowOff>
    </xdr:from>
    <xdr:to>
      <xdr:col>6</xdr:col>
      <xdr:colOff>447675</xdr:colOff>
      <xdr:row>18</xdr:row>
      <xdr:rowOff>98426</xdr:rowOff>
    </xdr:to>
    <xdr:sp macro="" textlink="">
      <xdr:nvSpPr>
        <xdr:cNvPr id="7"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76A06E55-391A-41AD-B21D-6B6D8943C937}"/>
            </a:ext>
          </a:extLst>
        </xdr:cNvPr>
        <xdr:cNvSpPr/>
      </xdr:nvSpPr>
      <xdr:spPr bwMode="auto">
        <a:xfrm>
          <a:off x="417195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98426</xdr:rowOff>
    </xdr:to>
    <xdr:sp macro="" textlink="">
      <xdr:nvSpPr>
        <xdr:cNvPr id="8"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85DBADF-4443-4948-8BCD-CF642F0A86A3}"/>
            </a:ext>
          </a:extLst>
        </xdr:cNvPr>
        <xdr:cNvSpPr/>
      </xdr:nvSpPr>
      <xdr:spPr bwMode="auto">
        <a:xfrm>
          <a:off x="739140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9"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44EF0A9-5EE6-4F8D-9358-A5FF6B43165E}"/>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0"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61B9C82B-871C-47A1-A05B-C19998050A23}"/>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136526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DDAF84F9-4C4A-483C-AB4B-B0BFEEA5A4D8}"/>
            </a:ext>
          </a:extLst>
        </xdr:cNvPr>
        <xdr:cNvSpPr/>
      </xdr:nvSpPr>
      <xdr:spPr bwMode="auto">
        <a:xfrm>
          <a:off x="4171950" y="3752850"/>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00AE8008-35EA-4AD4-83D1-A77BB88555A3}"/>
            </a:ext>
          </a:extLst>
        </xdr:cNvPr>
        <xdr:cNvSpPr/>
      </xdr:nvSpPr>
      <xdr:spPr bwMode="auto">
        <a:xfrm>
          <a:off x="7391400" y="3752850"/>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155576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C2A6F9C-C8E9-4487-8584-7CE580B79789}"/>
            </a:ext>
          </a:extLst>
        </xdr:cNvPr>
        <xdr:cNvSpPr/>
      </xdr:nvSpPr>
      <xdr:spPr bwMode="auto">
        <a:xfrm>
          <a:off x="4171950" y="3133725"/>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155576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AA56E50-D263-4B2D-83D4-02A820ECCE91}"/>
            </a:ext>
          </a:extLst>
        </xdr:cNvPr>
        <xdr:cNvSpPr/>
      </xdr:nvSpPr>
      <xdr:spPr bwMode="auto">
        <a:xfrm>
          <a:off x="7391400" y="3133725"/>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98426</xdr:rowOff>
    </xdr:to>
    <xdr:sp macro="" textlink="">
      <xdr:nvSpPr>
        <xdr:cNvPr id="7"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D7A9599-5511-424B-B8F4-7958F79C631C}"/>
            </a:ext>
          </a:extLst>
        </xdr:cNvPr>
        <xdr:cNvSpPr/>
      </xdr:nvSpPr>
      <xdr:spPr bwMode="auto">
        <a:xfrm>
          <a:off x="417195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98426</xdr:rowOff>
    </xdr:to>
    <xdr:sp macro="" textlink="">
      <xdr:nvSpPr>
        <xdr:cNvPr id="8"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EB2559E1-4505-4401-B560-E84E00594ECD}"/>
            </a:ext>
          </a:extLst>
        </xdr:cNvPr>
        <xdr:cNvSpPr/>
      </xdr:nvSpPr>
      <xdr:spPr bwMode="auto">
        <a:xfrm>
          <a:off x="739140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9"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7B6A6A1C-B068-44B9-87DD-E291B5B316B8}"/>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0"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E8A5C32D-21FD-4938-BD91-877B03771C30}"/>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142876</xdr:rowOff>
    </xdr:to>
    <xdr:pic>
      <xdr:nvPicPr>
        <xdr:cNvPr id="11" name="Imagen 1">
          <a:extLst>
            <a:ext uri="{FF2B5EF4-FFF2-40B4-BE49-F238E27FC236}">
              <a16:creationId xmlns:a16="http://schemas.microsoft.com/office/drawing/2014/main" xmlns="" id="{3CF2FA77-A2E7-4384-BE76-0F7F236A5EC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6407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98426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06D2B79-92B5-467C-87D3-69C5654A4B70}"/>
            </a:ext>
          </a:extLst>
        </xdr:cNvPr>
        <xdr:cNvSpPr/>
      </xdr:nvSpPr>
      <xdr:spPr bwMode="auto">
        <a:xfrm>
          <a:off x="417195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98426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96B8D355-76FA-4E69-B5FB-21E2D357A530}"/>
            </a:ext>
          </a:extLst>
        </xdr:cNvPr>
        <xdr:cNvSpPr/>
      </xdr:nvSpPr>
      <xdr:spPr bwMode="auto">
        <a:xfrm>
          <a:off x="739140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26CEC8F-D5EC-4C1F-85AD-AEE2EA2F8D1C}"/>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A5A70B8D-6D1D-4D39-9392-4A191AF4E9A2}"/>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D653095-8025-4B42-A85A-5180CA85EC10}"/>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E2588B39-DBC3-4441-8E2E-05B027E5A327}"/>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A641CDC-3025-479C-8500-5B422B8C3394}"/>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FAC0241E-B428-4281-8A9C-0DCDB9FF33D1}"/>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2052F5D7-BA41-489A-831D-9B45C52C8837}"/>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211F642-0333-4B5A-9087-60F96E51D060}"/>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31298</xdr:rowOff>
    </xdr:from>
    <xdr:to>
      <xdr:col>3</xdr:col>
      <xdr:colOff>258535</xdr:colOff>
      <xdr:row>7</xdr:row>
      <xdr:rowOff>171450</xdr:rowOff>
    </xdr:to>
    <xdr:pic>
      <xdr:nvPicPr>
        <xdr:cNvPr id="12" name="Imagen 1">
          <a:extLst>
            <a:ext uri="{FF2B5EF4-FFF2-40B4-BE49-F238E27FC236}">
              <a16:creationId xmlns:a16="http://schemas.microsoft.com/office/drawing/2014/main" xmlns="" id="{576B020F-4355-4D81-949C-2418C2EC62D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83723"/>
          <a:ext cx="979717" cy="110217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136526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6BA413D8-AA93-49FB-957E-6F0CF1EE77DA}"/>
            </a:ext>
          </a:extLst>
        </xdr:cNvPr>
        <xdr:cNvSpPr/>
      </xdr:nvSpPr>
      <xdr:spPr bwMode="auto">
        <a:xfrm>
          <a:off x="4171950" y="3752850"/>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136526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AC4A45BD-877C-40B3-83E0-B3B8DB6208C2}"/>
            </a:ext>
          </a:extLst>
        </xdr:cNvPr>
        <xdr:cNvSpPr/>
      </xdr:nvSpPr>
      <xdr:spPr bwMode="auto">
        <a:xfrm>
          <a:off x="7391400" y="3752850"/>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B6C4E5AA-8D40-4EAA-A7C9-57D804FA61A2}"/>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AE16792-DA45-4063-9E93-34043AF09170}"/>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9A6839A-73C0-417A-8821-DBC515530781}"/>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9D953849-D839-4BEF-839A-6EA40AC82440}"/>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A3403580-7312-4B03-B270-F130A1427D7C}"/>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D5530627-ABC1-44F0-AF4B-B2BE90806EF6}"/>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2B46AC6-AB92-489D-9E92-3D97D95C1F98}"/>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0D519A68-7057-4E0E-A4DB-C82BDA6DF87B}"/>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40824</xdr:rowOff>
    </xdr:from>
    <xdr:to>
      <xdr:col>3</xdr:col>
      <xdr:colOff>258535</xdr:colOff>
      <xdr:row>7</xdr:row>
      <xdr:rowOff>161925</xdr:rowOff>
    </xdr:to>
    <xdr:pic>
      <xdr:nvPicPr>
        <xdr:cNvPr id="12" name="Imagen 1">
          <a:extLst>
            <a:ext uri="{FF2B5EF4-FFF2-40B4-BE49-F238E27FC236}">
              <a16:creationId xmlns:a16="http://schemas.microsoft.com/office/drawing/2014/main" xmlns="" id="{1D444A2C-00AA-41F0-87DA-A8E3BDFFFF2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9"/>
          <a:ext cx="979717" cy="108312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22226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2771451-C635-40E2-A795-D1438E8C21AB}"/>
            </a:ext>
          </a:extLst>
        </xdr:cNvPr>
        <xdr:cNvSpPr/>
      </xdr:nvSpPr>
      <xdr:spPr bwMode="auto">
        <a:xfrm>
          <a:off x="4171950" y="3752850"/>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22226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14A261F-C1F3-40CC-8DC2-341141251D85}"/>
            </a:ext>
          </a:extLst>
        </xdr:cNvPr>
        <xdr:cNvSpPr/>
      </xdr:nvSpPr>
      <xdr:spPr bwMode="auto">
        <a:xfrm>
          <a:off x="7391400" y="3752850"/>
          <a:ext cx="295275" cy="4318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1C42BF54-1DC8-414A-BA29-7CFA7B6D2075}"/>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6BAD6838-5686-4EFB-BBDA-E60C2F73E469}"/>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4FBFA36-63D7-4E59-B8A3-CEA3964466C0}"/>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A51E886F-F04E-4945-8355-147E76AB0AAE}"/>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26985D64-8994-40E2-AC9F-09CE63396800}"/>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9F64A687-0487-4777-BD5E-DCA8A0581B4A}"/>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D5E059F-5D3A-41B2-822C-181205D6B716}"/>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EBE9F214-7C57-4B88-9877-F4A309B82406}"/>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152400</xdr:rowOff>
    </xdr:to>
    <xdr:pic>
      <xdr:nvPicPr>
        <xdr:cNvPr id="12" name="Imagen 1">
          <a:extLst>
            <a:ext uri="{FF2B5EF4-FFF2-40B4-BE49-F238E27FC236}">
              <a16:creationId xmlns:a16="http://schemas.microsoft.com/office/drawing/2014/main" xmlns="" id="{C6B692D3-3533-429C-85CB-E352E19D08E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7360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60326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CC71A6B-ADB9-4438-A900-E596AC81064A}"/>
            </a:ext>
          </a:extLst>
        </xdr:cNvPr>
        <xdr:cNvSpPr/>
      </xdr:nvSpPr>
      <xdr:spPr bwMode="auto">
        <a:xfrm>
          <a:off x="4171950" y="3752850"/>
          <a:ext cx="295275" cy="4699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60326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B02D23A2-765B-45FC-ACD1-9EC34B5B4FE0}"/>
            </a:ext>
          </a:extLst>
        </xdr:cNvPr>
        <xdr:cNvSpPr/>
      </xdr:nvSpPr>
      <xdr:spPr bwMode="auto">
        <a:xfrm>
          <a:off x="7391400" y="3752850"/>
          <a:ext cx="295275" cy="4699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402D07CC-397E-413B-B497-D3F178E7AB7D}"/>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14118391-EDC7-4BDC-9B0D-550EE8E6DE12}"/>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7CC194F9-E823-4D26-9B5A-8B1955D7584D}"/>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7F4D7DC3-A887-49FF-9353-E94DF52E3FC6}"/>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35B06E43-2ECB-4CF3-865F-C248B5B863D5}"/>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70D1C0BC-97A4-46FF-BCA6-3B91B915D01B}"/>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4AB4A514-47A2-48F8-B92A-AEE08AE2D97B}"/>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BFD1F3E9-3724-4008-86C5-037685349C76}"/>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31298</xdr:rowOff>
    </xdr:from>
    <xdr:to>
      <xdr:col>3</xdr:col>
      <xdr:colOff>258535</xdr:colOff>
      <xdr:row>7</xdr:row>
      <xdr:rowOff>133350</xdr:rowOff>
    </xdr:to>
    <xdr:pic>
      <xdr:nvPicPr>
        <xdr:cNvPr id="12" name="Imagen 1">
          <a:extLst>
            <a:ext uri="{FF2B5EF4-FFF2-40B4-BE49-F238E27FC236}">
              <a16:creationId xmlns:a16="http://schemas.microsoft.com/office/drawing/2014/main" xmlns="" id="{9C3C222C-DFEF-4673-881D-00209B3F035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83723"/>
          <a:ext cx="979717" cy="1064077"/>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98426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D5662B54-1EF6-4646-96C6-ECBA758D41F0}"/>
            </a:ext>
          </a:extLst>
        </xdr:cNvPr>
        <xdr:cNvSpPr/>
      </xdr:nvSpPr>
      <xdr:spPr bwMode="auto">
        <a:xfrm>
          <a:off x="417195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98426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315C9AA6-25E0-4D9C-B2A5-AA265C490C4D}"/>
            </a:ext>
          </a:extLst>
        </xdr:cNvPr>
        <xdr:cNvSpPr/>
      </xdr:nvSpPr>
      <xdr:spPr bwMode="auto">
        <a:xfrm>
          <a:off x="739140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87D8C1E7-9A3D-439F-9560-DB42B020A1C3}"/>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6C8F9C7C-39D0-42AF-8D8C-2B92D5A6270B}"/>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8E6337BE-33ED-4F45-9B33-C45E2E331D94}"/>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CA96900-A78F-49B3-B5C7-79BE62787DD1}"/>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BB7736B5-0671-4AB9-AF4C-C058F48F9162}"/>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6A7BC8FE-5FCC-4DE9-BC20-2285C76E566E}"/>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7263315-299D-4836-B47B-7BB8443949D3}"/>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0941FBB-50DA-4895-96E1-24EABC82456A}"/>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123825</xdr:rowOff>
    </xdr:to>
    <xdr:pic>
      <xdr:nvPicPr>
        <xdr:cNvPr id="12" name="Imagen 1">
          <a:extLst>
            <a:ext uri="{FF2B5EF4-FFF2-40B4-BE49-F238E27FC236}">
              <a16:creationId xmlns:a16="http://schemas.microsoft.com/office/drawing/2014/main" xmlns="" id="{3205B90A-9270-4267-A4F4-C06FDFC6963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4502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136526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1DDE1184-C437-410E-87F5-B26E3976F87F}"/>
            </a:ext>
          </a:extLst>
        </xdr:cNvPr>
        <xdr:cNvSpPr/>
      </xdr:nvSpPr>
      <xdr:spPr bwMode="auto">
        <a:xfrm>
          <a:off x="4171950" y="3752850"/>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136526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90FE1EE8-21CE-46E1-9584-F880304C2038}"/>
            </a:ext>
          </a:extLst>
        </xdr:cNvPr>
        <xdr:cNvSpPr/>
      </xdr:nvSpPr>
      <xdr:spPr bwMode="auto">
        <a:xfrm>
          <a:off x="7391400" y="3752850"/>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BE4486C6-9C88-4F0B-A3DF-3CFAAA08ED9C}"/>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F139F11B-5B66-4680-8F7E-0DF29125E65C}"/>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F0458F4-E77D-4E8B-9BFC-9C2A76B2B1D0}"/>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BC0D2E85-26C0-44E0-AC2B-E630F675482B}"/>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43FBD0C-99C5-4DA5-BFC1-B30AF9998BA0}"/>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05BA6BA9-F6CB-4F39-9619-DEA011C07407}"/>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D9722279-3A62-4A0B-A3DE-6E4AF1FB5264}"/>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40E15C0F-1DE0-4301-B2AF-601C99B7B89D}"/>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152400</xdr:rowOff>
    </xdr:to>
    <xdr:pic>
      <xdr:nvPicPr>
        <xdr:cNvPr id="12" name="Imagen 1">
          <a:extLst>
            <a:ext uri="{FF2B5EF4-FFF2-40B4-BE49-F238E27FC236}">
              <a16:creationId xmlns:a16="http://schemas.microsoft.com/office/drawing/2014/main" xmlns="" id="{2B250B53-43EB-438B-B9BD-C532CB905D2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7360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98426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AA1CD88D-B43C-4C71-A21A-64FF9AE64FAA}"/>
            </a:ext>
          </a:extLst>
        </xdr:cNvPr>
        <xdr:cNvSpPr/>
      </xdr:nvSpPr>
      <xdr:spPr bwMode="auto">
        <a:xfrm>
          <a:off x="417195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98426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113E41D-BEA2-4FBC-944E-6D9C65D30BB5}"/>
            </a:ext>
          </a:extLst>
        </xdr:cNvPr>
        <xdr:cNvSpPr/>
      </xdr:nvSpPr>
      <xdr:spPr bwMode="auto">
        <a:xfrm>
          <a:off x="739140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1A1EC8E-C7D2-4A2B-90D0-539BA1193776}"/>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E38A39D9-FADF-4F8B-9474-B6EC480994BC}"/>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3DD6ABFB-EC89-412A-B156-00D635D75997}"/>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A32E1221-3631-4227-BC6E-A5C6B6EAB46E}"/>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62EC5A02-202E-4FDF-9655-AC7F7781F33E}"/>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4D5323B7-069B-464E-8FC9-E6F87E06940E}"/>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ED58CB6C-C15A-45A2-8C57-B46A83415100}"/>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10790069-9941-413A-B28C-CEDD8C5A0D03}"/>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133350</xdr:rowOff>
    </xdr:to>
    <xdr:pic>
      <xdr:nvPicPr>
        <xdr:cNvPr id="12" name="Imagen 1">
          <a:extLst>
            <a:ext uri="{FF2B5EF4-FFF2-40B4-BE49-F238E27FC236}">
              <a16:creationId xmlns:a16="http://schemas.microsoft.com/office/drawing/2014/main" xmlns="" id="{D7C9C4EE-E51B-456B-A2BC-D78347FECFE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5455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98426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B3C88BB-E573-42F0-A42D-B3D8BD35FA74}"/>
            </a:ext>
          </a:extLst>
        </xdr:cNvPr>
        <xdr:cNvSpPr/>
      </xdr:nvSpPr>
      <xdr:spPr bwMode="auto">
        <a:xfrm>
          <a:off x="417195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98426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E0D24EA3-BA86-4658-A4B5-0E0945BA9A65}"/>
            </a:ext>
          </a:extLst>
        </xdr:cNvPr>
        <xdr:cNvSpPr/>
      </xdr:nvSpPr>
      <xdr:spPr bwMode="auto">
        <a:xfrm>
          <a:off x="7391400" y="3752850"/>
          <a:ext cx="295275" cy="5080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3CCFB8C-2D36-475F-A1DC-98EC50EA64F0}"/>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745CD91B-D5E6-4F59-BB61-6C46B8699E9D}"/>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136526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5888235-581B-4A7B-ADB0-12290F512340}"/>
            </a:ext>
          </a:extLst>
        </xdr:cNvPr>
        <xdr:cNvSpPr/>
      </xdr:nvSpPr>
      <xdr:spPr bwMode="auto">
        <a:xfrm>
          <a:off x="417195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136526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14FBBB85-E406-4E9C-99B1-02A733091C7C}"/>
            </a:ext>
          </a:extLst>
        </xdr:cNvPr>
        <xdr:cNvSpPr/>
      </xdr:nvSpPr>
      <xdr:spPr bwMode="auto">
        <a:xfrm>
          <a:off x="7391400" y="3133725"/>
          <a:ext cx="295275" cy="4127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79376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90CFF437-5ED9-4BCF-83FB-B21F1EA38DDC}"/>
            </a:ext>
          </a:extLst>
        </xdr:cNvPr>
        <xdr:cNvSpPr/>
      </xdr:nvSpPr>
      <xdr:spPr bwMode="auto">
        <a:xfrm>
          <a:off x="417195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79376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BC6B0F5B-FBFA-4B5F-9A65-C2F6CA152A5D}"/>
            </a:ext>
          </a:extLst>
        </xdr:cNvPr>
        <xdr:cNvSpPr/>
      </xdr:nvSpPr>
      <xdr:spPr bwMode="auto">
        <a:xfrm>
          <a:off x="7391400" y="3133725"/>
          <a:ext cx="295275" cy="3556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A5526238-1ECF-4103-A50C-FF20606F15DA}"/>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BCAC3715-191D-4613-AD5E-795D26940CA8}"/>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142875</xdr:rowOff>
    </xdr:to>
    <xdr:pic>
      <xdr:nvPicPr>
        <xdr:cNvPr id="12" name="Imagen 1">
          <a:extLst>
            <a:ext uri="{FF2B5EF4-FFF2-40B4-BE49-F238E27FC236}">
              <a16:creationId xmlns:a16="http://schemas.microsoft.com/office/drawing/2014/main" xmlns="" id="{AE78D9B8-D468-442C-A8CD-E02EF148CB5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64077"/>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136526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9A3CF6D-41EF-4793-BFDC-06F264A7D681}"/>
            </a:ext>
          </a:extLst>
        </xdr:cNvPr>
        <xdr:cNvSpPr/>
      </xdr:nvSpPr>
      <xdr:spPr bwMode="auto">
        <a:xfrm>
          <a:off x="4171950" y="3752850"/>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136526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73022615-41D5-4533-AE10-C8CC8E87C317}"/>
            </a:ext>
          </a:extLst>
        </xdr:cNvPr>
        <xdr:cNvSpPr/>
      </xdr:nvSpPr>
      <xdr:spPr bwMode="auto">
        <a:xfrm>
          <a:off x="7391400" y="3752850"/>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19</xdr:row>
      <xdr:rowOff>79376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54D55502-40FE-4BF9-9E50-A73959871C87}"/>
            </a:ext>
          </a:extLst>
        </xdr:cNvPr>
        <xdr:cNvSpPr/>
      </xdr:nvSpPr>
      <xdr:spPr bwMode="auto">
        <a:xfrm>
          <a:off x="4171950" y="3133725"/>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79376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24DA3705-F6B6-4027-9B54-33A94B789DB6}"/>
            </a:ext>
          </a:extLst>
        </xdr:cNvPr>
        <xdr:cNvSpPr/>
      </xdr:nvSpPr>
      <xdr:spPr bwMode="auto">
        <a:xfrm>
          <a:off x="7391400" y="3133725"/>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98426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1AFBB5D-FF1C-4D7D-BF72-75E79E37CAF8}"/>
            </a:ext>
          </a:extLst>
        </xdr:cNvPr>
        <xdr:cNvSpPr/>
      </xdr:nvSpPr>
      <xdr:spPr bwMode="auto">
        <a:xfrm>
          <a:off x="417195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98426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ADAF1511-0824-42E4-BACE-13817B6E6394}"/>
            </a:ext>
          </a:extLst>
        </xdr:cNvPr>
        <xdr:cNvSpPr/>
      </xdr:nvSpPr>
      <xdr:spPr bwMode="auto">
        <a:xfrm>
          <a:off x="739140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E96AF198-4AA7-4D82-8E73-BA58075DECF5}"/>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094E6952-DA36-4C25-B595-15A18857BC42}"/>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60326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794711FC-6FDE-458B-B6B5-0135EA9E8BEC}"/>
            </a:ext>
          </a:extLst>
        </xdr:cNvPr>
        <xdr:cNvSpPr/>
      </xdr:nvSpPr>
      <xdr:spPr bwMode="auto">
        <a:xfrm>
          <a:off x="4171950" y="3133725"/>
          <a:ext cx="295275" cy="3365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60326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FA627D6-AAF7-4F10-B774-4208198C8368}"/>
            </a:ext>
          </a:extLst>
        </xdr:cNvPr>
        <xdr:cNvSpPr/>
      </xdr:nvSpPr>
      <xdr:spPr bwMode="auto">
        <a:xfrm>
          <a:off x="7391400" y="3133725"/>
          <a:ext cx="295275" cy="3365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335150B2-FB01-47EF-A536-535AFDCB950A}"/>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43DCFFB5-348F-4B4C-AE72-193225C33A9D}"/>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161925</xdr:rowOff>
    </xdr:to>
    <xdr:pic>
      <xdr:nvPicPr>
        <xdr:cNvPr id="14" name="Imagen 1">
          <a:extLst>
            <a:ext uri="{FF2B5EF4-FFF2-40B4-BE49-F238E27FC236}">
              <a16:creationId xmlns:a16="http://schemas.microsoft.com/office/drawing/2014/main" xmlns="" id="{72F5083A-8334-4A77-98E4-CF037DC3616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83127"/>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19</xdr:row>
      <xdr:rowOff>174626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127ACE2C-8CB2-4DA3-964E-3AEDA9466F3B}"/>
            </a:ext>
          </a:extLst>
        </xdr:cNvPr>
        <xdr:cNvSpPr/>
      </xdr:nvSpPr>
      <xdr:spPr bwMode="auto">
        <a:xfrm>
          <a:off x="4171950" y="3752850"/>
          <a:ext cx="295275" cy="5842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174626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197FE99E-BCFB-4B80-87C6-C85FB361F48B}"/>
            </a:ext>
          </a:extLst>
        </xdr:cNvPr>
        <xdr:cNvSpPr/>
      </xdr:nvSpPr>
      <xdr:spPr bwMode="auto">
        <a:xfrm>
          <a:off x="7391400" y="3752850"/>
          <a:ext cx="295275" cy="5842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19</xdr:row>
      <xdr:rowOff>79376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E8113EC-74BB-4FE3-BDCC-C2DA8CE8778C}"/>
            </a:ext>
          </a:extLst>
        </xdr:cNvPr>
        <xdr:cNvSpPr/>
      </xdr:nvSpPr>
      <xdr:spPr bwMode="auto">
        <a:xfrm>
          <a:off x="4171950" y="3133725"/>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79376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D5658E70-7F1F-46F1-B90D-32C763E55176}"/>
            </a:ext>
          </a:extLst>
        </xdr:cNvPr>
        <xdr:cNvSpPr/>
      </xdr:nvSpPr>
      <xdr:spPr bwMode="auto">
        <a:xfrm>
          <a:off x="7391400" y="3133725"/>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98426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034CA65F-7611-485A-AD1C-70F76F537472}"/>
            </a:ext>
          </a:extLst>
        </xdr:cNvPr>
        <xdr:cNvSpPr/>
      </xdr:nvSpPr>
      <xdr:spPr bwMode="auto">
        <a:xfrm>
          <a:off x="417195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98426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DB46A410-0A59-4B6C-AE1F-73518B8B792F}"/>
            </a:ext>
          </a:extLst>
        </xdr:cNvPr>
        <xdr:cNvSpPr/>
      </xdr:nvSpPr>
      <xdr:spPr bwMode="auto">
        <a:xfrm>
          <a:off x="739140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B6E0CB5E-1624-4345-96FF-06D8DBF73CB0}"/>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3810DEF7-EE92-4CBA-B244-70BD5D2DA2BD}"/>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60326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F6FAA793-10CF-4088-A6B6-CDCA60906716}"/>
            </a:ext>
          </a:extLst>
        </xdr:cNvPr>
        <xdr:cNvSpPr/>
      </xdr:nvSpPr>
      <xdr:spPr bwMode="auto">
        <a:xfrm>
          <a:off x="4171950" y="3133725"/>
          <a:ext cx="295275" cy="3365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60326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A1AED3C-3B93-4031-A8FB-A1010B03479D}"/>
            </a:ext>
          </a:extLst>
        </xdr:cNvPr>
        <xdr:cNvSpPr/>
      </xdr:nvSpPr>
      <xdr:spPr bwMode="auto">
        <a:xfrm>
          <a:off x="7391400" y="3133725"/>
          <a:ext cx="295275" cy="3365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68D871E0-79BD-4DC9-A37C-69C8B37A1563}"/>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CE3A6CD6-256D-4E97-91D0-CE2577EEBBF0}"/>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40823</xdr:rowOff>
    </xdr:from>
    <xdr:to>
      <xdr:col>3</xdr:col>
      <xdr:colOff>258535</xdr:colOff>
      <xdr:row>7</xdr:row>
      <xdr:rowOff>142875</xdr:rowOff>
    </xdr:to>
    <xdr:pic>
      <xdr:nvPicPr>
        <xdr:cNvPr id="14" name="Imagen 1">
          <a:extLst>
            <a:ext uri="{FF2B5EF4-FFF2-40B4-BE49-F238E27FC236}">
              <a16:creationId xmlns:a16="http://schemas.microsoft.com/office/drawing/2014/main" xmlns="" id="{B9235179-B12B-4BC6-8BBC-B620170144D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8"/>
          <a:ext cx="979717" cy="1064077"/>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20</xdr:row>
      <xdr:rowOff>22226</xdr:rowOff>
    </xdr:to>
    <xdr:sp macro="" textlink="">
      <xdr:nvSpPr>
        <xdr:cNvPr id="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83B53C21-7836-4140-B394-87688C47E13F}"/>
            </a:ext>
          </a:extLst>
        </xdr:cNvPr>
        <xdr:cNvSpPr/>
      </xdr:nvSpPr>
      <xdr:spPr bwMode="auto">
        <a:xfrm>
          <a:off x="4171950" y="3752850"/>
          <a:ext cx="295275" cy="622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20</xdr:row>
      <xdr:rowOff>22226</xdr:rowOff>
    </xdr:to>
    <xdr:sp macro="" textlink="">
      <xdr:nvSpPr>
        <xdr:cNvPr id="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2A34F7E6-47EA-4CA5-A538-54C0F4ECE2B8}"/>
            </a:ext>
          </a:extLst>
        </xdr:cNvPr>
        <xdr:cNvSpPr/>
      </xdr:nvSpPr>
      <xdr:spPr bwMode="auto">
        <a:xfrm>
          <a:off x="7391400" y="3752850"/>
          <a:ext cx="295275" cy="622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19</xdr:row>
      <xdr:rowOff>79376</xdr:rowOff>
    </xdr:to>
    <xdr:sp macro="" textlink="">
      <xdr:nvSpPr>
        <xdr:cNvPr id="4"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4F41723D-9563-4191-B4E3-F8D0A9C74F5C}"/>
            </a:ext>
          </a:extLst>
        </xdr:cNvPr>
        <xdr:cNvSpPr/>
      </xdr:nvSpPr>
      <xdr:spPr bwMode="auto">
        <a:xfrm>
          <a:off x="4171950" y="3133725"/>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19</xdr:row>
      <xdr:rowOff>79376</xdr:rowOff>
    </xdr:to>
    <xdr:sp macro="" textlink="">
      <xdr:nvSpPr>
        <xdr:cNvPr id="5"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F6399F19-5E5F-458E-991F-F9E223A00108}"/>
            </a:ext>
          </a:extLst>
        </xdr:cNvPr>
        <xdr:cNvSpPr/>
      </xdr:nvSpPr>
      <xdr:spPr bwMode="auto">
        <a:xfrm>
          <a:off x="7391400" y="3133725"/>
          <a:ext cx="295275" cy="5461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98426</xdr:rowOff>
    </xdr:to>
    <xdr:sp macro="" textlink="">
      <xdr:nvSpPr>
        <xdr:cNvPr id="6"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BF1C8A7-23E4-4D3C-AC28-74A300B10C05}"/>
            </a:ext>
          </a:extLst>
        </xdr:cNvPr>
        <xdr:cNvSpPr/>
      </xdr:nvSpPr>
      <xdr:spPr bwMode="auto">
        <a:xfrm>
          <a:off x="417195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98426</xdr:rowOff>
    </xdr:to>
    <xdr:sp macro="" textlink="">
      <xdr:nvSpPr>
        <xdr:cNvPr id="7"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2724B06A-1093-47E0-967C-8BF24CA13594}"/>
            </a:ext>
          </a:extLst>
        </xdr:cNvPr>
        <xdr:cNvSpPr/>
      </xdr:nvSpPr>
      <xdr:spPr bwMode="auto">
        <a:xfrm>
          <a:off x="7391400" y="3133725"/>
          <a:ext cx="295275" cy="3746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117476</xdr:rowOff>
    </xdr:to>
    <xdr:sp macro="" textlink="">
      <xdr:nvSpPr>
        <xdr:cNvPr id="8"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DE0253AC-EE47-4692-9C6E-1878CA2E7232}"/>
            </a:ext>
          </a:extLst>
        </xdr:cNvPr>
        <xdr:cNvSpPr/>
      </xdr:nvSpPr>
      <xdr:spPr bwMode="auto">
        <a:xfrm>
          <a:off x="417195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9"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7092A0B-8E78-432C-BE87-841C9E6EDD2E}"/>
            </a:ext>
          </a:extLst>
        </xdr:cNvPr>
        <xdr:cNvSpPr/>
      </xdr:nvSpPr>
      <xdr:spPr bwMode="auto">
        <a:xfrm>
          <a:off x="7391400" y="3133725"/>
          <a:ext cx="295275" cy="3937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16</xdr:row>
      <xdr:rowOff>142875</xdr:rowOff>
    </xdr:from>
    <xdr:to>
      <xdr:col>6</xdr:col>
      <xdr:colOff>447675</xdr:colOff>
      <xdr:row>18</xdr:row>
      <xdr:rowOff>60326</xdr:rowOff>
    </xdr:to>
    <xdr:sp macro="" textlink="">
      <xdr:nvSpPr>
        <xdr:cNvPr id="10"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C3BE0A15-299C-40B5-BD1A-E6A8953BF791}"/>
            </a:ext>
          </a:extLst>
        </xdr:cNvPr>
        <xdr:cNvSpPr/>
      </xdr:nvSpPr>
      <xdr:spPr bwMode="auto">
        <a:xfrm>
          <a:off x="4171950" y="3133725"/>
          <a:ext cx="295275" cy="3365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60326</xdr:rowOff>
    </xdr:to>
    <xdr:sp macro="" textlink="">
      <xdr:nvSpPr>
        <xdr:cNvPr id="11"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5D0E9B93-034B-453C-BCDE-58A22E210973}"/>
            </a:ext>
          </a:extLst>
        </xdr:cNvPr>
        <xdr:cNvSpPr/>
      </xdr:nvSpPr>
      <xdr:spPr bwMode="auto">
        <a:xfrm>
          <a:off x="7391400" y="3133725"/>
          <a:ext cx="295275" cy="33655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6</xdr:col>
      <xdr:colOff>152400</xdr:colOff>
      <xdr:row>18</xdr:row>
      <xdr:rowOff>142875</xdr:rowOff>
    </xdr:from>
    <xdr:to>
      <xdr:col>6</xdr:col>
      <xdr:colOff>447675</xdr:colOff>
      <xdr:row>20</xdr:row>
      <xdr:rowOff>3176</xdr:rowOff>
    </xdr:to>
    <xdr:sp macro="" textlink="">
      <xdr:nvSpPr>
        <xdr:cNvPr id="12" name="Check Box 5" hidden="1">
          <a:extLst>
            <a:ext uri="{63B3BB69-23CF-44E3-9099-C40C66FF867C}">
              <a14:compatExt xmlns:a14="http://schemas.microsoft.com/office/drawing/2010/main" xmlns="" spid="_x0000_s2051"/>
            </a:ext>
            <a:ext uri="{FF2B5EF4-FFF2-40B4-BE49-F238E27FC236}">
              <a16:creationId xmlns:a16="http://schemas.microsoft.com/office/drawing/2014/main" xmlns="" id="{2FC891F9-2C9C-4382-BE95-D064FE8F0F94}"/>
            </a:ext>
          </a:extLst>
        </xdr:cNvPr>
        <xdr:cNvSpPr/>
      </xdr:nvSpPr>
      <xdr:spPr bwMode="auto">
        <a:xfrm>
          <a:off x="417195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18</xdr:row>
      <xdr:rowOff>142875</xdr:rowOff>
    </xdr:from>
    <xdr:to>
      <xdr:col>10</xdr:col>
      <xdr:colOff>447675</xdr:colOff>
      <xdr:row>20</xdr:row>
      <xdr:rowOff>3176</xdr:rowOff>
    </xdr:to>
    <xdr:sp macro="" textlink="">
      <xdr:nvSpPr>
        <xdr:cNvPr id="13" name="Check Box 6" hidden="1">
          <a:extLst>
            <a:ext uri="{63B3BB69-23CF-44E3-9099-C40C66FF867C}">
              <a14:compatExt xmlns:a14="http://schemas.microsoft.com/office/drawing/2010/main" xmlns="" spid="_x0000_s2052"/>
            </a:ext>
            <a:ext uri="{FF2B5EF4-FFF2-40B4-BE49-F238E27FC236}">
              <a16:creationId xmlns:a16="http://schemas.microsoft.com/office/drawing/2014/main" xmlns="" id="{138FA8B3-EF45-463F-A6E8-445A44AF1B3F}"/>
            </a:ext>
          </a:extLst>
        </xdr:cNvPr>
        <xdr:cNvSpPr/>
      </xdr:nvSpPr>
      <xdr:spPr bwMode="auto">
        <a:xfrm>
          <a:off x="7391400" y="3533775"/>
          <a:ext cx="295275" cy="241301"/>
        </a:xfrm>
        <a:prstGeom prst="rect">
          <a:avLst/>
        </a:prstGeom>
        <a:noFill/>
        <a:ln>
          <a:noFill/>
        </a:ln>
        <a:extLst>
          <a:ext uri="{909E8E84-426E-40DD-AFC4-6F175D3DCCD1}">
            <a14:hiddenFill xmlns:a14="http://schemas.microsoft.com/office/drawing/2010/main" xmlns="">
              <a:solidFill>
                <a:srgbClr xmlns:mc="http://schemas.openxmlformats.org/markup-compatibility/2006" val="FFFFFF" mc:Ignorable="a14" a14:legacySpreadsheetColorIndex="9"/>
              </a:solidFill>
            </a14:hiddenFill>
          </a:ext>
          <a:ext uri="{91240B29-F687-4F45-9708-019B960494DF}">
            <a14:hiddenLine xmlns:a14="http://schemas.microsoft.com/office/drawing/2010/main" xmlns=""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xdr:col>
      <xdr:colOff>117018</xdr:colOff>
      <xdr:row>2</xdr:row>
      <xdr:rowOff>40824</xdr:rowOff>
    </xdr:from>
    <xdr:to>
      <xdr:col>3</xdr:col>
      <xdr:colOff>182335</xdr:colOff>
      <xdr:row>7</xdr:row>
      <xdr:rowOff>152401</xdr:rowOff>
    </xdr:to>
    <xdr:pic>
      <xdr:nvPicPr>
        <xdr:cNvPr id="14" name="Imagen 1">
          <a:extLst>
            <a:ext uri="{FF2B5EF4-FFF2-40B4-BE49-F238E27FC236}">
              <a16:creationId xmlns:a16="http://schemas.microsoft.com/office/drawing/2014/main" xmlns="" id="{6D6DBE97-30CB-47A9-B5F3-E0F3C2C5F86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r="72267" b="53082"/>
        <a:stretch/>
      </xdr:blipFill>
      <xdr:spPr>
        <a:xfrm>
          <a:off x="574218" y="393249"/>
          <a:ext cx="979717" cy="107360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C/G/Area%20Proyectos/A/AiuBPMarco98"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elc001\GROUPS\GCOPME\COORDINACION%20MTO%20PLANTAS\Metalmec&#225;nica\Corrosi&#243;n\CORROSION\CORROSION\CONTRATA\INSPECTO\INSPECTO\2001\Pcr-108\PSI08500\LIQUIDACIONESPERSONA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10.6.75.177\VQ2008\Users\Laura\AppData\Local\Temp\SHARE\ESTIMA\P7020\PROYECTO\730\CAMBIOS\Z209.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Master\luis%20carlos\Documents%20and%20Settings\Administrador\Mis%20documentos\Gabriel%202003\GABRIEL%202002\PROYECTOS\PROYECTOS%20EN%20CURSO\ESTADIO%20MUNICIPAL%20DE%20YOPAL\PRESUPUESTO%20ESTADIO%201.2%20primera%20etapa.xls"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royectos\CEI\Tunja-Barbosa\HORIZONTAL%20Barbosa.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Pc1\d\LIQ.TRANSPORTE%20DE%20MATERIALES%20OCTUBRE%20DE%202006%20HASMER%20FINA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93E2A648\a%20%20aaInformaci&#243;n%20GRUPO"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invmeta\INFORMES\infabr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Servidor\vmn%20eyd%20nuqui%20animas\Users\LEONARDO\Documents\ERICK\William\revision%20informe\REVISION\Cantiades_Zonas_Inestables_Jul_9-0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Lucho\transfer%20lucho\Mis%20documentos\ANDES3\mayo%204-01\Mis%20documentos\AiuApoSaraBrut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Lucho\transfer%20lucho\Mis%20documentos\AiuApoSaraBrut200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LICITAR/SONIA/CONTRATO/IDU-246-PARCHEO%20KENNEDY.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Jorge-oy83xo6pq\guariquies\GSU\GSU-003-002-01-GIP\Seguimiento%20y%20Control\Cctos\Hern&#225;n-%20Ccto%20Alcantarillado%20A27017\Cntrl_HG_0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sistente\documentos\Mis%20documentos\RHLICITACIONES\GEOINGENIERIA%20WM\cantidad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INGMARIOR\Ing%20Mario-w\Luis%20Eduardo\Devisab\APUS_TRABAJO%20GOBERNACION\DEVISAB%202011-03-03-04\LA%20GRAN%20VIA%20CACHIPAY%20ANOLAIMA\CANTIDADES%20Y%20PRESUPUESTOS\PRESUPUESTO_LA%20MESA_MESITAS_2011-01-17.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invias-my.sharepoint.com/2010905_p2/Cantidades%20demolici&#243;n%20El%20Tarra.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INGMARIOR\Ing%20Mario-w\ING%20HENRY%20-W\OBRAS\GYC%20APROBADO\1648%20Dise&#241;o%20de%20Espesores%20ACORDADO%20CON%20INTERVENTOR.xlsm" TargetMode="External"/></Relationships>
</file>

<file path=xl/externalLinks/_rels/externalLink6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UNITARIO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D:\192.168.1.27\presupuestos\OPERATIVA\OFERTAS\ECOPETROL\Data%20G%20Operativa\OFERTAS%20PRESENTADAS\NUEVA%20OFERTA%20TORRES-CONVERTIDOR\lefa\excel\30CONJUL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5089937B\An&#225;lisis%20de%20precios%20unitario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D:\Aquitania\Cofinanciacion\FICHAS%20Y%20FORMATOS\UNITARIOS%20GENERAL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invias-my.sharepoint.com/Precio%20adoquin%20ladrillo%20retirado.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WINDOWS\TEMP\Alcantarillado%20PAVCO-RAS%202000%20(08-11-04).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D:\INGMARIOR\Ing%20Mario-w\Users\Ing.%20Henry\AppData\Roaming\Microsoft\Excel\Cantidades%20Hidr&#225;ulicas%20%20La%20Mesa%20Mesitas%202010-12-3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05AA5C81\Cantidade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invias-my.sharepoint.com/Users/marianaortiz/Desktop/Fondo%20Adaptaci&#243;n/Estudio%20Mercado%20Tarifas%202013/20130225_Socializacion/25022013_Consolidado%20Estudio%20de%20Mercado%20Tarifas%202013.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D:\INGGABRIEL\Ing%20Gabriel-W\Ing%20Juan%20Diego\CONSULTORIA\TOCAIMA%20-%20JERUSALEN\Tramo%20II\Geometrico\83.%20ENTREGA%20TOCAIMA%20-%20JERUSALEN%20TRAMO%202%20(30-11-2012)\ANEXOS\Anexos%20T2.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INGMARIOR\Ing%20Mario-w\Users\CONSORCIO%20DEVISAD\Documents\DEVISAB%20-%20ING%20HENRY\OBRAS\4.GRAN%20VIA%20CACHIPAY\Cantidades%20obras%20de%20arte-HENRY.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6D0875B\CAUCACIA%20-%20PLANETA%20RICA.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A:\PROG-9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4CB589C1\dise&#241;o%20pozo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D:\Admon\consorcio%20ingaf\informe%20semanal\INFORMESEMANAL%20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D:\Elc001\groups\RO%20POR%20ACTIVIDADES\ACTIVIDADES\Mis%20Documentos\PROYECTO%20PMM%20-%202004\COMPRES.%20SVG%202004\Cuadro%20Montajes%20Electrico%20Instrumentaci&#243;n%20y%20control.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CHOCO\APU%20ADVIAL.%20G-2%20201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PLATO%20PALERMO.xlsx"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A_produccion\1991_ituvia\Tecnica\Cotizaciones\2003\28987%20CEMENTOS%20ANDINO%20SILO%20II\Ex-0176-03.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aescorcia\Desktop\APU\APU%202011\APU%20CON%20PARTICULARES%20OPA.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D:\Ingedwin\ing%20edwin-w\OBRAS\BASE%20APU-DEVISAB.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3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9085953\DC.01-GEINF-Tramo2-0-Anexos%20(1).xlsx"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invias-my.sharepoint.com/SIMULACI&#211;NEDIFICIO.ok.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D:\D:\Aquitania\Mis%20documentos\MIKO%20EN%20EJECUCION\NUNCHIA\Cofinanciacion\FICHAS%20Y%20FORMATOS\UNITARIOS%20GENERALES.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D:\128.1.239.62\compartida\DOCUMENTOS%20OFICINA\PACC's\PACC%20PIO%202006\PACC%20de%20Inversiones%20PIO%202006%20Yarigui-Garzas.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D:\Cgomez\CompTotal\Temp\perseoP85324650\5202371-IC-0.5-GE-1.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D:\marino\C\Documents%20and%20Settings\Hector%20Guerrero\Mis%20documentos\Licitaciones%20realizadas\Invias\INTER-Taraza-caucasia\DIFERGO\WINDOWS\TEMP\Preobra\ModeloPresupuesto.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https://invias-my.sharepoint.com/Users/marianaortiz/Desktop/Fondo%20Adaptaci&#243;n/Estudio%20Mercado%20Tarifas%202013/Rtas%20al%20Estudio%20de%20Mercado/Copia%20de%20FAEstMerc2013R2.xls"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Ing-hernando\Users\lvargas\Documents\lvargas_zc\Mis%20documentos\Contratos%20asignados\Contratos%20A&#241;o%202015\Contratos%20Invias\Obra\Etapa%20contratual\Users\mrojast\A%20Max\APU\APU%202011\APU%20CON%20PARTICULARES%20OPA.xlsx"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PROY ORIGINAL"/>
      <sheetName val="PRESUP"/>
      <sheetName val="INV"/>
      <sheetName val="AASHTO"/>
      <sheetName val="PRECIOS"/>
      <sheetName val="PROY_ORIGINAL"/>
      <sheetName val="G&amp;G"/>
      <sheetName val="CAB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Accidentalidad"/>
      <sheetName val="Causa Posible"/>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Base de Datos"/>
      <sheetName val="ó&gt;_x005f_x0000__x005f_x0001__x005f_x0000__x005f_x0000__"/>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trimonio neto personal"/>
      <sheetName val="Cálculos"/>
      <sheetName val="Lista ICCU"/>
      <sheetName val="Paral. 1"/>
      <sheetName val="Paral. 2"/>
      <sheetName val="Paral. 3"/>
      <sheetName val="Paral.4"/>
      <sheetName val="AMOBLAMINETO"/>
      <sheetName val="LISTA"/>
      <sheetName val="BASE DE DATOS DE PRECI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sheetData sheetId="420"/>
      <sheetData sheetId="421"/>
      <sheetData sheetId="422"/>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sheetData sheetId="830"/>
      <sheetData sheetId="831"/>
      <sheetData sheetId="832"/>
      <sheetData sheetId="833"/>
      <sheetData sheetId="834"/>
      <sheetData sheetId="835"/>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sheetData sheetId="922"/>
      <sheetData sheetId="923"/>
      <sheetData sheetId="924"/>
      <sheetData sheetId="925"/>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sheetData sheetId="954"/>
      <sheetData sheetId="955"/>
      <sheetData sheetId="956"/>
      <sheetData sheetId="957"/>
      <sheetData sheetId="958"/>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sheetData sheetId="967"/>
      <sheetData sheetId="968"/>
      <sheetData sheetId="969"/>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sheetData sheetId="982"/>
      <sheetData sheetId="983"/>
      <sheetData sheetId="984"/>
      <sheetData sheetId="985"/>
      <sheetData sheetId="986"/>
      <sheetData sheetId="987"/>
      <sheetData sheetId="988"/>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sheetData sheetId="998"/>
      <sheetData sheetId="999"/>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row r="2">
          <cell r="A2">
            <v>0</v>
          </cell>
        </row>
      </sheetData>
      <sheetData sheetId="1021">
        <row r="2">
          <cell r="A2">
            <v>0</v>
          </cell>
        </row>
      </sheetData>
      <sheetData sheetId="1022"/>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ow r="2">
          <cell r="B2" t="str">
            <v>Patrimonionetopersonal</v>
          </cell>
        </row>
      </sheetData>
      <sheetData sheetId="1054"/>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NST"/>
    </sheetNames>
    <sheetDataSet>
      <sheetData sheetId="0"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Tablas"/>
    </sheetNames>
    <sheetDataSet>
      <sheetData sheetId="0"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EMPRESA"/>
    </sheetNames>
    <sheetDataSet>
      <sheetData sheetId="0"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Hoja1 (2)"/>
      <sheetName val="Hoja1 (3)"/>
      <sheetName val="precios-básicos2002"/>
      <sheetName val="APUs"/>
      <sheetName val="#REF"/>
      <sheetName val="LISTADO "/>
      <sheetName val="M.O."/>
      <sheetName val="Hoja2"/>
      <sheetName val="MATERI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EMPRESA"/>
    </sheetNames>
    <sheetDataSet>
      <sheetData sheetId="0" refreshError="1"/>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INST"/>
    </sheetNames>
    <sheetDataSet>
      <sheetData sheetId="0" refreshError="1"/>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PESOS"/>
    </sheetNames>
    <sheetDataSet>
      <sheetData sheetId="0" refreshError="1"/>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CUADRILLA"/>
      <sheetName val="APU"/>
      <sheetName val="INSUMOS"/>
      <sheetName val="PRESUPUESTO"/>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Estado Resumen"/>
      <sheetName val="TORTA"/>
      <sheetName val="Resum_Pav"/>
      <sheetName val="INVENT.ALC-CUNETAS 90BLB"/>
      <sheetName val="PUENTES Y PONTONES"/>
      <sheetName val="SEÑAL VERTICAL90BLB"/>
      <sheetName val="SEÑAL HORIZONTAL90BLB"/>
      <sheetName val="Tabla"/>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cell r="B1" t="str">
            <v>UNIDAD</v>
          </cell>
          <cell r="C1" t="str">
            <v>TARIFA</v>
          </cell>
          <cell r="F1" t="str">
            <v>TARIFA 2007</v>
          </cell>
          <cell r="H1" t="str">
            <v>IPC 2007 BUCARAMANGA dane</v>
          </cell>
          <cell r="K1" t="str">
            <v>No.</v>
          </cell>
        </row>
        <row r="2">
          <cell r="A2" t="str">
            <v>Aspersor manual</v>
          </cell>
          <cell r="B2" t="str">
            <v>$/HORA</v>
          </cell>
          <cell r="C2">
            <v>2400</v>
          </cell>
          <cell r="F2">
            <v>1992.2887487790001</v>
          </cell>
          <cell r="H2">
            <v>5.7200000000000001E-2</v>
          </cell>
          <cell r="I2">
            <v>2106</v>
          </cell>
          <cell r="J2">
            <v>294</v>
          </cell>
          <cell r="K2">
            <v>1</v>
          </cell>
        </row>
        <row r="3">
          <cell r="A3" t="str">
            <v>Barredora mecánica de cepillo</v>
          </cell>
          <cell r="B3" t="str">
            <v>$/HORA</v>
          </cell>
          <cell r="C3">
            <v>60000</v>
          </cell>
          <cell r="F3">
            <v>61573.961653816499</v>
          </cell>
          <cell r="I3">
            <v>65096</v>
          </cell>
          <cell r="J3">
            <v>-5096</v>
          </cell>
          <cell r="K3">
            <v>2</v>
          </cell>
        </row>
        <row r="4">
          <cell r="A4" t="str">
            <v>Bomba de inyección de lechada</v>
          </cell>
          <cell r="B4" t="str">
            <v>$/HORA</v>
          </cell>
          <cell r="C4">
            <v>15100</v>
          </cell>
          <cell r="F4">
            <v>13032.605580750002</v>
          </cell>
          <cell r="I4">
            <v>13778</v>
          </cell>
          <cell r="J4">
            <v>1322</v>
          </cell>
          <cell r="K4">
            <v>3</v>
          </cell>
        </row>
        <row r="5">
          <cell r="A5" t="str">
            <v>Bomba para gato de tensionamiento</v>
          </cell>
          <cell r="B5" t="str">
            <v>$/HORA</v>
          </cell>
          <cell r="C5">
            <v>41000</v>
          </cell>
          <cell r="F5">
            <v>37020.532739683505</v>
          </cell>
          <cell r="I5">
            <v>39138</v>
          </cell>
          <cell r="J5">
            <v>1862</v>
          </cell>
          <cell r="K5">
            <v>4</v>
          </cell>
        </row>
        <row r="6">
          <cell r="A6" t="str">
            <v>Bomba de concreto</v>
          </cell>
          <cell r="B6" t="str">
            <v>$/HORA</v>
          </cell>
          <cell r="C6">
            <v>30500</v>
          </cell>
          <cell r="F6">
            <v>18960.741214915495</v>
          </cell>
          <cell r="I6">
            <v>20045</v>
          </cell>
          <cell r="J6">
            <v>10455</v>
          </cell>
          <cell r="K6">
            <v>5</v>
          </cell>
        </row>
        <row r="7">
          <cell r="A7" t="str">
            <v>Buldozer D4</v>
          </cell>
          <cell r="B7" t="str">
            <v>$/HORA</v>
          </cell>
          <cell r="C7">
            <v>81000</v>
          </cell>
          <cell r="F7">
            <v>78422.287494600008</v>
          </cell>
          <cell r="I7">
            <v>82908</v>
          </cell>
          <cell r="J7">
            <v>-1908</v>
          </cell>
          <cell r="K7">
            <v>6</v>
          </cell>
        </row>
        <row r="8">
          <cell r="A8" t="str">
            <v>Buldozer D6</v>
          </cell>
          <cell r="B8" t="str">
            <v>$/HORA</v>
          </cell>
          <cell r="C8">
            <v>120000</v>
          </cell>
          <cell r="F8">
            <v>90344.288425859995</v>
          </cell>
          <cell r="I8">
            <v>95512</v>
          </cell>
          <cell r="J8">
            <v>24488</v>
          </cell>
          <cell r="K8">
            <v>7</v>
          </cell>
        </row>
        <row r="9">
          <cell r="A9" t="str">
            <v>Buldozer D8 (incluido Ripper)</v>
          </cell>
          <cell r="B9" t="str">
            <v>$/HORA</v>
          </cell>
          <cell r="C9">
            <v>130000</v>
          </cell>
          <cell r="F9">
            <v>140117.50904382</v>
          </cell>
          <cell r="I9">
            <v>148132</v>
          </cell>
          <cell r="J9">
            <v>-18132</v>
          </cell>
          <cell r="K9">
            <v>8</v>
          </cell>
        </row>
        <row r="10">
          <cell r="A10" t="str">
            <v>Caldera doblefondo</v>
          </cell>
          <cell r="B10" t="str">
            <v>$/HORA</v>
          </cell>
          <cell r="C10">
            <v>47000</v>
          </cell>
          <cell r="K10">
            <v>9</v>
          </cell>
        </row>
        <row r="11">
          <cell r="A11" t="str">
            <v>Calentador a gas</v>
          </cell>
          <cell r="B11" t="str">
            <v>$/HORA</v>
          </cell>
          <cell r="C11">
            <v>63000</v>
          </cell>
          <cell r="F11">
            <v>54774.341350816496</v>
          </cell>
          <cell r="I11">
            <v>57907</v>
          </cell>
          <cell r="J11">
            <v>5093</v>
          </cell>
          <cell r="K11">
            <v>10</v>
          </cell>
        </row>
        <row r="12">
          <cell r="A12" t="str">
            <v>Camion 350</v>
          </cell>
          <cell r="B12" t="str">
            <v>$/HORA</v>
          </cell>
          <cell r="C12">
            <v>38000</v>
          </cell>
          <cell r="F12">
            <v>38984.489737200005</v>
          </cell>
          <cell r="I12">
            <v>41214</v>
          </cell>
          <cell r="J12">
            <v>-3214</v>
          </cell>
          <cell r="K12">
            <v>11</v>
          </cell>
        </row>
        <row r="13">
          <cell r="A13" t="str">
            <v>Camioneta D-300</v>
          </cell>
          <cell r="B13" t="str">
            <v>$/HORA</v>
          </cell>
          <cell r="C13">
            <v>34000</v>
          </cell>
          <cell r="F13">
            <v>33998.101515000002</v>
          </cell>
          <cell r="I13">
            <v>35943</v>
          </cell>
          <cell r="J13">
            <v>-1943</v>
          </cell>
          <cell r="K13">
            <v>12</v>
          </cell>
        </row>
        <row r="14">
          <cell r="A14" t="str">
            <v>Camión de Slurry</v>
          </cell>
          <cell r="B14" t="str">
            <v>$/HORA</v>
          </cell>
          <cell r="C14">
            <v>118000</v>
          </cell>
          <cell r="F14">
            <v>104940.8066763</v>
          </cell>
          <cell r="I14">
            <v>110943</v>
          </cell>
          <cell r="J14">
            <v>7057</v>
          </cell>
          <cell r="K14">
            <v>13</v>
          </cell>
        </row>
        <row r="15">
          <cell r="A15" t="str">
            <v>Cargador 920 o equivalente</v>
          </cell>
          <cell r="B15" t="str">
            <v>$/HORA</v>
          </cell>
          <cell r="C15">
            <v>105000</v>
          </cell>
          <cell r="F15">
            <v>78592.278002175008</v>
          </cell>
          <cell r="I15">
            <v>83088</v>
          </cell>
          <cell r="J15">
            <v>21912</v>
          </cell>
          <cell r="K15">
            <v>14</v>
          </cell>
        </row>
        <row r="16">
          <cell r="A16" t="str">
            <v>Cargador 930 o equivalente</v>
          </cell>
          <cell r="B16" t="str">
            <v>$/HORA</v>
          </cell>
          <cell r="C16">
            <v>100000</v>
          </cell>
          <cell r="F16">
            <v>90162.965217780002</v>
          </cell>
          <cell r="I16">
            <v>95320</v>
          </cell>
          <cell r="J16">
            <v>4680</v>
          </cell>
          <cell r="K16">
            <v>15</v>
          </cell>
        </row>
        <row r="17">
          <cell r="A17" t="str">
            <v>Carrotanque de agua 10000 Litros</v>
          </cell>
          <cell r="B17" t="str">
            <v>$/HORA</v>
          </cell>
          <cell r="C17">
            <v>51000</v>
          </cell>
          <cell r="F17">
            <v>45104.148009899996</v>
          </cell>
          <cell r="I17">
            <v>47684</v>
          </cell>
          <cell r="J17">
            <v>3316</v>
          </cell>
          <cell r="K17">
            <v>16</v>
          </cell>
        </row>
        <row r="18">
          <cell r="A18" t="str">
            <v>Carrotanque Irrigador de asfalto</v>
          </cell>
          <cell r="B18" t="str">
            <v>$/HORA</v>
          </cell>
          <cell r="C18">
            <v>79000</v>
          </cell>
          <cell r="F18">
            <v>78376.956692579988</v>
          </cell>
          <cell r="I18">
            <v>82860</v>
          </cell>
          <cell r="J18">
            <v>-3860</v>
          </cell>
          <cell r="K18">
            <v>17</v>
          </cell>
        </row>
        <row r="19">
          <cell r="A19" t="str">
            <v>Cizalla</v>
          </cell>
          <cell r="B19" t="str">
            <v>$/HORA</v>
          </cell>
          <cell r="C19">
            <v>700</v>
          </cell>
          <cell r="F19">
            <v>3399.8101514999998</v>
          </cell>
          <cell r="I19">
            <v>3594</v>
          </cell>
          <cell r="J19">
            <v>-2894</v>
          </cell>
          <cell r="K19">
            <v>18</v>
          </cell>
        </row>
        <row r="20">
          <cell r="A20" t="str">
            <v>Compactador Benitin</v>
          </cell>
          <cell r="B20" t="str">
            <v>$/HORA</v>
          </cell>
          <cell r="C20">
            <v>55000</v>
          </cell>
          <cell r="F20">
            <v>40367.07919881001</v>
          </cell>
          <cell r="I20">
            <v>42676</v>
          </cell>
          <cell r="J20">
            <v>12324</v>
          </cell>
          <cell r="K20">
            <v>19</v>
          </cell>
        </row>
        <row r="21">
          <cell r="A21" t="str">
            <v>Compactador manual (RANA)</v>
          </cell>
          <cell r="B21" t="str">
            <v>$/HORA</v>
          </cell>
          <cell r="C21">
            <v>10000</v>
          </cell>
          <cell r="F21">
            <v>12664.8</v>
          </cell>
          <cell r="I21">
            <v>13389</v>
          </cell>
          <cell r="J21">
            <v>-3389</v>
          </cell>
          <cell r="K21">
            <v>20</v>
          </cell>
        </row>
        <row r="22">
          <cell r="A22" t="str">
            <v>Compactador manual (SALTARIN)</v>
          </cell>
          <cell r="B22" t="str">
            <v>$/HORA</v>
          </cell>
          <cell r="C22">
            <v>10000</v>
          </cell>
          <cell r="F22">
            <v>11018.7847010115</v>
          </cell>
          <cell r="I22">
            <v>11649</v>
          </cell>
          <cell r="J22">
            <v>-1649</v>
          </cell>
          <cell r="K22">
            <v>21</v>
          </cell>
        </row>
        <row r="23">
          <cell r="A23" t="str">
            <v>Compactador manual de rodillo</v>
          </cell>
          <cell r="B23" t="str">
            <v>$/HORA</v>
          </cell>
          <cell r="C23">
            <v>7000</v>
          </cell>
          <cell r="F23">
            <v>5543.9570870460011</v>
          </cell>
          <cell r="I23">
            <v>5861</v>
          </cell>
          <cell r="J23">
            <v>1139</v>
          </cell>
          <cell r="K23">
            <v>22</v>
          </cell>
        </row>
        <row r="24">
          <cell r="A24" t="str">
            <v>Compactador vobratorio tipo DD-20</v>
          </cell>
          <cell r="B24" t="str">
            <v>$/HORA</v>
          </cell>
          <cell r="C24">
            <v>50000</v>
          </cell>
          <cell r="F24">
            <v>50997.152272500003</v>
          </cell>
          <cell r="I24">
            <v>53914</v>
          </cell>
          <cell r="J24">
            <v>-3914</v>
          </cell>
          <cell r="K24">
            <v>23</v>
          </cell>
        </row>
        <row r="25">
          <cell r="A25" t="str">
            <v>Compactador manual vibratorio (CANGURO) (Apisonadores)</v>
          </cell>
          <cell r="B25" t="str">
            <v>$/HORA</v>
          </cell>
          <cell r="C25">
            <v>10000</v>
          </cell>
          <cell r="F25">
            <v>12664.8</v>
          </cell>
          <cell r="I25">
            <v>13389</v>
          </cell>
          <cell r="J25">
            <v>-3389</v>
          </cell>
          <cell r="K25">
            <v>24</v>
          </cell>
        </row>
        <row r="26">
          <cell r="A26" t="str">
            <v>Compactador de llanta</v>
          </cell>
          <cell r="B26" t="str">
            <v>$/HORA</v>
          </cell>
          <cell r="C26">
            <v>78000</v>
          </cell>
          <cell r="F26">
            <v>58047</v>
          </cell>
          <cell r="I26">
            <v>61367</v>
          </cell>
          <cell r="J26">
            <v>16633</v>
          </cell>
          <cell r="K26">
            <v>25</v>
          </cell>
        </row>
        <row r="27">
          <cell r="A27" t="str">
            <v>Compresor 125 pies con 3 martillos</v>
          </cell>
          <cell r="B27" t="str">
            <v>$/HORA</v>
          </cell>
          <cell r="C27">
            <v>56000</v>
          </cell>
          <cell r="F27">
            <v>44326.8</v>
          </cell>
          <cell r="I27">
            <v>46862</v>
          </cell>
          <cell r="J27">
            <v>9138</v>
          </cell>
          <cell r="K27">
            <v>26</v>
          </cell>
        </row>
        <row r="28">
          <cell r="A28" t="str">
            <v>Compresor 250 pies con 3 martillos</v>
          </cell>
          <cell r="B28" t="str">
            <v>$/HORA</v>
          </cell>
          <cell r="C28">
            <v>75000</v>
          </cell>
          <cell r="E28">
            <v>1.6919786675329596</v>
          </cell>
          <cell r="F28">
            <v>44326.8</v>
          </cell>
          <cell r="I28">
            <v>46862</v>
          </cell>
          <cell r="J28">
            <v>28138</v>
          </cell>
          <cell r="K28">
            <v>27</v>
          </cell>
        </row>
        <row r="29">
          <cell r="A29" t="str">
            <v>Compresor (barrido y soplado)</v>
          </cell>
          <cell r="B29" t="str">
            <v>$/HORA</v>
          </cell>
          <cell r="C29">
            <v>67000</v>
          </cell>
          <cell r="F29">
            <v>51019.817673509999</v>
          </cell>
          <cell r="I29">
            <v>53938</v>
          </cell>
          <cell r="J29">
            <v>13062</v>
          </cell>
          <cell r="K29">
            <v>28</v>
          </cell>
        </row>
        <row r="30">
          <cell r="A30" t="str">
            <v>Cortadora de pavimento</v>
          </cell>
          <cell r="B30" t="str">
            <v>$/HORA</v>
          </cell>
          <cell r="C30">
            <v>27000</v>
          </cell>
          <cell r="F30">
            <v>18409.971970372502</v>
          </cell>
          <cell r="I30">
            <v>19463</v>
          </cell>
          <cell r="J30">
            <v>7537</v>
          </cell>
          <cell r="K30">
            <v>29</v>
          </cell>
        </row>
        <row r="31">
          <cell r="A31" t="str">
            <v>Diferencial de 2 ton.</v>
          </cell>
          <cell r="B31" t="str">
            <v>$/HORA</v>
          </cell>
          <cell r="C31">
            <v>4800</v>
          </cell>
          <cell r="F31">
            <v>2408.1988573124995</v>
          </cell>
          <cell r="I31">
            <v>2546</v>
          </cell>
          <cell r="J31">
            <v>2254</v>
          </cell>
          <cell r="K31">
            <v>30</v>
          </cell>
        </row>
        <row r="32">
          <cell r="A32" t="str">
            <v>Diferencial de 3 ton</v>
          </cell>
          <cell r="B32" t="str">
            <v>$/HORA</v>
          </cell>
          <cell r="C32">
            <v>3500</v>
          </cell>
          <cell r="F32">
            <v>2700.5825303415004</v>
          </cell>
          <cell r="I32">
            <v>2855</v>
          </cell>
          <cell r="J32">
            <v>645</v>
          </cell>
          <cell r="K32">
            <v>31</v>
          </cell>
        </row>
        <row r="33">
          <cell r="A33" t="str">
            <v>Equipo de control (bandas sonoras reduce velocidad) (Termohigometros, Termómetros, Galgas, etc)</v>
          </cell>
          <cell r="B33" t="str">
            <v>$/HORA</v>
          </cell>
          <cell r="C33">
            <v>1800</v>
          </cell>
          <cell r="F33">
            <v>0</v>
          </cell>
          <cell r="I33">
            <v>0</v>
          </cell>
          <cell r="J33">
            <v>1800</v>
          </cell>
          <cell r="K33">
            <v>32</v>
          </cell>
        </row>
        <row r="34">
          <cell r="A34" t="str">
            <v>Equipo de limpieza</v>
          </cell>
          <cell r="B34" t="str">
            <v>$/HORA</v>
          </cell>
          <cell r="C34">
            <v>65000</v>
          </cell>
          <cell r="K34">
            <v>33</v>
          </cell>
        </row>
        <row r="35">
          <cell r="A35" t="str">
            <v>Equipo de oxicorte</v>
          </cell>
          <cell r="B35" t="str">
            <v>$/HORA</v>
          </cell>
          <cell r="C35">
            <v>17000</v>
          </cell>
          <cell r="F35">
            <v>17140.709513812501</v>
          </cell>
          <cell r="I35">
            <v>18121</v>
          </cell>
          <cell r="J35">
            <v>-1121</v>
          </cell>
          <cell r="K35">
            <v>34</v>
          </cell>
        </row>
        <row r="36">
          <cell r="A36" t="str">
            <v>Equipo de Perforacion</v>
          </cell>
          <cell r="B36" t="str">
            <v>$/HORA</v>
          </cell>
          <cell r="C36">
            <v>250000</v>
          </cell>
          <cell r="F36">
            <v>94892.101138516504</v>
          </cell>
          <cell r="I36">
            <v>100320</v>
          </cell>
          <cell r="J36">
            <v>149680</v>
          </cell>
          <cell r="K36">
            <v>35</v>
          </cell>
        </row>
        <row r="37">
          <cell r="A37" t="str">
            <v>Equipo de pintura (Compresor)</v>
          </cell>
          <cell r="B37" t="str">
            <v>$/HORA</v>
          </cell>
          <cell r="C37">
            <v>10000</v>
          </cell>
          <cell r="F37">
            <v>2910.2374896840001</v>
          </cell>
          <cell r="I37">
            <v>3077</v>
          </cell>
          <cell r="J37">
            <v>6923</v>
          </cell>
          <cell r="K37">
            <v>36</v>
          </cell>
        </row>
        <row r="38">
          <cell r="A38" t="str">
            <v>Equipo de ruteo</v>
          </cell>
          <cell r="B38" t="str">
            <v>$/HORA</v>
          </cell>
          <cell r="C38">
            <v>50000</v>
          </cell>
          <cell r="K38">
            <v>37</v>
          </cell>
        </row>
        <row r="39">
          <cell r="A39" t="str">
            <v>Equipo de soldadura 250 AMP</v>
          </cell>
          <cell r="B39" t="str">
            <v>$/HORA</v>
          </cell>
          <cell r="C39">
            <v>7000</v>
          </cell>
          <cell r="F39">
            <v>20660.646290665503</v>
          </cell>
          <cell r="I39">
            <v>21842</v>
          </cell>
          <cell r="J39">
            <v>-14842</v>
          </cell>
          <cell r="K39">
            <v>38</v>
          </cell>
        </row>
        <row r="40">
          <cell r="A40" t="str">
            <v>equipo de soldadura 400</v>
          </cell>
          <cell r="B40" t="str">
            <v>$/HORA</v>
          </cell>
          <cell r="C40">
            <v>10000</v>
          </cell>
          <cell r="F40">
            <v>9066.1604040000002</v>
          </cell>
          <cell r="I40">
            <v>9585</v>
          </cell>
          <cell r="J40">
            <v>415</v>
          </cell>
          <cell r="K40">
            <v>39</v>
          </cell>
        </row>
        <row r="41">
          <cell r="A41" t="str">
            <v>equipo de soldadura 600</v>
          </cell>
          <cell r="B41" t="str">
            <v>$/HORA</v>
          </cell>
          <cell r="C41">
            <v>15000</v>
          </cell>
          <cell r="F41">
            <v>11332.700505000001</v>
          </cell>
          <cell r="I41">
            <v>11981</v>
          </cell>
          <cell r="J41">
            <v>3019</v>
          </cell>
          <cell r="K41">
            <v>40</v>
          </cell>
        </row>
        <row r="42">
          <cell r="A42" t="str">
            <v>Equipo de topografía</v>
          </cell>
          <cell r="B42" t="str">
            <v>$/HORA</v>
          </cell>
          <cell r="C42">
            <v>12000</v>
          </cell>
          <cell r="F42">
            <v>8386.1983736999991</v>
          </cell>
          <cell r="I42">
            <v>8866</v>
          </cell>
          <cell r="J42">
            <v>3134</v>
          </cell>
          <cell r="K42">
            <v>41</v>
          </cell>
        </row>
        <row r="43">
          <cell r="A43" t="str">
            <v>Equipo manual aplicador (bandas sonoras reduce velocidad)</v>
          </cell>
          <cell r="B43" t="str">
            <v>$/HORA</v>
          </cell>
          <cell r="C43">
            <v>25000</v>
          </cell>
          <cell r="F43">
            <v>23798.671060500004</v>
          </cell>
          <cell r="I43">
            <v>25160</v>
          </cell>
          <cell r="J43">
            <v>-160</v>
          </cell>
          <cell r="K43">
            <v>42</v>
          </cell>
        </row>
        <row r="44">
          <cell r="A44" t="str">
            <v>Equipo para hidrosiembra</v>
          </cell>
          <cell r="B44" t="str">
            <v>$/HORA</v>
          </cell>
          <cell r="C44">
            <v>30000</v>
          </cell>
          <cell r="K44">
            <v>43</v>
          </cell>
        </row>
        <row r="45">
          <cell r="A45" t="str">
            <v>Equipo para sello de grietas</v>
          </cell>
          <cell r="B45" t="str">
            <v>$/HORA</v>
          </cell>
          <cell r="C45">
            <v>90000</v>
          </cell>
          <cell r="K45">
            <v>44</v>
          </cell>
        </row>
        <row r="46">
          <cell r="A46" t="str">
            <v>Esparcidor de gravilla</v>
          </cell>
          <cell r="B46" t="str">
            <v>$/HORA</v>
          </cell>
          <cell r="C46">
            <v>85000</v>
          </cell>
          <cell r="F46">
            <v>96327.954292499999</v>
          </cell>
          <cell r="I46">
            <v>101838</v>
          </cell>
          <cell r="J46">
            <v>-16838</v>
          </cell>
          <cell r="K46">
            <v>45</v>
          </cell>
        </row>
        <row r="47">
          <cell r="A47" t="str">
            <v>Estación</v>
          </cell>
          <cell r="B47" t="str">
            <v>$/HORA</v>
          </cell>
          <cell r="C47">
            <v>24000</v>
          </cell>
          <cell r="F47">
            <v>21673.789715812502</v>
          </cell>
          <cell r="I47">
            <v>22914</v>
          </cell>
          <cell r="J47">
            <v>1086</v>
          </cell>
          <cell r="K47">
            <v>46</v>
          </cell>
        </row>
        <row r="48">
          <cell r="A48" t="str">
            <v>Formaleta metálica (concreto hidraulico)</v>
          </cell>
          <cell r="B48" t="str">
            <v>$/DIA</v>
          </cell>
          <cell r="C48">
            <v>1000</v>
          </cell>
          <cell r="F48">
            <v>1586.5780706999999</v>
          </cell>
          <cell r="I48">
            <v>1677</v>
          </cell>
          <cell r="J48">
            <v>-677</v>
          </cell>
          <cell r="K48">
            <v>47</v>
          </cell>
        </row>
        <row r="49">
          <cell r="A49" t="str">
            <v>Formaleta metálica (tuberia de concreto reforzado)</v>
          </cell>
          <cell r="B49" t="str">
            <v>$/HORA</v>
          </cell>
          <cell r="C49">
            <v>10500</v>
          </cell>
          <cell r="F49">
            <v>7607.6418490065007</v>
          </cell>
          <cell r="I49">
            <v>8043</v>
          </cell>
          <cell r="J49">
            <v>2457</v>
          </cell>
          <cell r="K49">
            <v>48</v>
          </cell>
        </row>
        <row r="50">
          <cell r="A50" t="str">
            <v>Formaleta para camisa de pilote</v>
          </cell>
          <cell r="B50" t="str">
            <v>$/HORA</v>
          </cell>
          <cell r="C50">
            <v>14000</v>
          </cell>
          <cell r="F50">
            <v>9255.4165024334998</v>
          </cell>
          <cell r="I50">
            <v>9785</v>
          </cell>
          <cell r="J50">
            <v>4215</v>
          </cell>
          <cell r="K50">
            <v>49</v>
          </cell>
        </row>
        <row r="51">
          <cell r="A51" t="str">
            <v>Fresadora de pavimento</v>
          </cell>
          <cell r="B51" t="str">
            <v>$/HORA</v>
          </cell>
          <cell r="C51">
            <v>190000</v>
          </cell>
          <cell r="F51">
            <v>145738.5284943</v>
          </cell>
          <cell r="I51">
            <v>154075</v>
          </cell>
          <cell r="J51">
            <v>35925</v>
          </cell>
          <cell r="K51">
            <v>50</v>
          </cell>
        </row>
        <row r="52">
          <cell r="A52" t="str">
            <v>Fresadora y recicladora de pavimento</v>
          </cell>
          <cell r="B52" t="str">
            <v>$/HORA</v>
          </cell>
          <cell r="C52">
            <v>206500</v>
          </cell>
          <cell r="F52">
            <v>220987.65984750001</v>
          </cell>
          <cell r="I52">
            <v>233628</v>
          </cell>
          <cell r="J52">
            <v>-27128</v>
          </cell>
          <cell r="K52">
            <v>51</v>
          </cell>
        </row>
        <row r="53">
          <cell r="A53" t="str">
            <v>Gato para tensionamiento</v>
          </cell>
          <cell r="B53" t="str">
            <v>$/HORA</v>
          </cell>
          <cell r="C53">
            <v>110000</v>
          </cell>
          <cell r="F53">
            <v>92550.765214183513</v>
          </cell>
          <cell r="I53">
            <v>97845</v>
          </cell>
          <cell r="J53">
            <v>12155</v>
          </cell>
          <cell r="K53">
            <v>52</v>
          </cell>
        </row>
        <row r="54">
          <cell r="A54" t="str">
            <v>Grua (capacidad 15 ton)</v>
          </cell>
          <cell r="B54" t="str">
            <v>$/HORA</v>
          </cell>
          <cell r="C54">
            <v>95000</v>
          </cell>
          <cell r="F54">
            <v>71320.084088116506</v>
          </cell>
          <cell r="I54">
            <v>75400</v>
          </cell>
          <cell r="J54">
            <v>19600</v>
          </cell>
          <cell r="K54">
            <v>53</v>
          </cell>
        </row>
        <row r="55">
          <cell r="A55" t="str">
            <v>Grua con torre</v>
          </cell>
          <cell r="B55" t="str">
            <v>$/HORA</v>
          </cell>
          <cell r="C55">
            <v>160000</v>
          </cell>
          <cell r="F55">
            <v>148911.68463569999</v>
          </cell>
          <cell r="I55">
            <v>157429</v>
          </cell>
          <cell r="J55">
            <v>2571</v>
          </cell>
          <cell r="K55">
            <v>54</v>
          </cell>
        </row>
        <row r="56">
          <cell r="A56" t="str">
            <v>Grua telescópica</v>
          </cell>
          <cell r="B56" t="str">
            <v>$/HORA</v>
          </cell>
          <cell r="C56">
            <v>195000</v>
          </cell>
          <cell r="F56">
            <v>197944.87991068352</v>
          </cell>
          <cell r="I56">
            <v>209267</v>
          </cell>
          <cell r="J56">
            <v>-14267</v>
          </cell>
          <cell r="K56">
            <v>55</v>
          </cell>
        </row>
        <row r="57">
          <cell r="A57" t="str">
            <v>Grua 10 ton</v>
          </cell>
          <cell r="B57" t="str">
            <v>$/HORA</v>
          </cell>
          <cell r="C57">
            <v>117000</v>
          </cell>
          <cell r="F57">
            <v>141658.75631249999</v>
          </cell>
          <cell r="I57">
            <v>149762</v>
          </cell>
          <cell r="J57">
            <v>-32762</v>
          </cell>
          <cell r="K57">
            <v>56</v>
          </cell>
        </row>
        <row r="58">
          <cell r="A58" t="str">
            <v>Guadañadora</v>
          </cell>
          <cell r="B58" t="str">
            <v>$/HORA</v>
          </cell>
          <cell r="C58">
            <v>9000</v>
          </cell>
          <cell r="F58">
            <v>7026.2743130999997</v>
          </cell>
          <cell r="I58">
            <v>7428</v>
          </cell>
          <cell r="J58">
            <v>1572</v>
          </cell>
          <cell r="K58">
            <v>57</v>
          </cell>
        </row>
        <row r="59">
          <cell r="A59" t="str">
            <v>Maquina térmica pegatachas</v>
          </cell>
          <cell r="B59" t="str">
            <v>$/HORA</v>
          </cell>
          <cell r="C59">
            <v>30000</v>
          </cell>
          <cell r="F59">
            <v>32034.144517483503</v>
          </cell>
          <cell r="I59">
            <v>33866</v>
          </cell>
          <cell r="J59">
            <v>-3866</v>
          </cell>
          <cell r="K59">
            <v>58</v>
          </cell>
        </row>
        <row r="60">
          <cell r="A60" t="str">
            <v>Mezcladora de concreto (1bulto)</v>
          </cell>
          <cell r="B60" t="str">
            <v>$/HORA</v>
          </cell>
          <cell r="C60">
            <v>12000</v>
          </cell>
          <cell r="F60">
            <v>12664.8</v>
          </cell>
          <cell r="I60">
            <v>13389</v>
          </cell>
          <cell r="J60">
            <v>-1389</v>
          </cell>
          <cell r="K60">
            <v>59</v>
          </cell>
        </row>
        <row r="61">
          <cell r="A61" t="str">
            <v>Mezcladora de concreto (2bulto)</v>
          </cell>
          <cell r="B61" t="str">
            <v>$/HORA</v>
          </cell>
          <cell r="C61">
            <v>27000</v>
          </cell>
          <cell r="K61">
            <v>60</v>
          </cell>
        </row>
        <row r="62">
          <cell r="A62" t="str">
            <v>Montacargas</v>
          </cell>
          <cell r="B62" t="str">
            <v>$/HORA</v>
          </cell>
          <cell r="C62">
            <v>62000</v>
          </cell>
          <cell r="F62">
            <v>53420.083640468998</v>
          </cell>
          <cell r="I62">
            <v>56476</v>
          </cell>
          <cell r="J62">
            <v>5524</v>
          </cell>
          <cell r="K62">
            <v>61</v>
          </cell>
        </row>
        <row r="63">
          <cell r="A63" t="str">
            <v>Motobomba 3 PULGADAS</v>
          </cell>
          <cell r="B63" t="str">
            <v>$/HORA</v>
          </cell>
          <cell r="C63">
            <v>11000</v>
          </cell>
          <cell r="F63">
            <v>9452.6054912205</v>
          </cell>
          <cell r="I63">
            <v>9993</v>
          </cell>
          <cell r="J63">
            <v>1007</v>
          </cell>
          <cell r="K63">
            <v>62</v>
          </cell>
        </row>
        <row r="64">
          <cell r="A64" t="str">
            <v>Motobomba 4 PULGADAS</v>
          </cell>
          <cell r="B64" t="str">
            <v>$/HORA</v>
          </cell>
          <cell r="C64">
            <v>12500</v>
          </cell>
          <cell r="F64">
            <v>9406.1414191500007</v>
          </cell>
          <cell r="I64">
            <v>9944</v>
          </cell>
          <cell r="J64">
            <v>2556</v>
          </cell>
          <cell r="K64">
            <v>63</v>
          </cell>
        </row>
        <row r="65">
          <cell r="A65" t="str">
            <v>Motobomba 6" DIAMETRO DE BOMBEO DE 2M³/SEG.</v>
          </cell>
          <cell r="B65" t="str">
            <v>$/HORA</v>
          </cell>
          <cell r="C65">
            <v>24000</v>
          </cell>
          <cell r="F65">
            <v>22665.401010000001</v>
          </cell>
          <cell r="I65">
            <v>23962</v>
          </cell>
          <cell r="J65">
            <v>38</v>
          </cell>
          <cell r="K65">
            <v>64</v>
          </cell>
        </row>
        <row r="66">
          <cell r="A66" t="str">
            <v>Motobomba de concreto</v>
          </cell>
          <cell r="B66" t="str">
            <v>$/HORA</v>
          </cell>
          <cell r="C66">
            <v>92000</v>
          </cell>
          <cell r="F66">
            <v>59113.632374181005</v>
          </cell>
          <cell r="I66">
            <v>62495</v>
          </cell>
          <cell r="J66">
            <v>29505</v>
          </cell>
          <cell r="K66">
            <v>65</v>
          </cell>
        </row>
        <row r="67">
          <cell r="A67" t="str">
            <v>Motoniveladora</v>
          </cell>
          <cell r="B67" t="str">
            <v>$/HORA</v>
          </cell>
          <cell r="C67">
            <v>110000</v>
          </cell>
          <cell r="F67">
            <v>68601</v>
          </cell>
          <cell r="I67">
            <v>72525</v>
          </cell>
          <cell r="J67">
            <v>37475</v>
          </cell>
          <cell r="K67">
            <v>66</v>
          </cell>
        </row>
        <row r="68">
          <cell r="A68" t="str">
            <v>Motosierra</v>
          </cell>
          <cell r="B68" t="str">
            <v>$/HORA</v>
          </cell>
          <cell r="C68">
            <v>12000</v>
          </cell>
          <cell r="F68">
            <v>8301.2031199125013</v>
          </cell>
          <cell r="I68">
            <v>8776</v>
          </cell>
          <cell r="J68">
            <v>3224</v>
          </cell>
          <cell r="K68">
            <v>67</v>
          </cell>
        </row>
        <row r="69">
          <cell r="A69" t="str">
            <v>Pala auxiliar de piloteadora</v>
          </cell>
          <cell r="B69" t="str">
            <v>$/HORA</v>
          </cell>
          <cell r="C69">
            <v>290000</v>
          </cell>
          <cell r="F69">
            <v>284504.0463678735</v>
          </cell>
          <cell r="I69">
            <v>300778</v>
          </cell>
          <cell r="J69">
            <v>-10778</v>
          </cell>
          <cell r="K69">
            <v>68</v>
          </cell>
        </row>
        <row r="70">
          <cell r="A70" t="str">
            <v>Pala grua con martillos</v>
          </cell>
          <cell r="B70" t="str">
            <v>$/HORA</v>
          </cell>
          <cell r="C70">
            <v>86000</v>
          </cell>
          <cell r="F70">
            <v>73662.553282499997</v>
          </cell>
          <cell r="I70">
            <v>77876</v>
          </cell>
          <cell r="J70">
            <v>8124</v>
          </cell>
          <cell r="K70">
            <v>69</v>
          </cell>
        </row>
        <row r="71">
          <cell r="A71" t="str">
            <v>Piloteadora</v>
          </cell>
          <cell r="B71" t="str">
            <v>$/HORA</v>
          </cell>
          <cell r="C71">
            <v>465000</v>
          </cell>
          <cell r="F71">
            <v>410566.74024539255</v>
          </cell>
          <cell r="I71">
            <v>434051</v>
          </cell>
          <cell r="J71">
            <v>30949</v>
          </cell>
          <cell r="K71">
            <v>70</v>
          </cell>
        </row>
        <row r="72">
          <cell r="A72" t="str">
            <v>Planta de asfalto en caliente</v>
          </cell>
          <cell r="B72" t="str">
            <v>$/HORA</v>
          </cell>
          <cell r="C72">
            <v>620000</v>
          </cell>
          <cell r="F72">
            <v>492216.58084381657</v>
          </cell>
          <cell r="I72">
            <v>520371</v>
          </cell>
          <cell r="J72">
            <v>99629</v>
          </cell>
          <cell r="K72">
            <v>71</v>
          </cell>
        </row>
        <row r="73">
          <cell r="A73" t="str">
            <v>Planta de asfalto en frio</v>
          </cell>
          <cell r="B73" t="str">
            <v>$/HORA</v>
          </cell>
          <cell r="C73">
            <v>285000</v>
          </cell>
          <cell r="F73">
            <v>215321.309595</v>
          </cell>
          <cell r="I73">
            <v>227638</v>
          </cell>
          <cell r="J73">
            <v>57362</v>
          </cell>
          <cell r="K73">
            <v>72</v>
          </cell>
        </row>
        <row r="74">
          <cell r="A74" t="str">
            <v xml:space="preserve">Planta eléctrica </v>
          </cell>
          <cell r="B74" t="str">
            <v>$/HORA</v>
          </cell>
          <cell r="C74">
            <v>15000</v>
          </cell>
          <cell r="F74">
            <v>13599.240605999999</v>
          </cell>
          <cell r="I74">
            <v>14377</v>
          </cell>
          <cell r="J74">
            <v>623</v>
          </cell>
          <cell r="K74">
            <v>73</v>
          </cell>
        </row>
        <row r="75">
          <cell r="A75" t="str">
            <v>Planta trituradora</v>
          </cell>
          <cell r="B75" t="str">
            <v>$/HORA</v>
          </cell>
          <cell r="C75">
            <v>360000</v>
          </cell>
          <cell r="F75">
            <v>375489.76564231655</v>
          </cell>
          <cell r="I75">
            <v>396968</v>
          </cell>
          <cell r="J75">
            <v>-36968</v>
          </cell>
          <cell r="K75">
            <v>74</v>
          </cell>
        </row>
        <row r="76">
          <cell r="A76" t="str">
            <v>Pluma capacidad 100 kg</v>
          </cell>
          <cell r="B76" t="str">
            <v>$/HORA</v>
          </cell>
          <cell r="C76">
            <v>7000</v>
          </cell>
          <cell r="F76">
            <v>6572.9662929000006</v>
          </cell>
          <cell r="I76">
            <v>6949</v>
          </cell>
          <cell r="J76">
            <v>51</v>
          </cell>
          <cell r="K76">
            <v>75</v>
          </cell>
        </row>
        <row r="77">
          <cell r="A77" t="str">
            <v>Pulidora (8500 REV)</v>
          </cell>
          <cell r="B77" t="str">
            <v>$/HORA</v>
          </cell>
          <cell r="C77">
            <v>2200</v>
          </cell>
          <cell r="F77">
            <v>1082.2728982275</v>
          </cell>
          <cell r="I77">
            <v>1144</v>
          </cell>
          <cell r="J77">
            <v>1056</v>
          </cell>
          <cell r="K77">
            <v>76</v>
          </cell>
        </row>
        <row r="78">
          <cell r="A78" t="str">
            <v>Pulvimixer</v>
          </cell>
          <cell r="B78" t="str">
            <v>$/HORA</v>
          </cell>
          <cell r="C78">
            <v>155000</v>
          </cell>
          <cell r="F78">
            <v>0</v>
          </cell>
          <cell r="I78">
            <v>0</v>
          </cell>
          <cell r="J78">
            <v>155000</v>
          </cell>
          <cell r="K78">
            <v>77</v>
          </cell>
        </row>
        <row r="79">
          <cell r="A79" t="str">
            <v>Regla vibratoria L=3m</v>
          </cell>
          <cell r="B79" t="str">
            <v>$/HORA</v>
          </cell>
          <cell r="C79">
            <v>10000</v>
          </cell>
          <cell r="F79">
            <v>5213.0422322999993</v>
          </cell>
          <cell r="I79">
            <v>5511</v>
          </cell>
          <cell r="J79">
            <v>4489</v>
          </cell>
          <cell r="K79">
            <v>78</v>
          </cell>
        </row>
        <row r="80">
          <cell r="A80" t="str">
            <v>Recicladora</v>
          </cell>
          <cell r="B80" t="str">
            <v>$/HORA</v>
          </cell>
          <cell r="C80">
            <v>414000</v>
          </cell>
          <cell r="F80">
            <v>209654.95934250002</v>
          </cell>
          <cell r="I80">
            <v>221647</v>
          </cell>
          <cell r="J80">
            <v>192353</v>
          </cell>
          <cell r="K80">
            <v>79</v>
          </cell>
        </row>
        <row r="81">
          <cell r="A81" t="str">
            <v>Retrocargador</v>
          </cell>
          <cell r="B81" t="str">
            <v>$/HORA</v>
          </cell>
          <cell r="C81">
            <v>94000</v>
          </cell>
          <cell r="F81">
            <v>77571.899999999994</v>
          </cell>
          <cell r="I81">
            <v>82009</v>
          </cell>
          <cell r="J81">
            <v>11991</v>
          </cell>
          <cell r="K81">
            <v>80</v>
          </cell>
        </row>
        <row r="82">
          <cell r="A82" t="str">
            <v>Retroexcavadora CAT 320</v>
          </cell>
          <cell r="B82" t="str">
            <v>$/HORA</v>
          </cell>
          <cell r="C82">
            <v>126000</v>
          </cell>
          <cell r="F82">
            <v>103444.89020964</v>
          </cell>
          <cell r="I82">
            <v>109362</v>
          </cell>
          <cell r="J82">
            <v>16638</v>
          </cell>
          <cell r="K82">
            <v>81</v>
          </cell>
        </row>
        <row r="83">
          <cell r="A83" t="str">
            <v>Retroexcavadora A25C</v>
          </cell>
          <cell r="B83" t="str">
            <v>$/HORA</v>
          </cell>
          <cell r="C83">
            <v>156000</v>
          </cell>
          <cell r="F83">
            <v>151149.8929854375</v>
          </cell>
          <cell r="I83">
            <v>159796</v>
          </cell>
          <cell r="J83">
            <v>-3796</v>
          </cell>
          <cell r="K83">
            <v>82</v>
          </cell>
        </row>
        <row r="84">
          <cell r="A84" t="str">
            <v>Retroexcavadora E-200 sobre orugas</v>
          </cell>
          <cell r="B84" t="str">
            <v>$/HORA</v>
          </cell>
          <cell r="C84">
            <v>160000</v>
          </cell>
          <cell r="F84">
            <v>100263</v>
          </cell>
          <cell r="I84">
            <v>105998</v>
          </cell>
          <cell r="J84">
            <v>54002</v>
          </cell>
          <cell r="K84">
            <v>83</v>
          </cell>
        </row>
        <row r="85">
          <cell r="A85" t="str">
            <v>Retroexcavadora E-200 con martillo neumatico</v>
          </cell>
          <cell r="B85" t="str">
            <v>$/HORA</v>
          </cell>
          <cell r="C85">
            <v>180000</v>
          </cell>
          <cell r="F85">
            <v>204215.26310009998</v>
          </cell>
          <cell r="I85">
            <v>215896</v>
          </cell>
          <cell r="J85">
            <v>-35896</v>
          </cell>
          <cell r="K85">
            <v>84</v>
          </cell>
        </row>
        <row r="86">
          <cell r="A86" t="str">
            <v>Retroexcavadora 428 doble trasmición</v>
          </cell>
          <cell r="B86" t="str">
            <v>$/HORA</v>
          </cell>
          <cell r="C86">
            <v>110000</v>
          </cell>
          <cell r="F86">
            <v>68601</v>
          </cell>
          <cell r="I86">
            <v>72525</v>
          </cell>
          <cell r="J86">
            <v>37475</v>
          </cell>
          <cell r="K86">
            <v>85</v>
          </cell>
        </row>
        <row r="87">
          <cell r="A87" t="str">
            <v>Retroexcavadora sobre llantas JD 410</v>
          </cell>
          <cell r="B87" t="str">
            <v>$/HORA</v>
          </cell>
          <cell r="C87">
            <v>100000</v>
          </cell>
          <cell r="F87">
            <v>88621.717949099984</v>
          </cell>
          <cell r="I87">
            <v>93691</v>
          </cell>
          <cell r="J87">
            <v>6309</v>
          </cell>
          <cell r="K87">
            <v>86</v>
          </cell>
        </row>
        <row r="88">
          <cell r="A88" t="str">
            <v>Taco metálico o puntal (escamas en concreto)</v>
          </cell>
          <cell r="B88" t="str">
            <v>$/HORA</v>
          </cell>
          <cell r="C88">
            <v>110</v>
          </cell>
          <cell r="F88">
            <v>31.731561413999998</v>
          </cell>
          <cell r="I88">
            <v>34</v>
          </cell>
          <cell r="J88">
            <v>76</v>
          </cell>
          <cell r="K88">
            <v>87</v>
          </cell>
        </row>
        <row r="89">
          <cell r="A89" t="str">
            <v>Tarifa de transporte</v>
          </cell>
          <cell r="B89" t="str">
            <v>M³-KM</v>
          </cell>
          <cell r="C89">
            <v>910</v>
          </cell>
          <cell r="F89">
            <v>781.95633484500001</v>
          </cell>
          <cell r="I89">
            <v>875</v>
          </cell>
          <cell r="J89">
            <v>35</v>
          </cell>
          <cell r="K89">
            <v>88</v>
          </cell>
        </row>
        <row r="90">
          <cell r="A90" t="str">
            <v>Tarifa de transporte para agregado de mezclas</v>
          </cell>
          <cell r="B90" t="str">
            <v>M³-KM</v>
          </cell>
          <cell r="C90">
            <v>1000</v>
          </cell>
          <cell r="F90">
            <v>997.2776444399999</v>
          </cell>
          <cell r="I90">
            <v>1054</v>
          </cell>
          <cell r="J90">
            <v>-54</v>
          </cell>
          <cell r="K90">
            <v>89</v>
          </cell>
        </row>
        <row r="91">
          <cell r="A91" t="str">
            <v xml:space="preserve">Tarifa de transporte de mezclas para bacheo </v>
          </cell>
          <cell r="B91" t="str">
            <v>M³-KM</v>
          </cell>
          <cell r="C91">
            <v>1100</v>
          </cell>
          <cell r="F91">
            <v>1076.606547975</v>
          </cell>
          <cell r="I91">
            <v>1138</v>
          </cell>
          <cell r="J91">
            <v>-38</v>
          </cell>
          <cell r="K91">
            <v>90</v>
          </cell>
        </row>
        <row r="92">
          <cell r="A92" t="str">
            <v>Tarifa de transporte de estructuras metálicas en obra</v>
          </cell>
          <cell r="B92" t="str">
            <v>KG-KM</v>
          </cell>
          <cell r="C92">
            <v>2</v>
          </cell>
          <cell r="F92">
            <v>211.92149944350001</v>
          </cell>
          <cell r="I92">
            <v>224</v>
          </cell>
          <cell r="J92">
            <v>-222</v>
          </cell>
          <cell r="K92">
            <v>91</v>
          </cell>
        </row>
        <row r="93">
          <cell r="A93" t="str">
            <v>Terminadora de asfalto (Finisher)</v>
          </cell>
          <cell r="B93" t="str">
            <v>$/HORA</v>
          </cell>
          <cell r="C93">
            <v>128000</v>
          </cell>
          <cell r="F93">
            <v>100263</v>
          </cell>
          <cell r="I93">
            <v>105998</v>
          </cell>
          <cell r="J93">
            <v>22002</v>
          </cell>
          <cell r="K93">
            <v>92</v>
          </cell>
        </row>
        <row r="94">
          <cell r="A94" t="str">
            <v>Vehiculo delineador</v>
          </cell>
          <cell r="B94" t="str">
            <v>$/HORA</v>
          </cell>
          <cell r="C94">
            <v>125000</v>
          </cell>
          <cell r="F94">
            <v>101994.30454500001</v>
          </cell>
          <cell r="I94">
            <v>107828</v>
          </cell>
          <cell r="J94">
            <v>17172</v>
          </cell>
          <cell r="K94">
            <v>93</v>
          </cell>
        </row>
        <row r="95">
          <cell r="A95" t="str">
            <v>Vibrador de concreto</v>
          </cell>
          <cell r="B95" t="str">
            <v>$/HORA</v>
          </cell>
          <cell r="C95">
            <v>10000</v>
          </cell>
          <cell r="F95">
            <v>10185.831213894</v>
          </cell>
          <cell r="I95">
            <v>10768</v>
          </cell>
          <cell r="J95">
            <v>-768</v>
          </cell>
          <cell r="K95">
            <v>94</v>
          </cell>
        </row>
        <row r="96">
          <cell r="A96" t="str">
            <v>Vibrocompatador Dynapac (10 ton)</v>
          </cell>
          <cell r="B96" t="str">
            <v>$/HORA</v>
          </cell>
          <cell r="C96">
            <v>95000</v>
          </cell>
          <cell r="F96">
            <v>77571.899999999994</v>
          </cell>
          <cell r="I96">
            <v>82009</v>
          </cell>
          <cell r="J96">
            <v>12991</v>
          </cell>
          <cell r="K96">
            <v>95</v>
          </cell>
        </row>
        <row r="97">
          <cell r="A97" t="str">
            <v>Volqueta 6 m3</v>
          </cell>
          <cell r="B97" t="str">
            <v>$/HORA</v>
          </cell>
          <cell r="C97">
            <v>60000</v>
          </cell>
          <cell r="F97">
            <v>42894.271411425005</v>
          </cell>
          <cell r="I97">
            <v>45348</v>
          </cell>
          <cell r="J97">
            <v>14652</v>
          </cell>
          <cell r="K97">
            <v>96</v>
          </cell>
        </row>
        <row r="98">
          <cell r="C98">
            <v>7817622</v>
          </cell>
        </row>
        <row r="99">
          <cell r="A99" t="str">
            <v>$/HORA: PESOS M/C POR CADA HORA DE TRABAJO</v>
          </cell>
        </row>
        <row r="100">
          <cell r="A100" t="str">
            <v>M³-KM: COSTO DE TRANSPORTE DE CADA METRO CUBICO POR CADA KILOMETRO</v>
          </cell>
        </row>
        <row r="101">
          <cell r="A101" t="str">
            <v>KG-KM: COSTO DE TRANSPORTE DE CADA KILOGRAMO POR CADA KILOMETRO</v>
          </cell>
        </row>
        <row r="105">
          <cell r="A105" t="str">
            <v>ANDAMIOS</v>
          </cell>
          <cell r="B105" t="str">
            <v>$/HORA</v>
          </cell>
          <cell r="C105">
            <v>500</v>
          </cell>
        </row>
        <row r="106">
          <cell r="A106" t="str">
            <v>PLANTA ELECTRICA</v>
          </cell>
          <cell r="B106" t="str">
            <v>$/HORA</v>
          </cell>
          <cell r="C106">
            <v>12500</v>
          </cell>
        </row>
        <row r="107">
          <cell r="A107" t="str">
            <v>TALADRO ROTOPERCUTOR</v>
          </cell>
          <cell r="B107" t="str">
            <v>$/HORA</v>
          </cell>
          <cell r="C107">
            <v>28746</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sheetData sheetId="572">
        <row r="1">
          <cell r="A1" t="str">
            <v>ABRAZADERA DE SALIDA TIPO 1</v>
          </cell>
        </row>
      </sheetData>
      <sheetData sheetId="573"/>
      <sheetData sheetId="574"/>
      <sheetData sheetId="575"/>
      <sheetData sheetId="576"/>
      <sheetData sheetId="577"/>
      <sheetData sheetId="578">
        <row r="1">
          <cell r="A1" t="str">
            <v>INSTITUTO NACIONAL DE VIAS</v>
          </cell>
        </row>
      </sheetData>
      <sheetData sheetId="579" refreshError="1"/>
      <sheetData sheetId="580" refreshError="1"/>
      <sheetData sheetId="581" refreshError="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ow r="1">
          <cell r="A1" t="str">
            <v>INSTITUTO NACIONAL DE VIAS</v>
          </cell>
        </row>
      </sheetData>
      <sheetData sheetId="603"/>
      <sheetData sheetId="604"/>
      <sheetData sheetId="605"/>
      <sheetData sheetId="606"/>
      <sheetData sheetId="607"/>
      <sheetData sheetId="608"/>
      <sheetData sheetId="609"/>
      <sheetData sheetId="610">
        <row r="1">
          <cell r="A1" t="str">
            <v>INSTITUTO NACIONAL DE VIAS</v>
          </cell>
        </row>
      </sheetData>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refreshError="1"/>
      <sheetData sheetId="814" refreshError="1"/>
      <sheetData sheetId="815" refreshError="1"/>
      <sheetData sheetId="816" refreshError="1"/>
      <sheetData sheetId="817" refreshError="1"/>
      <sheetData sheetId="818" refreshError="1"/>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row r="168">
          <cell r="D168">
            <v>0.16</v>
          </cell>
        </row>
      </sheetData>
      <sheetData sheetId="1736"/>
      <sheetData sheetId="1737">
        <row r="7">
          <cell r="B7">
            <v>1</v>
          </cell>
        </row>
      </sheetData>
      <sheetData sheetId="1738">
        <row r="33">
          <cell r="G33">
            <v>0.59504299999999999</v>
          </cell>
        </row>
      </sheetData>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sheetData sheetId="1829"/>
      <sheetData sheetId="1830"/>
      <sheetData sheetId="1831"/>
      <sheetData sheetId="1832"/>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row r="8">
          <cell r="A8">
            <v>2.1</v>
          </cell>
        </row>
      </sheetData>
      <sheetData sheetId="2512">
        <row r="8">
          <cell r="A8">
            <v>3.1</v>
          </cell>
        </row>
      </sheetData>
      <sheetData sheetId="2513"/>
      <sheetData sheetId="2514"/>
      <sheetData sheetId="2515"/>
      <sheetData sheetId="2516"/>
      <sheetData sheetId="2517"/>
      <sheetData sheetId="2518">
        <row r="3">
          <cell r="A3">
            <v>1</v>
          </cell>
        </row>
      </sheetData>
      <sheetData sheetId="2519"/>
      <sheetData sheetId="2520"/>
      <sheetData sheetId="2521"/>
      <sheetData sheetId="2522"/>
      <sheetData sheetId="2523"/>
      <sheetData sheetId="2524" refreshError="1"/>
      <sheetData sheetId="2525">
        <row r="1">
          <cell r="A1" t="str">
            <v>LISTADO DE INSUMOS GENERAL</v>
          </cell>
        </row>
      </sheetData>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ow r="36">
          <cell r="G36">
            <v>310000.00000097335</v>
          </cell>
        </row>
      </sheetData>
      <sheetData sheetId="2806">
        <row r="36">
          <cell r="G36">
            <v>271000.00000162207</v>
          </cell>
        </row>
      </sheetData>
      <sheetData sheetId="2807">
        <row r="33">
          <cell r="G33">
            <v>283000.00002693152</v>
          </cell>
        </row>
      </sheetData>
      <sheetData sheetId="2808">
        <row r="33">
          <cell r="G33">
            <v>290000.00000013626</v>
          </cell>
        </row>
      </sheetData>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TECNO"/>
      <sheetName val="EST2"/>
      <sheetName val="PIs"/>
      <sheetName val="PIs (2)"/>
      <sheetName val="Texto Per"/>
      <sheetName val="RCA"/>
      <sheetName val="Hoja2"/>
      <sheetName val="Hoja3"/>
      <sheetName val="Hoja6"/>
      <sheetName val="Hoja5"/>
      <sheetName val="Var k17"/>
      <sheetName val="Hoja1"/>
      <sheetName val="CV0-10"/>
      <sheetName val="CV10-19"/>
      <sheetName val="CV19-30"/>
      <sheetName val="Hoja1 (2)"/>
      <sheetName val="CV30-38"/>
      <sheetName val="CV38-49"/>
      <sheetName val="CV49-58"/>
    </sheetNames>
    <sheetDataSet>
      <sheetData sheetId="0" refreshError="1"/>
      <sheetData sheetId="1" refreshError="1">
        <row r="2">
          <cell r="AQ2">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INST"/>
    </sheetNames>
    <sheetDataSet>
      <sheetData sheetId="0" refreshError="1"/>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5.xml><?xml version="1.0" encoding="utf-8"?>
<externalLink xmlns="http://schemas.openxmlformats.org/spreadsheetml/2006/main">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6.xml><?xml version="1.0" encoding="utf-8"?>
<externalLink xmlns="http://schemas.openxmlformats.org/spreadsheetml/2006/main">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7.xml><?xml version="1.0" encoding="utf-8"?>
<externalLink xmlns="http://schemas.openxmlformats.org/spreadsheetml/2006/main">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sheetData sheetId="1"/>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8.xml><?xml version="1.0" encoding="utf-8"?>
<externalLink xmlns="http://schemas.openxmlformats.org/spreadsheetml/2006/main">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 val="[aCCIDENTES DE 1995 - 1996.xl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39.xml><?xml version="1.0" encoding="utf-8"?>
<externalLink xmlns="http://schemas.openxmlformats.org/spreadsheetml/2006/main">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sheetData sheetId="145" refreshError="1"/>
      <sheetData sheetId="146"/>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40.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1.xml><?xml version="1.0" encoding="utf-8"?>
<externalLink xmlns="http://schemas.openxmlformats.org/spreadsheetml/2006/main">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2.xml><?xml version="1.0" encoding="utf-8"?>
<externalLink xmlns="http://schemas.openxmlformats.org/spreadsheetml/2006/main">
  <externalBook xmlns:r="http://schemas.openxmlformats.org/officeDocument/2006/relationships" r:id="rId1">
    <sheetNames>
      <sheetName val="MC SF GAVIONES"/>
    </sheetNames>
    <sheetDataSet>
      <sheetData sheetId="0" refreshError="1"/>
    </sheetDataSet>
  </externalBook>
</externalLink>
</file>

<file path=xl/externalLinks/externalLink43.xml><?xml version="1.0" encoding="utf-8"?>
<externalLink xmlns="http://schemas.openxmlformats.org/spreadsheetml/2006/main">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4.xml><?xml version="1.0" encoding="utf-8"?>
<externalLink xmlns="http://schemas.openxmlformats.org/spreadsheetml/2006/main">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5.xml><?xml version="1.0" encoding="utf-8"?>
<externalLink xmlns="http://schemas.openxmlformats.org/spreadsheetml/2006/main">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46.xml><?xml version="1.0" encoding="utf-8"?>
<externalLink xmlns="http://schemas.openxmlformats.org/spreadsheetml/2006/main">
  <externalBook xmlns:r="http://schemas.openxmlformats.org/officeDocument/2006/relationships" r:id="rId1">
    <sheetNames>
      <sheetName val="BASES"/>
    </sheetNames>
    <sheetDataSet>
      <sheetData sheetId="0" refreshError="1"/>
    </sheetDataSet>
  </externalBook>
</externalLink>
</file>

<file path=xl/externalLinks/externalLink47.xml><?xml version="1.0" encoding="utf-8"?>
<externalLink xmlns="http://schemas.openxmlformats.org/spreadsheetml/2006/main">
  <externalBook xmlns:r="http://schemas.openxmlformats.org/officeDocument/2006/relationships" r:id="rId1">
    <sheetNames>
      <sheetName val="Res-Accide-10"/>
    </sheetNames>
    <sheetDataSet>
      <sheetData sheetId="0" refreshError="1"/>
    </sheetDataSet>
  </externalBook>
</externalLink>
</file>

<file path=xl/externalLinks/externalLink48.xml><?xml version="1.0" encoding="utf-8"?>
<externalLink xmlns="http://schemas.openxmlformats.org/spreadsheetml/2006/main">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9.xml><?xml version="1.0" encoding="utf-8"?>
<externalLink xmlns="http://schemas.openxmlformats.org/spreadsheetml/2006/main">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50.xml><?xml version="1.0" encoding="utf-8"?>
<externalLink xmlns="http://schemas.openxmlformats.org/spreadsheetml/2006/main">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refreshError="1"/>
    </sheetDataSet>
  </externalBook>
</externalLink>
</file>

<file path=xl/externalLinks/externalLink51.xml><?xml version="1.0" encoding="utf-8"?>
<externalLink xmlns="http://schemas.openxmlformats.org/spreadsheetml/2006/main">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sheetData sheetId="14"/>
      <sheetData sheetId="15"/>
      <sheetData sheetId="16"/>
    </sheetDataSet>
  </externalBook>
</externalLink>
</file>

<file path=xl/externalLinks/externalLink52.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3.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4.xml><?xml version="1.0" encoding="utf-8"?>
<externalLink xmlns="http://schemas.openxmlformats.org/spreadsheetml/2006/main">
  <externalBook xmlns:r="http://schemas.openxmlformats.org/officeDocument/2006/relationships" r:id="rId1">
    <sheetNames>
      <sheetName val="Hoja1"/>
    </sheetNames>
    <sheetDataSet>
      <sheetData sheetId="0" refreshError="1"/>
    </sheetDataSet>
  </externalBook>
</externalLink>
</file>

<file path=xl/externalLinks/externalLink55.xml><?xml version="1.0" encoding="utf-8"?>
<externalLink xmlns="http://schemas.openxmlformats.org/spreadsheetml/2006/main">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6.xml><?xml version="1.0" encoding="utf-8"?>
<externalLink xmlns="http://schemas.openxmlformats.org/spreadsheetml/2006/main">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s>
    <sheetDataSet>
      <sheetData sheetId="0" refreshError="1"/>
      <sheetData sheetId="1" refreshError="1"/>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57.xml><?xml version="1.0" encoding="utf-8"?>
<externalLink xmlns="http://schemas.openxmlformats.org/spreadsheetml/2006/main">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8.xml><?xml version="1.0" encoding="utf-8"?>
<externalLink xmlns="http://schemas.openxmlformats.org/spreadsheetml/2006/main">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9.xml><?xml version="1.0" encoding="utf-8"?>
<externalLink xmlns="http://schemas.openxmlformats.org/spreadsheetml/2006/main">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60.xml><?xml version="1.0" encoding="utf-8"?>
<externalLink xmlns="http://schemas.openxmlformats.org/spreadsheetml/2006/main">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61.xml><?xml version="1.0" encoding="utf-8"?>
<externalLink xmlns="http://schemas.openxmlformats.org/spreadsheetml/2006/main">
  <externalBook xmlns:r="http://schemas.openxmlformats.org/officeDocument/2006/relationships" r:id="rId1">
    <sheetNames>
      <sheetName val="TRAMO 03"/>
    </sheetNames>
    <sheetDataSet>
      <sheetData sheetId="0" refreshError="1"/>
    </sheetDataSet>
  </externalBook>
</externalLink>
</file>

<file path=xl/externalLinks/externalLink62.xml><?xml version="1.0" encoding="utf-8"?>
<externalLink xmlns="http://schemas.openxmlformats.org/spreadsheetml/2006/main">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63.xml><?xml version="1.0" encoding="utf-8"?>
<externalLink xmlns="http://schemas.openxmlformats.org/spreadsheetml/2006/main">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64.xml><?xml version="1.0" encoding="utf-8"?>
<externalLink xmlns="http://schemas.openxmlformats.org/spreadsheetml/2006/main">
  <externalBook xmlns:r="http://schemas.openxmlformats.org/officeDocument/2006/relationships" r:id="rId1">
    <sheetNames>
      <sheetName val="SECTORIZACIÓN"/>
    </sheetNames>
    <sheetDataSet>
      <sheetData sheetId="0" refreshError="1"/>
    </sheetDataSet>
  </externalBook>
</externalLink>
</file>

<file path=xl/externalLinks/externalLink65.xml><?xml version="1.0" encoding="utf-8"?>
<externalLink xmlns="http://schemas.openxmlformats.org/spreadsheetml/2006/main">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66.xml><?xml version="1.0" encoding="utf-8"?>
<externalLink xmlns="http://schemas.openxmlformats.org/spreadsheetml/2006/main">
  <externalBook xmlns:r="http://schemas.openxmlformats.org/officeDocument/2006/relationships" r:id="rId1">
    <sheetNames>
      <sheetName val="A. P. U."/>
    </sheetNames>
    <sheetDataSet>
      <sheetData sheetId="0" refreshError="1"/>
    </sheetDataSet>
  </externalBook>
</externalLink>
</file>

<file path=xl/externalLinks/externalLink67.xml><?xml version="1.0" encoding="utf-8"?>
<externalLink xmlns="http://schemas.openxmlformats.org/spreadsheetml/2006/main">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68.xml><?xml version="1.0" encoding="utf-8"?>
<externalLink xmlns="http://schemas.openxmlformats.org/spreadsheetml/2006/main">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69.xml><?xml version="1.0" encoding="utf-8"?>
<externalLink xmlns="http://schemas.openxmlformats.org/spreadsheetml/2006/main">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Set>
  </externalBook>
</externalLink>
</file>

<file path=xl/externalLinks/externalLink70.xml><?xml version="1.0" encoding="utf-8"?>
<externalLink xmlns="http://schemas.openxmlformats.org/spreadsheetml/2006/main">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71.xml><?xml version="1.0" encoding="utf-8"?>
<externalLink xmlns="http://schemas.openxmlformats.org/spreadsheetml/2006/main">
  <externalBook xmlns:r="http://schemas.openxmlformats.org/officeDocument/2006/relationships" r:id="rId1">
    <sheetNames>
      <sheetName val="Datos básicos"/>
      <sheetName val="Item"/>
      <sheetName val="Equipo"/>
      <sheetName val="Materiales"/>
      <sheetName val="M-O"/>
      <sheetName val="transporte"/>
      <sheetName val="1.2.1"/>
      <sheetName val="1.2.2"/>
      <sheetName val="1.2.3"/>
      <sheetName val="1.3.1"/>
      <sheetName val="1.4.1"/>
      <sheetName val="1.4.2"/>
      <sheetName val="1.4.3"/>
      <sheetName val="1.4.4"/>
      <sheetName val="1.4.5"/>
      <sheetName val="1.5.1"/>
      <sheetName val="1.5.2"/>
      <sheetName val="1.5.3"/>
      <sheetName val="1.5.4"/>
      <sheetName val="1.5.5"/>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2.1"/>
      <sheetName val="2.2.2"/>
      <sheetName val="2.2.3"/>
      <sheetName val="2.2.4"/>
      <sheetName val="2.2.5"/>
      <sheetName val="3.1.1"/>
      <sheetName val="3.1.2"/>
      <sheetName val="3.1.3"/>
      <sheetName val="3.2.1"/>
      <sheetName val="3.2.2"/>
      <sheetName val="3.2.3"/>
      <sheetName val="3.2.4"/>
      <sheetName val="3.2.5"/>
      <sheetName val="3.2.6"/>
      <sheetName val="3.2.7"/>
      <sheetName val="4.1.1"/>
      <sheetName val="4.2.1"/>
      <sheetName val="4.2.2"/>
      <sheetName val="4.2.4"/>
      <sheetName val="4.6.1"/>
      <sheetName val="4.6.2"/>
      <sheetName val="4.7.1"/>
      <sheetName val="4.7.2"/>
      <sheetName val="4.7.3"/>
      <sheetName val="4.7.4"/>
      <sheetName val="4.9.1"/>
      <sheetName val="6.2.1"/>
      <sheetName val="6.2.2"/>
      <sheetName val="Datos"/>
      <sheetName val="Tarifas"/>
      <sheetName val="FACTOR PRESTACIONAL 2008"/>
      <sheetName val="Tar DO"/>
      <sheetName val="ICCP"/>
    </sheetNames>
    <sheetDataSet>
      <sheetData sheetId="0" refreshError="1">
        <row r="1">
          <cell r="B1" t="str">
            <v>Instituto de Desarrollo Urbano - IDU</v>
          </cell>
        </row>
        <row r="2">
          <cell r="B2" t="str">
            <v>CONSORCIO CIVILTEC-CEI</v>
          </cell>
        </row>
        <row r="4">
          <cell r="B4" t="str">
            <v>Estudios y Diseños de accesos para vías de rutas alimentadoras del proyecto transmilenio en Bogotá D.C. Grupo 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72.xml><?xml version="1.0" encoding="utf-8"?>
<externalLink xmlns="http://schemas.openxmlformats.org/spreadsheetml/2006/main">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4.xml><?xml version="1.0" encoding="utf-8"?>
<externalLink xmlns="http://schemas.openxmlformats.org/spreadsheetml/2006/main">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75.xml><?xml version="1.0" encoding="utf-8"?>
<externalLink xmlns="http://schemas.openxmlformats.org/spreadsheetml/2006/main">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76.xml><?xml version="1.0" encoding="utf-8"?>
<externalLink xmlns="http://schemas.openxmlformats.org/spreadsheetml/2006/main">
  <externalBook xmlns:r="http://schemas.openxmlformats.org/officeDocument/2006/relationships" r:id="rId1">
    <sheetNames>
      <sheetName val="AC2-AG96"/>
      <sheetName val="ANEXO 7"/>
      <sheetName val="AC2_AG96"/>
      <sheetName val="Formulario N° 4"/>
      <sheetName val="MATERIALES"/>
      <sheetName val="EQUIPO"/>
      <sheetName val="G.G"/>
      <sheetName val="Reprograma 4"/>
      <sheetName val="DUB-823"/>
      <sheetName val="GPI 526"/>
      <sheetName val="SKJ452"/>
      <sheetName val="ITA878"/>
      <sheetName val="AEA-944"/>
      <sheetName val="XXJ617"/>
      <sheetName val="SNG_855"/>
      <sheetName val="VEA 374"/>
      <sheetName val="HFB024"/>
      <sheetName val="PAJ825"/>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7.xml><?xml version="1.0" encoding="utf-8"?>
<externalLink xmlns="http://schemas.openxmlformats.org/spreadsheetml/2006/main">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8.xml><?xml version="1.0" encoding="utf-8"?>
<externalLink xmlns="http://schemas.openxmlformats.org/spreadsheetml/2006/main">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9.xml><?xml version="1.0" encoding="utf-8"?>
<externalLink xmlns="http://schemas.openxmlformats.org/spreadsheetml/2006/main">
  <externalBook xmlns:r="http://schemas.openxmlformats.org/officeDocument/2006/relationships" r:id="rId1">
    <sheetNames>
      <sheetName val="C_1_6&quot; (2)"/>
      <sheetName val="C_1_6&quot;"/>
      <sheetName val="INSUMOS"/>
      <sheetName val="Cuadr."/>
    </sheetNames>
    <sheetDataSet>
      <sheetData sheetId="0" refreshError="1"/>
      <sheetData sheetId="1" refreshError="1"/>
      <sheetData sheetId="2" refreshError="1"/>
      <sheetData sheetId="3" refreshError="1">
        <row r="26">
          <cell r="B26" t="str">
            <v>CUADRILLA TIPO 3</v>
          </cell>
          <cell r="L26">
            <v>168675</v>
          </cell>
        </row>
      </sheetData>
    </sheetDataSet>
  </externalBook>
</externalLink>
</file>

<file path=xl/externalLinks/externalLink80.xml><?xml version="1.0" encoding="utf-8"?>
<externalLink xmlns="http://schemas.openxmlformats.org/spreadsheetml/2006/main">
  <externalBook xmlns:r="http://schemas.openxmlformats.org/officeDocument/2006/relationships" r:id="rId1">
    <sheetNames>
      <sheetName val="Menu"/>
      <sheetName val="Pluvial"/>
      <sheetName val="Sanitario"/>
      <sheetName val="perfil"/>
      <sheetName val="cimentación"/>
      <sheetName val="cant obra-datos"/>
      <sheetName val="cant obra-tramos"/>
      <sheetName val="cant obra-Total"/>
      <sheetName val="cant tuberia Total"/>
      <sheetName val="Formulas PVC"/>
      <sheetName val="ADVERTENCIA"/>
    </sheetNames>
    <sheetDataSet>
      <sheetData sheetId="0" refreshError="1"/>
      <sheetData sheetId="1" refreshError="1"/>
      <sheetData sheetId="2" refreshError="1">
        <row r="8">
          <cell r="AC8">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1.xml><?xml version="1.0" encoding="utf-8"?>
<externalLink xmlns="http://schemas.openxmlformats.org/spreadsheetml/2006/main">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2.xml><?xml version="1.0" encoding="utf-8"?>
<externalLink xmlns="http://schemas.openxmlformats.org/spreadsheetml/2006/main">
  <externalBook xmlns:r="http://schemas.openxmlformats.org/officeDocument/2006/relationships" r:id="rId1">
    <sheetNames>
      <sheetName val="Pta a tierra"/>
    </sheetNames>
    <sheetDataSet>
      <sheetData sheetId="0"/>
    </sheetDataSet>
  </externalBook>
</externalLink>
</file>

<file path=xl/externalLinks/externalLink83.xml><?xml version="1.0" encoding="utf-8"?>
<externalLink xmlns="http://schemas.openxmlformats.org/spreadsheetml/2006/main">
  <externalBook xmlns:r="http://schemas.openxmlformats.org/officeDocument/2006/relationships" r:id="rId1">
    <sheetNames>
      <sheetName val="BASE-LISTAS"/>
    </sheetNames>
    <sheetDataSet>
      <sheetData sheetId="0" refreshError="1"/>
    </sheetDataSet>
  </externalBook>
</externalLink>
</file>

<file path=xl/externalLinks/externalLink84.xml><?xml version="1.0" encoding="utf-8"?>
<externalLink xmlns="http://schemas.openxmlformats.org/spreadsheetml/2006/main">
  <externalBook xmlns:r="http://schemas.openxmlformats.org/officeDocument/2006/relationships" r:id="rId1">
    <sheetNames>
      <sheetName val="DIST"/>
      <sheetName val="PERFIL_BORDE"/>
      <sheetName val="Hoja2"/>
      <sheetName val="Hoja3"/>
      <sheetName val="Hoja1"/>
    </sheetNames>
    <sheetDataSet>
      <sheetData sheetId="0">
        <row r="7">
          <cell r="C7">
            <v>0</v>
          </cell>
          <cell r="D7">
            <v>3.5680000000000001</v>
          </cell>
          <cell r="G7">
            <v>0</v>
          </cell>
          <cell r="H7">
            <v>-4.0540000000000003</v>
          </cell>
        </row>
        <row r="8">
          <cell r="C8">
            <v>2.0350000000000001</v>
          </cell>
          <cell r="D8">
            <v>3.802</v>
          </cell>
          <cell r="G8">
            <v>5.0659999999999998</v>
          </cell>
          <cell r="H8">
            <v>-3.899</v>
          </cell>
        </row>
        <row r="9">
          <cell r="C9">
            <v>3.9</v>
          </cell>
          <cell r="D9">
            <v>3.37</v>
          </cell>
          <cell r="G9">
            <v>10.167999999999999</v>
          </cell>
          <cell r="H9">
            <v>-4.242</v>
          </cell>
        </row>
        <row r="10">
          <cell r="C10">
            <v>4.9930000000000003</v>
          </cell>
          <cell r="D10">
            <v>4.1920000000000002</v>
          </cell>
          <cell r="G10">
            <v>13.282999999999999</v>
          </cell>
          <cell r="H10">
            <v>-4.1440000000000001</v>
          </cell>
        </row>
        <row r="11">
          <cell r="C11">
            <v>5.6660000000000004</v>
          </cell>
          <cell r="D11">
            <v>3.2690000000000001</v>
          </cell>
          <cell r="G11">
            <v>14.019</v>
          </cell>
          <cell r="H11">
            <v>-3.8279999999999998</v>
          </cell>
        </row>
        <row r="12">
          <cell r="C12">
            <v>8.9420000000000002</v>
          </cell>
          <cell r="D12">
            <v>3.2570000000000001</v>
          </cell>
          <cell r="G12">
            <v>17.884</v>
          </cell>
          <cell r="H12">
            <v>-3.911</v>
          </cell>
        </row>
        <row r="13">
          <cell r="C13">
            <v>10.955</v>
          </cell>
          <cell r="D13">
            <v>4.83</v>
          </cell>
          <cell r="G13">
            <v>19.751000000000001</v>
          </cell>
          <cell r="H13">
            <v>-4.1379999999999999</v>
          </cell>
        </row>
        <row r="14">
          <cell r="C14">
            <v>11.234999999999999</v>
          </cell>
          <cell r="D14">
            <v>3.2650000000000001</v>
          </cell>
          <cell r="G14">
            <v>22.628</v>
          </cell>
          <cell r="H14">
            <v>-3.83</v>
          </cell>
        </row>
        <row r="15">
          <cell r="C15">
            <v>14.218</v>
          </cell>
          <cell r="D15">
            <v>3.3330000000000002</v>
          </cell>
          <cell r="G15">
            <v>25.687000000000001</v>
          </cell>
          <cell r="H15">
            <v>-3.7989999999999999</v>
          </cell>
        </row>
        <row r="16">
          <cell r="C16">
            <v>14.893000000000001</v>
          </cell>
          <cell r="D16">
            <v>4.9580000000000002</v>
          </cell>
          <cell r="G16">
            <v>31.495999999999999</v>
          </cell>
          <cell r="H16">
            <v>-3.774</v>
          </cell>
        </row>
        <row r="17">
          <cell r="C17">
            <v>15.831</v>
          </cell>
          <cell r="D17">
            <v>3.3940000000000001</v>
          </cell>
          <cell r="G17">
            <v>38.909999999999997</v>
          </cell>
          <cell r="H17">
            <v>-3.5830000000000002</v>
          </cell>
        </row>
        <row r="18">
          <cell r="C18">
            <v>18.920000000000002</v>
          </cell>
          <cell r="D18">
            <v>3.4980000000000002</v>
          </cell>
          <cell r="G18">
            <v>40.685000000000002</v>
          </cell>
          <cell r="H18">
            <v>-3.5720000000000001</v>
          </cell>
        </row>
        <row r="19">
          <cell r="C19">
            <v>19.977</v>
          </cell>
          <cell r="D19">
            <v>4.827</v>
          </cell>
          <cell r="G19">
            <v>44.287999999999997</v>
          </cell>
          <cell r="H19">
            <v>-3.488</v>
          </cell>
        </row>
        <row r="20">
          <cell r="C20">
            <v>21.440999999999999</v>
          </cell>
          <cell r="D20">
            <v>3.5049999999999999</v>
          </cell>
          <cell r="G20">
            <v>47.893000000000001</v>
          </cell>
          <cell r="H20">
            <v>-3.532</v>
          </cell>
        </row>
        <row r="21">
          <cell r="C21">
            <v>23.661000000000001</v>
          </cell>
          <cell r="D21">
            <v>3.5150000000000001</v>
          </cell>
          <cell r="G21">
            <v>52.031999999999996</v>
          </cell>
          <cell r="H21">
            <v>-3.5049999999999999</v>
          </cell>
        </row>
        <row r="22">
          <cell r="C22">
            <v>26.562999999999999</v>
          </cell>
          <cell r="D22">
            <v>3.573</v>
          </cell>
          <cell r="G22">
            <v>56.424999999999997</v>
          </cell>
          <cell r="H22">
            <v>-3.5419999999999998</v>
          </cell>
        </row>
        <row r="23">
          <cell r="C23">
            <v>29.581</v>
          </cell>
          <cell r="D23">
            <v>3.6819999999999999</v>
          </cell>
          <cell r="G23">
            <v>58.994</v>
          </cell>
          <cell r="H23">
            <v>-3.42</v>
          </cell>
        </row>
        <row r="24">
          <cell r="C24">
            <v>32.929000000000002</v>
          </cell>
          <cell r="D24">
            <v>3.6869999999999998</v>
          </cell>
          <cell r="G24">
            <v>63.061999999999998</v>
          </cell>
          <cell r="H24">
            <v>-3.4569999999999999</v>
          </cell>
        </row>
        <row r="25">
          <cell r="C25">
            <v>34.896999999999998</v>
          </cell>
          <cell r="D25">
            <v>3.7240000000000002</v>
          </cell>
          <cell r="G25">
            <v>67.566000000000003</v>
          </cell>
          <cell r="H25">
            <v>-3.5150000000000001</v>
          </cell>
        </row>
        <row r="26">
          <cell r="C26">
            <v>37.186</v>
          </cell>
          <cell r="D26">
            <v>3.82</v>
          </cell>
          <cell r="G26">
            <v>71.977000000000004</v>
          </cell>
          <cell r="H26">
            <v>-3.5630000000000002</v>
          </cell>
        </row>
        <row r="27">
          <cell r="C27">
            <v>40.131</v>
          </cell>
          <cell r="D27">
            <v>3.9180000000000001</v>
          </cell>
          <cell r="G27">
            <v>76.602000000000004</v>
          </cell>
          <cell r="H27">
            <v>-3.5139999999999998</v>
          </cell>
        </row>
        <row r="28">
          <cell r="C28">
            <v>43.402000000000001</v>
          </cell>
          <cell r="D28">
            <v>4.0819999999999999</v>
          </cell>
          <cell r="G28">
            <v>81.968999999999994</v>
          </cell>
          <cell r="H28">
            <v>-3.5579999999999998</v>
          </cell>
        </row>
        <row r="29">
          <cell r="C29">
            <v>45.713999999999999</v>
          </cell>
          <cell r="D29">
            <v>4.2130000000000001</v>
          </cell>
          <cell r="G29">
            <v>85.998000000000005</v>
          </cell>
          <cell r="H29">
            <v>-3.8159999999999998</v>
          </cell>
        </row>
        <row r="30">
          <cell r="C30">
            <v>47.588000000000001</v>
          </cell>
          <cell r="D30">
            <v>4.3460000000000001</v>
          </cell>
          <cell r="G30">
            <v>89.358999999999995</v>
          </cell>
          <cell r="H30">
            <v>-3.9430000000000001</v>
          </cell>
        </row>
        <row r="31">
          <cell r="C31">
            <v>49.546999999999997</v>
          </cell>
          <cell r="D31">
            <v>4.4530000000000003</v>
          </cell>
          <cell r="G31">
            <v>96.394999999999996</v>
          </cell>
          <cell r="H31">
            <v>-4.024</v>
          </cell>
        </row>
        <row r="32">
          <cell r="C32">
            <v>51.136000000000003</v>
          </cell>
          <cell r="D32">
            <v>4.5609999999999999</v>
          </cell>
          <cell r="G32">
            <v>105.40300000000001</v>
          </cell>
          <cell r="H32">
            <v>-4.1280000000000001</v>
          </cell>
        </row>
        <row r="33">
          <cell r="C33">
            <v>53.284999999999997</v>
          </cell>
          <cell r="D33">
            <v>4.5460000000000003</v>
          </cell>
          <cell r="G33">
            <v>115.105</v>
          </cell>
          <cell r="H33">
            <v>-4.165</v>
          </cell>
        </row>
        <row r="34">
          <cell r="C34">
            <v>55.720999999999997</v>
          </cell>
          <cell r="D34">
            <v>4.5129999999999999</v>
          </cell>
          <cell r="G34">
            <v>142.81700000000001</v>
          </cell>
          <cell r="H34">
            <v>-4.3479999999999999</v>
          </cell>
        </row>
        <row r="35">
          <cell r="C35">
            <v>58.542999999999999</v>
          </cell>
          <cell r="D35">
            <v>4.4039999999999999</v>
          </cell>
          <cell r="G35">
            <v>163.518</v>
          </cell>
          <cell r="H35">
            <v>-4.58</v>
          </cell>
        </row>
        <row r="36">
          <cell r="C36">
            <v>61.591000000000001</v>
          </cell>
          <cell r="D36">
            <v>4.3639999999999999</v>
          </cell>
          <cell r="G36">
            <v>184.358</v>
          </cell>
          <cell r="H36">
            <v>-4.6239999999999997</v>
          </cell>
        </row>
        <row r="37">
          <cell r="C37">
            <v>63.725000000000001</v>
          </cell>
          <cell r="D37">
            <v>4.3970000000000002</v>
          </cell>
          <cell r="G37">
            <v>200.45699999999999</v>
          </cell>
          <cell r="H37">
            <v>-4.694</v>
          </cell>
        </row>
        <row r="38">
          <cell r="C38">
            <v>65.914000000000001</v>
          </cell>
          <cell r="D38">
            <v>4.3220000000000001</v>
          </cell>
          <cell r="G38">
            <v>209.18199999999999</v>
          </cell>
          <cell r="H38">
            <v>-4.6959999999999997</v>
          </cell>
        </row>
        <row r="39">
          <cell r="C39">
            <v>69.326999999999998</v>
          </cell>
          <cell r="D39">
            <v>4.32</v>
          </cell>
          <cell r="G39">
            <v>226.86099999999999</v>
          </cell>
          <cell r="H39">
            <v>-4.968</v>
          </cell>
        </row>
        <row r="40">
          <cell r="C40">
            <v>71.997</v>
          </cell>
          <cell r="D40">
            <v>4.3540000000000001</v>
          </cell>
          <cell r="G40">
            <v>246.971</v>
          </cell>
          <cell r="H40">
            <v>-5.3040000000000003</v>
          </cell>
        </row>
        <row r="41">
          <cell r="C41">
            <v>75.317999999999998</v>
          </cell>
          <cell r="D41">
            <v>4.3259999999999996</v>
          </cell>
          <cell r="G41">
            <v>264.61200000000002</v>
          </cell>
          <cell r="H41">
            <v>-6.5270000000000001</v>
          </cell>
        </row>
        <row r="42">
          <cell r="C42">
            <v>77.215000000000003</v>
          </cell>
          <cell r="D42">
            <v>4.327</v>
          </cell>
          <cell r="G42">
            <v>272.44200000000001</v>
          </cell>
          <cell r="H42">
            <v>-7.3940000000000001</v>
          </cell>
        </row>
        <row r="43">
          <cell r="C43">
            <v>79.972999999999999</v>
          </cell>
          <cell r="D43">
            <v>4.274</v>
          </cell>
          <cell r="G43">
            <v>279.83600000000001</v>
          </cell>
          <cell r="H43">
            <v>-8.5169999999999995</v>
          </cell>
        </row>
        <row r="44">
          <cell r="C44">
            <v>82.649000000000001</v>
          </cell>
          <cell r="D44">
            <v>4.1970000000000001</v>
          </cell>
          <cell r="G44">
            <v>284.81400000000002</v>
          </cell>
          <cell r="H44">
            <v>-9.0250000000000004</v>
          </cell>
        </row>
        <row r="45">
          <cell r="C45">
            <v>85.924999999999997</v>
          </cell>
          <cell r="D45">
            <v>4.1219999999999999</v>
          </cell>
          <cell r="G45">
            <v>290.435</v>
          </cell>
          <cell r="H45">
            <v>-9.69</v>
          </cell>
        </row>
        <row r="46">
          <cell r="C46">
            <v>92.917000000000002</v>
          </cell>
          <cell r="D46">
            <v>4.0019999999999998</v>
          </cell>
          <cell r="G46">
            <v>295.93400000000003</v>
          </cell>
          <cell r="H46">
            <v>-10.284000000000001</v>
          </cell>
        </row>
        <row r="47">
          <cell r="C47">
            <v>97.772999999999996</v>
          </cell>
          <cell r="D47">
            <v>3.9049999999999998</v>
          </cell>
          <cell r="G47">
            <v>301.73399999999998</v>
          </cell>
          <cell r="H47">
            <v>-10.955</v>
          </cell>
        </row>
        <row r="48">
          <cell r="C48">
            <v>101.3</v>
          </cell>
          <cell r="D48">
            <v>3.8260000000000001</v>
          </cell>
          <cell r="G48">
            <v>306.79700000000003</v>
          </cell>
          <cell r="H48">
            <v>-11.257</v>
          </cell>
        </row>
        <row r="49">
          <cell r="C49">
            <v>107.078</v>
          </cell>
          <cell r="D49">
            <v>3.7669999999999999</v>
          </cell>
          <cell r="G49">
            <v>312.18400000000003</v>
          </cell>
          <cell r="H49">
            <v>-11.516</v>
          </cell>
        </row>
        <row r="50">
          <cell r="C50">
            <v>118.61799999999999</v>
          </cell>
          <cell r="D50">
            <v>3.8380000000000001</v>
          </cell>
          <cell r="G50">
            <v>318.15600000000001</v>
          </cell>
          <cell r="H50">
            <v>-11.577999999999999</v>
          </cell>
        </row>
        <row r="51">
          <cell r="C51">
            <v>130.12200000000001</v>
          </cell>
          <cell r="D51">
            <v>3.8980000000000001</v>
          </cell>
          <cell r="G51">
            <v>323.33499999999998</v>
          </cell>
          <cell r="H51">
            <v>-11.773999999999999</v>
          </cell>
        </row>
        <row r="52">
          <cell r="C52">
            <v>140.32499999999999</v>
          </cell>
          <cell r="D52">
            <v>3.6539999999999999</v>
          </cell>
          <cell r="G52">
            <v>327.40699999999998</v>
          </cell>
          <cell r="H52">
            <v>-11.781000000000001</v>
          </cell>
        </row>
        <row r="53">
          <cell r="C53">
            <v>155.898</v>
          </cell>
          <cell r="D53">
            <v>3.6309999999999998</v>
          </cell>
          <cell r="G53">
            <v>329.62400000000002</v>
          </cell>
          <cell r="H53">
            <v>-11.663</v>
          </cell>
        </row>
        <row r="54">
          <cell r="C54">
            <v>168.559</v>
          </cell>
          <cell r="D54">
            <v>3.42</v>
          </cell>
          <cell r="G54">
            <v>333.33499999999998</v>
          </cell>
          <cell r="H54">
            <v>-11.445</v>
          </cell>
        </row>
        <row r="55">
          <cell r="C55">
            <v>178.67400000000001</v>
          </cell>
          <cell r="D55">
            <v>3.2890000000000001</v>
          </cell>
          <cell r="G55">
            <v>338.56200000000001</v>
          </cell>
          <cell r="H55">
            <v>-11.332000000000001</v>
          </cell>
        </row>
        <row r="56">
          <cell r="C56">
            <v>193.40299999999999</v>
          </cell>
          <cell r="D56">
            <v>3.129</v>
          </cell>
          <cell r="G56">
            <v>345.50299999999999</v>
          </cell>
          <cell r="H56">
            <v>-10.734</v>
          </cell>
        </row>
        <row r="57">
          <cell r="C57">
            <v>205.45</v>
          </cell>
          <cell r="D57">
            <v>2.93</v>
          </cell>
          <cell r="G57">
            <v>348.30399999999997</v>
          </cell>
          <cell r="H57">
            <v>-10.593999999999999</v>
          </cell>
        </row>
        <row r="58">
          <cell r="C58">
            <v>215.57599999999999</v>
          </cell>
          <cell r="D58">
            <v>2.802</v>
          </cell>
          <cell r="G58">
            <v>352.30700000000002</v>
          </cell>
          <cell r="H58">
            <v>-10.291</v>
          </cell>
        </row>
        <row r="59">
          <cell r="C59">
            <v>231.28800000000001</v>
          </cell>
          <cell r="D59">
            <v>2.5579999999999998</v>
          </cell>
          <cell r="G59">
            <v>356.37900000000002</v>
          </cell>
          <cell r="H59">
            <v>-9.8989999999999991</v>
          </cell>
        </row>
        <row r="60">
          <cell r="C60">
            <v>245.708</v>
          </cell>
          <cell r="D60">
            <v>2.2160000000000002</v>
          </cell>
          <cell r="G60">
            <v>359.93700000000001</v>
          </cell>
          <cell r="H60">
            <v>-9.3870000000000005</v>
          </cell>
        </row>
        <row r="61">
          <cell r="C61">
            <v>259.39699999999999</v>
          </cell>
          <cell r="D61">
            <v>1.5129999999999999</v>
          </cell>
          <cell r="G61">
            <v>362.423</v>
          </cell>
          <cell r="H61">
            <v>-9.0890000000000004</v>
          </cell>
        </row>
        <row r="62">
          <cell r="C62">
            <v>272.22399999999999</v>
          </cell>
          <cell r="D62">
            <v>5.6000000000000001E-2</v>
          </cell>
          <cell r="G62">
            <v>366.76299999999998</v>
          </cell>
          <cell r="H62">
            <v>-8.3420000000000005</v>
          </cell>
        </row>
        <row r="63">
          <cell r="C63">
            <v>273.80900000000003</v>
          </cell>
          <cell r="D63">
            <v>-0.17699999999999999</v>
          </cell>
          <cell r="G63">
            <v>376.52100000000002</v>
          </cell>
          <cell r="H63">
            <v>-6.8650000000000002</v>
          </cell>
        </row>
        <row r="64">
          <cell r="C64">
            <v>276.12299999999999</v>
          </cell>
          <cell r="D64">
            <v>-0.42399999999999999</v>
          </cell>
          <cell r="G64">
            <v>384.60500000000002</v>
          </cell>
          <cell r="H64">
            <v>-6.1109999999999998</v>
          </cell>
        </row>
        <row r="65">
          <cell r="C65">
            <v>279.20400000000001</v>
          </cell>
          <cell r="D65">
            <v>-0.747</v>
          </cell>
          <cell r="G65">
            <v>399.86200000000002</v>
          </cell>
          <cell r="H65">
            <v>-4.6219999999999999</v>
          </cell>
        </row>
        <row r="66">
          <cell r="C66">
            <v>282.67399999999998</v>
          </cell>
          <cell r="D66">
            <v>-1.167</v>
          </cell>
          <cell r="G66">
            <v>413.59300000000002</v>
          </cell>
          <cell r="H66">
            <v>-4.0270000000000001</v>
          </cell>
        </row>
        <row r="67">
          <cell r="C67">
            <v>284.44200000000001</v>
          </cell>
          <cell r="D67">
            <v>-1.2869999999999999</v>
          </cell>
          <cell r="G67">
            <v>429.63200000000001</v>
          </cell>
          <cell r="H67">
            <v>-3.9529999999999998</v>
          </cell>
        </row>
        <row r="68">
          <cell r="C68">
            <v>288.279</v>
          </cell>
          <cell r="D68">
            <v>-1.7110000000000001</v>
          </cell>
          <cell r="G68">
            <v>450.93099999999998</v>
          </cell>
          <cell r="H68">
            <v>-3.569</v>
          </cell>
        </row>
        <row r="69">
          <cell r="C69">
            <v>292.29899999999998</v>
          </cell>
          <cell r="D69">
            <v>-2.0270000000000001</v>
          </cell>
          <cell r="G69">
            <v>468.79599999999999</v>
          </cell>
          <cell r="H69">
            <v>-3.3180000000000001</v>
          </cell>
        </row>
        <row r="70">
          <cell r="C70">
            <v>297.589</v>
          </cell>
          <cell r="D70">
            <v>-2.6080000000000001</v>
          </cell>
          <cell r="G70">
            <v>485.48700000000002</v>
          </cell>
          <cell r="H70">
            <v>-2.6669999999999998</v>
          </cell>
        </row>
        <row r="71">
          <cell r="C71">
            <v>303.637</v>
          </cell>
          <cell r="D71">
            <v>-3.1309999999999998</v>
          </cell>
          <cell r="G71">
            <v>498.91399999999999</v>
          </cell>
          <cell r="H71">
            <v>-2.089</v>
          </cell>
        </row>
        <row r="72">
          <cell r="C72">
            <v>308.24</v>
          </cell>
          <cell r="D72">
            <v>-3.6680000000000001</v>
          </cell>
          <cell r="G72">
            <v>514.21600000000001</v>
          </cell>
          <cell r="H72">
            <v>-1.1559999999999999</v>
          </cell>
        </row>
        <row r="73">
          <cell r="C73">
            <v>309.68099999999998</v>
          </cell>
          <cell r="D73">
            <v>-3.847</v>
          </cell>
          <cell r="G73">
            <v>528.53099999999995</v>
          </cell>
          <cell r="H73">
            <v>0.47499999999999998</v>
          </cell>
        </row>
        <row r="74">
          <cell r="C74">
            <v>312.48099999999999</v>
          </cell>
          <cell r="D74">
            <v>-4.0670000000000002</v>
          </cell>
          <cell r="G74">
            <v>532.39300000000003</v>
          </cell>
          <cell r="H74">
            <v>0.96099999999999997</v>
          </cell>
        </row>
        <row r="75">
          <cell r="C75">
            <v>315.49099999999999</v>
          </cell>
          <cell r="D75">
            <v>-4.3120000000000003</v>
          </cell>
          <cell r="G75">
            <v>536.13199999999995</v>
          </cell>
          <cell r="H75">
            <v>1.3220000000000001</v>
          </cell>
        </row>
        <row r="76">
          <cell r="C76">
            <v>317.24099999999999</v>
          </cell>
          <cell r="D76">
            <v>-4.3949999999999996</v>
          </cell>
          <cell r="G76">
            <v>537.99900000000002</v>
          </cell>
          <cell r="H76">
            <v>1.4750000000000001</v>
          </cell>
        </row>
        <row r="77">
          <cell r="C77">
            <v>318.64299999999997</v>
          </cell>
          <cell r="D77">
            <v>-4.4550000000000001</v>
          </cell>
          <cell r="G77">
            <v>541.54999999999995</v>
          </cell>
          <cell r="H77">
            <v>1.665</v>
          </cell>
        </row>
        <row r="78">
          <cell r="C78">
            <v>320.70600000000002</v>
          </cell>
          <cell r="D78">
            <v>-4.4710000000000001</v>
          </cell>
          <cell r="G78">
            <v>546.37199999999996</v>
          </cell>
          <cell r="H78">
            <v>1.744</v>
          </cell>
        </row>
        <row r="79">
          <cell r="C79">
            <v>323.19099999999997</v>
          </cell>
          <cell r="D79">
            <v>-4.3879999999999999</v>
          </cell>
          <cell r="G79">
            <v>552.78</v>
          </cell>
          <cell r="H79">
            <v>1.897</v>
          </cell>
        </row>
        <row r="80">
          <cell r="C80">
            <v>326.98</v>
          </cell>
          <cell r="D80">
            <v>-4.3979999999999997</v>
          </cell>
          <cell r="G80">
            <v>557.98299999999995</v>
          </cell>
          <cell r="H80">
            <v>1.9630000000000001</v>
          </cell>
        </row>
        <row r="81">
          <cell r="C81">
            <v>329.399</v>
          </cell>
          <cell r="D81">
            <v>-4.3239999999999998</v>
          </cell>
          <cell r="G81">
            <v>562.17999999999995</v>
          </cell>
          <cell r="H81">
            <v>1.841</v>
          </cell>
        </row>
        <row r="82">
          <cell r="C82">
            <v>331.38900000000001</v>
          </cell>
          <cell r="D82">
            <v>-4.2130000000000001</v>
          </cell>
          <cell r="G82">
            <v>566.18299999999999</v>
          </cell>
          <cell r="H82">
            <v>1.835</v>
          </cell>
        </row>
        <row r="83">
          <cell r="C83">
            <v>334.57</v>
          </cell>
          <cell r="D83">
            <v>-4.13</v>
          </cell>
          <cell r="G83">
            <v>571.68299999999999</v>
          </cell>
          <cell r="H83">
            <v>1.5640000000000001</v>
          </cell>
        </row>
        <row r="84">
          <cell r="C84">
            <v>338.07600000000002</v>
          </cell>
          <cell r="D84">
            <v>-3.9089999999999998</v>
          </cell>
          <cell r="G84">
            <v>574.50400000000002</v>
          </cell>
          <cell r="H84">
            <v>1.3109999999999999</v>
          </cell>
        </row>
        <row r="85">
          <cell r="C85">
            <v>346.16800000000001</v>
          </cell>
          <cell r="D85">
            <v>-3.25</v>
          </cell>
          <cell r="G85">
            <v>581.52300000000002</v>
          </cell>
          <cell r="H85">
            <v>0.63700000000000001</v>
          </cell>
        </row>
        <row r="86">
          <cell r="C86">
            <v>348.33699999999999</v>
          </cell>
          <cell r="D86">
            <v>-3.2010000000000001</v>
          </cell>
          <cell r="G86">
            <v>591.33299999999997</v>
          </cell>
          <cell r="H86">
            <v>-0.439</v>
          </cell>
        </row>
        <row r="87">
          <cell r="C87">
            <v>350.59</v>
          </cell>
          <cell r="D87">
            <v>-2.992</v>
          </cell>
          <cell r="G87">
            <v>596.07500000000005</v>
          </cell>
          <cell r="H87">
            <v>-1.0069999999999999</v>
          </cell>
        </row>
        <row r="88">
          <cell r="C88">
            <v>353.35</v>
          </cell>
          <cell r="D88">
            <v>-2.8450000000000002</v>
          </cell>
          <cell r="G88">
            <v>599.52700000000004</v>
          </cell>
          <cell r="H88">
            <v>-1.5269999999999999</v>
          </cell>
        </row>
        <row r="89">
          <cell r="C89">
            <v>355.935</v>
          </cell>
          <cell r="D89">
            <v>-2.6720000000000002</v>
          </cell>
          <cell r="G89">
            <v>607.53700000000003</v>
          </cell>
          <cell r="H89">
            <v>-2.7879999999999998</v>
          </cell>
        </row>
        <row r="90">
          <cell r="C90">
            <v>359.27699999999999</v>
          </cell>
          <cell r="D90">
            <v>-2.1859999999999999</v>
          </cell>
          <cell r="G90">
            <v>611.202</v>
          </cell>
          <cell r="H90">
            <v>-3.5840000000000001</v>
          </cell>
        </row>
        <row r="91">
          <cell r="C91">
            <v>364.78500000000003</v>
          </cell>
          <cell r="D91">
            <v>-1.3720000000000001</v>
          </cell>
          <cell r="G91">
            <v>616.96100000000001</v>
          </cell>
          <cell r="H91">
            <v>-4.7949999999999999</v>
          </cell>
        </row>
        <row r="92">
          <cell r="C92">
            <v>367.358</v>
          </cell>
          <cell r="D92">
            <v>-0.97799999999999998</v>
          </cell>
          <cell r="G92">
            <v>621.29999999999995</v>
          </cell>
          <cell r="H92">
            <v>-5.6559999999999997</v>
          </cell>
        </row>
        <row r="93">
          <cell r="C93">
            <v>369.63799999999998</v>
          </cell>
          <cell r="D93">
            <v>-0.60099999999999998</v>
          </cell>
          <cell r="G93">
            <v>625.726</v>
          </cell>
          <cell r="H93">
            <v>-6.5439999999999996</v>
          </cell>
        </row>
        <row r="94">
          <cell r="C94">
            <v>373.04</v>
          </cell>
          <cell r="D94">
            <v>2.5999999999999999E-2</v>
          </cell>
          <cell r="G94">
            <v>642.51499999999999</v>
          </cell>
          <cell r="H94">
            <v>-9.6649999999999991</v>
          </cell>
        </row>
        <row r="95">
          <cell r="C95">
            <v>376.94900000000001</v>
          </cell>
          <cell r="D95">
            <v>0.56000000000000005</v>
          </cell>
          <cell r="G95">
            <v>662.6</v>
          </cell>
          <cell r="H95">
            <v>-13.103</v>
          </cell>
        </row>
        <row r="96">
          <cell r="C96">
            <v>385.65300000000002</v>
          </cell>
          <cell r="D96">
            <v>1.66</v>
          </cell>
          <cell r="G96">
            <v>672.91300000000001</v>
          </cell>
          <cell r="H96">
            <v>-14.772</v>
          </cell>
        </row>
        <row r="97">
          <cell r="C97">
            <v>395.19099999999997</v>
          </cell>
          <cell r="D97">
            <v>2.444</v>
          </cell>
          <cell r="G97">
            <v>680.83699999999999</v>
          </cell>
          <cell r="H97">
            <v>-15.92</v>
          </cell>
        </row>
        <row r="98">
          <cell r="C98">
            <v>406.23500000000001</v>
          </cell>
          <cell r="D98">
            <v>3.0880000000000001</v>
          </cell>
          <cell r="G98">
            <v>686.56</v>
          </cell>
          <cell r="H98">
            <v>-16.420000000000002</v>
          </cell>
        </row>
        <row r="99">
          <cell r="C99">
            <v>418.98</v>
          </cell>
          <cell r="D99">
            <v>3.504</v>
          </cell>
          <cell r="G99">
            <v>690.673</v>
          </cell>
          <cell r="H99">
            <v>-16.77</v>
          </cell>
        </row>
        <row r="100">
          <cell r="C100">
            <v>430.63</v>
          </cell>
          <cell r="D100">
            <v>3.5529999999999999</v>
          </cell>
          <cell r="G100">
            <v>695.83799999999997</v>
          </cell>
          <cell r="H100">
            <v>-17.033000000000001</v>
          </cell>
        </row>
        <row r="101">
          <cell r="C101">
            <v>444.38499999999999</v>
          </cell>
          <cell r="D101">
            <v>3.7650000000000001</v>
          </cell>
          <cell r="G101">
            <v>698.47</v>
          </cell>
          <cell r="H101">
            <v>-17.152999999999999</v>
          </cell>
        </row>
        <row r="102">
          <cell r="C102">
            <v>459.27</v>
          </cell>
          <cell r="D102">
            <v>4.1619999999999999</v>
          </cell>
          <cell r="G102">
            <v>706.96699999999998</v>
          </cell>
          <cell r="H102">
            <v>-17.157</v>
          </cell>
        </row>
        <row r="103">
          <cell r="C103">
            <v>467.43599999999998</v>
          </cell>
          <cell r="D103">
            <v>4.2140000000000004</v>
          </cell>
          <cell r="G103">
            <v>714.20600000000002</v>
          </cell>
          <cell r="H103">
            <v>-16.891999999999999</v>
          </cell>
        </row>
        <row r="104">
          <cell r="C104">
            <v>476.47500000000002</v>
          </cell>
          <cell r="D104">
            <v>4.2530000000000001</v>
          </cell>
          <cell r="G104">
            <v>718.02099999999996</v>
          </cell>
          <cell r="H104">
            <v>-16.704000000000001</v>
          </cell>
        </row>
        <row r="105">
          <cell r="C105">
            <v>484.91300000000001</v>
          </cell>
          <cell r="D105">
            <v>4.3949999999999996</v>
          </cell>
          <cell r="G105">
            <v>723.59799999999996</v>
          </cell>
          <cell r="H105">
            <v>-16.361000000000001</v>
          </cell>
        </row>
        <row r="106">
          <cell r="C106">
            <v>491.70800000000003</v>
          </cell>
          <cell r="D106">
            <v>4.7060000000000004</v>
          </cell>
          <cell r="G106">
            <v>728.60599999999999</v>
          </cell>
          <cell r="H106">
            <v>-15.9</v>
          </cell>
        </row>
        <row r="107">
          <cell r="C107">
            <v>498.30900000000003</v>
          </cell>
          <cell r="D107">
            <v>5.0039999999999996</v>
          </cell>
          <cell r="G107">
            <v>732.92200000000003</v>
          </cell>
          <cell r="H107">
            <v>-15.417999999999999</v>
          </cell>
        </row>
        <row r="108">
          <cell r="C108">
            <v>504.37</v>
          </cell>
          <cell r="D108">
            <v>5.2050000000000001</v>
          </cell>
          <cell r="G108">
            <v>736.72699999999998</v>
          </cell>
          <cell r="H108">
            <v>-14.901999999999999</v>
          </cell>
        </row>
        <row r="109">
          <cell r="C109">
            <v>510.49799999999999</v>
          </cell>
          <cell r="D109">
            <v>5.5389999999999997</v>
          </cell>
          <cell r="G109">
            <v>742.69200000000001</v>
          </cell>
          <cell r="H109">
            <v>-14.099</v>
          </cell>
        </row>
        <row r="110">
          <cell r="C110">
            <v>514.88</v>
          </cell>
          <cell r="D110">
            <v>5.9480000000000004</v>
          </cell>
          <cell r="G110">
            <v>748.40800000000002</v>
          </cell>
          <cell r="H110">
            <v>-13.301</v>
          </cell>
        </row>
        <row r="111">
          <cell r="C111">
            <v>521.50199999999995</v>
          </cell>
          <cell r="D111">
            <v>6.6749999999999998</v>
          </cell>
          <cell r="G111">
            <v>752.89400000000001</v>
          </cell>
          <cell r="H111">
            <v>-12.615</v>
          </cell>
        </row>
        <row r="112">
          <cell r="C112">
            <v>527.42899999999997</v>
          </cell>
          <cell r="D112">
            <v>7.5010000000000003</v>
          </cell>
          <cell r="G112">
            <v>759.60799999999995</v>
          </cell>
          <cell r="H112">
            <v>-11.541</v>
          </cell>
        </row>
        <row r="113">
          <cell r="C113">
            <v>528.55399999999997</v>
          </cell>
          <cell r="D113">
            <v>7.657</v>
          </cell>
          <cell r="G113">
            <v>765.05</v>
          </cell>
          <cell r="H113">
            <v>-10.629</v>
          </cell>
        </row>
        <row r="114">
          <cell r="C114">
            <v>531.23</v>
          </cell>
          <cell r="D114">
            <v>7.9710000000000001</v>
          </cell>
          <cell r="G114">
            <v>769.476</v>
          </cell>
          <cell r="H114">
            <v>-9.718</v>
          </cell>
        </row>
        <row r="115">
          <cell r="C115">
            <v>533.67100000000005</v>
          </cell>
          <cell r="D115">
            <v>8.3510000000000009</v>
          </cell>
          <cell r="G115">
            <v>771.66899999999998</v>
          </cell>
          <cell r="H115">
            <v>-9.3360000000000003</v>
          </cell>
        </row>
        <row r="116">
          <cell r="C116">
            <v>535.4</v>
          </cell>
          <cell r="D116">
            <v>8.5820000000000007</v>
          </cell>
          <cell r="G116">
            <v>777.36300000000006</v>
          </cell>
          <cell r="H116">
            <v>-7.992</v>
          </cell>
        </row>
        <row r="117">
          <cell r="C117">
            <v>537.39099999999996</v>
          </cell>
          <cell r="D117">
            <v>8.7010000000000005</v>
          </cell>
          <cell r="G117">
            <v>780.41300000000001</v>
          </cell>
          <cell r="H117">
            <v>-7.2750000000000004</v>
          </cell>
        </row>
        <row r="118">
          <cell r="C118">
            <v>538.80100000000004</v>
          </cell>
          <cell r="D118">
            <v>8.8140000000000001</v>
          </cell>
          <cell r="G118">
            <v>797.66499999999996</v>
          </cell>
          <cell r="H118">
            <v>-3.6749999999999998</v>
          </cell>
        </row>
        <row r="119">
          <cell r="C119">
            <v>540.46500000000003</v>
          </cell>
          <cell r="D119">
            <v>8.9469999999999992</v>
          </cell>
          <cell r="G119">
            <v>818.31399999999996</v>
          </cell>
          <cell r="H119">
            <v>-1.032</v>
          </cell>
        </row>
        <row r="120">
          <cell r="C120">
            <v>541.88499999999999</v>
          </cell>
          <cell r="D120">
            <v>9.0559999999999992</v>
          </cell>
          <cell r="G120">
            <v>839.28499999999997</v>
          </cell>
          <cell r="H120">
            <v>0.25600000000000001</v>
          </cell>
        </row>
        <row r="121">
          <cell r="C121">
            <v>543.34199999999998</v>
          </cell>
          <cell r="D121">
            <v>9.1170000000000009</v>
          </cell>
          <cell r="G121">
            <v>854.84400000000005</v>
          </cell>
          <cell r="H121">
            <v>0.36399999999999999</v>
          </cell>
        </row>
        <row r="122">
          <cell r="C122">
            <v>544.29999999999995</v>
          </cell>
          <cell r="D122">
            <v>9.1679999999999993</v>
          </cell>
          <cell r="G122">
            <v>876.30600000000004</v>
          </cell>
          <cell r="H122">
            <v>-0.873</v>
          </cell>
        </row>
        <row r="123">
          <cell r="C123">
            <v>546.30600000000004</v>
          </cell>
          <cell r="D123">
            <v>9.18</v>
          </cell>
          <cell r="G123">
            <v>891.274</v>
          </cell>
          <cell r="H123">
            <v>-2.4569999999999999</v>
          </cell>
        </row>
        <row r="124">
          <cell r="C124">
            <v>549.02200000000005</v>
          </cell>
          <cell r="D124">
            <v>9.16</v>
          </cell>
          <cell r="G124">
            <v>898.78399999999999</v>
          </cell>
          <cell r="H124">
            <v>-3.45</v>
          </cell>
        </row>
        <row r="125">
          <cell r="C125">
            <v>550.49800000000005</v>
          </cell>
          <cell r="D125">
            <v>9.1370000000000005</v>
          </cell>
          <cell r="G125">
            <v>904.74900000000002</v>
          </cell>
          <cell r="H125">
            <v>-4.5259999999999998</v>
          </cell>
        </row>
        <row r="126">
          <cell r="C126">
            <v>552.43200000000002</v>
          </cell>
          <cell r="D126">
            <v>9.1839999999999993</v>
          </cell>
          <cell r="G126">
            <v>909.45399999999995</v>
          </cell>
          <cell r="H126">
            <v>-5.5110000000000001</v>
          </cell>
        </row>
        <row r="127">
          <cell r="C127">
            <v>554.73699999999997</v>
          </cell>
          <cell r="D127">
            <v>9.26</v>
          </cell>
          <cell r="G127">
            <v>929.72799999999995</v>
          </cell>
          <cell r="H127">
            <v>-10.323</v>
          </cell>
        </row>
        <row r="128">
          <cell r="C128">
            <v>556.53599999999994</v>
          </cell>
          <cell r="D128">
            <v>9.3160000000000007</v>
          </cell>
          <cell r="G128">
            <v>937.971</v>
          </cell>
          <cell r="H128">
            <v>-12.289</v>
          </cell>
        </row>
        <row r="129">
          <cell r="C129">
            <v>557.84299999999996</v>
          </cell>
          <cell r="D129">
            <v>9.3030000000000008</v>
          </cell>
          <cell r="G129">
            <v>945.55100000000004</v>
          </cell>
          <cell r="H129">
            <v>-13.742000000000001</v>
          </cell>
        </row>
        <row r="130">
          <cell r="C130">
            <v>559.38300000000004</v>
          </cell>
          <cell r="D130">
            <v>9.2929999999999993</v>
          </cell>
          <cell r="G130">
            <v>950.30799999999999</v>
          </cell>
          <cell r="H130">
            <v>-14.417999999999999</v>
          </cell>
        </row>
        <row r="131">
          <cell r="C131">
            <v>560.42999999999995</v>
          </cell>
          <cell r="D131">
            <v>9.2840000000000007</v>
          </cell>
          <cell r="G131">
            <v>956.61099999999999</v>
          </cell>
          <cell r="H131">
            <v>-15.055</v>
          </cell>
        </row>
        <row r="132">
          <cell r="C132">
            <v>562.22299999999996</v>
          </cell>
          <cell r="D132">
            <v>9.3070000000000004</v>
          </cell>
          <cell r="G132">
            <v>963.70699999999999</v>
          </cell>
          <cell r="H132">
            <v>-15.567</v>
          </cell>
        </row>
        <row r="133">
          <cell r="C133">
            <v>564.03300000000002</v>
          </cell>
          <cell r="D133">
            <v>9.3170000000000002</v>
          </cell>
          <cell r="G133">
            <v>969.03499999999997</v>
          </cell>
          <cell r="H133">
            <v>-15.688000000000001</v>
          </cell>
        </row>
        <row r="134">
          <cell r="C134">
            <v>565.40599999999995</v>
          </cell>
          <cell r="D134">
            <v>9.2690000000000001</v>
          </cell>
          <cell r="G134">
            <v>974.90200000000004</v>
          </cell>
          <cell r="H134">
            <v>-15.834</v>
          </cell>
        </row>
        <row r="135">
          <cell r="C135">
            <v>567.60199999999998</v>
          </cell>
          <cell r="D135">
            <v>9.1170000000000009</v>
          </cell>
          <cell r="G135">
            <v>981.00099999999998</v>
          </cell>
          <cell r="H135">
            <v>-15.53</v>
          </cell>
        </row>
        <row r="136">
          <cell r="C136">
            <v>569.17700000000002</v>
          </cell>
          <cell r="D136">
            <v>9.0090000000000003</v>
          </cell>
          <cell r="G136">
            <v>986.35299999999995</v>
          </cell>
          <cell r="H136">
            <v>-15.192</v>
          </cell>
        </row>
        <row r="137">
          <cell r="C137">
            <v>571.24599999999998</v>
          </cell>
          <cell r="D137">
            <v>8.8049999999999997</v>
          </cell>
          <cell r="G137">
            <v>991.58399999999995</v>
          </cell>
          <cell r="H137">
            <v>-14.852</v>
          </cell>
        </row>
        <row r="138">
          <cell r="C138">
            <v>573.24699999999996</v>
          </cell>
          <cell r="D138">
            <v>8.6280000000000001</v>
          </cell>
          <cell r="G138">
            <v>994.03599999999994</v>
          </cell>
          <cell r="H138">
            <v>-14.638</v>
          </cell>
        </row>
        <row r="139">
          <cell r="C139">
            <v>575.77200000000005</v>
          </cell>
          <cell r="D139">
            <v>8.4369999999999994</v>
          </cell>
          <cell r="G139">
            <v>999.053</v>
          </cell>
          <cell r="H139">
            <v>-13.773</v>
          </cell>
        </row>
        <row r="140">
          <cell r="C140">
            <v>577.90300000000002</v>
          </cell>
          <cell r="D140">
            <v>8.24</v>
          </cell>
          <cell r="G140">
            <v>1003.869</v>
          </cell>
          <cell r="H140">
            <v>-12.978</v>
          </cell>
        </row>
        <row r="141">
          <cell r="C141">
            <v>580.29200000000003</v>
          </cell>
          <cell r="D141">
            <v>8.1039999999999992</v>
          </cell>
          <cell r="G141">
            <v>1010.158</v>
          </cell>
          <cell r="H141">
            <v>-11.724</v>
          </cell>
        </row>
        <row r="142">
          <cell r="C142">
            <v>582.83699999999999</v>
          </cell>
          <cell r="D142">
            <v>7.8369999999999997</v>
          </cell>
          <cell r="G142">
            <v>1014.616</v>
          </cell>
          <cell r="H142">
            <v>-10.884</v>
          </cell>
        </row>
        <row r="143">
          <cell r="C143">
            <v>585.85599999999999</v>
          </cell>
          <cell r="D143">
            <v>7.4690000000000003</v>
          </cell>
          <cell r="G143">
            <v>1019.894</v>
          </cell>
          <cell r="H143">
            <v>-9.9260000000000002</v>
          </cell>
        </row>
        <row r="144">
          <cell r="C144">
            <v>587.18399999999997</v>
          </cell>
          <cell r="D144">
            <v>7.2350000000000003</v>
          </cell>
          <cell r="G144">
            <v>1028.623</v>
          </cell>
          <cell r="H144">
            <v>-8.5120000000000005</v>
          </cell>
        </row>
        <row r="145">
          <cell r="C145">
            <v>589.17899999999997</v>
          </cell>
          <cell r="D145">
            <v>7.0060000000000002</v>
          </cell>
          <cell r="G145">
            <v>1045.3440000000001</v>
          </cell>
          <cell r="H145">
            <v>-6.7759999999999998</v>
          </cell>
        </row>
        <row r="146">
          <cell r="C146">
            <v>591.452</v>
          </cell>
          <cell r="D146">
            <v>6.8159999999999998</v>
          </cell>
          <cell r="G146">
            <v>1066.1659999999999</v>
          </cell>
          <cell r="H146">
            <v>-5.8460000000000001</v>
          </cell>
        </row>
        <row r="147">
          <cell r="C147">
            <v>594.12400000000002</v>
          </cell>
          <cell r="D147">
            <v>6.3739999999999997</v>
          </cell>
          <cell r="G147">
            <v>1083.2439999999999</v>
          </cell>
          <cell r="H147">
            <v>-5.96</v>
          </cell>
        </row>
        <row r="148">
          <cell r="C148">
            <v>596.13900000000001</v>
          </cell>
          <cell r="D148">
            <v>6.0490000000000004</v>
          </cell>
          <cell r="G148">
            <v>1099.0150000000001</v>
          </cell>
          <cell r="H148">
            <v>-6.1749999999999998</v>
          </cell>
        </row>
        <row r="149">
          <cell r="C149">
            <v>600.23699999999997</v>
          </cell>
          <cell r="D149">
            <v>5.5309999999999997</v>
          </cell>
          <cell r="G149">
            <v>1115.4380000000001</v>
          </cell>
          <cell r="H149">
            <v>-6.3</v>
          </cell>
        </row>
        <row r="150">
          <cell r="C150">
            <v>605.03899999999999</v>
          </cell>
          <cell r="D150">
            <v>4.8339999999999996</v>
          </cell>
          <cell r="G150">
            <v>1132.461</v>
          </cell>
          <cell r="H150">
            <v>-6.7439999999999998</v>
          </cell>
        </row>
        <row r="151">
          <cell r="C151">
            <v>606.80899999999997</v>
          </cell>
          <cell r="D151">
            <v>4.5789999999999997</v>
          </cell>
          <cell r="G151">
            <v>1148.9090000000001</v>
          </cell>
          <cell r="H151">
            <v>-7.0110000000000001</v>
          </cell>
        </row>
        <row r="152">
          <cell r="C152">
            <v>609.53599999999994</v>
          </cell>
          <cell r="D152">
            <v>4.0659999999999998</v>
          </cell>
          <cell r="G152">
            <v>1163.884</v>
          </cell>
          <cell r="H152">
            <v>-7.3890000000000002</v>
          </cell>
        </row>
        <row r="153">
          <cell r="C153">
            <v>612.59</v>
          </cell>
          <cell r="D153">
            <v>3.5219999999999998</v>
          </cell>
          <cell r="G153">
            <v>1179.846</v>
          </cell>
          <cell r="H153">
            <v>-7.2439999999999998</v>
          </cell>
        </row>
        <row r="154">
          <cell r="C154">
            <v>615.46199999999999</v>
          </cell>
          <cell r="D154">
            <v>3.0139999999999998</v>
          </cell>
          <cell r="G154">
            <v>1186.049</v>
          </cell>
          <cell r="H154">
            <v>-7.0270000000000001</v>
          </cell>
        </row>
        <row r="155">
          <cell r="C155">
            <v>617.20899999999995</v>
          </cell>
          <cell r="D155">
            <v>2.7120000000000002</v>
          </cell>
          <cell r="G155">
            <v>1195.4749999999999</v>
          </cell>
          <cell r="H155">
            <v>-6.7039999999999997</v>
          </cell>
        </row>
        <row r="156">
          <cell r="C156">
            <v>618.67600000000004</v>
          </cell>
          <cell r="D156">
            <v>2.427</v>
          </cell>
          <cell r="G156">
            <v>1202.2349999999999</v>
          </cell>
          <cell r="H156">
            <v>-6.4859999999999998</v>
          </cell>
        </row>
        <row r="157">
          <cell r="C157">
            <v>620.87</v>
          </cell>
          <cell r="D157">
            <v>1.992</v>
          </cell>
          <cell r="G157">
            <v>1209.498</v>
          </cell>
          <cell r="H157">
            <v>-6.3250000000000002</v>
          </cell>
        </row>
        <row r="158">
          <cell r="C158">
            <v>624.66</v>
          </cell>
          <cell r="D158">
            <v>1.238</v>
          </cell>
          <cell r="G158">
            <v>1214.4169999999999</v>
          </cell>
          <cell r="H158">
            <v>-6.2050000000000001</v>
          </cell>
        </row>
        <row r="159">
          <cell r="C159">
            <v>633.51199999999994</v>
          </cell>
          <cell r="D159">
            <v>-0.51100000000000001</v>
          </cell>
          <cell r="G159">
            <v>1218.951</v>
          </cell>
          <cell r="H159">
            <v>-6.085</v>
          </cell>
        </row>
        <row r="160">
          <cell r="C160">
            <v>642.43700000000001</v>
          </cell>
          <cell r="D160">
            <v>-2.153</v>
          </cell>
          <cell r="G160">
            <v>1230.9010000000001</v>
          </cell>
          <cell r="H160">
            <v>-5.7969999999999997</v>
          </cell>
        </row>
        <row r="161">
          <cell r="C161">
            <v>650.02</v>
          </cell>
          <cell r="D161">
            <v>-3.3530000000000002</v>
          </cell>
          <cell r="G161">
            <v>1236.979</v>
          </cell>
          <cell r="H161">
            <v>-5.5170000000000003</v>
          </cell>
        </row>
        <row r="162">
          <cell r="C162">
            <v>655.71400000000006</v>
          </cell>
          <cell r="D162">
            <v>-4.3460000000000001</v>
          </cell>
          <cell r="G162">
            <v>1247.325</v>
          </cell>
          <cell r="H162">
            <v>-5.4189999999999996</v>
          </cell>
        </row>
        <row r="163">
          <cell r="C163">
            <v>666.04</v>
          </cell>
          <cell r="D163">
            <v>-6.069</v>
          </cell>
          <cell r="G163">
            <v>1251.836</v>
          </cell>
          <cell r="H163">
            <v>-5.3529999999999998</v>
          </cell>
        </row>
        <row r="164">
          <cell r="C164">
            <v>673.43799999999999</v>
          </cell>
          <cell r="D164">
            <v>-7.2450000000000001</v>
          </cell>
          <cell r="G164">
            <v>1261.126</v>
          </cell>
          <cell r="H164">
            <v>-5.3479999999999999</v>
          </cell>
        </row>
        <row r="165">
          <cell r="C165">
            <v>679.09400000000005</v>
          </cell>
          <cell r="D165">
            <v>-8.1959999999999997</v>
          </cell>
          <cell r="G165">
            <v>1268.808</v>
          </cell>
          <cell r="H165">
            <v>-5.39</v>
          </cell>
        </row>
        <row r="166">
          <cell r="C166">
            <v>683.36199999999997</v>
          </cell>
          <cell r="D166">
            <v>-8.6940000000000008</v>
          </cell>
          <cell r="G166">
            <v>1284.52</v>
          </cell>
          <cell r="H166">
            <v>-5.5510000000000002</v>
          </cell>
        </row>
        <row r="167">
          <cell r="C167">
            <v>690.28099999999995</v>
          </cell>
          <cell r="D167">
            <v>-9.3190000000000008</v>
          </cell>
          <cell r="G167">
            <v>1300.8489999999999</v>
          </cell>
          <cell r="H167">
            <v>-5.5229999999999997</v>
          </cell>
        </row>
        <row r="168">
          <cell r="C168">
            <v>694.803</v>
          </cell>
          <cell r="D168">
            <v>-9.5779999999999994</v>
          </cell>
          <cell r="G168">
            <v>1319.376</v>
          </cell>
          <cell r="H168">
            <v>-5.6429999999999998</v>
          </cell>
        </row>
        <row r="169">
          <cell r="C169">
            <v>697.79499999999996</v>
          </cell>
          <cell r="D169">
            <v>-9.5909999999999993</v>
          </cell>
          <cell r="G169">
            <v>1333.415</v>
          </cell>
          <cell r="H169">
            <v>-5.7489999999999997</v>
          </cell>
        </row>
        <row r="170">
          <cell r="C170">
            <v>703.40899999999999</v>
          </cell>
          <cell r="D170">
            <v>-9.7270000000000003</v>
          </cell>
          <cell r="G170">
            <v>1346.84</v>
          </cell>
          <cell r="H170">
            <v>-5.9020000000000001</v>
          </cell>
        </row>
        <row r="171">
          <cell r="C171">
            <v>705.70799999999997</v>
          </cell>
          <cell r="D171">
            <v>-9.6780000000000008</v>
          </cell>
          <cell r="G171">
            <v>1356.626</v>
          </cell>
          <cell r="H171">
            <v>-5.8860000000000001</v>
          </cell>
        </row>
        <row r="172">
          <cell r="C172">
            <v>709.34500000000003</v>
          </cell>
          <cell r="D172">
            <v>-9.6310000000000002</v>
          </cell>
          <cell r="G172">
            <v>1362.6859999999999</v>
          </cell>
          <cell r="H172">
            <v>-5.9009999999999998</v>
          </cell>
        </row>
        <row r="173">
          <cell r="C173">
            <v>713.27800000000002</v>
          </cell>
          <cell r="D173">
            <v>-9.6029999999999998</v>
          </cell>
          <cell r="G173">
            <v>1372.9259999999999</v>
          </cell>
          <cell r="H173">
            <v>-5.758</v>
          </cell>
        </row>
        <row r="174">
          <cell r="C174">
            <v>715.279</v>
          </cell>
          <cell r="D174">
            <v>-9.5180000000000007</v>
          </cell>
          <cell r="G174">
            <v>1377.367</v>
          </cell>
          <cell r="H174">
            <v>-5.9169999999999998</v>
          </cell>
        </row>
        <row r="175">
          <cell r="C175">
            <v>720.72</v>
          </cell>
          <cell r="D175">
            <v>-9.1189999999999998</v>
          </cell>
          <cell r="G175">
            <v>1400.6780000000001</v>
          </cell>
          <cell r="H175">
            <v>-5.5519999999999996</v>
          </cell>
        </row>
        <row r="176">
          <cell r="C176">
            <v>723.26400000000001</v>
          </cell>
          <cell r="D176">
            <v>-8.9860000000000007</v>
          </cell>
          <cell r="G176">
            <v>1425.7280000000001</v>
          </cell>
          <cell r="H176">
            <v>-5.7210000000000001</v>
          </cell>
        </row>
        <row r="177">
          <cell r="C177">
            <v>727.00599999999997</v>
          </cell>
          <cell r="D177">
            <v>-8.5990000000000002</v>
          </cell>
          <cell r="G177">
            <v>1451.096</v>
          </cell>
          <cell r="H177">
            <v>-5.9130000000000003</v>
          </cell>
        </row>
        <row r="178">
          <cell r="C178">
            <v>729.33299999999997</v>
          </cell>
          <cell r="D178">
            <v>-8.4169999999999998</v>
          </cell>
          <cell r="G178">
            <v>1479.4559999999999</v>
          </cell>
          <cell r="H178">
            <v>-5.7530000000000001</v>
          </cell>
        </row>
        <row r="179">
          <cell r="C179">
            <v>732.74400000000003</v>
          </cell>
          <cell r="D179">
            <v>-7.9720000000000004</v>
          </cell>
          <cell r="G179">
            <v>1506.6880000000001</v>
          </cell>
          <cell r="H179">
            <v>-6.5410000000000004</v>
          </cell>
        </row>
        <row r="180">
          <cell r="C180">
            <v>735.91499999999996</v>
          </cell>
          <cell r="D180">
            <v>-7.5549999999999997</v>
          </cell>
          <cell r="G180">
            <v>1516.405</v>
          </cell>
          <cell r="H180">
            <v>-7.4260000000000002</v>
          </cell>
        </row>
        <row r="181">
          <cell r="C181">
            <v>739.26199999999994</v>
          </cell>
          <cell r="D181">
            <v>-7.0659999999999998</v>
          </cell>
          <cell r="G181">
            <v>1522.3720000000001</v>
          </cell>
          <cell r="H181">
            <v>-8.3070000000000004</v>
          </cell>
        </row>
        <row r="182">
          <cell r="C182">
            <v>741.93700000000001</v>
          </cell>
          <cell r="D182">
            <v>-6.7220000000000004</v>
          </cell>
          <cell r="G182">
            <v>1527.48</v>
          </cell>
          <cell r="H182">
            <v>-8.9830000000000005</v>
          </cell>
        </row>
        <row r="183">
          <cell r="C183">
            <v>745.52200000000005</v>
          </cell>
          <cell r="D183">
            <v>-6.2590000000000003</v>
          </cell>
          <cell r="G183">
            <v>1533.35</v>
          </cell>
          <cell r="H183">
            <v>-9.5860000000000003</v>
          </cell>
        </row>
        <row r="184">
          <cell r="C184">
            <v>752.69500000000005</v>
          </cell>
          <cell r="D184">
            <v>-5.2</v>
          </cell>
          <cell r="G184">
            <v>1539.5329999999999</v>
          </cell>
          <cell r="H184">
            <v>-10.481999999999999</v>
          </cell>
        </row>
        <row r="185">
          <cell r="C185">
            <v>756.81500000000005</v>
          </cell>
          <cell r="D185">
            <v>-4.601</v>
          </cell>
          <cell r="G185">
            <v>1544.7660000000001</v>
          </cell>
          <cell r="H185">
            <v>-11.217000000000001</v>
          </cell>
        </row>
        <row r="186">
          <cell r="C186">
            <v>761.92899999999997</v>
          </cell>
          <cell r="D186">
            <v>-3.6779999999999999</v>
          </cell>
          <cell r="G186">
            <v>1548.3689999999999</v>
          </cell>
          <cell r="H186">
            <v>-11.605</v>
          </cell>
        </row>
        <row r="187">
          <cell r="C187">
            <v>767.23</v>
          </cell>
          <cell r="D187">
            <v>-2.6019999999999999</v>
          </cell>
          <cell r="G187">
            <v>1553.308</v>
          </cell>
          <cell r="H187">
            <v>-12.222</v>
          </cell>
        </row>
        <row r="188">
          <cell r="C188">
            <v>769.476</v>
          </cell>
          <cell r="D188">
            <v>-2.1869999999999998</v>
          </cell>
          <cell r="G188">
            <v>1558.8710000000001</v>
          </cell>
          <cell r="H188">
            <v>-12.906000000000001</v>
          </cell>
        </row>
        <row r="189">
          <cell r="C189">
            <v>776.54600000000005</v>
          </cell>
          <cell r="D189">
            <v>-0.86399999999999999</v>
          </cell>
          <cell r="G189">
            <v>1565.335</v>
          </cell>
          <cell r="H189">
            <v>-13.529</v>
          </cell>
        </row>
        <row r="190">
          <cell r="C190">
            <v>784.59900000000005</v>
          </cell>
          <cell r="D190">
            <v>0.84099999999999997</v>
          </cell>
          <cell r="G190">
            <v>1572.029</v>
          </cell>
          <cell r="H190">
            <v>-14.279</v>
          </cell>
        </row>
        <row r="191">
          <cell r="C191">
            <v>788.81799999999998</v>
          </cell>
          <cell r="D191">
            <v>1.7909999999999999</v>
          </cell>
          <cell r="G191">
            <v>1576.7529999999999</v>
          </cell>
          <cell r="H191">
            <v>-14.714</v>
          </cell>
        </row>
        <row r="192">
          <cell r="C192">
            <v>792.84799999999996</v>
          </cell>
          <cell r="D192">
            <v>2.6749999999999998</v>
          </cell>
          <cell r="G192">
            <v>1579.769</v>
          </cell>
          <cell r="H192">
            <v>-14.948</v>
          </cell>
        </row>
        <row r="193">
          <cell r="C193">
            <v>797.52800000000002</v>
          </cell>
          <cell r="D193">
            <v>3.5920000000000001</v>
          </cell>
          <cell r="G193">
            <v>1582.4829999999999</v>
          </cell>
          <cell r="H193">
            <v>-15.074999999999999</v>
          </cell>
        </row>
        <row r="194">
          <cell r="C194">
            <v>800.43</v>
          </cell>
          <cell r="D194">
            <v>4.093</v>
          </cell>
          <cell r="G194">
            <v>1588.4939999999999</v>
          </cell>
          <cell r="H194">
            <v>-15.391999999999999</v>
          </cell>
        </row>
        <row r="195">
          <cell r="C195">
            <v>805.27800000000002</v>
          </cell>
          <cell r="D195">
            <v>4.76</v>
          </cell>
          <cell r="G195">
            <v>1596.2329999999999</v>
          </cell>
          <cell r="H195">
            <v>-15.677</v>
          </cell>
        </row>
        <row r="196">
          <cell r="C196">
            <v>810.18600000000004</v>
          </cell>
          <cell r="D196">
            <v>5.4119999999999999</v>
          </cell>
          <cell r="G196">
            <v>1598.2750000000001</v>
          </cell>
          <cell r="H196">
            <v>-15.711</v>
          </cell>
        </row>
        <row r="197">
          <cell r="C197">
            <v>814.99699999999996</v>
          </cell>
          <cell r="D197">
            <v>6.0019999999999998</v>
          </cell>
          <cell r="G197">
            <v>1605.7760000000001</v>
          </cell>
          <cell r="H197">
            <v>-15.971</v>
          </cell>
        </row>
        <row r="198">
          <cell r="C198">
            <v>824.86900000000003</v>
          </cell>
          <cell r="D198">
            <v>6.867</v>
          </cell>
          <cell r="G198">
            <v>1611.7529999999999</v>
          </cell>
          <cell r="H198">
            <v>-16.035</v>
          </cell>
        </row>
        <row r="199">
          <cell r="C199">
            <v>834.35799999999995</v>
          </cell>
          <cell r="D199">
            <v>7.4630000000000001</v>
          </cell>
          <cell r="G199">
            <v>1615.6980000000001</v>
          </cell>
          <cell r="H199">
            <v>-16.300999999999998</v>
          </cell>
        </row>
        <row r="200">
          <cell r="C200">
            <v>841.27300000000002</v>
          </cell>
          <cell r="D200">
            <v>7.6379999999999999</v>
          </cell>
          <cell r="G200">
            <v>1618.6410000000001</v>
          </cell>
          <cell r="H200">
            <v>-16.213999999999999</v>
          </cell>
        </row>
        <row r="201">
          <cell r="C201">
            <v>868.81200000000001</v>
          </cell>
          <cell r="D201">
            <v>7.1269999999999998</v>
          </cell>
          <cell r="G201">
            <v>1624.9110000000001</v>
          </cell>
          <cell r="H201">
            <v>-15.871</v>
          </cell>
        </row>
        <row r="202">
          <cell r="C202">
            <v>880.995</v>
          </cell>
          <cell r="D202">
            <v>6.093</v>
          </cell>
          <cell r="G202">
            <v>1631.319</v>
          </cell>
          <cell r="H202">
            <v>-15.606</v>
          </cell>
        </row>
        <row r="203">
          <cell r="C203">
            <v>891.79899999999998</v>
          </cell>
          <cell r="D203">
            <v>4.9189999999999996</v>
          </cell>
          <cell r="G203">
            <v>1639.1010000000001</v>
          </cell>
          <cell r="H203">
            <v>-14.994</v>
          </cell>
        </row>
        <row r="204">
          <cell r="C204">
            <v>900.30799999999999</v>
          </cell>
          <cell r="D204">
            <v>3.6920000000000002</v>
          </cell>
          <cell r="G204">
            <v>1660.37</v>
          </cell>
          <cell r="H204">
            <v>-13.122</v>
          </cell>
        </row>
        <row r="205">
          <cell r="C205">
            <v>907.74699999999996</v>
          </cell>
          <cell r="D205">
            <v>2.3239999999999998</v>
          </cell>
          <cell r="G205">
            <v>1679.819</v>
          </cell>
          <cell r="H205">
            <v>-11.443</v>
          </cell>
        </row>
        <row r="206">
          <cell r="C206">
            <v>914.31299999999999</v>
          </cell>
          <cell r="D206">
            <v>1.052</v>
          </cell>
          <cell r="G206">
            <v>1703.7329999999999</v>
          </cell>
          <cell r="H206">
            <v>-9.3249999999999993</v>
          </cell>
        </row>
        <row r="207">
          <cell r="C207">
            <v>922.36300000000006</v>
          </cell>
          <cell r="D207">
            <v>-0.746</v>
          </cell>
          <cell r="G207">
            <v>1722.1469999999999</v>
          </cell>
          <cell r="H207">
            <v>-7.85</v>
          </cell>
        </row>
        <row r="208">
          <cell r="C208">
            <v>930.923</v>
          </cell>
          <cell r="D208">
            <v>-2.9409999999999998</v>
          </cell>
          <cell r="G208">
            <v>1737.0650000000001</v>
          </cell>
          <cell r="H208">
            <v>-6.77</v>
          </cell>
        </row>
        <row r="209">
          <cell r="C209">
            <v>938.58799999999997</v>
          </cell>
          <cell r="D209">
            <v>-4.7939999999999996</v>
          </cell>
          <cell r="G209">
            <v>1749.5830000000001</v>
          </cell>
          <cell r="H209">
            <v>-6.0590000000000002</v>
          </cell>
        </row>
        <row r="210">
          <cell r="C210">
            <v>939.68</v>
          </cell>
          <cell r="D210">
            <v>-5.0519999999999996</v>
          </cell>
          <cell r="G210">
            <v>1757.991</v>
          </cell>
          <cell r="H210">
            <v>-5.7240000000000002</v>
          </cell>
        </row>
        <row r="211">
          <cell r="C211">
            <v>943.55100000000004</v>
          </cell>
          <cell r="D211">
            <v>-5.774</v>
          </cell>
          <cell r="G211">
            <v>1773.2270000000001</v>
          </cell>
          <cell r="H211">
            <v>-5.42</v>
          </cell>
        </row>
        <row r="212">
          <cell r="C212">
            <v>946.08199999999999</v>
          </cell>
          <cell r="D212">
            <v>-6.218</v>
          </cell>
          <cell r="G212">
            <v>1780.4459999999999</v>
          </cell>
          <cell r="H212">
            <v>-5.5469999999999997</v>
          </cell>
        </row>
        <row r="213">
          <cell r="C213">
            <v>948.67499999999995</v>
          </cell>
          <cell r="D213">
            <v>-6.5449999999999999</v>
          </cell>
          <cell r="G213">
            <v>1799.0609999999999</v>
          </cell>
          <cell r="H213">
            <v>-6.2859999999999996</v>
          </cell>
        </row>
        <row r="214">
          <cell r="C214">
            <v>951.69100000000003</v>
          </cell>
          <cell r="D214">
            <v>-6.9550000000000001</v>
          </cell>
          <cell r="G214">
            <v>1821.913</v>
          </cell>
          <cell r="H214">
            <v>-7.5869999999999997</v>
          </cell>
        </row>
        <row r="215">
          <cell r="C215">
            <v>954.85699999999997</v>
          </cell>
          <cell r="D215">
            <v>-7.2679999999999998</v>
          </cell>
          <cell r="G215">
            <v>1832.8969999999999</v>
          </cell>
          <cell r="H215">
            <v>-8.2070000000000007</v>
          </cell>
        </row>
        <row r="216">
          <cell r="C216">
            <v>957.02700000000004</v>
          </cell>
          <cell r="D216">
            <v>-7.4610000000000003</v>
          </cell>
          <cell r="G216">
            <v>1842.94</v>
          </cell>
          <cell r="H216">
            <v>-8.7710000000000008</v>
          </cell>
        </row>
        <row r="217">
          <cell r="C217">
            <v>961.59799999999996</v>
          </cell>
          <cell r="D217">
            <v>-7.8319999999999999</v>
          </cell>
          <cell r="G217">
            <v>1848.8689999999999</v>
          </cell>
          <cell r="H217">
            <v>-9.1790000000000003</v>
          </cell>
        </row>
        <row r="218">
          <cell r="C218">
            <v>965.59199999999998</v>
          </cell>
          <cell r="D218">
            <v>-8.0869999999999997</v>
          </cell>
          <cell r="G218">
            <v>1869.895</v>
          </cell>
          <cell r="H218">
            <v>-10.558</v>
          </cell>
        </row>
        <row r="219">
          <cell r="C219">
            <v>968.90800000000002</v>
          </cell>
          <cell r="D219">
            <v>-8.2309999999999999</v>
          </cell>
          <cell r="G219">
            <v>1887.7190000000001</v>
          </cell>
          <cell r="H219">
            <v>-11.839</v>
          </cell>
        </row>
        <row r="220">
          <cell r="C220">
            <v>972.44100000000003</v>
          </cell>
          <cell r="D220">
            <v>-8.3070000000000004</v>
          </cell>
          <cell r="G220">
            <v>1907.607</v>
          </cell>
          <cell r="H220">
            <v>-12.308999999999999</v>
          </cell>
        </row>
        <row r="221">
          <cell r="C221">
            <v>975.197</v>
          </cell>
          <cell r="D221">
            <v>-8.282</v>
          </cell>
          <cell r="G221">
            <v>1928.96</v>
          </cell>
          <cell r="H221">
            <v>-12.026</v>
          </cell>
        </row>
        <row r="222">
          <cell r="C222">
            <v>977.13</v>
          </cell>
          <cell r="D222">
            <v>-8.1669999999999998</v>
          </cell>
          <cell r="G222">
            <v>1942.039</v>
          </cell>
          <cell r="H222">
            <v>-10.929</v>
          </cell>
        </row>
        <row r="223">
          <cell r="C223">
            <v>981.37900000000002</v>
          </cell>
          <cell r="D223">
            <v>-7.8810000000000002</v>
          </cell>
          <cell r="G223">
            <v>1964.354</v>
          </cell>
          <cell r="H223">
            <v>-7.274</v>
          </cell>
        </row>
        <row r="224">
          <cell r="C224">
            <v>984.58600000000001</v>
          </cell>
          <cell r="D224">
            <v>-7.8159999999999998</v>
          </cell>
          <cell r="G224">
            <v>1982.393</v>
          </cell>
          <cell r="H224">
            <v>-2.6160000000000001</v>
          </cell>
        </row>
        <row r="225">
          <cell r="C225">
            <v>987.16399999999999</v>
          </cell>
          <cell r="D225">
            <v>-7.5880000000000001</v>
          </cell>
          <cell r="G225">
            <v>1985.269</v>
          </cell>
          <cell r="H225">
            <v>-1.7370000000000001</v>
          </cell>
        </row>
        <row r="226">
          <cell r="C226">
            <v>989.73900000000003</v>
          </cell>
          <cell r="D226">
            <v>-7.3490000000000002</v>
          </cell>
          <cell r="G226">
            <v>1991.1510000000001</v>
          </cell>
          <cell r="H226">
            <v>0.224</v>
          </cell>
        </row>
        <row r="227">
          <cell r="C227">
            <v>992.56200000000001</v>
          </cell>
          <cell r="D227">
            <v>-6.9560000000000004</v>
          </cell>
          <cell r="G227">
            <v>1993.454</v>
          </cell>
          <cell r="H227">
            <v>1.0349999999999999</v>
          </cell>
        </row>
        <row r="228">
          <cell r="C228">
            <v>995.51</v>
          </cell>
          <cell r="D228">
            <v>-6.6230000000000002</v>
          </cell>
          <cell r="G228">
            <v>1996.588</v>
          </cell>
          <cell r="H228">
            <v>1.9339999999999999</v>
          </cell>
        </row>
        <row r="229">
          <cell r="C229">
            <v>999.30499999999995</v>
          </cell>
          <cell r="D229">
            <v>-6.0449999999999999</v>
          </cell>
          <cell r="G229">
            <v>2001.61</v>
          </cell>
          <cell r="H229">
            <v>3.1379999999999999</v>
          </cell>
        </row>
        <row r="230">
          <cell r="C230">
            <v>1003.538</v>
          </cell>
          <cell r="D230">
            <v>-5.3410000000000002</v>
          </cell>
          <cell r="G230">
            <v>2004.925</v>
          </cell>
          <cell r="H230">
            <v>4.0880000000000001</v>
          </cell>
        </row>
        <row r="231">
          <cell r="C231">
            <v>1006.726</v>
          </cell>
          <cell r="D231">
            <v>-4.806</v>
          </cell>
          <cell r="G231">
            <v>2008.508</v>
          </cell>
          <cell r="H231">
            <v>4.9130000000000003</v>
          </cell>
        </row>
        <row r="232">
          <cell r="C232">
            <v>1009.915</v>
          </cell>
          <cell r="D232">
            <v>-4.2869999999999999</v>
          </cell>
          <cell r="G232">
            <v>2012.374</v>
          </cell>
          <cell r="H232">
            <v>5.8079999999999998</v>
          </cell>
        </row>
        <row r="233">
          <cell r="C233">
            <v>1013.388</v>
          </cell>
          <cell r="D233">
            <v>-3.629</v>
          </cell>
          <cell r="G233">
            <v>2016.211</v>
          </cell>
          <cell r="H233">
            <v>6.5940000000000003</v>
          </cell>
        </row>
        <row r="234">
          <cell r="C234">
            <v>1017.231</v>
          </cell>
          <cell r="D234">
            <v>-2.9260000000000002</v>
          </cell>
          <cell r="G234">
            <v>2018.279</v>
          </cell>
          <cell r="H234">
            <v>7.0030000000000001</v>
          </cell>
        </row>
        <row r="235">
          <cell r="C235">
            <v>1021.95</v>
          </cell>
          <cell r="D235">
            <v>-1.992</v>
          </cell>
          <cell r="G235">
            <v>2022.509</v>
          </cell>
          <cell r="H235">
            <v>7.6390000000000002</v>
          </cell>
        </row>
        <row r="236">
          <cell r="C236">
            <v>1025.299</v>
          </cell>
          <cell r="D236">
            <v>-1.474</v>
          </cell>
          <cell r="G236">
            <v>2027.904</v>
          </cell>
          <cell r="H236">
            <v>8.5150000000000006</v>
          </cell>
        </row>
        <row r="237">
          <cell r="C237">
            <v>1031.0530000000001</v>
          </cell>
          <cell r="D237">
            <v>-0.76300000000000001</v>
          </cell>
          <cell r="G237">
            <v>2031.856</v>
          </cell>
          <cell r="H237">
            <v>9.1010000000000009</v>
          </cell>
        </row>
        <row r="238">
          <cell r="C238">
            <v>1038.4359999999999</v>
          </cell>
          <cell r="D238">
            <v>7.8E-2</v>
          </cell>
          <cell r="G238">
            <v>2035.991</v>
          </cell>
          <cell r="H238">
            <v>9.4169999999999998</v>
          </cell>
        </row>
        <row r="239">
          <cell r="C239">
            <v>1040.9159999999999</v>
          </cell>
          <cell r="D239">
            <v>0.27400000000000002</v>
          </cell>
          <cell r="G239">
            <v>2039.7919999999999</v>
          </cell>
          <cell r="H239">
            <v>9.7240000000000002</v>
          </cell>
        </row>
        <row r="240">
          <cell r="C240">
            <v>1048.943</v>
          </cell>
          <cell r="D240">
            <v>0.95099999999999996</v>
          </cell>
          <cell r="G240">
            <v>2042.68</v>
          </cell>
          <cell r="H240">
            <v>9.9410000000000007</v>
          </cell>
        </row>
        <row r="241">
          <cell r="C241">
            <v>1055.7080000000001</v>
          </cell>
          <cell r="D241">
            <v>1.333</v>
          </cell>
          <cell r="G241">
            <v>2046.7149999999999</v>
          </cell>
          <cell r="H241">
            <v>10.113</v>
          </cell>
        </row>
        <row r="242">
          <cell r="C242">
            <v>1060.952</v>
          </cell>
          <cell r="D242">
            <v>1.4870000000000001</v>
          </cell>
          <cell r="G242">
            <v>2050.0059999999999</v>
          </cell>
          <cell r="H242">
            <v>10.212999999999999</v>
          </cell>
        </row>
        <row r="243">
          <cell r="C243">
            <v>1069.1949999999999</v>
          </cell>
          <cell r="D243">
            <v>1.663</v>
          </cell>
          <cell r="G243">
            <v>2052.835</v>
          </cell>
          <cell r="H243">
            <v>10.233000000000001</v>
          </cell>
        </row>
        <row r="244">
          <cell r="C244">
            <v>1077.9690000000001</v>
          </cell>
          <cell r="D244">
            <v>1.5860000000000001</v>
          </cell>
          <cell r="G244">
            <v>2055.4479999999999</v>
          </cell>
          <cell r="H244">
            <v>10.198</v>
          </cell>
        </row>
        <row r="245">
          <cell r="C245">
            <v>1080.991</v>
          </cell>
          <cell r="D245">
            <v>1.57</v>
          </cell>
          <cell r="G245">
            <v>2058.779</v>
          </cell>
          <cell r="H245">
            <v>10.173</v>
          </cell>
        </row>
        <row r="246">
          <cell r="C246">
            <v>1089.578</v>
          </cell>
          <cell r="D246">
            <v>1.4530000000000001</v>
          </cell>
          <cell r="G246">
            <v>2062.3560000000002</v>
          </cell>
          <cell r="H246">
            <v>10.052</v>
          </cell>
        </row>
        <row r="247">
          <cell r="C247">
            <v>1095.7950000000001</v>
          </cell>
          <cell r="D247">
            <v>1.31</v>
          </cell>
          <cell r="G247">
            <v>2070.741</v>
          </cell>
          <cell r="H247">
            <v>9.3190000000000008</v>
          </cell>
        </row>
        <row r="248">
          <cell r="C248">
            <v>1102.02</v>
          </cell>
          <cell r="D248">
            <v>1.179</v>
          </cell>
          <cell r="G248">
            <v>2075.5729999999999</v>
          </cell>
          <cell r="H248">
            <v>8.9440000000000008</v>
          </cell>
        </row>
        <row r="249">
          <cell r="C249">
            <v>1107.4829999999999</v>
          </cell>
          <cell r="D249">
            <v>1.091</v>
          </cell>
          <cell r="G249">
            <v>2079.1869999999999</v>
          </cell>
          <cell r="H249">
            <v>8.2940000000000005</v>
          </cell>
        </row>
        <row r="250">
          <cell r="C250">
            <v>1112.5139999999999</v>
          </cell>
          <cell r="D250">
            <v>0.96099999999999997</v>
          </cell>
          <cell r="G250">
            <v>2083.2080000000001</v>
          </cell>
          <cell r="H250">
            <v>7.7729999999999997</v>
          </cell>
        </row>
        <row r="251">
          <cell r="C251">
            <v>1121.2660000000001</v>
          </cell>
          <cell r="D251">
            <v>0.871</v>
          </cell>
          <cell r="G251">
            <v>2085.9659999999999</v>
          </cell>
          <cell r="H251">
            <v>7.2949999999999999</v>
          </cell>
        </row>
        <row r="252">
          <cell r="C252">
            <v>1130.325</v>
          </cell>
          <cell r="D252">
            <v>0.68100000000000005</v>
          </cell>
          <cell r="G252">
            <v>2091.096</v>
          </cell>
          <cell r="H252">
            <v>6.2430000000000003</v>
          </cell>
        </row>
        <row r="253">
          <cell r="C253">
            <v>1141.4739999999999</v>
          </cell>
          <cell r="D253">
            <v>0.40500000000000003</v>
          </cell>
          <cell r="G253">
            <v>2095.0770000000002</v>
          </cell>
          <cell r="H253">
            <v>5.4020000000000001</v>
          </cell>
        </row>
        <row r="254">
          <cell r="C254">
            <v>1150.672</v>
          </cell>
          <cell r="D254">
            <v>0.27500000000000002</v>
          </cell>
          <cell r="G254">
            <v>2099.3710000000001</v>
          </cell>
          <cell r="H254">
            <v>4.3760000000000003</v>
          </cell>
        </row>
        <row r="255">
          <cell r="C255">
            <v>1159.117</v>
          </cell>
          <cell r="D255">
            <v>0.17899999999999999</v>
          </cell>
          <cell r="G255">
            <v>2102.835</v>
          </cell>
          <cell r="H255">
            <v>3.399</v>
          </cell>
        </row>
        <row r="256">
          <cell r="C256">
            <v>1173.4960000000001</v>
          </cell>
          <cell r="D256">
            <v>0.245</v>
          </cell>
          <cell r="G256">
            <v>2113.9369999999999</v>
          </cell>
          <cell r="H256">
            <v>0.57699999999999996</v>
          </cell>
        </row>
        <row r="257">
          <cell r="C257">
            <v>1183.682</v>
          </cell>
          <cell r="D257">
            <v>0.65300000000000002</v>
          </cell>
          <cell r="G257">
            <v>2126.846</v>
          </cell>
          <cell r="H257">
            <v>-1.7689999999999999</v>
          </cell>
        </row>
        <row r="258">
          <cell r="C258">
            <v>1188.364</v>
          </cell>
          <cell r="D258">
            <v>0.81499999999999995</v>
          </cell>
          <cell r="G258">
            <v>2142.5189999999998</v>
          </cell>
          <cell r="H258">
            <v>-3.6549999999999998</v>
          </cell>
        </row>
        <row r="259">
          <cell r="C259">
            <v>1194.655</v>
          </cell>
          <cell r="D259">
            <v>1.111</v>
          </cell>
          <cell r="G259">
            <v>2152.777</v>
          </cell>
          <cell r="H259">
            <v>-4.6689999999999996</v>
          </cell>
        </row>
        <row r="260">
          <cell r="C260">
            <v>1197.954</v>
          </cell>
          <cell r="D260">
            <v>1.232</v>
          </cell>
          <cell r="G260">
            <v>2165.3470000000002</v>
          </cell>
          <cell r="H260">
            <v>-5.2729999999999997</v>
          </cell>
        </row>
        <row r="261">
          <cell r="C261">
            <v>1201.172</v>
          </cell>
          <cell r="D261">
            <v>1.2569999999999999</v>
          </cell>
          <cell r="G261">
            <v>2175.9690000000001</v>
          </cell>
          <cell r="H261">
            <v>-5.6109999999999998</v>
          </cell>
        </row>
        <row r="262">
          <cell r="C262">
            <v>1204.4359999999999</v>
          </cell>
          <cell r="D262">
            <v>1.3879999999999999</v>
          </cell>
          <cell r="G262">
            <v>2185.181</v>
          </cell>
          <cell r="H262">
            <v>-5.6509999999999998</v>
          </cell>
        </row>
        <row r="263">
          <cell r="C263">
            <v>1207.2270000000001</v>
          </cell>
          <cell r="D263">
            <v>1.4690000000000001</v>
          </cell>
          <cell r="G263">
            <v>2199.7950000000001</v>
          </cell>
          <cell r="H263">
            <v>-5.758</v>
          </cell>
        </row>
        <row r="264">
          <cell r="C264">
            <v>1210.5830000000001</v>
          </cell>
          <cell r="D264">
            <v>1.577</v>
          </cell>
          <cell r="G264">
            <v>2214.319</v>
          </cell>
          <cell r="H264">
            <v>-5.6689999999999996</v>
          </cell>
        </row>
        <row r="265">
          <cell r="C265">
            <v>1214.6279999999999</v>
          </cell>
          <cell r="D265">
            <v>1.716</v>
          </cell>
          <cell r="G265">
            <v>2230.1529999999998</v>
          </cell>
          <cell r="H265">
            <v>-5.7670000000000003</v>
          </cell>
        </row>
        <row r="266">
          <cell r="C266">
            <v>1220.6880000000001</v>
          </cell>
          <cell r="D266">
            <v>2.0249999999999999</v>
          </cell>
          <cell r="G266">
            <v>2241.4479999999999</v>
          </cell>
          <cell r="H266">
            <v>-5.6950000000000003</v>
          </cell>
        </row>
        <row r="267">
          <cell r="C267">
            <v>1223.4829999999999</v>
          </cell>
          <cell r="D267">
            <v>2.1219999999999999</v>
          </cell>
          <cell r="G267">
            <v>2248.4949999999999</v>
          </cell>
          <cell r="H267">
            <v>-5.7409999999999997</v>
          </cell>
        </row>
        <row r="268">
          <cell r="C268">
            <v>1225.4960000000001</v>
          </cell>
          <cell r="D268">
            <v>2.1560000000000001</v>
          </cell>
          <cell r="G268">
            <v>2255.377</v>
          </cell>
          <cell r="H268">
            <v>-5.6849999999999996</v>
          </cell>
        </row>
        <row r="269">
          <cell r="C269">
            <v>1228.8389999999999</v>
          </cell>
          <cell r="D269">
            <v>2.161</v>
          </cell>
          <cell r="G269">
            <v>2259.9110000000001</v>
          </cell>
          <cell r="H269">
            <v>-5.7229999999999999</v>
          </cell>
        </row>
        <row r="270">
          <cell r="C270">
            <v>1232.7</v>
          </cell>
          <cell r="D270">
            <v>2.2269999999999999</v>
          </cell>
          <cell r="G270">
            <v>2265.5059999999999</v>
          </cell>
          <cell r="H270">
            <v>-5.6779999999999999</v>
          </cell>
        </row>
        <row r="271">
          <cell r="C271">
            <v>1234.4559999999999</v>
          </cell>
          <cell r="D271">
            <v>2.1720000000000002</v>
          </cell>
          <cell r="G271">
            <v>2273.0929999999998</v>
          </cell>
          <cell r="H271">
            <v>-5.7119999999999997</v>
          </cell>
        </row>
        <row r="272">
          <cell r="C272">
            <v>1237.79</v>
          </cell>
          <cell r="D272">
            <v>2.2229999999999999</v>
          </cell>
          <cell r="G272">
            <v>2281.203</v>
          </cell>
          <cell r="H272">
            <v>-5.6120000000000001</v>
          </cell>
        </row>
        <row r="273">
          <cell r="C273">
            <v>1241.0989999999999</v>
          </cell>
          <cell r="D273">
            <v>2.1680000000000001</v>
          </cell>
          <cell r="G273">
            <v>2300.8980000000001</v>
          </cell>
          <cell r="H273">
            <v>-5.7549999999999999</v>
          </cell>
        </row>
        <row r="274">
          <cell r="C274">
            <v>1243.325</v>
          </cell>
          <cell r="D274">
            <v>2.25</v>
          </cell>
          <cell r="G274">
            <v>2317.2939999999999</v>
          </cell>
          <cell r="H274">
            <v>-5.61</v>
          </cell>
        </row>
        <row r="275">
          <cell r="C275">
            <v>1245.9190000000001</v>
          </cell>
          <cell r="D275">
            <v>2.1429999999999998</v>
          </cell>
          <cell r="G275">
            <v>2338.7739999999999</v>
          </cell>
          <cell r="H275">
            <v>-5.7060000000000004</v>
          </cell>
        </row>
        <row r="276">
          <cell r="C276">
            <v>1249.0989999999999</v>
          </cell>
          <cell r="D276">
            <v>2.1179999999999999</v>
          </cell>
          <cell r="G276">
            <v>2355.4589999999998</v>
          </cell>
          <cell r="H276">
            <v>-5.7720000000000002</v>
          </cell>
        </row>
        <row r="277">
          <cell r="C277">
            <v>1252.6559999999999</v>
          </cell>
          <cell r="D277">
            <v>2.1469999999999998</v>
          </cell>
          <cell r="G277">
            <v>2369.136</v>
          </cell>
          <cell r="H277">
            <v>-5.8739999999999997</v>
          </cell>
        </row>
        <row r="278">
          <cell r="C278">
            <v>1255.422</v>
          </cell>
          <cell r="D278">
            <v>2.0720000000000001</v>
          </cell>
          <cell r="G278">
            <v>2381.6390000000001</v>
          </cell>
          <cell r="H278">
            <v>-5.9509999999999996</v>
          </cell>
        </row>
        <row r="279">
          <cell r="C279">
            <v>1260.8620000000001</v>
          </cell>
          <cell r="D279">
            <v>1.923</v>
          </cell>
          <cell r="G279">
            <v>2393.29</v>
          </cell>
          <cell r="H279">
            <v>-6.048</v>
          </cell>
        </row>
        <row r="280">
          <cell r="C280">
            <v>1269.712</v>
          </cell>
          <cell r="D280">
            <v>1.7729999999999999</v>
          </cell>
          <cell r="G280">
            <v>2399.114</v>
          </cell>
          <cell r="H280">
            <v>-6.0449999999999999</v>
          </cell>
        </row>
        <row r="281">
          <cell r="C281">
            <v>1275.008</v>
          </cell>
          <cell r="D281">
            <v>1.6819999999999999</v>
          </cell>
          <cell r="G281">
            <v>2410.2449999999999</v>
          </cell>
          <cell r="H281">
            <v>-6.0940000000000003</v>
          </cell>
        </row>
        <row r="282">
          <cell r="C282">
            <v>1281.47</v>
          </cell>
          <cell r="D282">
            <v>1.7050000000000001</v>
          </cell>
          <cell r="G282">
            <v>2416.3049999999998</v>
          </cell>
          <cell r="H282">
            <v>-6.0839999999999996</v>
          </cell>
        </row>
        <row r="283">
          <cell r="C283">
            <v>1284.934</v>
          </cell>
          <cell r="D283">
            <v>1.663</v>
          </cell>
          <cell r="G283">
            <v>2430.527</v>
          </cell>
          <cell r="H283">
            <v>-5.9649999999999999</v>
          </cell>
        </row>
        <row r="284">
          <cell r="C284">
            <v>1295.299</v>
          </cell>
          <cell r="D284">
            <v>1.661</v>
          </cell>
          <cell r="G284">
            <v>2443.1</v>
          </cell>
          <cell r="H284">
            <v>-5.9720000000000004</v>
          </cell>
        </row>
        <row r="285">
          <cell r="C285">
            <v>1301.973</v>
          </cell>
          <cell r="D285">
            <v>1.6519999999999999</v>
          </cell>
          <cell r="G285">
            <v>2461.8339999999998</v>
          </cell>
          <cell r="H285">
            <v>-5.8860000000000001</v>
          </cell>
        </row>
        <row r="286">
          <cell r="C286">
            <v>1310.9760000000001</v>
          </cell>
          <cell r="D286">
            <v>1.7769999999999999</v>
          </cell>
          <cell r="G286">
            <v>2484.8649999999998</v>
          </cell>
          <cell r="H286">
            <v>-5.9370000000000003</v>
          </cell>
        </row>
        <row r="287">
          <cell r="C287">
            <v>1324.1389999999999</v>
          </cell>
          <cell r="D287">
            <v>1.7010000000000001</v>
          </cell>
          <cell r="G287">
            <v>2488.63</v>
          </cell>
          <cell r="H287">
            <v>-5.88</v>
          </cell>
        </row>
        <row r="288">
          <cell r="C288">
            <v>1337</v>
          </cell>
          <cell r="D288">
            <v>1.7509999999999999</v>
          </cell>
          <cell r="G288">
            <v>2501.973</v>
          </cell>
          <cell r="H288">
            <v>-5.9669999999999996</v>
          </cell>
        </row>
        <row r="289">
          <cell r="C289">
            <v>1352.7449999999999</v>
          </cell>
          <cell r="D289">
            <v>1.7430000000000001</v>
          </cell>
          <cell r="G289">
            <v>2516.5430000000001</v>
          </cell>
          <cell r="H289">
            <v>-5.8710000000000004</v>
          </cell>
        </row>
        <row r="290">
          <cell r="C290">
            <v>1365.249</v>
          </cell>
          <cell r="D290">
            <v>1.6839999999999999</v>
          </cell>
          <cell r="G290">
            <v>2532.547</v>
          </cell>
          <cell r="H290">
            <v>-5.81</v>
          </cell>
        </row>
        <row r="291">
          <cell r="C291">
            <v>1376.039</v>
          </cell>
          <cell r="D291">
            <v>1.7090000000000001</v>
          </cell>
          <cell r="G291">
            <v>2549.1489999999999</v>
          </cell>
          <cell r="H291">
            <v>-5.7960000000000003</v>
          </cell>
        </row>
        <row r="292">
          <cell r="C292">
            <v>1387.6110000000001</v>
          </cell>
          <cell r="D292">
            <v>1.671</v>
          </cell>
          <cell r="G292">
            <v>2561.114</v>
          </cell>
          <cell r="H292">
            <v>-5.8029999999999999</v>
          </cell>
        </row>
        <row r="293">
          <cell r="C293">
            <v>1397.241</v>
          </cell>
          <cell r="D293">
            <v>1.716</v>
          </cell>
          <cell r="G293">
            <v>2575.5749999999998</v>
          </cell>
          <cell r="H293">
            <v>-5.8090000000000002</v>
          </cell>
        </row>
        <row r="294">
          <cell r="C294">
            <v>1406.229</v>
          </cell>
          <cell r="D294">
            <v>1.734</v>
          </cell>
          <cell r="G294">
            <v>2587.2759999999998</v>
          </cell>
          <cell r="H294">
            <v>-5.7380000000000004</v>
          </cell>
        </row>
        <row r="295">
          <cell r="C295">
            <v>1414.9770000000001</v>
          </cell>
          <cell r="D295">
            <v>1.7130000000000001</v>
          </cell>
          <cell r="G295">
            <v>2598.194</v>
          </cell>
          <cell r="H295">
            <v>-5.5540000000000003</v>
          </cell>
        </row>
        <row r="296">
          <cell r="C296">
            <v>1424.3689999999999</v>
          </cell>
          <cell r="D296">
            <v>1.6830000000000001</v>
          </cell>
          <cell r="G296">
            <v>2614.23</v>
          </cell>
          <cell r="H296">
            <v>-5.5090000000000003</v>
          </cell>
        </row>
        <row r="297">
          <cell r="C297">
            <v>1432.35</v>
          </cell>
          <cell r="D297">
            <v>1.6739999999999999</v>
          </cell>
          <cell r="G297">
            <v>2617.346</v>
          </cell>
          <cell r="H297">
            <v>-5.4320000000000004</v>
          </cell>
        </row>
        <row r="298">
          <cell r="C298">
            <v>1442.1859999999999</v>
          </cell>
          <cell r="D298">
            <v>1.6539999999999999</v>
          </cell>
          <cell r="G298">
            <v>2621.3139999999999</v>
          </cell>
          <cell r="H298">
            <v>-5.5469999999999997</v>
          </cell>
        </row>
        <row r="299">
          <cell r="C299">
            <v>1456.588</v>
          </cell>
          <cell r="D299">
            <v>1.6519999999999999</v>
          </cell>
          <cell r="G299">
            <v>2625.393</v>
          </cell>
          <cell r="H299">
            <v>-5.5019999999999998</v>
          </cell>
        </row>
        <row r="300">
          <cell r="C300">
            <v>1468.4079999999999</v>
          </cell>
          <cell r="D300">
            <v>1.55</v>
          </cell>
          <cell r="G300">
            <v>2633.6260000000002</v>
          </cell>
          <cell r="H300">
            <v>-5.5449999999999999</v>
          </cell>
        </row>
        <row r="301">
          <cell r="C301">
            <v>1481.29</v>
          </cell>
          <cell r="D301">
            <v>1.5580000000000001</v>
          </cell>
          <cell r="G301">
            <v>2638.9430000000002</v>
          </cell>
          <cell r="H301">
            <v>-5.6769999999999996</v>
          </cell>
        </row>
        <row r="302">
          <cell r="C302">
            <v>1493.1010000000001</v>
          </cell>
          <cell r="D302">
            <v>1.494</v>
          </cell>
          <cell r="G302">
            <v>2644.0010000000002</v>
          </cell>
          <cell r="H302">
            <v>-5.7480000000000002</v>
          </cell>
        </row>
        <row r="303">
          <cell r="C303">
            <v>1501.595</v>
          </cell>
          <cell r="D303">
            <v>1.254</v>
          </cell>
          <cell r="G303">
            <v>2647.6930000000002</v>
          </cell>
          <cell r="H303">
            <v>-5.7359999999999998</v>
          </cell>
        </row>
        <row r="304">
          <cell r="C304">
            <v>1509.19</v>
          </cell>
          <cell r="D304">
            <v>0.98899999999999999</v>
          </cell>
          <cell r="G304">
            <v>2653.393</v>
          </cell>
          <cell r="H304">
            <v>-5.5739999999999998</v>
          </cell>
        </row>
        <row r="305">
          <cell r="C305">
            <v>1514.712</v>
          </cell>
          <cell r="D305">
            <v>0.53800000000000003</v>
          </cell>
          <cell r="G305">
            <v>2659.3969999999999</v>
          </cell>
          <cell r="H305">
            <v>-5.6509999999999998</v>
          </cell>
        </row>
        <row r="306">
          <cell r="C306">
            <v>1522.087</v>
          </cell>
          <cell r="D306">
            <v>-0.187</v>
          </cell>
          <cell r="G306">
            <v>2663.768</v>
          </cell>
          <cell r="H306">
            <v>-5.64</v>
          </cell>
        </row>
        <row r="307">
          <cell r="C307">
            <v>1528.27</v>
          </cell>
          <cell r="D307">
            <v>-0.96699999999999997</v>
          </cell>
          <cell r="G307">
            <v>2671.9459999999999</v>
          </cell>
          <cell r="H307">
            <v>-5.6040000000000001</v>
          </cell>
        </row>
        <row r="308">
          <cell r="C308">
            <v>1534.454</v>
          </cell>
          <cell r="D308">
            <v>-1.8420000000000001</v>
          </cell>
          <cell r="G308">
            <v>2681.8470000000002</v>
          </cell>
          <cell r="H308">
            <v>-5.4980000000000002</v>
          </cell>
        </row>
        <row r="309">
          <cell r="C309">
            <v>1539.4269999999999</v>
          </cell>
          <cell r="D309">
            <v>-2.556</v>
          </cell>
          <cell r="G309">
            <v>2691.74</v>
          </cell>
          <cell r="H309">
            <v>-5.5839999999999996</v>
          </cell>
        </row>
        <row r="310">
          <cell r="C310">
            <v>1544.3579999999999</v>
          </cell>
          <cell r="D310">
            <v>-3.1389999999999998</v>
          </cell>
          <cell r="G310">
            <v>2695.5889999999999</v>
          </cell>
          <cell r="H310">
            <v>-5.5449999999999999</v>
          </cell>
        </row>
        <row r="311">
          <cell r="C311">
            <v>1547.8889999999999</v>
          </cell>
          <cell r="D311">
            <v>-3.5990000000000002</v>
          </cell>
          <cell r="G311">
            <v>2704.89</v>
          </cell>
          <cell r="H311">
            <v>-5.5129999999999999</v>
          </cell>
        </row>
        <row r="312">
          <cell r="C312">
            <v>1550.1569999999999</v>
          </cell>
          <cell r="D312">
            <v>-3.9009999999999998</v>
          </cell>
          <cell r="G312">
            <v>2712.39</v>
          </cell>
          <cell r="H312">
            <v>-5.5730000000000004</v>
          </cell>
        </row>
        <row r="313">
          <cell r="C313">
            <v>1552.424</v>
          </cell>
          <cell r="D313">
            <v>-4.2110000000000003</v>
          </cell>
          <cell r="G313">
            <v>2715.424</v>
          </cell>
          <cell r="H313">
            <v>-5.6029999999999998</v>
          </cell>
        </row>
        <row r="314">
          <cell r="C314">
            <v>1554.9480000000001</v>
          </cell>
          <cell r="D314">
            <v>-4.5449999999999999</v>
          </cell>
          <cell r="G314">
            <v>2719.98</v>
          </cell>
          <cell r="H314">
            <v>-5.6870000000000003</v>
          </cell>
        </row>
        <row r="315">
          <cell r="C315">
            <v>1556.952</v>
          </cell>
          <cell r="D315">
            <v>-4.78</v>
          </cell>
          <cell r="G315">
            <v>2723.116</v>
          </cell>
          <cell r="H315">
            <v>-5.702</v>
          </cell>
        </row>
        <row r="316">
          <cell r="C316">
            <v>1563.4880000000001</v>
          </cell>
          <cell r="D316">
            <v>-5.4089999999999998</v>
          </cell>
          <cell r="G316">
            <v>2727.7420000000002</v>
          </cell>
          <cell r="H316">
            <v>-5.7240000000000002</v>
          </cell>
        </row>
        <row r="317">
          <cell r="C317">
            <v>1566.2460000000001</v>
          </cell>
          <cell r="D317">
            <v>-5.6769999999999996</v>
          </cell>
          <cell r="G317">
            <v>2732.636</v>
          </cell>
          <cell r="H317">
            <v>-5.8040000000000003</v>
          </cell>
        </row>
        <row r="318">
          <cell r="C318">
            <v>1568.29</v>
          </cell>
          <cell r="D318">
            <v>-5.91</v>
          </cell>
          <cell r="G318">
            <v>2737.2130000000002</v>
          </cell>
          <cell r="H318">
            <v>-5.7690000000000001</v>
          </cell>
        </row>
        <row r="319">
          <cell r="C319">
            <v>1571.3630000000001</v>
          </cell>
          <cell r="D319">
            <v>-6.202</v>
          </cell>
          <cell r="G319">
            <v>2739.8649999999998</v>
          </cell>
          <cell r="H319">
            <v>-5.7629999999999999</v>
          </cell>
        </row>
        <row r="320">
          <cell r="C320">
            <v>1573.4870000000001</v>
          </cell>
          <cell r="D320">
            <v>-6.359</v>
          </cell>
          <cell r="G320">
            <v>2750.422</v>
          </cell>
          <cell r="H320">
            <v>-5.7569999999999997</v>
          </cell>
        </row>
        <row r="321">
          <cell r="C321">
            <v>1576.1</v>
          </cell>
          <cell r="D321">
            <v>-6.4859999999999998</v>
          </cell>
          <cell r="G321">
            <v>2767.4450000000002</v>
          </cell>
          <cell r="H321">
            <v>-5.5119999999999996</v>
          </cell>
        </row>
        <row r="322">
          <cell r="C322">
            <v>1580.6980000000001</v>
          </cell>
          <cell r="D322">
            <v>-6.7809999999999997</v>
          </cell>
          <cell r="G322">
            <v>2777.5329999999999</v>
          </cell>
          <cell r="H322">
            <v>-5.6559999999999997</v>
          </cell>
        </row>
        <row r="323">
          <cell r="C323">
            <v>1587.731</v>
          </cell>
          <cell r="D323">
            <v>-7.2089999999999996</v>
          </cell>
          <cell r="G323">
            <v>2795.1509999999998</v>
          </cell>
          <cell r="H323">
            <v>-5.649</v>
          </cell>
        </row>
        <row r="324">
          <cell r="C324">
            <v>1588.4369999999999</v>
          </cell>
          <cell r="D324">
            <v>-7.2489999999999997</v>
          </cell>
          <cell r="G324">
            <v>2800.4340000000002</v>
          </cell>
          <cell r="H324">
            <v>-5.6859999999999999</v>
          </cell>
        </row>
        <row r="325">
          <cell r="C325">
            <v>1591.154</v>
          </cell>
          <cell r="D325">
            <v>-7.4260000000000002</v>
          </cell>
          <cell r="G325">
            <v>2803.2809999999999</v>
          </cell>
          <cell r="H325">
            <v>-5.702</v>
          </cell>
        </row>
        <row r="326">
          <cell r="C326">
            <v>1593.1389999999999</v>
          </cell>
          <cell r="D326">
            <v>-7.5730000000000004</v>
          </cell>
          <cell r="G326">
            <v>2814.4079999999999</v>
          </cell>
          <cell r="H326">
            <v>-5.6909999999999998</v>
          </cell>
        </row>
        <row r="327">
          <cell r="C327">
            <v>1594.9960000000001</v>
          </cell>
          <cell r="D327">
            <v>-7.6689999999999996</v>
          </cell>
          <cell r="G327">
            <v>2829.3409999999999</v>
          </cell>
          <cell r="H327">
            <v>-5.5579999999999998</v>
          </cell>
        </row>
        <row r="328">
          <cell r="C328">
            <v>1596.925</v>
          </cell>
          <cell r="D328">
            <v>-7.6660000000000004</v>
          </cell>
          <cell r="G328">
            <v>2844.0639999999999</v>
          </cell>
          <cell r="H328">
            <v>-5.6260000000000003</v>
          </cell>
        </row>
        <row r="329">
          <cell r="C329">
            <v>1599.74</v>
          </cell>
          <cell r="D329">
            <v>-7.7949999999999999</v>
          </cell>
          <cell r="G329">
            <v>2858.808</v>
          </cell>
          <cell r="H329">
            <v>-5.6369999999999996</v>
          </cell>
        </row>
        <row r="330">
          <cell r="C330">
            <v>1602.403</v>
          </cell>
          <cell r="D330">
            <v>-7.9790000000000001</v>
          </cell>
          <cell r="G330">
            <v>2866.2950000000001</v>
          </cell>
          <cell r="H330">
            <v>-5.5119999999999996</v>
          </cell>
        </row>
        <row r="331">
          <cell r="C331">
            <v>1604.45</v>
          </cell>
          <cell r="D331">
            <v>-8.0229999999999997</v>
          </cell>
          <cell r="G331">
            <v>2876.0079999999998</v>
          </cell>
          <cell r="H331">
            <v>-5.2309999999999999</v>
          </cell>
        </row>
        <row r="332">
          <cell r="C332">
            <v>1606.4670000000001</v>
          </cell>
          <cell r="D332">
            <v>-8.0939999999999994</v>
          </cell>
          <cell r="G332">
            <v>2883.7559999999999</v>
          </cell>
          <cell r="H332">
            <v>-5.3360000000000003</v>
          </cell>
        </row>
        <row r="333">
          <cell r="C333">
            <v>1608.6880000000001</v>
          </cell>
          <cell r="D333">
            <v>-8.0549999999999997</v>
          </cell>
          <cell r="G333">
            <v>2895.835</v>
          </cell>
          <cell r="H333">
            <v>-5.36</v>
          </cell>
        </row>
        <row r="334">
          <cell r="C334">
            <v>1614.903</v>
          </cell>
          <cell r="D334">
            <v>-8.1460000000000008</v>
          </cell>
          <cell r="G334">
            <v>2908.6689999999999</v>
          </cell>
          <cell r="H334">
            <v>-5.51</v>
          </cell>
        </row>
        <row r="335">
          <cell r="C335">
            <v>1622.221</v>
          </cell>
          <cell r="D335">
            <v>-8.1300000000000008</v>
          </cell>
          <cell r="G335">
            <v>2919.8719999999998</v>
          </cell>
          <cell r="H335">
            <v>-5.5190000000000001</v>
          </cell>
        </row>
        <row r="336">
          <cell r="C336">
            <v>1624.0630000000001</v>
          </cell>
          <cell r="D336">
            <v>-8.09</v>
          </cell>
          <cell r="G336">
            <v>2940.0479999999998</v>
          </cell>
          <cell r="H336">
            <v>-5.2750000000000004</v>
          </cell>
        </row>
        <row r="337">
          <cell r="C337">
            <v>1626.797</v>
          </cell>
          <cell r="D337">
            <v>-7.891</v>
          </cell>
          <cell r="G337">
            <v>2946.422</v>
          </cell>
          <cell r="H337">
            <v>-5.2729999999999997</v>
          </cell>
        </row>
        <row r="338">
          <cell r="C338">
            <v>1633.499</v>
          </cell>
          <cell r="D338">
            <v>-7.5140000000000002</v>
          </cell>
          <cell r="G338">
            <v>2955.3440000000001</v>
          </cell>
          <cell r="H338">
            <v>-5.3920000000000003</v>
          </cell>
        </row>
        <row r="339">
          <cell r="C339">
            <v>1639.008</v>
          </cell>
          <cell r="D339">
            <v>-7.0330000000000004</v>
          </cell>
          <cell r="G339">
            <v>2958.8249999999998</v>
          </cell>
          <cell r="H339">
            <v>-5.5049999999999999</v>
          </cell>
        </row>
        <row r="340">
          <cell r="C340">
            <v>1645.029</v>
          </cell>
          <cell r="D340">
            <v>-6.4809999999999999</v>
          </cell>
          <cell r="G340">
            <v>2964.7779999999998</v>
          </cell>
          <cell r="H340">
            <v>-5.5670000000000002</v>
          </cell>
        </row>
        <row r="341">
          <cell r="C341">
            <v>1650.8240000000001</v>
          </cell>
          <cell r="D341">
            <v>-6.0339999999999998</v>
          </cell>
          <cell r="G341">
            <v>2968.5790000000002</v>
          </cell>
          <cell r="H341">
            <v>-5.6070000000000002</v>
          </cell>
        </row>
        <row r="342">
          <cell r="C342">
            <v>1656.692</v>
          </cell>
          <cell r="D342">
            <v>-5.3719999999999999</v>
          </cell>
          <cell r="G342">
            <v>2976.1990000000001</v>
          </cell>
          <cell r="H342">
            <v>-5.5780000000000003</v>
          </cell>
        </row>
        <row r="343">
          <cell r="C343">
            <v>1662.6489999999999</v>
          </cell>
          <cell r="D343">
            <v>-4.8680000000000003</v>
          </cell>
          <cell r="G343">
            <v>2982.6060000000002</v>
          </cell>
          <cell r="H343">
            <v>-5.6349999999999998</v>
          </cell>
        </row>
        <row r="344">
          <cell r="C344">
            <v>1667.8969999999999</v>
          </cell>
          <cell r="D344">
            <v>-4.37</v>
          </cell>
          <cell r="G344">
            <v>2987.982</v>
          </cell>
          <cell r="H344">
            <v>-5.5270000000000001</v>
          </cell>
        </row>
        <row r="345">
          <cell r="C345">
            <v>1674.36</v>
          </cell>
          <cell r="D345">
            <v>-3.798</v>
          </cell>
          <cell r="G345">
            <v>2995.9389999999999</v>
          </cell>
          <cell r="H345">
            <v>-5.4020000000000001</v>
          </cell>
        </row>
        <row r="346">
          <cell r="C346">
            <v>1680.386</v>
          </cell>
          <cell r="D346">
            <v>-3.2639999999999998</v>
          </cell>
          <cell r="G346">
            <v>3002.3069999999998</v>
          </cell>
          <cell r="H346">
            <v>-5.4909999999999997</v>
          </cell>
        </row>
        <row r="347">
          <cell r="C347">
            <v>1685.338</v>
          </cell>
          <cell r="D347">
            <v>-2.7759999999999998</v>
          </cell>
          <cell r="G347">
            <v>3007.6469999999999</v>
          </cell>
          <cell r="H347">
            <v>-5.508</v>
          </cell>
        </row>
        <row r="348">
          <cell r="C348">
            <v>1694.538</v>
          </cell>
          <cell r="D348">
            <v>-2.0139999999999998</v>
          </cell>
          <cell r="G348">
            <v>3011.5459999999998</v>
          </cell>
          <cell r="H348">
            <v>-5.5250000000000004</v>
          </cell>
        </row>
        <row r="349">
          <cell r="C349">
            <v>1703.2840000000001</v>
          </cell>
          <cell r="D349">
            <v>-1.2529999999999999</v>
          </cell>
          <cell r="G349">
            <v>3014.8069999999998</v>
          </cell>
          <cell r="H349">
            <v>-5.5250000000000004</v>
          </cell>
        </row>
        <row r="350">
          <cell r="C350">
            <v>1713.3789999999999</v>
          </cell>
          <cell r="D350">
            <v>-0.41599999999999998</v>
          </cell>
          <cell r="G350">
            <v>3019.2370000000001</v>
          </cell>
          <cell r="H350">
            <v>-5.5170000000000003</v>
          </cell>
        </row>
        <row r="351">
          <cell r="C351">
            <v>1722.0519999999999</v>
          </cell>
          <cell r="D351">
            <v>0.3</v>
          </cell>
          <cell r="G351">
            <v>3022.6759999999999</v>
          </cell>
          <cell r="H351">
            <v>-5.5389999999999997</v>
          </cell>
        </row>
        <row r="352">
          <cell r="C352">
            <v>1730.627</v>
          </cell>
          <cell r="D352">
            <v>1.0569999999999999</v>
          </cell>
          <cell r="G352">
            <v>3026.8919999999998</v>
          </cell>
          <cell r="H352">
            <v>-5.4960000000000004</v>
          </cell>
        </row>
        <row r="353">
          <cell r="C353">
            <v>1739.0239999999999</v>
          </cell>
          <cell r="D353">
            <v>1.522</v>
          </cell>
          <cell r="G353">
            <v>3034.2779999999998</v>
          </cell>
          <cell r="H353">
            <v>-5.52</v>
          </cell>
        </row>
        <row r="354">
          <cell r="C354">
            <v>1744.6130000000001</v>
          </cell>
          <cell r="D354">
            <v>1.873</v>
          </cell>
          <cell r="G354">
            <v>3042.2860000000001</v>
          </cell>
          <cell r="H354">
            <v>-5.4169999999999998</v>
          </cell>
        </row>
        <row r="355">
          <cell r="C355">
            <v>1747.9670000000001</v>
          </cell>
          <cell r="D355">
            <v>2.0089999999999999</v>
          </cell>
          <cell r="G355">
            <v>3053.0740000000001</v>
          </cell>
          <cell r="H355">
            <v>-5.5090000000000003</v>
          </cell>
        </row>
        <row r="356">
          <cell r="C356">
            <v>1751.8320000000001</v>
          </cell>
          <cell r="D356">
            <v>2.1709999999999998</v>
          </cell>
          <cell r="G356">
            <v>3058.0709999999999</v>
          </cell>
          <cell r="H356">
            <v>-5.4450000000000003</v>
          </cell>
        </row>
        <row r="357">
          <cell r="C357">
            <v>1756.768</v>
          </cell>
          <cell r="D357">
            <v>2.3559999999999999</v>
          </cell>
          <cell r="G357">
            <v>3061.703</v>
          </cell>
          <cell r="H357">
            <v>-5.4930000000000003</v>
          </cell>
        </row>
        <row r="358">
          <cell r="C358">
            <v>1758.2370000000001</v>
          </cell>
          <cell r="D358">
            <v>2.3809999999999998</v>
          </cell>
          <cell r="G358">
            <v>3067.6060000000002</v>
          </cell>
          <cell r="H358">
            <v>-5.452</v>
          </cell>
        </row>
        <row r="359">
          <cell r="C359">
            <v>1766.9</v>
          </cell>
          <cell r="D359">
            <v>2.5659999999999998</v>
          </cell>
          <cell r="G359">
            <v>3074.748</v>
          </cell>
          <cell r="H359">
            <v>-5.5359999999999996</v>
          </cell>
        </row>
        <row r="360">
          <cell r="C360">
            <v>1775.232</v>
          </cell>
          <cell r="D360">
            <v>2.6019999999999999</v>
          </cell>
          <cell r="G360">
            <v>3079.4769999999999</v>
          </cell>
          <cell r="H360">
            <v>-5.5069999999999997</v>
          </cell>
        </row>
        <row r="361">
          <cell r="C361">
            <v>1777.6479999999999</v>
          </cell>
          <cell r="D361">
            <v>2.57</v>
          </cell>
          <cell r="G361">
            <v>3084.2150000000001</v>
          </cell>
          <cell r="H361">
            <v>-5.5780000000000003</v>
          </cell>
        </row>
        <row r="362">
          <cell r="C362">
            <v>1783.9749999999999</v>
          </cell>
          <cell r="D362">
            <v>2.4329999999999998</v>
          </cell>
          <cell r="G362">
            <v>3087.893</v>
          </cell>
          <cell r="H362">
            <v>-5.5709999999999997</v>
          </cell>
        </row>
        <row r="363">
          <cell r="C363">
            <v>1788.3330000000001</v>
          </cell>
          <cell r="D363">
            <v>2.3650000000000002</v>
          </cell>
          <cell r="G363">
            <v>3096.5149999999999</v>
          </cell>
          <cell r="H363">
            <v>-5.5860000000000003</v>
          </cell>
        </row>
        <row r="364">
          <cell r="C364">
            <v>1791.2170000000001</v>
          </cell>
          <cell r="D364">
            <v>2.2709999999999999</v>
          </cell>
          <cell r="G364">
            <v>3102.7150000000001</v>
          </cell>
          <cell r="H364">
            <v>-5.7069999999999999</v>
          </cell>
        </row>
        <row r="365">
          <cell r="C365">
            <v>1795.69</v>
          </cell>
          <cell r="D365">
            <v>2.0739999999999998</v>
          </cell>
          <cell r="G365">
            <v>3107.6260000000002</v>
          </cell>
          <cell r="H365">
            <v>-5.6529999999999996</v>
          </cell>
        </row>
        <row r="366">
          <cell r="C366">
            <v>1797.6279999999999</v>
          </cell>
          <cell r="D366">
            <v>1.9870000000000001</v>
          </cell>
          <cell r="G366">
            <v>3120.6210000000001</v>
          </cell>
          <cell r="H366">
            <v>-5.4379999999999997</v>
          </cell>
        </row>
        <row r="367">
          <cell r="C367">
            <v>1800.0129999999999</v>
          </cell>
          <cell r="D367">
            <v>1.845</v>
          </cell>
          <cell r="G367">
            <v>3124.317</v>
          </cell>
          <cell r="H367">
            <v>-5.3869999999999996</v>
          </cell>
        </row>
        <row r="368">
          <cell r="C368">
            <v>1803.1849999999999</v>
          </cell>
          <cell r="D368">
            <v>1.657</v>
          </cell>
          <cell r="G368">
            <v>3135.7510000000002</v>
          </cell>
          <cell r="H368">
            <v>-5.3049999999999997</v>
          </cell>
        </row>
        <row r="369">
          <cell r="C369">
            <v>1809.383</v>
          </cell>
          <cell r="D369">
            <v>1.2410000000000001</v>
          </cell>
          <cell r="G369">
            <v>3145.3580000000002</v>
          </cell>
          <cell r="H369">
            <v>-5.3949999999999996</v>
          </cell>
        </row>
        <row r="370">
          <cell r="C370">
            <v>1814.877</v>
          </cell>
          <cell r="D370">
            <v>0.876</v>
          </cell>
          <cell r="G370">
            <v>3161.587</v>
          </cell>
          <cell r="H370">
            <v>-5.4550000000000001</v>
          </cell>
        </row>
        <row r="371">
          <cell r="C371">
            <v>1816.865</v>
          </cell>
          <cell r="D371">
            <v>0.77600000000000002</v>
          </cell>
          <cell r="G371">
            <v>3174.0039999999999</v>
          </cell>
          <cell r="H371">
            <v>-5.49</v>
          </cell>
        </row>
        <row r="372">
          <cell r="C372">
            <v>1820.3240000000001</v>
          </cell>
          <cell r="D372">
            <v>0.61899999999999999</v>
          </cell>
          <cell r="G372">
            <v>3185.38</v>
          </cell>
          <cell r="H372">
            <v>-5.5309999999999997</v>
          </cell>
        </row>
        <row r="373">
          <cell r="C373">
            <v>1823.0509999999999</v>
          </cell>
          <cell r="D373">
            <v>0.44400000000000001</v>
          </cell>
          <cell r="G373">
            <v>3202.4780000000001</v>
          </cell>
          <cell r="H373">
            <v>-5.3380000000000001</v>
          </cell>
        </row>
        <row r="374">
          <cell r="C374">
            <v>1826.67</v>
          </cell>
          <cell r="D374">
            <v>0.28100000000000003</v>
          </cell>
          <cell r="G374">
            <v>3217.5059999999999</v>
          </cell>
          <cell r="H374">
            <v>-5.2640000000000002</v>
          </cell>
        </row>
        <row r="375">
          <cell r="C375">
            <v>1828.0350000000001</v>
          </cell>
          <cell r="D375">
            <v>0.25700000000000001</v>
          </cell>
          <cell r="G375">
            <v>3238.9</v>
          </cell>
          <cell r="H375">
            <v>-5.125</v>
          </cell>
        </row>
        <row r="376">
          <cell r="C376">
            <v>1833.1969999999999</v>
          </cell>
          <cell r="D376">
            <v>-0.17799999999999999</v>
          </cell>
          <cell r="G376">
            <v>3244.748</v>
          </cell>
          <cell r="H376">
            <v>-5.1680000000000001</v>
          </cell>
        </row>
        <row r="377">
          <cell r="C377">
            <v>1836.298</v>
          </cell>
          <cell r="D377">
            <v>-0.13</v>
          </cell>
          <cell r="G377">
            <v>3250.2089999999998</v>
          </cell>
          <cell r="H377">
            <v>-5.2279999999999998</v>
          </cell>
        </row>
        <row r="378">
          <cell r="C378">
            <v>1838.6569999999999</v>
          </cell>
          <cell r="D378">
            <v>0.104</v>
          </cell>
          <cell r="G378">
            <v>3252.846</v>
          </cell>
          <cell r="H378">
            <v>-5.2050000000000001</v>
          </cell>
        </row>
        <row r="379">
          <cell r="C379">
            <v>1842.008</v>
          </cell>
          <cell r="D379">
            <v>0.14699999999999999</v>
          </cell>
          <cell r="G379">
            <v>3259.1529999999998</v>
          </cell>
          <cell r="H379">
            <v>-5.444</v>
          </cell>
        </row>
        <row r="380">
          <cell r="C380">
            <v>1847.9169999999999</v>
          </cell>
          <cell r="D380">
            <v>-0.28899999999999998</v>
          </cell>
          <cell r="G380">
            <v>3265.866</v>
          </cell>
          <cell r="H380">
            <v>-5.4329999999999998</v>
          </cell>
        </row>
        <row r="381">
          <cell r="C381">
            <v>1857.443</v>
          </cell>
          <cell r="D381">
            <v>-0.78800000000000003</v>
          </cell>
          <cell r="G381">
            <v>3272.183</v>
          </cell>
          <cell r="H381">
            <v>-5.3810000000000002</v>
          </cell>
        </row>
        <row r="382">
          <cell r="C382">
            <v>1867.444</v>
          </cell>
          <cell r="D382">
            <v>-1.5389999999999999</v>
          </cell>
          <cell r="G382">
            <v>3297.1309999999999</v>
          </cell>
          <cell r="H382">
            <v>-5.3789999999999996</v>
          </cell>
        </row>
        <row r="383">
          <cell r="C383">
            <v>1875.655</v>
          </cell>
          <cell r="D383">
            <v>-2.1110000000000002</v>
          </cell>
          <cell r="G383">
            <v>3301.1469999999999</v>
          </cell>
          <cell r="H383">
            <v>-5.2510000000000003</v>
          </cell>
        </row>
        <row r="384">
          <cell r="C384">
            <v>1881.579</v>
          </cell>
          <cell r="D384">
            <v>-2.5630000000000002</v>
          </cell>
          <cell r="G384">
            <v>3303.2150000000001</v>
          </cell>
          <cell r="H384">
            <v>-5.2510000000000003</v>
          </cell>
        </row>
        <row r="385">
          <cell r="C385">
            <v>1890.019</v>
          </cell>
          <cell r="D385">
            <v>-3.0249999999999999</v>
          </cell>
          <cell r="G385">
            <v>3310.6990000000001</v>
          </cell>
          <cell r="H385">
            <v>-5.2859999999999996</v>
          </cell>
        </row>
        <row r="386">
          <cell r="C386">
            <v>1899.4739999999999</v>
          </cell>
          <cell r="D386">
            <v>-3.41</v>
          </cell>
          <cell r="G386">
            <v>3318.7829999999999</v>
          </cell>
          <cell r="H386">
            <v>-5.3390000000000004</v>
          </cell>
        </row>
        <row r="387">
          <cell r="C387">
            <v>1909.6279999999999</v>
          </cell>
          <cell r="D387">
            <v>-3.6469999999999998</v>
          </cell>
          <cell r="G387">
            <v>3337.8490000000002</v>
          </cell>
          <cell r="H387">
            <v>-5.25</v>
          </cell>
        </row>
        <row r="388">
          <cell r="C388">
            <v>1919.096</v>
          </cell>
          <cell r="D388">
            <v>-3.62</v>
          </cell>
          <cell r="G388">
            <v>3344.7350000000001</v>
          </cell>
          <cell r="H388">
            <v>-5.5339999999999998</v>
          </cell>
        </row>
        <row r="389">
          <cell r="C389">
            <v>1927.8430000000001</v>
          </cell>
          <cell r="D389">
            <v>-3.323</v>
          </cell>
          <cell r="G389">
            <v>3353.3409999999999</v>
          </cell>
          <cell r="H389">
            <v>-5.8840000000000003</v>
          </cell>
        </row>
        <row r="390">
          <cell r="C390">
            <v>1934.5309999999999</v>
          </cell>
          <cell r="D390">
            <v>-2.8239999999999998</v>
          </cell>
          <cell r="G390">
            <v>3366.7020000000002</v>
          </cell>
          <cell r="H390">
            <v>-5.7960000000000003</v>
          </cell>
        </row>
        <row r="391">
          <cell r="C391">
            <v>1941.5429999999999</v>
          </cell>
          <cell r="D391">
            <v>-2.0939999999999999</v>
          </cell>
          <cell r="G391">
            <v>3381.2579999999998</v>
          </cell>
          <cell r="H391">
            <v>-5.7190000000000003</v>
          </cell>
        </row>
        <row r="392">
          <cell r="C392">
            <v>1947.518</v>
          </cell>
          <cell r="D392">
            <v>-1.4079999999999999</v>
          </cell>
          <cell r="G392">
            <v>3395.3789999999999</v>
          </cell>
          <cell r="H392">
            <v>-5.7510000000000003</v>
          </cell>
        </row>
        <row r="393">
          <cell r="C393">
            <v>1954.152</v>
          </cell>
          <cell r="D393">
            <v>-0.307</v>
          </cell>
          <cell r="G393">
            <v>3409.2820000000002</v>
          </cell>
          <cell r="H393">
            <v>-5.9329999999999998</v>
          </cell>
        </row>
        <row r="394">
          <cell r="C394">
            <v>1966.269</v>
          </cell>
          <cell r="D394">
            <v>2.2050000000000001</v>
          </cell>
          <cell r="G394">
            <v>3424.1990000000001</v>
          </cell>
          <cell r="H394">
            <v>-5.7279999999999998</v>
          </cell>
        </row>
        <row r="395">
          <cell r="C395">
            <v>1973.857</v>
          </cell>
          <cell r="D395">
            <v>4.1630000000000003</v>
          </cell>
          <cell r="G395">
            <v>3439.8850000000002</v>
          </cell>
          <cell r="H395">
            <v>-5.6429999999999998</v>
          </cell>
        </row>
        <row r="396">
          <cell r="C396">
            <v>1984.8209999999999</v>
          </cell>
          <cell r="D396">
            <v>7.3239999999999998</v>
          </cell>
          <cell r="G396">
            <v>3462.3</v>
          </cell>
          <cell r="H396">
            <v>-5.6340000000000003</v>
          </cell>
        </row>
        <row r="397">
          <cell r="C397">
            <v>1992.6559999999999</v>
          </cell>
          <cell r="D397">
            <v>9.8149999999999995</v>
          </cell>
          <cell r="G397">
            <v>3479.2109999999998</v>
          </cell>
          <cell r="H397">
            <v>-5.63</v>
          </cell>
        </row>
        <row r="398">
          <cell r="C398">
            <v>1996.596</v>
          </cell>
          <cell r="D398">
            <v>10.95</v>
          </cell>
          <cell r="G398">
            <v>3497.9659999999999</v>
          </cell>
          <cell r="H398">
            <v>-5.4260000000000002</v>
          </cell>
        </row>
        <row r="399">
          <cell r="C399">
            <v>2001.4949999999999</v>
          </cell>
          <cell r="D399">
            <v>12.327999999999999</v>
          </cell>
          <cell r="G399">
            <v>3519.982</v>
          </cell>
          <cell r="H399">
            <v>-5.3090000000000002</v>
          </cell>
        </row>
        <row r="400">
          <cell r="C400">
            <v>2005.0609999999999</v>
          </cell>
          <cell r="D400">
            <v>13.281000000000001</v>
          </cell>
          <cell r="G400">
            <v>3538.12</v>
          </cell>
          <cell r="H400">
            <v>-5.3789999999999996</v>
          </cell>
        </row>
        <row r="401">
          <cell r="C401">
            <v>2008.5250000000001</v>
          </cell>
          <cell r="D401">
            <v>13.961</v>
          </cell>
          <cell r="G401">
            <v>3557.1889999999999</v>
          </cell>
          <cell r="H401">
            <v>-5.16</v>
          </cell>
        </row>
        <row r="402">
          <cell r="C402">
            <v>2011.1420000000001</v>
          </cell>
          <cell r="D402">
            <v>14.702999999999999</v>
          </cell>
          <cell r="G402">
            <v>3574.509</v>
          </cell>
          <cell r="H402">
            <v>-5.282</v>
          </cell>
        </row>
        <row r="403">
          <cell r="C403">
            <v>2012.5740000000001</v>
          </cell>
          <cell r="D403">
            <v>15.044</v>
          </cell>
          <cell r="G403">
            <v>3585.5169999999998</v>
          </cell>
          <cell r="H403">
            <v>-5.5910000000000002</v>
          </cell>
        </row>
        <row r="404">
          <cell r="C404">
            <v>2015.5060000000001</v>
          </cell>
          <cell r="D404">
            <v>15.497999999999999</v>
          </cell>
          <cell r="G404">
            <v>3589.4609999999998</v>
          </cell>
          <cell r="H404">
            <v>-5.6879999999999997</v>
          </cell>
        </row>
        <row r="405">
          <cell r="C405">
            <v>2022.348</v>
          </cell>
          <cell r="D405">
            <v>16.712</v>
          </cell>
          <cell r="G405">
            <v>3596.2460000000001</v>
          </cell>
          <cell r="H405">
            <v>-5.8529999999999998</v>
          </cell>
        </row>
        <row r="406">
          <cell r="C406">
            <v>2024.8789999999999</v>
          </cell>
          <cell r="D406">
            <v>17.033999999999999</v>
          </cell>
          <cell r="G406">
            <v>3602.9580000000001</v>
          </cell>
          <cell r="H406">
            <v>-5.9039999999999999</v>
          </cell>
        </row>
        <row r="407">
          <cell r="C407">
            <v>2028.6510000000001</v>
          </cell>
          <cell r="D407">
            <v>17.376999999999999</v>
          </cell>
          <cell r="G407">
            <v>3608.915</v>
          </cell>
          <cell r="H407">
            <v>-6.0229999999999997</v>
          </cell>
        </row>
        <row r="408">
          <cell r="C408">
            <v>2032.2850000000001</v>
          </cell>
          <cell r="D408">
            <v>17.695</v>
          </cell>
          <cell r="G408">
            <v>3616.489</v>
          </cell>
          <cell r="H408">
            <v>-5.9779999999999998</v>
          </cell>
        </row>
        <row r="409">
          <cell r="C409">
            <v>2034.8389999999999</v>
          </cell>
          <cell r="D409">
            <v>17.963000000000001</v>
          </cell>
          <cell r="G409">
            <v>3630.223</v>
          </cell>
          <cell r="H409">
            <v>-5.83</v>
          </cell>
        </row>
        <row r="410">
          <cell r="C410">
            <v>2038.8489999999999</v>
          </cell>
          <cell r="D410">
            <v>18.213999999999999</v>
          </cell>
          <cell r="G410">
            <v>3652.0390000000002</v>
          </cell>
          <cell r="H410">
            <v>-5.4779999999999998</v>
          </cell>
        </row>
        <row r="411">
          <cell r="C411">
            <v>2042.8340000000001</v>
          </cell>
          <cell r="D411">
            <v>18.411000000000001</v>
          </cell>
          <cell r="G411">
            <v>3672.85</v>
          </cell>
          <cell r="H411">
            <v>-5.274</v>
          </cell>
        </row>
        <row r="412">
          <cell r="C412">
            <v>2046.239</v>
          </cell>
          <cell r="D412">
            <v>18.631</v>
          </cell>
          <cell r="G412">
            <v>3694.627</v>
          </cell>
          <cell r="H412">
            <v>-5.35</v>
          </cell>
        </row>
        <row r="413">
          <cell r="C413">
            <v>2053.0920000000001</v>
          </cell>
          <cell r="D413">
            <v>18.792000000000002</v>
          </cell>
          <cell r="G413">
            <v>3714.232</v>
          </cell>
          <cell r="H413">
            <v>-5.423</v>
          </cell>
        </row>
        <row r="414">
          <cell r="C414">
            <v>2059.8980000000001</v>
          </cell>
          <cell r="D414">
            <v>18.68</v>
          </cell>
          <cell r="G414">
            <v>3734.9879999999998</v>
          </cell>
          <cell r="H414">
            <v>-5.2089999999999996</v>
          </cell>
        </row>
        <row r="415">
          <cell r="C415">
            <v>2065.1759999999999</v>
          </cell>
          <cell r="D415">
            <v>18.553000000000001</v>
          </cell>
          <cell r="G415">
            <v>3755.4920000000002</v>
          </cell>
          <cell r="H415">
            <v>-5.1740000000000004</v>
          </cell>
        </row>
        <row r="416">
          <cell r="C416">
            <v>2077.1080000000002</v>
          </cell>
          <cell r="D416">
            <v>17.071000000000002</v>
          </cell>
          <cell r="G416">
            <v>3768.6309999999999</v>
          </cell>
          <cell r="H416">
            <v>-5.0350000000000001</v>
          </cell>
        </row>
        <row r="417">
          <cell r="C417">
            <v>2078.8159999999998</v>
          </cell>
          <cell r="D417">
            <v>16.745000000000001</v>
          </cell>
          <cell r="G417">
            <v>3776.5279999999998</v>
          </cell>
          <cell r="H417">
            <v>-4.9480000000000004</v>
          </cell>
        </row>
        <row r="418">
          <cell r="C418">
            <v>2081.6970000000001</v>
          </cell>
          <cell r="D418">
            <v>16.225999999999999</v>
          </cell>
          <cell r="G418">
            <v>3782.0920000000001</v>
          </cell>
          <cell r="H418">
            <v>-4.9260000000000002</v>
          </cell>
        </row>
        <row r="419">
          <cell r="C419">
            <v>2085.2750000000001</v>
          </cell>
          <cell r="D419">
            <v>15.629</v>
          </cell>
          <cell r="G419">
            <v>3788.0360000000001</v>
          </cell>
          <cell r="H419">
            <v>-4.9969999999999999</v>
          </cell>
        </row>
        <row r="420">
          <cell r="C420">
            <v>2088.0529999999999</v>
          </cell>
          <cell r="D420">
            <v>15.103</v>
          </cell>
          <cell r="G420">
            <v>3794.0390000000002</v>
          </cell>
          <cell r="H420">
            <v>-4.9630000000000001</v>
          </cell>
        </row>
        <row r="421">
          <cell r="C421">
            <v>2090.5340000000001</v>
          </cell>
          <cell r="D421">
            <v>14.56</v>
          </cell>
          <cell r="G421">
            <v>3803.069</v>
          </cell>
          <cell r="H421">
            <v>-5.07</v>
          </cell>
        </row>
        <row r="422">
          <cell r="C422">
            <v>2093.873</v>
          </cell>
          <cell r="D422">
            <v>13.911</v>
          </cell>
          <cell r="G422">
            <v>3816.6149999999998</v>
          </cell>
          <cell r="H422">
            <v>-5.0430000000000001</v>
          </cell>
        </row>
        <row r="423">
          <cell r="C423">
            <v>2096.4299999999998</v>
          </cell>
          <cell r="D423">
            <v>13.379</v>
          </cell>
          <cell r="G423">
            <v>3821.7159999999999</v>
          </cell>
          <cell r="H423">
            <v>-4.9820000000000002</v>
          </cell>
        </row>
        <row r="424">
          <cell r="C424">
            <v>2098.9050000000002</v>
          </cell>
          <cell r="D424">
            <v>12.813000000000001</v>
          </cell>
          <cell r="G424">
            <v>3824.3719999999998</v>
          </cell>
          <cell r="H424">
            <v>-4.96</v>
          </cell>
        </row>
        <row r="425">
          <cell r="C425">
            <v>2101.5140000000001</v>
          </cell>
          <cell r="D425">
            <v>12.212999999999999</v>
          </cell>
          <cell r="G425">
            <v>3830.518</v>
          </cell>
          <cell r="H425">
            <v>-5.0780000000000003</v>
          </cell>
        </row>
        <row r="426">
          <cell r="C426">
            <v>2105.0059999999999</v>
          </cell>
          <cell r="D426">
            <v>11.231999999999999</v>
          </cell>
          <cell r="G426">
            <v>3838.1610000000001</v>
          </cell>
          <cell r="H426">
            <v>-5.1130000000000004</v>
          </cell>
        </row>
        <row r="427">
          <cell r="C427">
            <v>2111.2779999999998</v>
          </cell>
          <cell r="D427">
            <v>9.7669999999999995</v>
          </cell>
          <cell r="G427">
            <v>3847.665</v>
          </cell>
          <cell r="H427">
            <v>-5.048</v>
          </cell>
        </row>
        <row r="428">
          <cell r="C428">
            <v>2118.4369999999999</v>
          </cell>
          <cell r="D428">
            <v>8.2430000000000003</v>
          </cell>
          <cell r="G428">
            <v>3858.3180000000002</v>
          </cell>
          <cell r="H428">
            <v>-5.2309999999999999</v>
          </cell>
        </row>
        <row r="429">
          <cell r="C429">
            <v>2124.692</v>
          </cell>
          <cell r="D429">
            <v>7.0910000000000002</v>
          </cell>
          <cell r="G429">
            <v>3870.502</v>
          </cell>
          <cell r="H429">
            <v>-5.4729999999999999</v>
          </cell>
        </row>
        <row r="430">
          <cell r="C430">
            <v>2133.2280000000001</v>
          </cell>
          <cell r="D430">
            <v>5.8540000000000001</v>
          </cell>
          <cell r="G430">
            <v>3878.0439999999999</v>
          </cell>
          <cell r="H430">
            <v>-5.41</v>
          </cell>
        </row>
        <row r="431">
          <cell r="C431">
            <v>2137.442</v>
          </cell>
          <cell r="D431">
            <v>5.4160000000000004</v>
          </cell>
          <cell r="G431">
            <v>3885.9969999999998</v>
          </cell>
          <cell r="H431">
            <v>-5.4050000000000002</v>
          </cell>
        </row>
        <row r="432">
          <cell r="C432">
            <v>2141.9349999999999</v>
          </cell>
          <cell r="D432">
            <v>5.0330000000000004</v>
          </cell>
          <cell r="G432">
            <v>3892.1179999999999</v>
          </cell>
          <cell r="H432">
            <v>-5.4829999999999997</v>
          </cell>
        </row>
        <row r="433">
          <cell r="C433">
            <v>2145.5889999999999</v>
          </cell>
          <cell r="D433">
            <v>4.8860000000000001</v>
          </cell>
          <cell r="G433">
            <v>3902.5990000000002</v>
          </cell>
          <cell r="H433">
            <v>-5.5789999999999997</v>
          </cell>
        </row>
        <row r="434">
          <cell r="C434">
            <v>2149.8180000000002</v>
          </cell>
          <cell r="D434">
            <v>4.6840000000000002</v>
          </cell>
          <cell r="G434">
            <v>3912.0740000000001</v>
          </cell>
          <cell r="H434">
            <v>-5.74</v>
          </cell>
        </row>
        <row r="435">
          <cell r="C435">
            <v>2154.9499999999998</v>
          </cell>
          <cell r="D435">
            <v>4.3070000000000004</v>
          </cell>
          <cell r="G435">
            <v>3921.4549999999999</v>
          </cell>
          <cell r="H435">
            <v>-5.8719999999999999</v>
          </cell>
        </row>
        <row r="436">
          <cell r="C436">
            <v>2162.9250000000002</v>
          </cell>
          <cell r="D436">
            <v>3.7490000000000001</v>
          </cell>
          <cell r="G436">
            <v>3929.6329999999998</v>
          </cell>
          <cell r="H436">
            <v>-5.8159999999999998</v>
          </cell>
        </row>
        <row r="437">
          <cell r="C437">
            <v>2169.3029999999999</v>
          </cell>
          <cell r="D437">
            <v>3.5259999999999998</v>
          </cell>
          <cell r="G437">
            <v>3936.3229999999999</v>
          </cell>
          <cell r="H437">
            <v>-5.8410000000000002</v>
          </cell>
        </row>
        <row r="438">
          <cell r="C438">
            <v>2176.48</v>
          </cell>
          <cell r="D438">
            <v>3.3580000000000001</v>
          </cell>
          <cell r="G438">
            <v>3945.3449999999998</v>
          </cell>
          <cell r="H438">
            <v>-5.4640000000000004</v>
          </cell>
        </row>
        <row r="439">
          <cell r="C439">
            <v>2183.739</v>
          </cell>
          <cell r="D439">
            <v>3.2549999999999999</v>
          </cell>
          <cell r="G439">
            <v>3949.3989999999999</v>
          </cell>
          <cell r="H439">
            <v>-5.3410000000000002</v>
          </cell>
        </row>
        <row r="440">
          <cell r="C440">
            <v>2196.598</v>
          </cell>
          <cell r="D440">
            <v>2.9980000000000002</v>
          </cell>
          <cell r="G440">
            <v>3976.6149999999998</v>
          </cell>
          <cell r="H440">
            <v>-5.423</v>
          </cell>
        </row>
        <row r="441">
          <cell r="C441">
            <v>2207.9630000000002</v>
          </cell>
          <cell r="D441">
            <v>2.827</v>
          </cell>
          <cell r="G441">
            <v>4010.1529999999998</v>
          </cell>
          <cell r="H441">
            <v>-5.1840000000000002</v>
          </cell>
        </row>
        <row r="442">
          <cell r="C442">
            <v>2221.7689999999998</v>
          </cell>
          <cell r="D442">
            <v>2.8340000000000001</v>
          </cell>
          <cell r="G442">
            <v>4056.1260000000002</v>
          </cell>
          <cell r="H442">
            <v>-5.29</v>
          </cell>
        </row>
        <row r="443">
          <cell r="C443">
            <v>2230.4349999999999</v>
          </cell>
          <cell r="D443">
            <v>2.931</v>
          </cell>
          <cell r="G443">
            <v>4082.37</v>
          </cell>
          <cell r="H443">
            <v>-5.3070000000000004</v>
          </cell>
        </row>
        <row r="444">
          <cell r="C444">
            <v>2241.7139999999999</v>
          </cell>
          <cell r="D444">
            <v>3.0710000000000002</v>
          </cell>
          <cell r="G444">
            <v>4105.0630000000001</v>
          </cell>
          <cell r="H444">
            <v>-5.3</v>
          </cell>
        </row>
        <row r="445">
          <cell r="C445">
            <v>2254.1170000000002</v>
          </cell>
          <cell r="D445">
            <v>3.097</v>
          </cell>
          <cell r="G445">
            <v>4122.1769999999997</v>
          </cell>
          <cell r="H445">
            <v>-5.4509999999999996</v>
          </cell>
        </row>
        <row r="446">
          <cell r="C446">
            <v>2263.011</v>
          </cell>
          <cell r="D446">
            <v>3.0859999999999999</v>
          </cell>
          <cell r="G446">
            <v>4131.5020000000004</v>
          </cell>
          <cell r="H446">
            <v>-5.3460000000000001</v>
          </cell>
        </row>
        <row r="447">
          <cell r="C447">
            <v>2276.5210000000002</v>
          </cell>
          <cell r="D447">
            <v>3.0569999999999999</v>
          </cell>
          <cell r="G447">
            <v>4136.8320000000003</v>
          </cell>
          <cell r="H447">
            <v>-5.4189999999999996</v>
          </cell>
        </row>
        <row r="448">
          <cell r="C448">
            <v>2287.5770000000002</v>
          </cell>
          <cell r="D448">
            <v>3.1110000000000002</v>
          </cell>
          <cell r="G448">
            <v>4143.0240000000003</v>
          </cell>
          <cell r="H448">
            <v>-5.4809999999999999</v>
          </cell>
        </row>
        <row r="449">
          <cell r="C449">
            <v>2312.9569999999999</v>
          </cell>
          <cell r="D449">
            <v>2.984</v>
          </cell>
          <cell r="G449">
            <v>4147.2460000000001</v>
          </cell>
          <cell r="H449">
            <v>-5.516</v>
          </cell>
        </row>
        <row r="450">
          <cell r="C450">
            <v>2321.154</v>
          </cell>
          <cell r="D450">
            <v>3.0339999999999998</v>
          </cell>
          <cell r="G450">
            <v>4153.2079999999996</v>
          </cell>
          <cell r="H450">
            <v>-5.4989999999999997</v>
          </cell>
        </row>
        <row r="451">
          <cell r="C451">
            <v>2345.0120000000002</v>
          </cell>
          <cell r="D451">
            <v>2.976</v>
          </cell>
          <cell r="G451">
            <v>4159.21</v>
          </cell>
          <cell r="H451">
            <v>-5.5030000000000001</v>
          </cell>
        </row>
        <row r="452">
          <cell r="C452">
            <v>2362.355</v>
          </cell>
          <cell r="D452">
            <v>2.8769999999999998</v>
          </cell>
          <cell r="G452">
            <v>4163.8249999999998</v>
          </cell>
          <cell r="H452">
            <v>-5.601</v>
          </cell>
        </row>
        <row r="453">
          <cell r="C453">
            <v>2371.1860000000001</v>
          </cell>
          <cell r="D453">
            <v>2.8279999999999998</v>
          </cell>
          <cell r="G453">
            <v>4167.5309999999999</v>
          </cell>
          <cell r="H453">
            <v>-5.5460000000000003</v>
          </cell>
        </row>
        <row r="454">
          <cell r="C454">
            <v>2379.5610000000001</v>
          </cell>
          <cell r="D454">
            <v>2.7890000000000001</v>
          </cell>
          <cell r="G454">
            <v>4172.47</v>
          </cell>
          <cell r="H454">
            <v>-5.5140000000000002</v>
          </cell>
        </row>
        <row r="455">
          <cell r="C455">
            <v>2386.89</v>
          </cell>
          <cell r="D455">
            <v>2.8330000000000002</v>
          </cell>
          <cell r="G455">
            <v>4177.0339999999997</v>
          </cell>
          <cell r="H455">
            <v>-5.5419999999999998</v>
          </cell>
        </row>
        <row r="456">
          <cell r="C456">
            <v>2395.0540000000001</v>
          </cell>
          <cell r="D456">
            <v>2.8490000000000002</v>
          </cell>
          <cell r="G456">
            <v>4180.8289999999997</v>
          </cell>
          <cell r="H456">
            <v>-5.5430000000000001</v>
          </cell>
        </row>
        <row r="457">
          <cell r="C457">
            <v>2402.2750000000001</v>
          </cell>
          <cell r="D457">
            <v>2.823</v>
          </cell>
          <cell r="G457">
            <v>4184.5219999999999</v>
          </cell>
          <cell r="H457">
            <v>-5.5190000000000001</v>
          </cell>
        </row>
        <row r="458">
          <cell r="C458">
            <v>2412.4430000000002</v>
          </cell>
          <cell r="D458">
            <v>2.8530000000000002</v>
          </cell>
          <cell r="G458">
            <v>4189.7920000000004</v>
          </cell>
          <cell r="H458">
            <v>-5.5060000000000002</v>
          </cell>
        </row>
        <row r="459">
          <cell r="C459">
            <v>2422.3470000000002</v>
          </cell>
          <cell r="D459">
            <v>2.8290000000000002</v>
          </cell>
          <cell r="G459">
            <v>4194.893</v>
          </cell>
          <cell r="H459">
            <v>-5.56</v>
          </cell>
        </row>
        <row r="460">
          <cell r="C460">
            <v>2431.768</v>
          </cell>
          <cell r="D460">
            <v>2.7629999999999999</v>
          </cell>
          <cell r="G460">
            <v>4200.2719999999999</v>
          </cell>
          <cell r="H460">
            <v>-5.5419999999999998</v>
          </cell>
        </row>
        <row r="461">
          <cell r="C461">
            <v>2439.8270000000002</v>
          </cell>
          <cell r="D461">
            <v>2.74</v>
          </cell>
          <cell r="G461">
            <v>4205.9110000000001</v>
          </cell>
          <cell r="H461">
            <v>-5.6369999999999996</v>
          </cell>
        </row>
        <row r="462">
          <cell r="C462">
            <v>2448.357</v>
          </cell>
          <cell r="D462">
            <v>2.746</v>
          </cell>
          <cell r="G462">
            <v>4209.83</v>
          </cell>
          <cell r="H462">
            <v>-5.6689999999999996</v>
          </cell>
        </row>
        <row r="463">
          <cell r="C463">
            <v>2458.7289999999998</v>
          </cell>
          <cell r="D463">
            <v>2.653</v>
          </cell>
          <cell r="G463">
            <v>4213.6329999999998</v>
          </cell>
          <cell r="H463">
            <v>-5.6440000000000001</v>
          </cell>
        </row>
        <row r="464">
          <cell r="C464">
            <v>2463.8890000000001</v>
          </cell>
          <cell r="D464">
            <v>2.5979999999999999</v>
          </cell>
          <cell r="G464">
            <v>4217.2259999999997</v>
          </cell>
          <cell r="H464">
            <v>-5.6779999999999999</v>
          </cell>
        </row>
        <row r="465">
          <cell r="C465">
            <v>2468.9229999999998</v>
          </cell>
          <cell r="D465">
            <v>2.6040000000000001</v>
          </cell>
          <cell r="G465">
            <v>4224.5349999999999</v>
          </cell>
          <cell r="H465">
            <v>-5.6360000000000001</v>
          </cell>
        </row>
        <row r="466">
          <cell r="C466">
            <v>2473.8000000000002</v>
          </cell>
          <cell r="D466">
            <v>2.5289999999999999</v>
          </cell>
          <cell r="G466">
            <v>4239.4290000000001</v>
          </cell>
          <cell r="H466">
            <v>-5.5170000000000003</v>
          </cell>
        </row>
        <row r="467">
          <cell r="C467">
            <v>2480.5430000000001</v>
          </cell>
          <cell r="D467">
            <v>2.464</v>
          </cell>
          <cell r="G467">
            <v>4254.2610000000004</v>
          </cell>
          <cell r="H467">
            <v>-5.3730000000000002</v>
          </cell>
        </row>
        <row r="468">
          <cell r="C468">
            <v>2485.3119999999999</v>
          </cell>
          <cell r="D468">
            <v>2.3820000000000001</v>
          </cell>
          <cell r="G468">
            <v>4268.317</v>
          </cell>
          <cell r="H468">
            <v>-5.5010000000000003</v>
          </cell>
        </row>
        <row r="469">
          <cell r="C469">
            <v>2488.5859999999998</v>
          </cell>
          <cell r="D469">
            <v>2.4140000000000001</v>
          </cell>
          <cell r="G469">
            <v>4283.9750000000004</v>
          </cell>
          <cell r="H469">
            <v>-5.4450000000000003</v>
          </cell>
        </row>
        <row r="470">
          <cell r="C470">
            <v>2493.857</v>
          </cell>
          <cell r="D470">
            <v>2.4079999999999999</v>
          </cell>
          <cell r="G470">
            <v>4299.4560000000001</v>
          </cell>
          <cell r="H470">
            <v>-5.3620000000000001</v>
          </cell>
        </row>
        <row r="471">
          <cell r="C471">
            <v>2497.0529999999999</v>
          </cell>
          <cell r="D471">
            <v>2.3860000000000001</v>
          </cell>
          <cell r="G471">
            <v>4317.12</v>
          </cell>
          <cell r="H471">
            <v>-5.3019999999999996</v>
          </cell>
        </row>
        <row r="472">
          <cell r="C472">
            <v>2503.9430000000002</v>
          </cell>
          <cell r="D472">
            <v>2.4630000000000001</v>
          </cell>
          <cell r="G472">
            <v>4335.2110000000002</v>
          </cell>
          <cell r="H472">
            <v>-5.2460000000000004</v>
          </cell>
        </row>
        <row r="473">
          <cell r="C473">
            <v>2505.768</v>
          </cell>
          <cell r="D473">
            <v>2.4769999999999999</v>
          </cell>
          <cell r="G473">
            <v>4349.701</v>
          </cell>
          <cell r="H473">
            <v>-5.1689999999999996</v>
          </cell>
        </row>
        <row r="474">
          <cell r="C474">
            <v>2512.0149999999999</v>
          </cell>
          <cell r="D474">
            <v>2.6440000000000001</v>
          </cell>
          <cell r="G474">
            <v>4360.4759999999997</v>
          </cell>
          <cell r="H474">
            <v>-5.2439999999999998</v>
          </cell>
        </row>
        <row r="475">
          <cell r="C475">
            <v>2514.0680000000002</v>
          </cell>
          <cell r="D475">
            <v>2.6219999999999999</v>
          </cell>
          <cell r="G475">
            <v>4374.2690000000002</v>
          </cell>
          <cell r="H475">
            <v>-5.1340000000000003</v>
          </cell>
        </row>
        <row r="476">
          <cell r="C476">
            <v>2520.701</v>
          </cell>
          <cell r="D476">
            <v>2.601</v>
          </cell>
          <cell r="G476">
            <v>4387.9530000000004</v>
          </cell>
          <cell r="H476">
            <v>-5.2</v>
          </cell>
        </row>
        <row r="477">
          <cell r="C477">
            <v>2526.5830000000001</v>
          </cell>
          <cell r="D477">
            <v>2.7440000000000002</v>
          </cell>
          <cell r="G477">
            <v>4402.4830000000002</v>
          </cell>
          <cell r="H477">
            <v>-5.09</v>
          </cell>
        </row>
        <row r="478">
          <cell r="C478">
            <v>2529.3589999999999</v>
          </cell>
          <cell r="D478">
            <v>2.8250000000000002</v>
          </cell>
          <cell r="G478">
            <v>4412.5339999999997</v>
          </cell>
          <cell r="H478">
            <v>-5.6109999999999998</v>
          </cell>
        </row>
        <row r="479">
          <cell r="C479">
            <v>2533.1480000000001</v>
          </cell>
          <cell r="D479">
            <v>2.9750000000000001</v>
          </cell>
          <cell r="G479">
            <v>4419.616</v>
          </cell>
          <cell r="H479">
            <v>-5.5439999999999996</v>
          </cell>
        </row>
        <row r="480">
          <cell r="C480">
            <v>2538.569</v>
          </cell>
          <cell r="D480">
            <v>3.0379999999999998</v>
          </cell>
          <cell r="G480">
            <v>4439.402</v>
          </cell>
          <cell r="H480">
            <v>-5.7389999999999999</v>
          </cell>
        </row>
        <row r="481">
          <cell r="C481">
            <v>2546.64</v>
          </cell>
          <cell r="D481">
            <v>3.0710000000000002</v>
          </cell>
          <cell r="G481">
            <v>4443.0379999999996</v>
          </cell>
          <cell r="H481">
            <v>-5.7160000000000002</v>
          </cell>
        </row>
        <row r="482">
          <cell r="C482">
            <v>2554.308</v>
          </cell>
          <cell r="D482">
            <v>2.9510000000000001</v>
          </cell>
          <cell r="G482">
            <v>4463.9340000000002</v>
          </cell>
          <cell r="H482">
            <v>-5.9390000000000001</v>
          </cell>
        </row>
        <row r="483">
          <cell r="C483">
            <v>2561.5349999999999</v>
          </cell>
          <cell r="D483">
            <v>3.036</v>
          </cell>
          <cell r="G483">
            <v>4480.7690000000002</v>
          </cell>
          <cell r="H483">
            <v>-7.46</v>
          </cell>
        </row>
        <row r="484">
          <cell r="C484">
            <v>2568.826</v>
          </cell>
          <cell r="D484">
            <v>3.0649999999999999</v>
          </cell>
          <cell r="G484">
            <v>4489.6059999999998</v>
          </cell>
          <cell r="H484">
            <v>-8.7040000000000006</v>
          </cell>
        </row>
        <row r="485">
          <cell r="C485">
            <v>2580.7539999999999</v>
          </cell>
          <cell r="D485">
            <v>3.149</v>
          </cell>
          <cell r="G485">
            <v>4496.692</v>
          </cell>
          <cell r="H485">
            <v>-9.7579999999999991</v>
          </cell>
        </row>
        <row r="486">
          <cell r="C486">
            <v>2592.63</v>
          </cell>
          <cell r="D486">
            <v>3.2719999999999998</v>
          </cell>
          <cell r="G486">
            <v>4501.4520000000002</v>
          </cell>
          <cell r="H486">
            <v>-10.455</v>
          </cell>
        </row>
        <row r="487">
          <cell r="C487">
            <v>2604.5949999999998</v>
          </cell>
          <cell r="D487">
            <v>3.3090000000000002</v>
          </cell>
          <cell r="G487">
            <v>4506.1459999999997</v>
          </cell>
          <cell r="H487">
            <v>-10.97</v>
          </cell>
        </row>
        <row r="488">
          <cell r="C488">
            <v>2614.2809999999999</v>
          </cell>
          <cell r="D488">
            <v>3.2610000000000001</v>
          </cell>
          <cell r="G488">
            <v>4509.6329999999998</v>
          </cell>
          <cell r="H488">
            <v>-11.271000000000001</v>
          </cell>
        </row>
        <row r="489">
          <cell r="C489">
            <v>2623.9679999999998</v>
          </cell>
          <cell r="D489">
            <v>3.327</v>
          </cell>
          <cell r="G489">
            <v>4517.0309999999999</v>
          </cell>
          <cell r="H489">
            <v>-11.895</v>
          </cell>
        </row>
        <row r="490">
          <cell r="C490">
            <v>2631.12</v>
          </cell>
          <cell r="D490">
            <v>3.1760000000000002</v>
          </cell>
          <cell r="G490">
            <v>4520.9799999999996</v>
          </cell>
          <cell r="H490">
            <v>-12.287000000000001</v>
          </cell>
        </row>
        <row r="491">
          <cell r="C491">
            <v>2641.0970000000002</v>
          </cell>
          <cell r="D491">
            <v>3.2650000000000001</v>
          </cell>
          <cell r="G491">
            <v>4528.1139999999996</v>
          </cell>
          <cell r="H491">
            <v>-12.635</v>
          </cell>
        </row>
        <row r="492">
          <cell r="C492">
            <v>2644.3159999999998</v>
          </cell>
          <cell r="D492">
            <v>3.1560000000000001</v>
          </cell>
          <cell r="G492">
            <v>4532.2110000000002</v>
          </cell>
          <cell r="H492">
            <v>-12.83</v>
          </cell>
        </row>
        <row r="493">
          <cell r="C493">
            <v>2649.712</v>
          </cell>
          <cell r="D493">
            <v>3.2320000000000002</v>
          </cell>
          <cell r="G493">
            <v>4538.491</v>
          </cell>
          <cell r="H493">
            <v>-12.775</v>
          </cell>
        </row>
        <row r="494">
          <cell r="C494">
            <v>2656.1129999999998</v>
          </cell>
          <cell r="D494">
            <v>3.2090000000000001</v>
          </cell>
          <cell r="G494">
            <v>4540.7179999999998</v>
          </cell>
          <cell r="H494">
            <v>-12.909000000000001</v>
          </cell>
        </row>
        <row r="495">
          <cell r="C495">
            <v>2661.9989999999998</v>
          </cell>
          <cell r="D495">
            <v>3.1859999999999999</v>
          </cell>
          <cell r="G495">
            <v>4543.5200000000004</v>
          </cell>
          <cell r="H495">
            <v>-12.997999999999999</v>
          </cell>
        </row>
        <row r="496">
          <cell r="C496">
            <v>2664.7739999999999</v>
          </cell>
          <cell r="D496">
            <v>3.2370000000000001</v>
          </cell>
          <cell r="G496">
            <v>4547.5050000000001</v>
          </cell>
          <cell r="H496">
            <v>-12.842000000000001</v>
          </cell>
        </row>
        <row r="497">
          <cell r="C497">
            <v>2668.828</v>
          </cell>
          <cell r="D497">
            <v>3.19</v>
          </cell>
          <cell r="G497">
            <v>4553.2920000000004</v>
          </cell>
          <cell r="H497">
            <v>-12.603</v>
          </cell>
        </row>
        <row r="498">
          <cell r="C498">
            <v>2672.2930000000001</v>
          </cell>
          <cell r="D498">
            <v>3.1859999999999999</v>
          </cell>
          <cell r="G498">
            <v>4557.2550000000001</v>
          </cell>
          <cell r="H498">
            <v>-12.619</v>
          </cell>
        </row>
        <row r="499">
          <cell r="C499">
            <v>2674.6909999999998</v>
          </cell>
          <cell r="D499">
            <v>3.3170000000000002</v>
          </cell>
          <cell r="G499">
            <v>4561.8599999999997</v>
          </cell>
          <cell r="H499">
            <v>-12.332000000000001</v>
          </cell>
        </row>
        <row r="500">
          <cell r="C500">
            <v>2678.87</v>
          </cell>
          <cell r="D500">
            <v>3.2639999999999998</v>
          </cell>
          <cell r="G500">
            <v>4569.2209999999995</v>
          </cell>
          <cell r="H500">
            <v>-11.622999999999999</v>
          </cell>
        </row>
        <row r="501">
          <cell r="C501">
            <v>2684.2109999999998</v>
          </cell>
          <cell r="D501">
            <v>3.2320000000000002</v>
          </cell>
          <cell r="G501">
            <v>4572.0069999999996</v>
          </cell>
          <cell r="H501">
            <v>-11.236000000000001</v>
          </cell>
        </row>
        <row r="502">
          <cell r="C502">
            <v>2687.8989999999999</v>
          </cell>
          <cell r="D502">
            <v>3.2250000000000001</v>
          </cell>
          <cell r="G502">
            <v>4577.5280000000002</v>
          </cell>
          <cell r="H502">
            <v>-10.414</v>
          </cell>
        </row>
        <row r="503">
          <cell r="C503">
            <v>2695.723</v>
          </cell>
          <cell r="D503">
            <v>3.1070000000000002</v>
          </cell>
          <cell r="G503">
            <v>4584.9589999999998</v>
          </cell>
          <cell r="H503">
            <v>-9.5860000000000003</v>
          </cell>
        </row>
        <row r="504">
          <cell r="C504">
            <v>2700.451</v>
          </cell>
          <cell r="D504">
            <v>3.0270000000000001</v>
          </cell>
          <cell r="G504">
            <v>4590.6490000000003</v>
          </cell>
          <cell r="H504">
            <v>-8.7270000000000003</v>
          </cell>
        </row>
        <row r="505">
          <cell r="C505">
            <v>2703.5520000000001</v>
          </cell>
          <cell r="D505">
            <v>3.2160000000000002</v>
          </cell>
          <cell r="G505">
            <v>4598.8429999999998</v>
          </cell>
          <cell r="H505">
            <v>-7.4420000000000002</v>
          </cell>
        </row>
        <row r="506">
          <cell r="C506">
            <v>2709.5740000000001</v>
          </cell>
          <cell r="D506">
            <v>3.1789999999999998</v>
          </cell>
          <cell r="G506">
            <v>4609.7849999999999</v>
          </cell>
          <cell r="H506">
            <v>-6.569</v>
          </cell>
        </row>
        <row r="507">
          <cell r="C507">
            <v>2716.971</v>
          </cell>
          <cell r="D507">
            <v>3.1859999999999999</v>
          </cell>
          <cell r="G507">
            <v>4620.8919999999998</v>
          </cell>
          <cell r="H507">
            <v>-5.9749999999999996</v>
          </cell>
        </row>
        <row r="508">
          <cell r="C508">
            <v>2721.942</v>
          </cell>
          <cell r="D508">
            <v>3.089</v>
          </cell>
          <cell r="G508">
            <v>4647.3190000000004</v>
          </cell>
          <cell r="H508">
            <v>-5.7220000000000004</v>
          </cell>
        </row>
        <row r="509">
          <cell r="C509">
            <v>2727.364</v>
          </cell>
          <cell r="D509">
            <v>2.9940000000000002</v>
          </cell>
          <cell r="G509">
            <v>4665.8509999999997</v>
          </cell>
          <cell r="H509">
            <v>-5.6859999999999999</v>
          </cell>
        </row>
        <row r="510">
          <cell r="C510">
            <v>2730.4839999999999</v>
          </cell>
          <cell r="D510">
            <v>2.9780000000000002</v>
          </cell>
          <cell r="G510">
            <v>4687.973</v>
          </cell>
          <cell r="H510">
            <v>-5.7629999999999999</v>
          </cell>
        </row>
        <row r="511">
          <cell r="C511">
            <v>2734.5650000000001</v>
          </cell>
          <cell r="D511">
            <v>3.0489999999999999</v>
          </cell>
          <cell r="G511">
            <v>4707.107</v>
          </cell>
          <cell r="H511">
            <v>-5.4169999999999998</v>
          </cell>
        </row>
        <row r="512">
          <cell r="C512">
            <v>2737.81</v>
          </cell>
          <cell r="D512">
            <v>2.9870000000000001</v>
          </cell>
          <cell r="G512">
            <v>4712.2489999999998</v>
          </cell>
          <cell r="H512">
            <v>-5.3019999999999996</v>
          </cell>
        </row>
        <row r="513">
          <cell r="C513">
            <v>2742.415</v>
          </cell>
          <cell r="D513">
            <v>2.98</v>
          </cell>
          <cell r="G513">
            <v>4720.0550000000003</v>
          </cell>
          <cell r="H513">
            <v>-5.35</v>
          </cell>
        </row>
        <row r="514">
          <cell r="C514">
            <v>2747.0079999999998</v>
          </cell>
          <cell r="D514">
            <v>2.9489999999999998</v>
          </cell>
          <cell r="G514">
            <v>4726.4070000000002</v>
          </cell>
          <cell r="H514">
            <v>-5.34</v>
          </cell>
        </row>
        <row r="515">
          <cell r="C515">
            <v>2751.308</v>
          </cell>
          <cell r="D515">
            <v>2.9710000000000001</v>
          </cell>
          <cell r="G515">
            <v>4731.067</v>
          </cell>
          <cell r="H515">
            <v>-5.21</v>
          </cell>
        </row>
        <row r="516">
          <cell r="C516">
            <v>2755.2159999999999</v>
          </cell>
          <cell r="D516">
            <v>3.0129999999999999</v>
          </cell>
          <cell r="G516">
            <v>4735.2169999999996</v>
          </cell>
          <cell r="H516">
            <v>-5.3049999999999997</v>
          </cell>
        </row>
        <row r="517">
          <cell r="C517">
            <v>2760.3229999999999</v>
          </cell>
          <cell r="D517">
            <v>3.1440000000000001</v>
          </cell>
          <cell r="G517">
            <v>4740.7700000000004</v>
          </cell>
          <cell r="H517">
            <v>-5.4690000000000003</v>
          </cell>
        </row>
        <row r="518">
          <cell r="C518">
            <v>2764.4749999999999</v>
          </cell>
          <cell r="D518">
            <v>3.22</v>
          </cell>
          <cell r="G518">
            <v>4745.6120000000001</v>
          </cell>
          <cell r="H518">
            <v>-5.5510000000000002</v>
          </cell>
        </row>
        <row r="519">
          <cell r="C519">
            <v>2767.2849999999999</v>
          </cell>
          <cell r="D519">
            <v>3.2789999999999999</v>
          </cell>
          <cell r="G519">
            <v>4748.46</v>
          </cell>
          <cell r="H519">
            <v>-5.5380000000000003</v>
          </cell>
        </row>
        <row r="520">
          <cell r="C520">
            <v>2772.2809999999999</v>
          </cell>
          <cell r="D520">
            <v>3.2570000000000001</v>
          </cell>
          <cell r="G520">
            <v>4760.1260000000002</v>
          </cell>
          <cell r="H520">
            <v>-5.7149999999999999</v>
          </cell>
        </row>
        <row r="521">
          <cell r="C521">
            <v>2776.2089999999998</v>
          </cell>
          <cell r="D521">
            <v>3.254</v>
          </cell>
          <cell r="G521">
            <v>4765.5230000000001</v>
          </cell>
          <cell r="H521">
            <v>-5.7519999999999998</v>
          </cell>
        </row>
        <row r="522">
          <cell r="C522">
            <v>2781.4229999999998</v>
          </cell>
          <cell r="D522">
            <v>3.2160000000000002</v>
          </cell>
          <cell r="G522">
            <v>4773.2839999999997</v>
          </cell>
          <cell r="H522">
            <v>-5.8929999999999998</v>
          </cell>
        </row>
        <row r="523">
          <cell r="C523">
            <v>2789.0210000000002</v>
          </cell>
          <cell r="D523">
            <v>3.3</v>
          </cell>
          <cell r="G523">
            <v>4778.5969999999998</v>
          </cell>
          <cell r="H523">
            <v>-5.7869999999999999</v>
          </cell>
        </row>
        <row r="524">
          <cell r="C524">
            <v>2797.2359999999999</v>
          </cell>
          <cell r="D524">
            <v>3.2519999999999998</v>
          </cell>
          <cell r="G524">
            <v>4785.3289999999997</v>
          </cell>
          <cell r="H524">
            <v>-5.6360000000000001</v>
          </cell>
        </row>
        <row r="525">
          <cell r="C525">
            <v>2801.8919999999998</v>
          </cell>
          <cell r="D525">
            <v>3.169</v>
          </cell>
          <cell r="G525">
            <v>4789.8980000000001</v>
          </cell>
          <cell r="H525">
            <v>-5.5990000000000002</v>
          </cell>
        </row>
        <row r="526">
          <cell r="C526">
            <v>2833.578</v>
          </cell>
          <cell r="D526">
            <v>3.48</v>
          </cell>
          <cell r="G526">
            <v>4796.152</v>
          </cell>
          <cell r="H526">
            <v>-5.6539999999999999</v>
          </cell>
        </row>
        <row r="527">
          <cell r="C527">
            <v>2842.6030000000001</v>
          </cell>
          <cell r="D527">
            <v>3.3860000000000001</v>
          </cell>
          <cell r="G527">
            <v>4801.3289999999997</v>
          </cell>
          <cell r="H527">
            <v>-5.6379999999999999</v>
          </cell>
        </row>
        <row r="528">
          <cell r="C528">
            <v>2858.558</v>
          </cell>
          <cell r="D528">
            <v>3.4620000000000002</v>
          </cell>
          <cell r="G528">
            <v>4806.3029999999999</v>
          </cell>
          <cell r="H528">
            <v>-5.5990000000000002</v>
          </cell>
        </row>
        <row r="529">
          <cell r="C529">
            <v>2875.942</v>
          </cell>
          <cell r="D529">
            <v>3.673</v>
          </cell>
          <cell r="G529">
            <v>4812.5079999999998</v>
          </cell>
          <cell r="H529">
            <v>-5.7060000000000004</v>
          </cell>
        </row>
        <row r="530">
          <cell r="C530">
            <v>2893.4459999999999</v>
          </cell>
          <cell r="D530">
            <v>3.3959999999999999</v>
          </cell>
          <cell r="G530">
            <v>4817.2879999999996</v>
          </cell>
          <cell r="H530">
            <v>-5.6710000000000003</v>
          </cell>
        </row>
        <row r="531">
          <cell r="C531">
            <v>2904.5329999999999</v>
          </cell>
          <cell r="D531">
            <v>3.4860000000000002</v>
          </cell>
          <cell r="G531">
            <v>4823.0330000000004</v>
          </cell>
          <cell r="H531">
            <v>-5.7290000000000001</v>
          </cell>
        </row>
        <row r="532">
          <cell r="C532">
            <v>2921.5459999999998</v>
          </cell>
          <cell r="D532">
            <v>3.371</v>
          </cell>
          <cell r="G532">
            <v>4827.3789999999999</v>
          </cell>
          <cell r="H532">
            <v>-5.6559999999999997</v>
          </cell>
        </row>
        <row r="533">
          <cell r="C533">
            <v>2933.0610000000001</v>
          </cell>
          <cell r="D533">
            <v>3.5350000000000001</v>
          </cell>
          <cell r="G533">
            <v>4830.808</v>
          </cell>
          <cell r="H533">
            <v>-5.7080000000000002</v>
          </cell>
        </row>
        <row r="534">
          <cell r="C534">
            <v>2944.2449999999999</v>
          </cell>
          <cell r="D534">
            <v>3.742</v>
          </cell>
          <cell r="G534">
            <v>4836.4830000000002</v>
          </cell>
          <cell r="H534">
            <v>-5.6479999999999997</v>
          </cell>
        </row>
        <row r="535">
          <cell r="C535">
            <v>2955.3310000000001</v>
          </cell>
          <cell r="D535">
            <v>3.589</v>
          </cell>
          <cell r="G535">
            <v>4842.692</v>
          </cell>
          <cell r="H535">
            <v>-5.57</v>
          </cell>
        </row>
        <row r="536">
          <cell r="C536">
            <v>2961.116</v>
          </cell>
          <cell r="D536">
            <v>3.3719999999999999</v>
          </cell>
          <cell r="G536">
            <v>4848.7579999999998</v>
          </cell>
          <cell r="H536">
            <v>-5.47</v>
          </cell>
        </row>
        <row r="537">
          <cell r="C537">
            <v>2965.8</v>
          </cell>
          <cell r="D537">
            <v>3.3740000000000001</v>
          </cell>
          <cell r="G537">
            <v>4852.2030000000004</v>
          </cell>
          <cell r="H537">
            <v>-5.3959999999999999</v>
          </cell>
        </row>
        <row r="538">
          <cell r="C538">
            <v>2970.8820000000001</v>
          </cell>
          <cell r="D538">
            <v>3.4020000000000001</v>
          </cell>
          <cell r="G538">
            <v>4856.848</v>
          </cell>
          <cell r="H538">
            <v>-5.2320000000000002</v>
          </cell>
        </row>
        <row r="539">
          <cell r="C539">
            <v>2976.0680000000002</v>
          </cell>
          <cell r="D539">
            <v>3.3220000000000001</v>
          </cell>
          <cell r="G539">
            <v>4862.5529999999999</v>
          </cell>
          <cell r="H539">
            <v>-5.35</v>
          </cell>
        </row>
        <row r="540">
          <cell r="C540">
            <v>2981.8229999999999</v>
          </cell>
          <cell r="D540">
            <v>3.2450000000000001</v>
          </cell>
          <cell r="G540">
            <v>4866.1040000000003</v>
          </cell>
          <cell r="H540">
            <v>-5.2839999999999998</v>
          </cell>
        </row>
        <row r="541">
          <cell r="C541">
            <v>2985.2080000000001</v>
          </cell>
          <cell r="D541">
            <v>3.2839999999999998</v>
          </cell>
          <cell r="G541">
            <v>4870.4219999999996</v>
          </cell>
          <cell r="H541">
            <v>-5.2619999999999996</v>
          </cell>
        </row>
        <row r="542">
          <cell r="C542">
            <v>2990.3049999999998</v>
          </cell>
          <cell r="D542">
            <v>3.4889999999999999</v>
          </cell>
          <cell r="G542">
            <v>4876.1030000000001</v>
          </cell>
          <cell r="H542">
            <v>-5.2560000000000002</v>
          </cell>
        </row>
        <row r="543">
          <cell r="C543">
            <v>2996.6950000000002</v>
          </cell>
          <cell r="D543">
            <v>3.504</v>
          </cell>
          <cell r="G543">
            <v>4879.1350000000002</v>
          </cell>
          <cell r="H543">
            <v>-5.4459999999999997</v>
          </cell>
        </row>
        <row r="544">
          <cell r="C544">
            <v>3003.2240000000002</v>
          </cell>
          <cell r="D544">
            <v>3.3929999999999998</v>
          </cell>
          <cell r="G544">
            <v>4887.6270000000004</v>
          </cell>
          <cell r="H544">
            <v>-5.6929999999999996</v>
          </cell>
        </row>
        <row r="545">
          <cell r="C545">
            <v>3009.8440000000001</v>
          </cell>
          <cell r="D545">
            <v>3.4660000000000002</v>
          </cell>
          <cell r="G545">
            <v>4894.76</v>
          </cell>
          <cell r="H545">
            <v>-5.7359999999999998</v>
          </cell>
        </row>
        <row r="546">
          <cell r="C546">
            <v>3016.7220000000002</v>
          </cell>
          <cell r="D546">
            <v>3.2919999999999998</v>
          </cell>
          <cell r="G546">
            <v>4904.5600000000004</v>
          </cell>
          <cell r="H546">
            <v>-5.6319999999999997</v>
          </cell>
        </row>
        <row r="547">
          <cell r="C547">
            <v>3020.0410000000002</v>
          </cell>
          <cell r="D547">
            <v>3.2869999999999999</v>
          </cell>
          <cell r="G547">
            <v>4909.9979999999996</v>
          </cell>
          <cell r="H547">
            <v>-5.3860000000000001</v>
          </cell>
        </row>
        <row r="548">
          <cell r="C548">
            <v>3025.3879999999999</v>
          </cell>
          <cell r="D548">
            <v>3.4119999999999999</v>
          </cell>
          <cell r="G548">
            <v>4915.9859999999999</v>
          </cell>
          <cell r="H548">
            <v>-5.2370000000000001</v>
          </cell>
        </row>
        <row r="549">
          <cell r="C549">
            <v>3031.172</v>
          </cell>
          <cell r="D549">
            <v>3.387</v>
          </cell>
          <cell r="G549">
            <v>4920.6570000000002</v>
          </cell>
          <cell r="H549">
            <v>-5.1970000000000001</v>
          </cell>
        </row>
        <row r="550">
          <cell r="C550">
            <v>3036.0859999999998</v>
          </cell>
          <cell r="D550">
            <v>3.3410000000000002</v>
          </cell>
          <cell r="G550">
            <v>4924.5910000000003</v>
          </cell>
          <cell r="H550">
            <v>-5.1509999999999998</v>
          </cell>
        </row>
        <row r="551">
          <cell r="C551">
            <v>3042.0459999999998</v>
          </cell>
          <cell r="D551">
            <v>3.302</v>
          </cell>
          <cell r="G551">
            <v>4927.357</v>
          </cell>
          <cell r="H551">
            <v>-5.25</v>
          </cell>
        </row>
        <row r="552">
          <cell r="C552">
            <v>3045.7020000000002</v>
          </cell>
          <cell r="D552">
            <v>3.298</v>
          </cell>
          <cell r="G552">
            <v>4931.241</v>
          </cell>
          <cell r="H552">
            <v>-5.4160000000000004</v>
          </cell>
        </row>
        <row r="553">
          <cell r="C553">
            <v>3050.5120000000002</v>
          </cell>
          <cell r="D553">
            <v>3.294</v>
          </cell>
          <cell r="G553">
            <v>4937.13</v>
          </cell>
          <cell r="H553">
            <v>-6.12</v>
          </cell>
        </row>
        <row r="554">
          <cell r="C554">
            <v>3057.29</v>
          </cell>
          <cell r="D554">
            <v>3.2839999999999998</v>
          </cell>
          <cell r="G554">
            <v>4941.9170000000004</v>
          </cell>
          <cell r="H554">
            <v>-6.87</v>
          </cell>
        </row>
        <row r="555">
          <cell r="C555">
            <v>3066.125</v>
          </cell>
          <cell r="D555">
            <v>3.2839999999999998</v>
          </cell>
          <cell r="G555">
            <v>4961.808</v>
          </cell>
          <cell r="H555">
            <v>-8.375</v>
          </cell>
        </row>
        <row r="556">
          <cell r="C556">
            <v>3072.8249999999998</v>
          </cell>
          <cell r="D556">
            <v>3.1680000000000001</v>
          </cell>
          <cell r="G556">
            <v>4981.1559999999999</v>
          </cell>
          <cell r="H556">
            <v>-8.5540000000000003</v>
          </cell>
        </row>
        <row r="557">
          <cell r="C557">
            <v>3080.63</v>
          </cell>
          <cell r="D557">
            <v>3.2229999999999999</v>
          </cell>
          <cell r="G557">
            <v>5000.24</v>
          </cell>
          <cell r="H557">
            <v>-8.3840000000000003</v>
          </cell>
        </row>
        <row r="558">
          <cell r="C558">
            <v>3085.098</v>
          </cell>
          <cell r="D558">
            <v>3.1989999999999998</v>
          </cell>
          <cell r="G558">
            <v>5022.808</v>
          </cell>
          <cell r="H558">
            <v>-7.468</v>
          </cell>
        </row>
        <row r="559">
          <cell r="C559">
            <v>3091.692</v>
          </cell>
          <cell r="D559">
            <v>3.1240000000000001</v>
          </cell>
          <cell r="G559">
            <v>5043.7730000000001</v>
          </cell>
          <cell r="H559">
            <v>-6.4</v>
          </cell>
        </row>
        <row r="560">
          <cell r="C560">
            <v>3098.9749999999999</v>
          </cell>
          <cell r="D560">
            <v>3.0920000000000001</v>
          </cell>
          <cell r="G560">
            <v>5058.7849999999999</v>
          </cell>
          <cell r="H560">
            <v>-5.6230000000000002</v>
          </cell>
        </row>
        <row r="561">
          <cell r="C561">
            <v>3102.9630000000002</v>
          </cell>
          <cell r="D561">
            <v>3.0870000000000002</v>
          </cell>
          <cell r="G561">
            <v>5069.9759999999997</v>
          </cell>
          <cell r="H561">
            <v>-5.6280000000000001</v>
          </cell>
        </row>
        <row r="562">
          <cell r="C562">
            <v>3107.6</v>
          </cell>
          <cell r="D562">
            <v>3.125</v>
          </cell>
          <cell r="G562">
            <v>5089.3360000000002</v>
          </cell>
          <cell r="H562">
            <v>-5.7830000000000004</v>
          </cell>
        </row>
        <row r="563">
          <cell r="C563">
            <v>3113.94</v>
          </cell>
          <cell r="D563">
            <v>3.218</v>
          </cell>
          <cell r="G563">
            <v>5105.0349999999999</v>
          </cell>
          <cell r="H563">
            <v>-6.4169999999999998</v>
          </cell>
        </row>
        <row r="564">
          <cell r="C564">
            <v>3122.79</v>
          </cell>
          <cell r="D564">
            <v>3.3650000000000002</v>
          </cell>
          <cell r="G564">
            <v>5117.4229999999998</v>
          </cell>
          <cell r="H564">
            <v>-7.6340000000000003</v>
          </cell>
        </row>
        <row r="565">
          <cell r="C565">
            <v>3134.4250000000002</v>
          </cell>
          <cell r="D565">
            <v>3.5350000000000001</v>
          </cell>
          <cell r="G565">
            <v>5124.8530000000001</v>
          </cell>
          <cell r="H565">
            <v>-8.7170000000000005</v>
          </cell>
        </row>
        <row r="566">
          <cell r="C566">
            <v>3153.3690000000001</v>
          </cell>
          <cell r="D566">
            <v>3.22</v>
          </cell>
          <cell r="G566">
            <v>5130.2299999999996</v>
          </cell>
          <cell r="H566">
            <v>-9.6620000000000008</v>
          </cell>
        </row>
        <row r="567">
          <cell r="C567">
            <v>3159.261</v>
          </cell>
          <cell r="D567">
            <v>3.1779999999999999</v>
          </cell>
          <cell r="G567">
            <v>5134.6229999999996</v>
          </cell>
          <cell r="H567">
            <v>-10.624000000000001</v>
          </cell>
        </row>
        <row r="568">
          <cell r="C568">
            <v>3182.107</v>
          </cell>
          <cell r="D568">
            <v>2.9790000000000001</v>
          </cell>
          <cell r="G568">
            <v>5138.4970000000003</v>
          </cell>
          <cell r="H568">
            <v>-11.375999999999999</v>
          </cell>
        </row>
        <row r="569">
          <cell r="C569">
            <v>3207.3090000000002</v>
          </cell>
          <cell r="D569">
            <v>2.8530000000000002</v>
          </cell>
          <cell r="G569">
            <v>5143.5209999999997</v>
          </cell>
          <cell r="H569">
            <v>-12.346</v>
          </cell>
        </row>
        <row r="570">
          <cell r="C570">
            <v>3219.9769999999999</v>
          </cell>
          <cell r="D570">
            <v>3.0259999999999998</v>
          </cell>
          <cell r="G570">
            <v>5147.348</v>
          </cell>
          <cell r="H570">
            <v>-13.111000000000001</v>
          </cell>
        </row>
        <row r="571">
          <cell r="C571">
            <v>3224.1970000000001</v>
          </cell>
          <cell r="D571">
            <v>2.8980000000000001</v>
          </cell>
          <cell r="G571">
            <v>5150.9769999999999</v>
          </cell>
          <cell r="H571">
            <v>-13.694000000000001</v>
          </cell>
        </row>
        <row r="572">
          <cell r="C572">
            <v>3229.4189999999999</v>
          </cell>
          <cell r="D572">
            <v>3.0339999999999998</v>
          </cell>
          <cell r="G572">
            <v>5153.4880000000003</v>
          </cell>
          <cell r="H572">
            <v>-14.183</v>
          </cell>
        </row>
        <row r="573">
          <cell r="C573">
            <v>3234.288</v>
          </cell>
          <cell r="D573">
            <v>2.9409999999999998</v>
          </cell>
          <cell r="G573">
            <v>5157.1450000000004</v>
          </cell>
          <cell r="H573">
            <v>-14.79</v>
          </cell>
        </row>
        <row r="574">
          <cell r="C574">
            <v>3241.0970000000002</v>
          </cell>
          <cell r="D574">
            <v>2.7210000000000001</v>
          </cell>
          <cell r="G574">
            <v>5159.9830000000002</v>
          </cell>
          <cell r="H574">
            <v>-15.196999999999999</v>
          </cell>
        </row>
        <row r="575">
          <cell r="C575">
            <v>3250.5529999999999</v>
          </cell>
          <cell r="D575">
            <v>2.5710000000000002</v>
          </cell>
          <cell r="G575">
            <v>5164.5020000000004</v>
          </cell>
          <cell r="H575">
            <v>-15.798999999999999</v>
          </cell>
        </row>
        <row r="576">
          <cell r="C576">
            <v>3253.9209999999998</v>
          </cell>
          <cell r="D576">
            <v>2.4329999999999998</v>
          </cell>
          <cell r="G576">
            <v>5168.8630000000003</v>
          </cell>
          <cell r="H576">
            <v>-16.46</v>
          </cell>
        </row>
        <row r="577">
          <cell r="C577">
            <v>3260.8240000000001</v>
          </cell>
          <cell r="D577">
            <v>2.3889999999999998</v>
          </cell>
          <cell r="G577">
            <v>5174.0619999999999</v>
          </cell>
          <cell r="H577">
            <v>-16.902000000000001</v>
          </cell>
        </row>
        <row r="578">
          <cell r="C578">
            <v>3265.61</v>
          </cell>
          <cell r="D578">
            <v>2.4430000000000001</v>
          </cell>
          <cell r="G578">
            <v>5179.4390000000003</v>
          </cell>
          <cell r="H578">
            <v>-17.177</v>
          </cell>
        </row>
        <row r="579">
          <cell r="C579">
            <v>3267.2620000000002</v>
          </cell>
          <cell r="D579">
            <v>2.4500000000000002</v>
          </cell>
          <cell r="G579">
            <v>5184.259</v>
          </cell>
          <cell r="H579">
            <v>-17.363</v>
          </cell>
        </row>
        <row r="580">
          <cell r="C580">
            <v>3270.8829999999998</v>
          </cell>
          <cell r="D580">
            <v>2.4289999999999998</v>
          </cell>
          <cell r="G580">
            <v>5188.9979999999996</v>
          </cell>
          <cell r="H580">
            <v>-17.638999999999999</v>
          </cell>
        </row>
        <row r="581">
          <cell r="C581">
            <v>3274.8809999999999</v>
          </cell>
          <cell r="D581">
            <v>2.496</v>
          </cell>
          <cell r="G581">
            <v>5191.88</v>
          </cell>
          <cell r="H581">
            <v>-17.725000000000001</v>
          </cell>
        </row>
        <row r="582">
          <cell r="C582">
            <v>3279.556</v>
          </cell>
          <cell r="D582">
            <v>2.4340000000000002</v>
          </cell>
          <cell r="G582">
            <v>5195.6629999999996</v>
          </cell>
          <cell r="H582">
            <v>-17.890999999999998</v>
          </cell>
        </row>
        <row r="583">
          <cell r="C583">
            <v>3282.26</v>
          </cell>
          <cell r="D583">
            <v>2.5289999999999999</v>
          </cell>
          <cell r="G583">
            <v>5200.2920000000004</v>
          </cell>
          <cell r="H583">
            <v>-18.146999999999998</v>
          </cell>
        </row>
        <row r="584">
          <cell r="C584">
            <v>3284.8310000000001</v>
          </cell>
          <cell r="D584">
            <v>2.5819999999999999</v>
          </cell>
          <cell r="G584">
            <v>5204.6379999999999</v>
          </cell>
          <cell r="H584">
            <v>-18.126000000000001</v>
          </cell>
        </row>
        <row r="585">
          <cell r="C585">
            <v>3287.3130000000001</v>
          </cell>
          <cell r="D585">
            <v>2.5739999999999998</v>
          </cell>
          <cell r="G585">
            <v>5208.951</v>
          </cell>
          <cell r="H585">
            <v>-18.134</v>
          </cell>
        </row>
        <row r="586">
          <cell r="C586">
            <v>3290.8560000000002</v>
          </cell>
          <cell r="D586">
            <v>2.6589999999999998</v>
          </cell>
          <cell r="G586">
            <v>5211.6400000000003</v>
          </cell>
          <cell r="H586">
            <v>-18.163</v>
          </cell>
        </row>
        <row r="587">
          <cell r="C587">
            <v>3294.57</v>
          </cell>
          <cell r="D587">
            <v>2.6579999999999999</v>
          </cell>
          <cell r="G587">
            <v>5217.3739999999998</v>
          </cell>
          <cell r="H587">
            <v>-17.952999999999999</v>
          </cell>
        </row>
        <row r="588">
          <cell r="C588">
            <v>3297.8960000000002</v>
          </cell>
          <cell r="D588">
            <v>2.6989999999999998</v>
          </cell>
          <cell r="G588">
            <v>5223.0420000000004</v>
          </cell>
          <cell r="H588">
            <v>-17.667999999999999</v>
          </cell>
        </row>
        <row r="589">
          <cell r="C589">
            <v>3301.4540000000002</v>
          </cell>
          <cell r="D589">
            <v>2.7080000000000002</v>
          </cell>
          <cell r="G589">
            <v>5226.29</v>
          </cell>
          <cell r="H589">
            <v>-17.643000000000001</v>
          </cell>
        </row>
        <row r="590">
          <cell r="C590">
            <v>3305.1570000000002</v>
          </cell>
          <cell r="D590">
            <v>2.7229999999999999</v>
          </cell>
          <cell r="G590">
            <v>5229.4639999999999</v>
          </cell>
          <cell r="H590">
            <v>-17.411000000000001</v>
          </cell>
        </row>
        <row r="591">
          <cell r="C591">
            <v>3309.2130000000002</v>
          </cell>
          <cell r="D591">
            <v>2.6909999999999998</v>
          </cell>
          <cell r="G591">
            <v>5232.915</v>
          </cell>
          <cell r="H591">
            <v>-17.167999999999999</v>
          </cell>
        </row>
        <row r="592">
          <cell r="C592">
            <v>3313.0219999999999</v>
          </cell>
          <cell r="D592">
            <v>2.6920000000000002</v>
          </cell>
          <cell r="G592">
            <v>5238.1679999999997</v>
          </cell>
          <cell r="H592">
            <v>-16.693999999999999</v>
          </cell>
        </row>
        <row r="593">
          <cell r="C593">
            <v>3317.4319999999998</v>
          </cell>
          <cell r="D593">
            <v>2.6589999999999998</v>
          </cell>
          <cell r="G593">
            <v>5242.5690000000004</v>
          </cell>
          <cell r="H593">
            <v>-16.283999999999999</v>
          </cell>
        </row>
        <row r="594">
          <cell r="C594">
            <v>3322.4430000000002</v>
          </cell>
          <cell r="D594">
            <v>2.6240000000000001</v>
          </cell>
          <cell r="G594">
            <v>5246.7790000000005</v>
          </cell>
          <cell r="H594">
            <v>-15.930999999999999</v>
          </cell>
        </row>
        <row r="595">
          <cell r="C595">
            <v>3326.3150000000001</v>
          </cell>
          <cell r="D595">
            <v>2.698</v>
          </cell>
          <cell r="G595">
            <v>5249.8980000000001</v>
          </cell>
          <cell r="H595">
            <v>-15.532999999999999</v>
          </cell>
        </row>
        <row r="596">
          <cell r="C596">
            <v>3332.7109999999998</v>
          </cell>
          <cell r="D596">
            <v>2.6859999999999999</v>
          </cell>
          <cell r="G596">
            <v>5255.53</v>
          </cell>
          <cell r="H596">
            <v>-14.813000000000001</v>
          </cell>
        </row>
        <row r="597">
          <cell r="C597">
            <v>3336.864</v>
          </cell>
          <cell r="D597">
            <v>2.6869999999999998</v>
          </cell>
          <cell r="G597">
            <v>5258.5829999999996</v>
          </cell>
          <cell r="H597">
            <v>-14.484999999999999</v>
          </cell>
        </row>
        <row r="598">
          <cell r="C598">
            <v>3342.4029999999998</v>
          </cell>
          <cell r="D598">
            <v>2.7450000000000001</v>
          </cell>
          <cell r="G598">
            <v>5261.7879999999996</v>
          </cell>
          <cell r="H598">
            <v>-13.978</v>
          </cell>
        </row>
        <row r="599">
          <cell r="C599">
            <v>3347.5590000000002</v>
          </cell>
          <cell r="D599">
            <v>2.7869999999999999</v>
          </cell>
          <cell r="G599">
            <v>5264.5039999999999</v>
          </cell>
          <cell r="H599">
            <v>-13.472</v>
          </cell>
        </row>
        <row r="600">
          <cell r="C600">
            <v>3351.596</v>
          </cell>
          <cell r="D600">
            <v>2.8039999999999998</v>
          </cell>
          <cell r="G600">
            <v>5268.2529999999997</v>
          </cell>
          <cell r="H600">
            <v>-12.907999999999999</v>
          </cell>
        </row>
        <row r="601">
          <cell r="C601">
            <v>3358.7350000000001</v>
          </cell>
          <cell r="D601">
            <v>2.85</v>
          </cell>
          <cell r="G601">
            <v>5271.0550000000003</v>
          </cell>
          <cell r="H601">
            <v>-12.393000000000001</v>
          </cell>
        </row>
        <row r="602">
          <cell r="C602">
            <v>3370.078</v>
          </cell>
          <cell r="D602">
            <v>2.8359999999999999</v>
          </cell>
          <cell r="G602">
            <v>5273.0020000000004</v>
          </cell>
          <cell r="H602">
            <v>-12.085000000000001</v>
          </cell>
        </row>
        <row r="603">
          <cell r="C603">
            <v>3379.5569999999998</v>
          </cell>
          <cell r="D603">
            <v>2.8039999999999998</v>
          </cell>
          <cell r="G603">
            <v>5283.7939999999999</v>
          </cell>
          <cell r="H603">
            <v>-10.34</v>
          </cell>
        </row>
        <row r="604">
          <cell r="C604">
            <v>3388.538</v>
          </cell>
          <cell r="D604">
            <v>2.9089999999999998</v>
          </cell>
          <cell r="G604">
            <v>5299.0420000000004</v>
          </cell>
          <cell r="H604">
            <v>-8.1859999999999999</v>
          </cell>
        </row>
        <row r="605">
          <cell r="C605">
            <v>3399.027</v>
          </cell>
          <cell r="D605">
            <v>2.863</v>
          </cell>
          <cell r="G605">
            <v>5309.9610000000002</v>
          </cell>
          <cell r="H605">
            <v>-7.0439999999999996</v>
          </cell>
        </row>
        <row r="606">
          <cell r="C606">
            <v>3402.2020000000002</v>
          </cell>
          <cell r="D606">
            <v>2.887</v>
          </cell>
          <cell r="G606">
            <v>5313.0619999999999</v>
          </cell>
          <cell r="H606">
            <v>-6.7</v>
          </cell>
        </row>
        <row r="607">
          <cell r="C607">
            <v>3406.6</v>
          </cell>
          <cell r="D607">
            <v>2.9220000000000002</v>
          </cell>
          <cell r="G607">
            <v>5318.0129999999999</v>
          </cell>
          <cell r="H607">
            <v>-6.2850000000000001</v>
          </cell>
        </row>
        <row r="608">
          <cell r="C608">
            <v>3409.4450000000002</v>
          </cell>
          <cell r="D608">
            <v>2.976</v>
          </cell>
          <cell r="G608">
            <v>5322.0320000000002</v>
          </cell>
          <cell r="H608">
            <v>-5.9729999999999999</v>
          </cell>
        </row>
        <row r="609">
          <cell r="C609">
            <v>3418.08</v>
          </cell>
          <cell r="D609">
            <v>2.9620000000000002</v>
          </cell>
          <cell r="G609">
            <v>5327.7610000000004</v>
          </cell>
          <cell r="H609">
            <v>-5.7220000000000004</v>
          </cell>
        </row>
        <row r="610">
          <cell r="C610">
            <v>3424.3470000000002</v>
          </cell>
          <cell r="D610">
            <v>3.09</v>
          </cell>
          <cell r="G610">
            <v>5335.2309999999998</v>
          </cell>
          <cell r="H610">
            <v>-5.67</v>
          </cell>
        </row>
        <row r="611">
          <cell r="C611">
            <v>3433.9270000000001</v>
          </cell>
          <cell r="D611">
            <v>3.0569999999999999</v>
          </cell>
          <cell r="G611">
            <v>5339.88</v>
          </cell>
          <cell r="H611">
            <v>-6.0039999999999996</v>
          </cell>
        </row>
        <row r="612">
          <cell r="C612">
            <v>3444.44</v>
          </cell>
          <cell r="D612">
            <v>3.1779999999999999</v>
          </cell>
          <cell r="G612">
            <v>5345.1450000000004</v>
          </cell>
          <cell r="H612">
            <v>-6.5750000000000002</v>
          </cell>
        </row>
        <row r="613">
          <cell r="C613">
            <v>3458.98</v>
          </cell>
          <cell r="D613">
            <v>3.22</v>
          </cell>
          <cell r="G613">
            <v>5347.835</v>
          </cell>
          <cell r="H613">
            <v>-7.008</v>
          </cell>
        </row>
        <row r="614">
          <cell r="C614">
            <v>3474.1509999999998</v>
          </cell>
          <cell r="D614">
            <v>3.2519999999999998</v>
          </cell>
          <cell r="G614">
            <v>5353.4759999999997</v>
          </cell>
          <cell r="H614">
            <v>-8.0310000000000006</v>
          </cell>
        </row>
        <row r="615">
          <cell r="C615">
            <v>3489.3679999999999</v>
          </cell>
          <cell r="D615">
            <v>3.2919999999999998</v>
          </cell>
          <cell r="G615">
            <v>5356.8549999999996</v>
          </cell>
          <cell r="H615">
            <v>-8.6850000000000005</v>
          </cell>
        </row>
        <row r="616">
          <cell r="C616">
            <v>3502.4540000000002</v>
          </cell>
          <cell r="D616">
            <v>3.37</v>
          </cell>
          <cell r="G616">
            <v>5362.6390000000001</v>
          </cell>
          <cell r="H616">
            <v>-9.9109999999999996</v>
          </cell>
        </row>
        <row r="617">
          <cell r="C617">
            <v>3514.46</v>
          </cell>
          <cell r="D617">
            <v>3.343</v>
          </cell>
          <cell r="G617">
            <v>5366.0889999999999</v>
          </cell>
          <cell r="H617">
            <v>-10.768000000000001</v>
          </cell>
        </row>
        <row r="618">
          <cell r="C618">
            <v>3526.4409999999998</v>
          </cell>
          <cell r="D618">
            <v>3.415</v>
          </cell>
          <cell r="G618">
            <v>5371.9390000000003</v>
          </cell>
          <cell r="H618">
            <v>-12.204000000000001</v>
          </cell>
        </row>
        <row r="619">
          <cell r="C619">
            <v>3536.6210000000001</v>
          </cell>
          <cell r="D619">
            <v>3.395</v>
          </cell>
          <cell r="G619">
            <v>5393.1289999999999</v>
          </cell>
          <cell r="H619">
            <v>-15.907</v>
          </cell>
        </row>
        <row r="620">
          <cell r="C620">
            <v>3547.7220000000002</v>
          </cell>
          <cell r="D620">
            <v>3.524</v>
          </cell>
          <cell r="G620">
            <v>5413.7439999999997</v>
          </cell>
          <cell r="H620">
            <v>-17.338000000000001</v>
          </cell>
        </row>
        <row r="621">
          <cell r="C621">
            <v>3559.65</v>
          </cell>
          <cell r="D621">
            <v>3.5019999999999998</v>
          </cell>
          <cell r="G621">
            <v>5429.6319999999996</v>
          </cell>
          <cell r="H621">
            <v>-17.352</v>
          </cell>
        </row>
        <row r="622">
          <cell r="C622">
            <v>3569.9189999999999</v>
          </cell>
          <cell r="D622">
            <v>3.4369999999999998</v>
          </cell>
          <cell r="G622">
            <v>5441.643</v>
          </cell>
          <cell r="H622">
            <v>-16.358000000000001</v>
          </cell>
        </row>
        <row r="623">
          <cell r="C623">
            <v>3590.1660000000002</v>
          </cell>
          <cell r="D623">
            <v>2.4620000000000002</v>
          </cell>
          <cell r="G623">
            <v>5451.3</v>
          </cell>
          <cell r="H623">
            <v>-15.157</v>
          </cell>
        </row>
        <row r="624">
          <cell r="C624">
            <v>3599.7930000000001</v>
          </cell>
          <cell r="D624">
            <v>2.1019999999999999</v>
          </cell>
          <cell r="G624">
            <v>5461.808</v>
          </cell>
          <cell r="H624">
            <v>-13.858000000000001</v>
          </cell>
        </row>
        <row r="625">
          <cell r="C625">
            <v>3603.68</v>
          </cell>
          <cell r="D625">
            <v>1.9059999999999999</v>
          </cell>
          <cell r="G625">
            <v>5466.9639999999999</v>
          </cell>
          <cell r="H625">
            <v>-13.21</v>
          </cell>
        </row>
        <row r="626">
          <cell r="C626">
            <v>3607.355</v>
          </cell>
          <cell r="D626">
            <v>1.9790000000000001</v>
          </cell>
          <cell r="G626">
            <v>5472.7290000000003</v>
          </cell>
          <cell r="H626">
            <v>-12.536</v>
          </cell>
        </row>
        <row r="627">
          <cell r="C627">
            <v>3613.9070000000002</v>
          </cell>
          <cell r="D627">
            <v>2.1269999999999998</v>
          </cell>
          <cell r="G627">
            <v>5478.7950000000001</v>
          </cell>
          <cell r="H627">
            <v>-11.743</v>
          </cell>
        </row>
        <row r="628">
          <cell r="C628">
            <v>3618.1019999999999</v>
          </cell>
          <cell r="D628">
            <v>2.177</v>
          </cell>
          <cell r="G628">
            <v>5482.6639999999998</v>
          </cell>
          <cell r="H628">
            <v>-11.307</v>
          </cell>
        </row>
        <row r="629">
          <cell r="C629">
            <v>3620.7449999999999</v>
          </cell>
          <cell r="D629">
            <v>2.3839999999999999</v>
          </cell>
          <cell r="G629">
            <v>5492.4610000000002</v>
          </cell>
          <cell r="H629">
            <v>-10.188000000000001</v>
          </cell>
        </row>
        <row r="630">
          <cell r="C630">
            <v>3626.0839999999998</v>
          </cell>
          <cell r="D630">
            <v>2.5209999999999999</v>
          </cell>
          <cell r="G630">
            <v>5497.8360000000002</v>
          </cell>
          <cell r="H630">
            <v>-9.5449999999999999</v>
          </cell>
        </row>
        <row r="631">
          <cell r="C631">
            <v>3633.636</v>
          </cell>
          <cell r="D631">
            <v>2.7450000000000001</v>
          </cell>
          <cell r="G631">
            <v>5502.2749999999996</v>
          </cell>
          <cell r="H631">
            <v>-9.1010000000000009</v>
          </cell>
        </row>
        <row r="632">
          <cell r="C632">
            <v>3637.788</v>
          </cell>
          <cell r="D632">
            <v>2.7170000000000001</v>
          </cell>
          <cell r="G632">
            <v>5506.82</v>
          </cell>
          <cell r="H632">
            <v>-8.6370000000000005</v>
          </cell>
        </row>
        <row r="633">
          <cell r="C633">
            <v>3644.364</v>
          </cell>
          <cell r="D633">
            <v>3.0609999999999999</v>
          </cell>
          <cell r="G633">
            <v>5511.5479999999998</v>
          </cell>
          <cell r="H633">
            <v>-8.1549999999999994</v>
          </cell>
        </row>
        <row r="634">
          <cell r="C634">
            <v>3653.99</v>
          </cell>
          <cell r="D634">
            <v>3.17</v>
          </cell>
          <cell r="G634">
            <v>5516.87</v>
          </cell>
          <cell r="H634">
            <v>-7.69</v>
          </cell>
        </row>
        <row r="635">
          <cell r="C635">
            <v>3659.3809999999999</v>
          </cell>
          <cell r="D635">
            <v>3.1619999999999999</v>
          </cell>
          <cell r="G635">
            <v>5522.2160000000003</v>
          </cell>
          <cell r="H635">
            <v>-7.3140000000000001</v>
          </cell>
        </row>
        <row r="636">
          <cell r="C636">
            <v>3666.5340000000001</v>
          </cell>
          <cell r="D636">
            <v>3.1110000000000002</v>
          </cell>
          <cell r="G636">
            <v>5525.6120000000001</v>
          </cell>
          <cell r="H636">
            <v>-7.1070000000000002</v>
          </cell>
        </row>
        <row r="637">
          <cell r="C637">
            <v>3675.2440000000001</v>
          </cell>
          <cell r="D637">
            <v>3.1629999999999998</v>
          </cell>
          <cell r="G637">
            <v>5527.7610000000004</v>
          </cell>
          <cell r="H637">
            <v>-7.0549999999999997</v>
          </cell>
        </row>
        <row r="638">
          <cell r="C638">
            <v>3685.076</v>
          </cell>
          <cell r="D638">
            <v>3.266</v>
          </cell>
          <cell r="G638">
            <v>5531.3990000000003</v>
          </cell>
          <cell r="H638">
            <v>-6.827</v>
          </cell>
        </row>
        <row r="639">
          <cell r="C639">
            <v>3702.8850000000002</v>
          </cell>
          <cell r="D639">
            <v>3.2869999999999999</v>
          </cell>
          <cell r="G639">
            <v>5536.8310000000001</v>
          </cell>
          <cell r="H639">
            <v>-6.7229999999999999</v>
          </cell>
        </row>
        <row r="640">
          <cell r="C640">
            <v>3719.0590000000002</v>
          </cell>
          <cell r="D640">
            <v>3.419</v>
          </cell>
          <cell r="G640">
            <v>5540.9470000000001</v>
          </cell>
          <cell r="H640">
            <v>-6.58</v>
          </cell>
        </row>
        <row r="641">
          <cell r="C641">
            <v>3747.2809999999999</v>
          </cell>
          <cell r="D641">
            <v>3.702</v>
          </cell>
          <cell r="G641">
            <v>5548.44</v>
          </cell>
          <cell r="H641">
            <v>-6.0490000000000004</v>
          </cell>
        </row>
        <row r="642">
          <cell r="C642">
            <v>3751.596</v>
          </cell>
          <cell r="D642">
            <v>3.7320000000000002</v>
          </cell>
          <cell r="G642">
            <v>5557.1019999999999</v>
          </cell>
          <cell r="H642">
            <v>-5.5549999999999997</v>
          </cell>
        </row>
        <row r="643">
          <cell r="C643">
            <v>3756.5390000000002</v>
          </cell>
          <cell r="D643">
            <v>3.71</v>
          </cell>
          <cell r="G643">
            <v>5561.866</v>
          </cell>
          <cell r="H643">
            <v>-5.282</v>
          </cell>
        </row>
        <row r="644">
          <cell r="C644">
            <v>3763.1930000000002</v>
          </cell>
          <cell r="D644">
            <v>3.851</v>
          </cell>
          <cell r="G644">
            <v>5566.2380000000003</v>
          </cell>
          <cell r="H644">
            <v>-5.1609999999999996</v>
          </cell>
        </row>
        <row r="645">
          <cell r="C645">
            <v>3769.1570000000002</v>
          </cell>
          <cell r="D645">
            <v>3.706</v>
          </cell>
          <cell r="G645">
            <v>5569.3549999999996</v>
          </cell>
          <cell r="H645">
            <v>-5.1029999999999998</v>
          </cell>
        </row>
        <row r="646">
          <cell r="C646">
            <v>3773.9789999999998</v>
          </cell>
          <cell r="D646">
            <v>3.6720000000000002</v>
          </cell>
          <cell r="G646">
            <v>5573.48</v>
          </cell>
          <cell r="H646">
            <v>-5.1879999999999997</v>
          </cell>
        </row>
        <row r="647">
          <cell r="C647">
            <v>3779.8069999999998</v>
          </cell>
          <cell r="D647">
            <v>3.8639999999999999</v>
          </cell>
          <cell r="G647">
            <v>5576.902</v>
          </cell>
          <cell r="H647">
            <v>-5.4820000000000002</v>
          </cell>
        </row>
        <row r="648">
          <cell r="C648">
            <v>3786.2669999999998</v>
          </cell>
          <cell r="D648">
            <v>3.7810000000000001</v>
          </cell>
          <cell r="G648">
            <v>5594.2179999999998</v>
          </cell>
          <cell r="H648">
            <v>-5.8570000000000002</v>
          </cell>
        </row>
        <row r="649">
          <cell r="C649">
            <v>3790.4690000000001</v>
          </cell>
          <cell r="D649">
            <v>3.7679999999999998</v>
          </cell>
          <cell r="G649">
            <v>5611.3590000000004</v>
          </cell>
          <cell r="H649">
            <v>-5.9210000000000003</v>
          </cell>
        </row>
        <row r="650">
          <cell r="C650">
            <v>3794.9630000000002</v>
          </cell>
          <cell r="D650">
            <v>3.722</v>
          </cell>
          <cell r="G650">
            <v>5626.8940000000002</v>
          </cell>
          <cell r="H650">
            <v>-5.8959999999999999</v>
          </cell>
        </row>
        <row r="651">
          <cell r="C651">
            <v>3800.56</v>
          </cell>
          <cell r="D651">
            <v>3.6880000000000002</v>
          </cell>
          <cell r="G651">
            <v>5641.8639999999996</v>
          </cell>
          <cell r="H651">
            <v>-5.8920000000000003</v>
          </cell>
        </row>
        <row r="652">
          <cell r="C652">
            <v>3807.183</v>
          </cell>
          <cell r="D652">
            <v>3.5489999999999999</v>
          </cell>
          <cell r="G652">
            <v>5654.5460000000003</v>
          </cell>
          <cell r="H652">
            <v>-6.0010000000000003</v>
          </cell>
        </row>
        <row r="653">
          <cell r="C653">
            <v>3811.0839999999998</v>
          </cell>
          <cell r="D653">
            <v>3.5710000000000002</v>
          </cell>
          <cell r="G653">
            <v>5669.9409999999998</v>
          </cell>
          <cell r="H653">
            <v>-5.8470000000000004</v>
          </cell>
        </row>
        <row r="654">
          <cell r="C654">
            <v>3816.3220000000001</v>
          </cell>
          <cell r="D654">
            <v>3.6749999999999998</v>
          </cell>
          <cell r="G654">
            <v>5689.3739999999998</v>
          </cell>
          <cell r="H654">
            <v>-5.9059999999999997</v>
          </cell>
        </row>
        <row r="655">
          <cell r="C655">
            <v>3822.5569999999998</v>
          </cell>
          <cell r="D655">
            <v>3.6829999999999998</v>
          </cell>
          <cell r="G655">
            <v>5701.8729999999996</v>
          </cell>
          <cell r="H655">
            <v>-5.9470000000000001</v>
          </cell>
        </row>
        <row r="656">
          <cell r="C656">
            <v>3826.0970000000002</v>
          </cell>
          <cell r="D656">
            <v>3.742</v>
          </cell>
          <cell r="G656">
            <v>5715.1750000000002</v>
          </cell>
          <cell r="H656">
            <v>-5.8540000000000001</v>
          </cell>
        </row>
        <row r="657">
          <cell r="C657">
            <v>3832.6190000000001</v>
          </cell>
          <cell r="D657">
            <v>3.669</v>
          </cell>
          <cell r="G657">
            <v>5727.4589999999998</v>
          </cell>
          <cell r="H657">
            <v>-5.7329999999999997</v>
          </cell>
        </row>
        <row r="658">
          <cell r="C658">
            <v>3837.1129999999998</v>
          </cell>
          <cell r="D658">
            <v>3.6219999999999999</v>
          </cell>
          <cell r="G658">
            <v>5745.84</v>
          </cell>
          <cell r="H658">
            <v>-5.8639999999999999</v>
          </cell>
        </row>
        <row r="659">
          <cell r="C659">
            <v>3841.4670000000001</v>
          </cell>
          <cell r="D659">
            <v>3.5819999999999999</v>
          </cell>
          <cell r="G659">
            <v>5765.6350000000002</v>
          </cell>
          <cell r="H659">
            <v>-6.1710000000000003</v>
          </cell>
        </row>
        <row r="660">
          <cell r="C660">
            <v>3845.5610000000001</v>
          </cell>
          <cell r="D660">
            <v>3.7120000000000002</v>
          </cell>
          <cell r="G660">
            <v>5786.1869999999999</v>
          </cell>
          <cell r="H660">
            <v>-6.07</v>
          </cell>
        </row>
        <row r="661">
          <cell r="C661">
            <v>3849.1129999999998</v>
          </cell>
          <cell r="D661">
            <v>3.637</v>
          </cell>
          <cell r="G661">
            <v>5801.7939999999999</v>
          </cell>
          <cell r="H661">
            <v>-6.0380000000000003</v>
          </cell>
        </row>
        <row r="662">
          <cell r="C662">
            <v>3854.3130000000001</v>
          </cell>
          <cell r="D662">
            <v>3.6030000000000002</v>
          </cell>
          <cell r="G662">
            <v>5819.223</v>
          </cell>
          <cell r="H662">
            <v>-6.0679999999999996</v>
          </cell>
        </row>
        <row r="663">
          <cell r="C663">
            <v>3857.4630000000002</v>
          </cell>
          <cell r="D663">
            <v>3.51</v>
          </cell>
          <cell r="G663">
            <v>5834.9009999999998</v>
          </cell>
          <cell r="H663">
            <v>-6.0490000000000004</v>
          </cell>
        </row>
        <row r="664">
          <cell r="C664">
            <v>3862.54</v>
          </cell>
          <cell r="D664">
            <v>2.9550000000000001</v>
          </cell>
          <cell r="G664">
            <v>5854.94</v>
          </cell>
          <cell r="H664">
            <v>-5.9749999999999996</v>
          </cell>
        </row>
        <row r="665">
          <cell r="C665">
            <v>3869.1590000000001</v>
          </cell>
          <cell r="D665">
            <v>2.7160000000000002</v>
          </cell>
          <cell r="G665">
            <v>5875.9480000000003</v>
          </cell>
          <cell r="H665">
            <v>-5.7069999999999999</v>
          </cell>
        </row>
        <row r="666">
          <cell r="C666">
            <v>3875.585</v>
          </cell>
          <cell r="D666">
            <v>2.5409999999999999</v>
          </cell>
          <cell r="G666">
            <v>5902.1620000000003</v>
          </cell>
          <cell r="H666">
            <v>-5.5510000000000002</v>
          </cell>
        </row>
        <row r="667">
          <cell r="C667">
            <v>3884.5990000000002</v>
          </cell>
          <cell r="D667">
            <v>2.7109999999999999</v>
          </cell>
          <cell r="G667">
            <v>5913.1</v>
          </cell>
          <cell r="H667">
            <v>-5.5049999999999999</v>
          </cell>
        </row>
        <row r="668">
          <cell r="C668">
            <v>3891.9670000000001</v>
          </cell>
          <cell r="D668">
            <v>2.891</v>
          </cell>
          <cell r="G668">
            <v>5943.9160000000002</v>
          </cell>
          <cell r="H668">
            <v>-6.2350000000000003</v>
          </cell>
        </row>
        <row r="669">
          <cell r="C669">
            <v>3900.386</v>
          </cell>
          <cell r="D669">
            <v>2.9340000000000002</v>
          </cell>
          <cell r="G669">
            <v>5956.1610000000001</v>
          </cell>
          <cell r="H669">
            <v>-6.3120000000000003</v>
          </cell>
        </row>
        <row r="670">
          <cell r="C670">
            <v>3905.8910000000001</v>
          </cell>
          <cell r="D670">
            <v>3.0680000000000001</v>
          </cell>
          <cell r="G670">
            <v>5963.951</v>
          </cell>
          <cell r="H670">
            <v>-6.415</v>
          </cell>
        </row>
        <row r="671">
          <cell r="C671">
            <v>3912.1819999999998</v>
          </cell>
          <cell r="D671">
            <v>3.0070000000000001</v>
          </cell>
          <cell r="G671">
            <v>5973.6570000000002</v>
          </cell>
          <cell r="H671">
            <v>-6.4530000000000003</v>
          </cell>
        </row>
        <row r="672">
          <cell r="C672">
            <v>3918.3139999999999</v>
          </cell>
          <cell r="D672">
            <v>2.915</v>
          </cell>
          <cell r="G672">
            <v>5982.9229999999998</v>
          </cell>
          <cell r="H672">
            <v>-6.484</v>
          </cell>
        </row>
        <row r="673">
          <cell r="C673">
            <v>3921.4110000000001</v>
          </cell>
          <cell r="D673">
            <v>2.9540000000000002</v>
          </cell>
          <cell r="G673">
            <v>5989.5029999999997</v>
          </cell>
          <cell r="H673">
            <v>-6.6029999999999998</v>
          </cell>
        </row>
        <row r="674">
          <cell r="C674">
            <v>3927.194</v>
          </cell>
          <cell r="D674">
            <v>2.782</v>
          </cell>
          <cell r="G674">
            <v>5996.3130000000001</v>
          </cell>
          <cell r="H674">
            <v>-6.5620000000000003</v>
          </cell>
        </row>
        <row r="675">
          <cell r="C675">
            <v>3933.63</v>
          </cell>
          <cell r="D675">
            <v>2.552</v>
          </cell>
          <cell r="G675">
            <v>6000.9840000000004</v>
          </cell>
          <cell r="H675">
            <v>-6.4820000000000002</v>
          </cell>
        </row>
        <row r="676">
          <cell r="C676">
            <v>3939.3429999999998</v>
          </cell>
          <cell r="D676">
            <v>2.2610000000000001</v>
          </cell>
          <cell r="G676">
            <v>6023.0860000000002</v>
          </cell>
          <cell r="H676">
            <v>-7.0819999999999999</v>
          </cell>
        </row>
        <row r="677">
          <cell r="C677">
            <v>3945.694</v>
          </cell>
          <cell r="D677">
            <v>2.101</v>
          </cell>
          <cell r="G677">
            <v>6036.6019999999999</v>
          </cell>
          <cell r="H677">
            <v>-7.3150000000000004</v>
          </cell>
        </row>
        <row r="678">
          <cell r="C678">
            <v>3951.7489999999998</v>
          </cell>
          <cell r="D678">
            <v>2.2149999999999999</v>
          </cell>
          <cell r="G678">
            <v>6057.1009999999997</v>
          </cell>
          <cell r="H678">
            <v>-7.8650000000000002</v>
          </cell>
        </row>
        <row r="679">
          <cell r="C679">
            <v>3959.1410000000001</v>
          </cell>
          <cell r="D679">
            <v>2.2909999999999999</v>
          </cell>
          <cell r="G679">
            <v>6076.89</v>
          </cell>
          <cell r="H679">
            <v>-8.5839999999999996</v>
          </cell>
        </row>
        <row r="680">
          <cell r="C680">
            <v>3969.0590000000002</v>
          </cell>
          <cell r="D680">
            <v>2.4500000000000002</v>
          </cell>
          <cell r="G680">
            <v>6095.0060000000003</v>
          </cell>
          <cell r="H680">
            <v>-9.0109999999999992</v>
          </cell>
        </row>
        <row r="681">
          <cell r="C681">
            <v>3985.8679999999999</v>
          </cell>
          <cell r="D681">
            <v>2.431</v>
          </cell>
          <cell r="G681">
            <v>6117.3940000000002</v>
          </cell>
          <cell r="H681">
            <v>-9.64</v>
          </cell>
        </row>
        <row r="682">
          <cell r="C682">
            <v>4003.68</v>
          </cell>
          <cell r="D682">
            <v>2.4129999999999998</v>
          </cell>
          <cell r="G682">
            <v>6138.348</v>
          </cell>
          <cell r="H682">
            <v>-10.417999999999999</v>
          </cell>
        </row>
        <row r="683">
          <cell r="C683">
            <v>4018.1869999999999</v>
          </cell>
          <cell r="D683">
            <v>2.3660000000000001</v>
          </cell>
          <cell r="G683">
            <v>6159.48</v>
          </cell>
          <cell r="H683">
            <v>-11.164</v>
          </cell>
        </row>
        <row r="684">
          <cell r="C684">
            <v>4032.0410000000002</v>
          </cell>
          <cell r="D684">
            <v>2.4239999999999999</v>
          </cell>
          <cell r="G684">
            <v>6167.3459999999995</v>
          </cell>
          <cell r="H684">
            <v>-11.39</v>
          </cell>
        </row>
        <row r="685">
          <cell r="C685">
            <v>4037.8380000000002</v>
          </cell>
          <cell r="D685">
            <v>2.4660000000000002</v>
          </cell>
          <cell r="G685">
            <v>6173.7359999999999</v>
          </cell>
          <cell r="H685">
            <v>-11.551</v>
          </cell>
        </row>
        <row r="686">
          <cell r="C686">
            <v>4044.627</v>
          </cell>
          <cell r="D686">
            <v>2.464</v>
          </cell>
          <cell r="G686">
            <v>6177.8190000000004</v>
          </cell>
          <cell r="H686">
            <v>-11.504</v>
          </cell>
        </row>
        <row r="687">
          <cell r="C687">
            <v>4055.4690000000001</v>
          </cell>
          <cell r="D687">
            <v>2.7</v>
          </cell>
          <cell r="G687">
            <v>6184.27</v>
          </cell>
          <cell r="H687">
            <v>-11.417999999999999</v>
          </cell>
        </row>
        <row r="688">
          <cell r="C688">
            <v>4065.8679999999999</v>
          </cell>
          <cell r="D688">
            <v>2.5750000000000002</v>
          </cell>
          <cell r="G688">
            <v>6189.2719999999999</v>
          </cell>
          <cell r="H688">
            <v>-11.151999999999999</v>
          </cell>
        </row>
        <row r="689">
          <cell r="C689">
            <v>4078.183</v>
          </cell>
          <cell r="D689">
            <v>2.4649999999999999</v>
          </cell>
          <cell r="G689">
            <v>6195.0569999999998</v>
          </cell>
          <cell r="H689">
            <v>-10.885999999999999</v>
          </cell>
        </row>
        <row r="690">
          <cell r="C690">
            <v>4084.3130000000001</v>
          </cell>
          <cell r="D690">
            <v>2.4020000000000001</v>
          </cell>
          <cell r="G690">
            <v>6202.1629999999996</v>
          </cell>
          <cell r="H690">
            <v>-10.507999999999999</v>
          </cell>
        </row>
        <row r="691">
          <cell r="C691">
            <v>4097.7510000000002</v>
          </cell>
          <cell r="D691">
            <v>2.2029999999999998</v>
          </cell>
          <cell r="G691">
            <v>6207.576</v>
          </cell>
          <cell r="H691">
            <v>-10.208</v>
          </cell>
        </row>
        <row r="692">
          <cell r="C692">
            <v>4111.8320000000003</v>
          </cell>
          <cell r="D692">
            <v>2.5369999999999999</v>
          </cell>
          <cell r="G692">
            <v>6212.8810000000003</v>
          </cell>
          <cell r="H692">
            <v>-9.9659999999999993</v>
          </cell>
        </row>
        <row r="693">
          <cell r="C693">
            <v>4122.6629999999996</v>
          </cell>
          <cell r="D693">
            <v>2.5510000000000002</v>
          </cell>
          <cell r="G693">
            <v>6218.6469999999999</v>
          </cell>
          <cell r="H693">
            <v>-9.6199999999999992</v>
          </cell>
        </row>
        <row r="694">
          <cell r="C694">
            <v>4135.9480000000003</v>
          </cell>
          <cell r="D694">
            <v>2.7309999999999999</v>
          </cell>
          <cell r="G694">
            <v>6223.9949999999999</v>
          </cell>
          <cell r="H694">
            <v>-8.9329999999999998</v>
          </cell>
        </row>
        <row r="695">
          <cell r="C695">
            <v>4148.7839999999997</v>
          </cell>
          <cell r="D695">
            <v>2.657</v>
          </cell>
          <cell r="G695">
            <v>6228.6909999999998</v>
          </cell>
          <cell r="H695">
            <v>-8.4890000000000008</v>
          </cell>
        </row>
        <row r="696">
          <cell r="C696">
            <v>4150.942</v>
          </cell>
          <cell r="D696">
            <v>2.6560000000000001</v>
          </cell>
          <cell r="G696">
            <v>6235.8450000000003</v>
          </cell>
          <cell r="H696">
            <v>-8.125</v>
          </cell>
        </row>
        <row r="697">
          <cell r="C697">
            <v>4154.2030000000004</v>
          </cell>
          <cell r="D697">
            <v>2.5510000000000002</v>
          </cell>
          <cell r="G697">
            <v>6240.6329999999998</v>
          </cell>
          <cell r="H697">
            <v>-7.8470000000000004</v>
          </cell>
        </row>
        <row r="698">
          <cell r="C698">
            <v>4157.6670000000004</v>
          </cell>
          <cell r="D698">
            <v>2.5539999999999998</v>
          </cell>
          <cell r="G698">
            <v>6244.6030000000001</v>
          </cell>
          <cell r="H698">
            <v>-7.6630000000000003</v>
          </cell>
        </row>
        <row r="699">
          <cell r="C699">
            <v>4161.567</v>
          </cell>
          <cell r="D699">
            <v>2.5739999999999998</v>
          </cell>
          <cell r="G699">
            <v>6249.67</v>
          </cell>
          <cell r="H699">
            <v>-7.2880000000000003</v>
          </cell>
        </row>
        <row r="700">
          <cell r="C700">
            <v>4163.4359999999997</v>
          </cell>
          <cell r="D700">
            <v>2.6240000000000001</v>
          </cell>
          <cell r="G700">
            <v>6254.5029999999997</v>
          </cell>
          <cell r="H700">
            <v>-7.2089999999999996</v>
          </cell>
        </row>
        <row r="701">
          <cell r="C701">
            <v>4167.451</v>
          </cell>
          <cell r="D701">
            <v>2.706</v>
          </cell>
          <cell r="G701">
            <v>6258.5259999999998</v>
          </cell>
          <cell r="H701">
            <v>-7.0590000000000002</v>
          </cell>
        </row>
        <row r="702">
          <cell r="C702">
            <v>4173.634</v>
          </cell>
          <cell r="D702">
            <v>2.617</v>
          </cell>
          <cell r="G702">
            <v>6261.585</v>
          </cell>
          <cell r="H702">
            <v>-6.899</v>
          </cell>
        </row>
        <row r="703">
          <cell r="C703">
            <v>4178.3069999999998</v>
          </cell>
          <cell r="D703">
            <v>2.613</v>
          </cell>
          <cell r="G703">
            <v>6271.3530000000001</v>
          </cell>
          <cell r="H703">
            <v>-6.9260000000000002</v>
          </cell>
        </row>
        <row r="704">
          <cell r="C704">
            <v>4182.0649999999996</v>
          </cell>
          <cell r="D704">
            <v>2.7</v>
          </cell>
          <cell r="G704">
            <v>6278.18</v>
          </cell>
          <cell r="H704">
            <v>-7.024</v>
          </cell>
        </row>
        <row r="705">
          <cell r="C705">
            <v>4186.79</v>
          </cell>
          <cell r="D705">
            <v>2.7</v>
          </cell>
          <cell r="G705">
            <v>6285.4210000000003</v>
          </cell>
          <cell r="H705">
            <v>-7.016</v>
          </cell>
        </row>
        <row r="706">
          <cell r="C706">
            <v>4189.4859999999999</v>
          </cell>
          <cell r="D706">
            <v>2.6640000000000001</v>
          </cell>
          <cell r="G706">
            <v>6301.33</v>
          </cell>
          <cell r="H706">
            <v>-7.1760000000000002</v>
          </cell>
        </row>
        <row r="707">
          <cell r="C707">
            <v>4192.3959999999997</v>
          </cell>
          <cell r="D707">
            <v>2.5409999999999999</v>
          </cell>
          <cell r="G707">
            <v>6308.7479999999996</v>
          </cell>
          <cell r="H707">
            <v>-7.359</v>
          </cell>
        </row>
        <row r="708">
          <cell r="C708">
            <v>4195.9120000000003</v>
          </cell>
          <cell r="D708">
            <v>2.5449999999999999</v>
          </cell>
          <cell r="G708">
            <v>6318.9009999999998</v>
          </cell>
          <cell r="H708">
            <v>-7.3079999999999998</v>
          </cell>
        </row>
        <row r="709">
          <cell r="C709">
            <v>4201.5709999999999</v>
          </cell>
          <cell r="D709">
            <v>2.6579999999999999</v>
          </cell>
          <cell r="G709">
            <v>6329.2280000000001</v>
          </cell>
          <cell r="H709">
            <v>-7.4329999999999998</v>
          </cell>
        </row>
        <row r="710">
          <cell r="C710">
            <v>4209.6409999999996</v>
          </cell>
          <cell r="D710">
            <v>2.67</v>
          </cell>
          <cell r="G710">
            <v>6333.799</v>
          </cell>
          <cell r="H710">
            <v>-7.2140000000000004</v>
          </cell>
        </row>
        <row r="711">
          <cell r="C711">
            <v>4212.0770000000002</v>
          </cell>
          <cell r="D711">
            <v>2.66</v>
          </cell>
          <cell r="G711">
            <v>6338.9</v>
          </cell>
          <cell r="H711">
            <v>-7.0579999999999998</v>
          </cell>
        </row>
        <row r="712">
          <cell r="C712">
            <v>4216.951</v>
          </cell>
          <cell r="D712">
            <v>2.62</v>
          </cell>
          <cell r="G712">
            <v>6341.73</v>
          </cell>
          <cell r="H712">
            <v>-6.8760000000000003</v>
          </cell>
        </row>
        <row r="713">
          <cell r="C713">
            <v>4219.0780000000004</v>
          </cell>
          <cell r="D713">
            <v>2.6</v>
          </cell>
          <cell r="G713">
            <v>6344.6769999999997</v>
          </cell>
          <cell r="H713">
            <v>-6.5460000000000003</v>
          </cell>
        </row>
        <row r="714">
          <cell r="C714">
            <v>4223.8549999999996</v>
          </cell>
          <cell r="D714">
            <v>2.6139999999999999</v>
          </cell>
          <cell r="G714">
            <v>6349.4589999999998</v>
          </cell>
          <cell r="H714">
            <v>-6.37</v>
          </cell>
        </row>
        <row r="715">
          <cell r="C715">
            <v>4228.0429999999997</v>
          </cell>
          <cell r="D715">
            <v>2.629</v>
          </cell>
          <cell r="G715">
            <v>6353.4880000000003</v>
          </cell>
          <cell r="H715">
            <v>-6.1779999999999999</v>
          </cell>
        </row>
        <row r="716">
          <cell r="C716">
            <v>4232.3909999999996</v>
          </cell>
          <cell r="D716">
            <v>2.6619999999999999</v>
          </cell>
          <cell r="G716">
            <v>6357.0450000000001</v>
          </cell>
          <cell r="H716">
            <v>-5.931</v>
          </cell>
        </row>
        <row r="717">
          <cell r="C717">
            <v>4238.1289999999999</v>
          </cell>
          <cell r="D717">
            <v>2.7290000000000001</v>
          </cell>
          <cell r="G717">
            <v>6362.2330000000002</v>
          </cell>
          <cell r="H717">
            <v>-5.8730000000000002</v>
          </cell>
        </row>
        <row r="718">
          <cell r="C718">
            <v>4242.8389999999999</v>
          </cell>
          <cell r="D718">
            <v>2.7330000000000001</v>
          </cell>
          <cell r="G718">
            <v>6368.0839999999998</v>
          </cell>
          <cell r="H718">
            <v>-5.7140000000000004</v>
          </cell>
        </row>
        <row r="719">
          <cell r="C719">
            <v>4249.3130000000001</v>
          </cell>
          <cell r="D719">
            <v>2.7890000000000001</v>
          </cell>
          <cell r="G719">
            <v>6370.6559999999999</v>
          </cell>
          <cell r="H719">
            <v>-5.54</v>
          </cell>
        </row>
        <row r="720">
          <cell r="C720">
            <v>4256.0479999999998</v>
          </cell>
          <cell r="D720">
            <v>2.8780000000000001</v>
          </cell>
          <cell r="G720">
            <v>6376.9459999999999</v>
          </cell>
          <cell r="H720">
            <v>-5.577</v>
          </cell>
        </row>
        <row r="721">
          <cell r="C721">
            <v>4261.3230000000003</v>
          </cell>
          <cell r="D721">
            <v>2.8610000000000002</v>
          </cell>
          <cell r="G721">
            <v>6382.8819999999996</v>
          </cell>
          <cell r="H721">
            <v>-5.609</v>
          </cell>
        </row>
        <row r="722">
          <cell r="C722">
            <v>4271.5200000000004</v>
          </cell>
          <cell r="D722">
            <v>2.7290000000000001</v>
          </cell>
          <cell r="G722">
            <v>6386.951</v>
          </cell>
          <cell r="H722">
            <v>-5.5289999999999999</v>
          </cell>
        </row>
        <row r="723">
          <cell r="C723">
            <v>4287.7700000000004</v>
          </cell>
          <cell r="D723">
            <v>2.6640000000000001</v>
          </cell>
          <cell r="G723">
            <v>6391.9530000000004</v>
          </cell>
          <cell r="H723">
            <v>-5.4390000000000001</v>
          </cell>
        </row>
        <row r="724">
          <cell r="C724">
            <v>4301.2560000000003</v>
          </cell>
          <cell r="D724">
            <v>2.7250000000000001</v>
          </cell>
          <cell r="G724">
            <v>6395.6319999999996</v>
          </cell>
          <cell r="H724">
            <v>-5.5410000000000004</v>
          </cell>
        </row>
        <row r="725">
          <cell r="C725">
            <v>4315.2619999999997</v>
          </cell>
          <cell r="D725">
            <v>2.7519999999999998</v>
          </cell>
          <cell r="G725">
            <v>6398.42</v>
          </cell>
          <cell r="H725">
            <v>-5.5430000000000001</v>
          </cell>
        </row>
        <row r="726">
          <cell r="C726">
            <v>4333.2870000000003</v>
          </cell>
          <cell r="D726">
            <v>2.8530000000000002</v>
          </cell>
          <cell r="G726">
            <v>6401.9669999999996</v>
          </cell>
          <cell r="H726">
            <v>-5.56</v>
          </cell>
        </row>
        <row r="727">
          <cell r="C727">
            <v>4352.0789999999997</v>
          </cell>
          <cell r="D727">
            <v>2.923</v>
          </cell>
          <cell r="G727">
            <v>6406.7889999999998</v>
          </cell>
          <cell r="H727">
            <v>-5.6130000000000004</v>
          </cell>
        </row>
        <row r="728">
          <cell r="C728">
            <v>4368.5280000000002</v>
          </cell>
          <cell r="D728">
            <v>2.867</v>
          </cell>
          <cell r="G728">
            <v>6411.8469999999998</v>
          </cell>
          <cell r="H728">
            <v>-5.7140000000000004</v>
          </cell>
        </row>
        <row r="729">
          <cell r="C729">
            <v>4385.2839999999997</v>
          </cell>
          <cell r="D729">
            <v>3.0009999999999999</v>
          </cell>
          <cell r="G729">
            <v>6417.5860000000002</v>
          </cell>
          <cell r="H729">
            <v>-5.8140000000000001</v>
          </cell>
        </row>
        <row r="730">
          <cell r="C730">
            <v>4404.7740000000003</v>
          </cell>
          <cell r="D730">
            <v>3.044</v>
          </cell>
          <cell r="G730">
            <v>6422.5159999999996</v>
          </cell>
          <cell r="H730">
            <v>-5.92</v>
          </cell>
        </row>
        <row r="731">
          <cell r="C731">
            <v>4418.9790000000003</v>
          </cell>
          <cell r="D731">
            <v>3.1520000000000001</v>
          </cell>
          <cell r="G731">
            <v>6427.8950000000004</v>
          </cell>
          <cell r="H731">
            <v>-6.0750000000000002</v>
          </cell>
        </row>
        <row r="732">
          <cell r="C732">
            <v>4437.1549999999997</v>
          </cell>
          <cell r="D732">
            <v>3.1280000000000001</v>
          </cell>
          <cell r="G732">
            <v>6432.0370000000003</v>
          </cell>
          <cell r="H732">
            <v>-6.125</v>
          </cell>
        </row>
        <row r="733">
          <cell r="C733">
            <v>4455.9369999999999</v>
          </cell>
          <cell r="D733">
            <v>3.0219999999999998</v>
          </cell>
          <cell r="G733">
            <v>6436.2439999999997</v>
          </cell>
          <cell r="H733">
            <v>-6.3959999999999999</v>
          </cell>
        </row>
        <row r="734">
          <cell r="C734">
            <v>4472.1610000000001</v>
          </cell>
          <cell r="D734">
            <v>2.1669999999999998</v>
          </cell>
          <cell r="G734">
            <v>6440.4549999999999</v>
          </cell>
          <cell r="H734">
            <v>-6.5709999999999997</v>
          </cell>
        </row>
        <row r="735">
          <cell r="C735">
            <v>4478.4459999999999</v>
          </cell>
          <cell r="D735">
            <v>1.552</v>
          </cell>
          <cell r="G735">
            <v>6444.1270000000004</v>
          </cell>
          <cell r="H735">
            <v>-6.7149999999999999</v>
          </cell>
        </row>
        <row r="736">
          <cell r="C736">
            <v>4482.9139999999998</v>
          </cell>
          <cell r="D736">
            <v>1.0629999999999999</v>
          </cell>
          <cell r="G736">
            <v>6447.7250000000004</v>
          </cell>
          <cell r="H736">
            <v>-7.0149999999999997</v>
          </cell>
        </row>
        <row r="737">
          <cell r="C737">
            <v>4486.9309999999996</v>
          </cell>
          <cell r="D737">
            <v>0.55900000000000005</v>
          </cell>
          <cell r="G737">
            <v>6454.0550000000003</v>
          </cell>
          <cell r="H737">
            <v>-7.3689999999999998</v>
          </cell>
        </row>
        <row r="738">
          <cell r="C738">
            <v>4491.9380000000001</v>
          </cell>
          <cell r="D738">
            <v>-0.26800000000000002</v>
          </cell>
          <cell r="G738">
            <v>6460.1639999999998</v>
          </cell>
          <cell r="H738">
            <v>-7.5990000000000002</v>
          </cell>
        </row>
        <row r="739">
          <cell r="C739">
            <v>4495.067</v>
          </cell>
          <cell r="D739">
            <v>-0.81399999999999995</v>
          </cell>
          <cell r="G739">
            <v>6467.6779999999999</v>
          </cell>
          <cell r="H739">
            <v>-7.6369999999999996</v>
          </cell>
        </row>
        <row r="740">
          <cell r="C740">
            <v>4499.4759999999997</v>
          </cell>
          <cell r="D740">
            <v>-1.335</v>
          </cell>
          <cell r="G740">
            <v>6486.3509999999997</v>
          </cell>
          <cell r="H740">
            <v>-7.3079999999999998</v>
          </cell>
        </row>
        <row r="741">
          <cell r="C741">
            <v>4505.4970000000003</v>
          </cell>
          <cell r="D741">
            <v>-2.0819999999999999</v>
          </cell>
          <cell r="G741">
            <v>6501.8680000000004</v>
          </cell>
          <cell r="H741">
            <v>-6.8140000000000001</v>
          </cell>
        </row>
        <row r="742">
          <cell r="C742">
            <v>4508.1220000000003</v>
          </cell>
          <cell r="D742">
            <v>-2.4529999999999998</v>
          </cell>
          <cell r="G742">
            <v>6519.5519999999997</v>
          </cell>
          <cell r="H742">
            <v>-6.46</v>
          </cell>
        </row>
        <row r="743">
          <cell r="C743">
            <v>4511.5839999999998</v>
          </cell>
          <cell r="D743">
            <v>-2.823</v>
          </cell>
          <cell r="G743">
            <v>6530.2889999999998</v>
          </cell>
          <cell r="H743">
            <v>-6.0270000000000001</v>
          </cell>
        </row>
        <row r="744">
          <cell r="C744">
            <v>4515.6369999999997</v>
          </cell>
          <cell r="D744">
            <v>-3.206</v>
          </cell>
          <cell r="G744">
            <v>6539.2089999999998</v>
          </cell>
          <cell r="H744">
            <v>-5.8019999999999996</v>
          </cell>
        </row>
        <row r="745">
          <cell r="C745">
            <v>4520.0810000000001</v>
          </cell>
          <cell r="D745">
            <v>-3.4550000000000001</v>
          </cell>
          <cell r="G745">
            <v>6553.9279999999999</v>
          </cell>
          <cell r="H745">
            <v>-5.41</v>
          </cell>
        </row>
        <row r="746">
          <cell r="C746">
            <v>4523.9669999999996</v>
          </cell>
          <cell r="D746">
            <v>-3.6619999999999999</v>
          </cell>
          <cell r="G746">
            <v>6566.5789999999997</v>
          </cell>
          <cell r="H746">
            <v>-5.117</v>
          </cell>
        </row>
        <row r="747">
          <cell r="C747">
            <v>4527.6589999999997</v>
          </cell>
          <cell r="D747">
            <v>-3.9249999999999998</v>
          </cell>
          <cell r="G747">
            <v>6584.0259999999998</v>
          </cell>
          <cell r="H747">
            <v>-4.7089999999999996</v>
          </cell>
        </row>
        <row r="748">
          <cell r="C748">
            <v>4531.7889999999998</v>
          </cell>
          <cell r="D748">
            <v>-4.1470000000000002</v>
          </cell>
          <cell r="G748">
            <v>6593.8320000000003</v>
          </cell>
          <cell r="H748">
            <v>-4.3120000000000003</v>
          </cell>
        </row>
        <row r="749">
          <cell r="C749">
            <v>4536.9070000000002</v>
          </cell>
          <cell r="D749">
            <v>-4.093</v>
          </cell>
          <cell r="G749">
            <v>6611.9049999999997</v>
          </cell>
          <cell r="H749">
            <v>-3.7080000000000002</v>
          </cell>
        </row>
        <row r="750">
          <cell r="C750">
            <v>4541.4459999999999</v>
          </cell>
          <cell r="D750">
            <v>-4.13</v>
          </cell>
          <cell r="G750">
            <v>6630.8239999999996</v>
          </cell>
          <cell r="H750">
            <v>-3.5379999999999998</v>
          </cell>
        </row>
        <row r="751">
          <cell r="C751">
            <v>4544.1189999999997</v>
          </cell>
          <cell r="D751">
            <v>-4.117</v>
          </cell>
          <cell r="G751">
            <v>6647.0349999999999</v>
          </cell>
          <cell r="H751">
            <v>-3.177</v>
          </cell>
        </row>
        <row r="752">
          <cell r="C752">
            <v>4547.8869999999997</v>
          </cell>
          <cell r="D752">
            <v>-4.0599999999999996</v>
          </cell>
          <cell r="G752">
            <v>6664.942</v>
          </cell>
          <cell r="H752">
            <v>-3.2160000000000002</v>
          </cell>
        </row>
        <row r="753">
          <cell r="C753">
            <v>4551.259</v>
          </cell>
          <cell r="D753">
            <v>-4.0030000000000001</v>
          </cell>
          <cell r="G753">
            <v>6676.6379999999999</v>
          </cell>
          <cell r="H753">
            <v>-3.5019999999999998</v>
          </cell>
        </row>
        <row r="754">
          <cell r="C754">
            <v>4554.5810000000001</v>
          </cell>
          <cell r="D754">
            <v>-3.7869999999999999</v>
          </cell>
          <cell r="G754">
            <v>6690.8770000000004</v>
          </cell>
          <cell r="H754">
            <v>-3.532</v>
          </cell>
        </row>
        <row r="755">
          <cell r="C755">
            <v>4557.335</v>
          </cell>
          <cell r="D755">
            <v>-3.7029999999999998</v>
          </cell>
          <cell r="G755">
            <v>6734.12</v>
          </cell>
          <cell r="H755">
            <v>-3.87</v>
          </cell>
        </row>
        <row r="756">
          <cell r="C756">
            <v>4566.4690000000001</v>
          </cell>
          <cell r="D756">
            <v>-3.4329999999999998</v>
          </cell>
          <cell r="G756">
            <v>6761.0169999999998</v>
          </cell>
          <cell r="H756">
            <v>-3.4809999999999999</v>
          </cell>
        </row>
        <row r="757">
          <cell r="C757">
            <v>4568.2749999999996</v>
          </cell>
          <cell r="D757">
            <v>-3.298</v>
          </cell>
          <cell r="G757">
            <v>6777.0169999999998</v>
          </cell>
          <cell r="H757">
            <v>-3.71</v>
          </cell>
        </row>
        <row r="758">
          <cell r="C758">
            <v>4570.643</v>
          </cell>
          <cell r="D758">
            <v>-3.1509999999999998</v>
          </cell>
          <cell r="G758">
            <v>6791.7849999999999</v>
          </cell>
          <cell r="H758">
            <v>-3.9039999999999999</v>
          </cell>
        </row>
        <row r="759">
          <cell r="C759">
            <v>4573.2259999999997</v>
          </cell>
          <cell r="D759">
            <v>-2.8149999999999999</v>
          </cell>
          <cell r="G759">
            <v>6804.3119999999999</v>
          </cell>
          <cell r="H759">
            <v>-4.0419999999999998</v>
          </cell>
        </row>
        <row r="760">
          <cell r="C760">
            <v>4575.6220000000003</v>
          </cell>
          <cell r="D760">
            <v>-2.577</v>
          </cell>
          <cell r="G760">
            <v>6820.165</v>
          </cell>
          <cell r="H760">
            <v>-4.3079999999999998</v>
          </cell>
        </row>
        <row r="761">
          <cell r="C761">
            <v>4578.8649999999998</v>
          </cell>
          <cell r="D761">
            <v>-2.23</v>
          </cell>
          <cell r="G761">
            <v>6838.8029999999999</v>
          </cell>
          <cell r="H761">
            <v>-4.6790000000000003</v>
          </cell>
        </row>
        <row r="762">
          <cell r="C762">
            <v>4581.2849999999999</v>
          </cell>
          <cell r="D762">
            <v>-1.748</v>
          </cell>
          <cell r="G762">
            <v>6858.3119999999999</v>
          </cell>
          <cell r="H762">
            <v>-5.0579999999999998</v>
          </cell>
        </row>
        <row r="763">
          <cell r="C763">
            <v>4587.0910000000003</v>
          </cell>
          <cell r="D763">
            <v>-0.48599999999999999</v>
          </cell>
          <cell r="G763">
            <v>6880.45</v>
          </cell>
          <cell r="H763">
            <v>-5.42</v>
          </cell>
        </row>
        <row r="764">
          <cell r="C764">
            <v>4591.0590000000002</v>
          </cell>
          <cell r="D764">
            <v>0.115</v>
          </cell>
          <cell r="G764">
            <v>6898.52</v>
          </cell>
          <cell r="H764">
            <v>-5.6520000000000001</v>
          </cell>
        </row>
        <row r="765">
          <cell r="C765">
            <v>4598.68</v>
          </cell>
          <cell r="D765">
            <v>1.2829999999999999</v>
          </cell>
          <cell r="G765">
            <v>6916.7939999999999</v>
          </cell>
          <cell r="H765">
            <v>-5.65</v>
          </cell>
        </row>
        <row r="766">
          <cell r="C766">
            <v>4614.8509999999997</v>
          </cell>
          <cell r="D766">
            <v>2.6840000000000002</v>
          </cell>
          <cell r="G766">
            <v>6934.7669999999998</v>
          </cell>
          <cell r="H766">
            <v>-5.5449999999999999</v>
          </cell>
        </row>
        <row r="767">
          <cell r="C767">
            <v>4628.55</v>
          </cell>
          <cell r="D767">
            <v>3.0489999999999999</v>
          </cell>
          <cell r="G767">
            <v>6954.098</v>
          </cell>
          <cell r="H767">
            <v>-5.5750000000000002</v>
          </cell>
        </row>
        <row r="768">
          <cell r="C768">
            <v>4643.152</v>
          </cell>
          <cell r="D768">
            <v>3.1989999999999998</v>
          </cell>
          <cell r="G768">
            <v>6973.1959999999999</v>
          </cell>
          <cell r="H768">
            <v>-5.5190000000000001</v>
          </cell>
        </row>
        <row r="769">
          <cell r="C769">
            <v>4663.018</v>
          </cell>
          <cell r="D769">
            <v>3.1819999999999999</v>
          </cell>
          <cell r="G769">
            <v>6990.7539999999999</v>
          </cell>
          <cell r="H769">
            <v>-5.556</v>
          </cell>
        </row>
        <row r="770">
          <cell r="C770">
            <v>4674.0550000000003</v>
          </cell>
          <cell r="D770">
            <v>3.077</v>
          </cell>
          <cell r="G770">
            <v>7006.7529999999997</v>
          </cell>
          <cell r="H770">
            <v>-5.8049999999999997</v>
          </cell>
        </row>
        <row r="771">
          <cell r="C771">
            <v>4683.402</v>
          </cell>
          <cell r="D771">
            <v>3.1960000000000002</v>
          </cell>
          <cell r="G771">
            <v>7020.2650000000003</v>
          </cell>
          <cell r="H771">
            <v>-5.78</v>
          </cell>
        </row>
        <row r="772">
          <cell r="C772">
            <v>4686.0810000000001</v>
          </cell>
          <cell r="D772">
            <v>3.1440000000000001</v>
          </cell>
          <cell r="G772">
            <v>7038.08</v>
          </cell>
          <cell r="H772">
            <v>-5.7839999999999998</v>
          </cell>
        </row>
        <row r="773">
          <cell r="C773">
            <v>4698.6809999999996</v>
          </cell>
          <cell r="D773">
            <v>3.1880000000000002</v>
          </cell>
          <cell r="G773">
            <v>7050.29</v>
          </cell>
          <cell r="H773">
            <v>-5.6909999999999998</v>
          </cell>
        </row>
        <row r="774">
          <cell r="C774">
            <v>4710.2809999999999</v>
          </cell>
          <cell r="D774">
            <v>3.4620000000000002</v>
          </cell>
          <cell r="G774">
            <v>7069.116</v>
          </cell>
          <cell r="H774">
            <v>-5.843</v>
          </cell>
        </row>
        <row r="775">
          <cell r="C775">
            <v>4719.1450000000004</v>
          </cell>
          <cell r="D775">
            <v>3.7029999999999998</v>
          </cell>
          <cell r="G775">
            <v>7081.5550000000003</v>
          </cell>
          <cell r="H775">
            <v>-5.7629999999999999</v>
          </cell>
        </row>
        <row r="776">
          <cell r="C776">
            <v>4722.4870000000001</v>
          </cell>
          <cell r="D776">
            <v>3.6659999999999999</v>
          </cell>
          <cell r="G776">
            <v>7098.3630000000003</v>
          </cell>
          <cell r="H776">
            <v>-5.7140000000000004</v>
          </cell>
        </row>
        <row r="777">
          <cell r="C777">
            <v>4726.4549999999999</v>
          </cell>
          <cell r="D777">
            <v>3.5739999999999998</v>
          </cell>
          <cell r="G777">
            <v>7105.0889999999999</v>
          </cell>
          <cell r="H777">
            <v>-5.6360000000000001</v>
          </cell>
        </row>
        <row r="778">
          <cell r="C778">
            <v>4731.6639999999998</v>
          </cell>
          <cell r="D778">
            <v>3.5219999999999998</v>
          </cell>
          <cell r="G778">
            <v>7109.1859999999997</v>
          </cell>
          <cell r="H778">
            <v>-5.68</v>
          </cell>
        </row>
        <row r="779">
          <cell r="C779">
            <v>4733.7510000000002</v>
          </cell>
          <cell r="D779">
            <v>3.5529999999999999</v>
          </cell>
          <cell r="G779">
            <v>7114.8059999999996</v>
          </cell>
          <cell r="H779">
            <v>-5.6580000000000004</v>
          </cell>
        </row>
        <row r="780">
          <cell r="C780">
            <v>4736.4009999999998</v>
          </cell>
          <cell r="D780">
            <v>3.5190000000000001</v>
          </cell>
          <cell r="G780">
            <v>7118.6139999999996</v>
          </cell>
          <cell r="H780">
            <v>-5.6340000000000003</v>
          </cell>
        </row>
        <row r="781">
          <cell r="C781">
            <v>4740.732</v>
          </cell>
          <cell r="D781">
            <v>3.4220000000000002</v>
          </cell>
          <cell r="G781">
            <v>7123.3590000000004</v>
          </cell>
          <cell r="H781">
            <v>-5.5640000000000001</v>
          </cell>
        </row>
        <row r="782">
          <cell r="C782">
            <v>4742.8680000000004</v>
          </cell>
          <cell r="D782">
            <v>3.472</v>
          </cell>
          <cell r="G782">
            <v>7129.424</v>
          </cell>
          <cell r="H782">
            <v>-5.4379999999999997</v>
          </cell>
        </row>
        <row r="783">
          <cell r="C783">
            <v>4746.6509999999998</v>
          </cell>
          <cell r="D783">
            <v>3.49</v>
          </cell>
          <cell r="G783">
            <v>7136.13</v>
          </cell>
          <cell r="H783">
            <v>-5.2720000000000002</v>
          </cell>
        </row>
        <row r="784">
          <cell r="C784">
            <v>4749.4740000000002</v>
          </cell>
          <cell r="D784">
            <v>3.29</v>
          </cell>
          <cell r="G784">
            <v>7144.4359999999997</v>
          </cell>
          <cell r="H784">
            <v>-5.0739999999999998</v>
          </cell>
        </row>
        <row r="785">
          <cell r="C785">
            <v>4753.7169999999996</v>
          </cell>
          <cell r="D785">
            <v>3.3889999999999998</v>
          </cell>
          <cell r="G785">
            <v>7150.4489999999996</v>
          </cell>
          <cell r="H785">
            <v>-5.0640000000000001</v>
          </cell>
        </row>
        <row r="786">
          <cell r="C786">
            <v>4756.4870000000001</v>
          </cell>
          <cell r="D786">
            <v>3.4470000000000001</v>
          </cell>
          <cell r="G786">
            <v>7153.3239999999996</v>
          </cell>
          <cell r="H786">
            <v>-5.1719999999999997</v>
          </cell>
        </row>
        <row r="787">
          <cell r="C787">
            <v>4758.6850000000004</v>
          </cell>
          <cell r="D787">
            <v>3.3620000000000001</v>
          </cell>
          <cell r="G787">
            <v>7156.48</v>
          </cell>
          <cell r="H787">
            <v>-5.1319999999999997</v>
          </cell>
        </row>
        <row r="788">
          <cell r="C788">
            <v>4763.2110000000002</v>
          </cell>
          <cell r="D788">
            <v>3.218</v>
          </cell>
          <cell r="G788">
            <v>7160.357</v>
          </cell>
          <cell r="H788">
            <v>-4.9560000000000004</v>
          </cell>
        </row>
        <row r="789">
          <cell r="C789">
            <v>4765.4979999999996</v>
          </cell>
          <cell r="D789">
            <v>3.2410000000000001</v>
          </cell>
          <cell r="G789">
            <v>7164.6170000000002</v>
          </cell>
          <cell r="H789">
            <v>-4.9400000000000004</v>
          </cell>
        </row>
        <row r="790">
          <cell r="C790">
            <v>4767.817</v>
          </cell>
          <cell r="D790">
            <v>3.2480000000000002</v>
          </cell>
          <cell r="G790">
            <v>7169.4440000000004</v>
          </cell>
          <cell r="H790">
            <v>-4.8410000000000002</v>
          </cell>
        </row>
        <row r="791">
          <cell r="C791">
            <v>4771.4740000000002</v>
          </cell>
          <cell r="D791">
            <v>3.23</v>
          </cell>
          <cell r="G791">
            <v>7177.5720000000001</v>
          </cell>
          <cell r="H791">
            <v>-5.1970000000000001</v>
          </cell>
        </row>
        <row r="792">
          <cell r="C792">
            <v>4772.9359999999997</v>
          </cell>
          <cell r="D792">
            <v>3.2130000000000001</v>
          </cell>
          <cell r="G792">
            <v>7182.76</v>
          </cell>
          <cell r="H792">
            <v>-5.1660000000000004</v>
          </cell>
        </row>
        <row r="793">
          <cell r="C793">
            <v>4775.8069999999998</v>
          </cell>
          <cell r="D793">
            <v>3.149</v>
          </cell>
          <cell r="G793">
            <v>7188.1350000000002</v>
          </cell>
          <cell r="H793">
            <v>-5.4370000000000003</v>
          </cell>
        </row>
        <row r="794">
          <cell r="C794">
            <v>4778.6909999999998</v>
          </cell>
          <cell r="D794">
            <v>3.0979999999999999</v>
          </cell>
          <cell r="G794">
            <v>7192.0450000000001</v>
          </cell>
          <cell r="H794">
            <v>-5.6539999999999999</v>
          </cell>
        </row>
        <row r="795">
          <cell r="C795">
            <v>4781.6940000000004</v>
          </cell>
          <cell r="D795">
            <v>3.1269999999999998</v>
          </cell>
          <cell r="G795">
            <v>7196.9719999999998</v>
          </cell>
          <cell r="H795">
            <v>-6.0540000000000003</v>
          </cell>
        </row>
        <row r="796">
          <cell r="C796">
            <v>4785.0290000000005</v>
          </cell>
          <cell r="D796">
            <v>3.226</v>
          </cell>
          <cell r="G796">
            <v>7203.6540000000005</v>
          </cell>
          <cell r="H796">
            <v>-6.4589999999999996</v>
          </cell>
        </row>
        <row r="797">
          <cell r="C797">
            <v>4789.598</v>
          </cell>
          <cell r="D797">
            <v>3.1190000000000002</v>
          </cell>
          <cell r="G797">
            <v>7208.8869999999997</v>
          </cell>
          <cell r="H797">
            <v>-6.7430000000000003</v>
          </cell>
        </row>
        <row r="798">
          <cell r="C798">
            <v>4793.741</v>
          </cell>
          <cell r="D798">
            <v>3.121</v>
          </cell>
          <cell r="G798">
            <v>7214.9040000000005</v>
          </cell>
          <cell r="H798">
            <v>-7.0359999999999996</v>
          </cell>
        </row>
        <row r="799">
          <cell r="C799">
            <v>4798.4470000000001</v>
          </cell>
          <cell r="D799">
            <v>3.0979999999999999</v>
          </cell>
          <cell r="G799">
            <v>7218.9790000000003</v>
          </cell>
          <cell r="H799">
            <v>-7.0759999999999996</v>
          </cell>
        </row>
        <row r="800">
          <cell r="C800">
            <v>4801.0240000000003</v>
          </cell>
          <cell r="D800">
            <v>3.18</v>
          </cell>
          <cell r="G800">
            <v>7223.2809999999999</v>
          </cell>
          <cell r="H800">
            <v>-7.1180000000000003</v>
          </cell>
        </row>
        <row r="801">
          <cell r="C801">
            <v>4804.1729999999998</v>
          </cell>
          <cell r="D801">
            <v>3.3069999999999999</v>
          </cell>
          <cell r="G801">
            <v>7227.933</v>
          </cell>
          <cell r="H801">
            <v>-7.2469999999999999</v>
          </cell>
        </row>
        <row r="802">
          <cell r="C802">
            <v>4807.9769999999999</v>
          </cell>
          <cell r="D802">
            <v>3.1360000000000001</v>
          </cell>
          <cell r="G802">
            <v>7232.9840000000004</v>
          </cell>
          <cell r="H802">
            <v>-7.2690000000000001</v>
          </cell>
        </row>
        <row r="803">
          <cell r="C803">
            <v>4813.5550000000003</v>
          </cell>
          <cell r="D803">
            <v>3.1059999999999999</v>
          </cell>
          <cell r="G803">
            <v>7240.1189999999997</v>
          </cell>
          <cell r="H803">
            <v>-7.2779999999999996</v>
          </cell>
        </row>
        <row r="804">
          <cell r="C804">
            <v>4816.835</v>
          </cell>
          <cell r="D804">
            <v>3.165</v>
          </cell>
          <cell r="G804">
            <v>7246.5630000000001</v>
          </cell>
          <cell r="H804">
            <v>-7.05</v>
          </cell>
        </row>
        <row r="805">
          <cell r="C805">
            <v>4819.6260000000002</v>
          </cell>
          <cell r="D805">
            <v>3.133</v>
          </cell>
          <cell r="G805">
            <v>7252.8959999999997</v>
          </cell>
          <cell r="H805">
            <v>-6.8</v>
          </cell>
        </row>
        <row r="806">
          <cell r="C806">
            <v>4823.0829999999996</v>
          </cell>
          <cell r="D806">
            <v>3.1909999999999998</v>
          </cell>
          <cell r="G806">
            <v>7272.3389999999999</v>
          </cell>
          <cell r="H806">
            <v>-5.61</v>
          </cell>
        </row>
        <row r="807">
          <cell r="C807">
            <v>4828.3090000000002</v>
          </cell>
          <cell r="D807">
            <v>3.1080000000000001</v>
          </cell>
          <cell r="G807">
            <v>7287.1379999999999</v>
          </cell>
          <cell r="H807">
            <v>-4.8230000000000004</v>
          </cell>
        </row>
        <row r="808">
          <cell r="C808">
            <v>4830.902</v>
          </cell>
          <cell r="D808">
            <v>3.2229999999999999</v>
          </cell>
          <cell r="G808">
            <v>7313.36</v>
          </cell>
          <cell r="H808">
            <v>-3.4289999999999998</v>
          </cell>
        </row>
        <row r="809">
          <cell r="C809">
            <v>4834.7539999999999</v>
          </cell>
          <cell r="D809">
            <v>3.0920000000000001</v>
          </cell>
          <cell r="G809">
            <v>7327.7420000000002</v>
          </cell>
          <cell r="H809">
            <v>-2.246</v>
          </cell>
        </row>
        <row r="810">
          <cell r="C810">
            <v>4838.8059999999996</v>
          </cell>
          <cell r="D810">
            <v>3.0419999999999998</v>
          </cell>
          <cell r="G810">
            <v>7350.5420000000004</v>
          </cell>
          <cell r="H810">
            <v>-0.85199999999999998</v>
          </cell>
        </row>
        <row r="811">
          <cell r="C811">
            <v>4842.9070000000002</v>
          </cell>
          <cell r="D811">
            <v>2.907</v>
          </cell>
          <cell r="G811">
            <v>7358.8389999999999</v>
          </cell>
          <cell r="H811">
            <v>-0.28299999999999997</v>
          </cell>
        </row>
        <row r="812">
          <cell r="C812">
            <v>4846.6319999999996</v>
          </cell>
          <cell r="D812">
            <v>2.774</v>
          </cell>
          <cell r="G812">
            <v>7369.5360000000001</v>
          </cell>
          <cell r="H812">
            <v>0.62</v>
          </cell>
        </row>
        <row r="813">
          <cell r="C813">
            <v>4852.8069999999998</v>
          </cell>
          <cell r="D813">
            <v>2.9830000000000001</v>
          </cell>
          <cell r="G813">
            <v>7379.7259999999997</v>
          </cell>
          <cell r="H813">
            <v>1.1879999999999999</v>
          </cell>
        </row>
        <row r="814">
          <cell r="C814">
            <v>4857.2250000000004</v>
          </cell>
          <cell r="D814">
            <v>3.2170000000000001</v>
          </cell>
          <cell r="G814">
            <v>7385.7619999999997</v>
          </cell>
          <cell r="H814">
            <v>1.522</v>
          </cell>
        </row>
        <row r="815">
          <cell r="C815">
            <v>4860.7060000000001</v>
          </cell>
          <cell r="D815">
            <v>3.4060000000000001</v>
          </cell>
          <cell r="G815">
            <v>7392.5630000000001</v>
          </cell>
          <cell r="H815">
            <v>1.867</v>
          </cell>
        </row>
        <row r="816">
          <cell r="C816">
            <v>4863.4440000000004</v>
          </cell>
          <cell r="D816">
            <v>3.56</v>
          </cell>
          <cell r="G816">
            <v>7398.9380000000001</v>
          </cell>
          <cell r="H816">
            <v>1.9450000000000001</v>
          </cell>
        </row>
        <row r="817">
          <cell r="C817">
            <v>4866.4110000000001</v>
          </cell>
          <cell r="D817">
            <v>3.657</v>
          </cell>
          <cell r="G817">
            <v>7405.2240000000002</v>
          </cell>
          <cell r="H817">
            <v>1.94</v>
          </cell>
        </row>
        <row r="818">
          <cell r="C818">
            <v>4869.3990000000003</v>
          </cell>
          <cell r="D818">
            <v>3.6549999999999998</v>
          </cell>
          <cell r="G818">
            <v>7411.3819999999996</v>
          </cell>
          <cell r="H818">
            <v>2.0110000000000001</v>
          </cell>
        </row>
        <row r="819">
          <cell r="C819">
            <v>4872.0590000000002</v>
          </cell>
          <cell r="D819">
            <v>3.4689999999999999</v>
          </cell>
          <cell r="G819">
            <v>7415.63</v>
          </cell>
          <cell r="H819">
            <v>1.9239999999999999</v>
          </cell>
        </row>
        <row r="820">
          <cell r="C820">
            <v>4875.9769999999999</v>
          </cell>
          <cell r="D820">
            <v>3.4870000000000001</v>
          </cell>
          <cell r="G820">
            <v>7435.1139999999996</v>
          </cell>
          <cell r="H820">
            <v>1.179</v>
          </cell>
        </row>
        <row r="821">
          <cell r="C821">
            <v>4881.99</v>
          </cell>
          <cell r="D821">
            <v>3.1469999999999998</v>
          </cell>
          <cell r="G821">
            <v>7449.9620000000004</v>
          </cell>
          <cell r="H821">
            <v>8.6999999999999994E-2</v>
          </cell>
        </row>
        <row r="822">
          <cell r="C822">
            <v>4890.1329999999998</v>
          </cell>
          <cell r="D822">
            <v>3.1949999999999998</v>
          </cell>
          <cell r="G822">
            <v>7456.1689999999999</v>
          </cell>
          <cell r="H822">
            <v>-0.47899999999999998</v>
          </cell>
        </row>
        <row r="823">
          <cell r="C823">
            <v>4893.7790000000005</v>
          </cell>
          <cell r="D823">
            <v>3.2269999999999999</v>
          </cell>
          <cell r="G823">
            <v>7467.1180000000004</v>
          </cell>
          <cell r="H823">
            <v>-1.7050000000000001</v>
          </cell>
        </row>
        <row r="824">
          <cell r="C824">
            <v>4898.0460000000003</v>
          </cell>
          <cell r="D824">
            <v>3.1669999999999998</v>
          </cell>
          <cell r="G824">
            <v>7472.32</v>
          </cell>
          <cell r="H824">
            <v>-2.173</v>
          </cell>
        </row>
        <row r="825">
          <cell r="C825">
            <v>4902.433</v>
          </cell>
          <cell r="D825">
            <v>3.0750000000000002</v>
          </cell>
          <cell r="G825">
            <v>7476.299</v>
          </cell>
          <cell r="H825">
            <v>-2.61</v>
          </cell>
        </row>
        <row r="826">
          <cell r="C826">
            <v>4910.7330000000002</v>
          </cell>
          <cell r="D826">
            <v>3.1659999999999999</v>
          </cell>
          <cell r="G826">
            <v>7478.7659999999996</v>
          </cell>
          <cell r="H826">
            <v>-2.9740000000000002</v>
          </cell>
        </row>
        <row r="827">
          <cell r="C827">
            <v>4913.0339999999997</v>
          </cell>
          <cell r="D827">
            <v>3.2210000000000001</v>
          </cell>
          <cell r="G827">
            <v>7483.9840000000004</v>
          </cell>
          <cell r="H827">
            <v>-3.5110000000000001</v>
          </cell>
        </row>
        <row r="828">
          <cell r="C828">
            <v>4916.75</v>
          </cell>
          <cell r="D828">
            <v>3.206</v>
          </cell>
          <cell r="G828">
            <v>7487.924</v>
          </cell>
          <cell r="H828">
            <v>-3.903</v>
          </cell>
        </row>
        <row r="829">
          <cell r="C829">
            <v>4921.8559999999998</v>
          </cell>
          <cell r="D829">
            <v>3.2730000000000001</v>
          </cell>
          <cell r="G829">
            <v>7492.5619999999999</v>
          </cell>
          <cell r="H829">
            <v>-4.45</v>
          </cell>
        </row>
        <row r="830">
          <cell r="C830">
            <v>4928.0469999999996</v>
          </cell>
          <cell r="D830">
            <v>3.26</v>
          </cell>
          <cell r="G830">
            <v>7496.982</v>
          </cell>
          <cell r="H830">
            <v>-4.9320000000000004</v>
          </cell>
        </row>
        <row r="831">
          <cell r="C831">
            <v>4932.4549999999999</v>
          </cell>
          <cell r="D831">
            <v>3.2320000000000002</v>
          </cell>
          <cell r="G831">
            <v>7502.2139999999999</v>
          </cell>
          <cell r="H831">
            <v>-5.5460000000000003</v>
          </cell>
        </row>
        <row r="832">
          <cell r="C832">
            <v>4937.0690000000004</v>
          </cell>
          <cell r="D832">
            <v>2.78</v>
          </cell>
          <cell r="G832">
            <v>7506.9080000000004</v>
          </cell>
          <cell r="H832">
            <v>-6.2039999999999997</v>
          </cell>
        </row>
        <row r="833">
          <cell r="C833">
            <v>4941.0230000000001</v>
          </cell>
          <cell r="D833">
            <v>1.786</v>
          </cell>
          <cell r="G833">
            <v>7515.7489999999998</v>
          </cell>
          <cell r="H833">
            <v>-7.1280000000000001</v>
          </cell>
        </row>
        <row r="834">
          <cell r="C834">
            <v>4950.2179999999998</v>
          </cell>
          <cell r="D834">
            <v>0.59899999999999998</v>
          </cell>
          <cell r="G834">
            <v>7521.5249999999996</v>
          </cell>
          <cell r="H834">
            <v>-7.6479999999999997</v>
          </cell>
        </row>
        <row r="835">
          <cell r="C835">
            <v>4961.0590000000002</v>
          </cell>
          <cell r="D835">
            <v>-0.20399999999999999</v>
          </cell>
          <cell r="G835">
            <v>7526.3</v>
          </cell>
          <cell r="H835">
            <v>-7.9279999999999999</v>
          </cell>
        </row>
        <row r="836">
          <cell r="C836">
            <v>4971.9260000000004</v>
          </cell>
          <cell r="D836">
            <v>-0.86899999999999999</v>
          </cell>
          <cell r="G836">
            <v>7531.9440000000004</v>
          </cell>
          <cell r="H836">
            <v>-8.3249999999999993</v>
          </cell>
        </row>
        <row r="837">
          <cell r="C837">
            <v>4993.3739999999998</v>
          </cell>
          <cell r="D837">
            <v>-1.038</v>
          </cell>
          <cell r="G837">
            <v>7536.2309999999998</v>
          </cell>
          <cell r="H837">
            <v>-8.609</v>
          </cell>
        </row>
        <row r="838">
          <cell r="C838">
            <v>5013.55</v>
          </cell>
          <cell r="D838">
            <v>-0.434</v>
          </cell>
          <cell r="G838">
            <v>7547.54</v>
          </cell>
          <cell r="H838">
            <v>-8.9480000000000004</v>
          </cell>
        </row>
        <row r="839">
          <cell r="C839">
            <v>5034.5839999999998</v>
          </cell>
          <cell r="D839">
            <v>0.63100000000000001</v>
          </cell>
          <cell r="G839">
            <v>7558.768</v>
          </cell>
          <cell r="H839">
            <v>-9.0869999999999997</v>
          </cell>
        </row>
        <row r="840">
          <cell r="C840">
            <v>5057.3940000000002</v>
          </cell>
          <cell r="D840">
            <v>1.5740000000000001</v>
          </cell>
          <cell r="G840">
            <v>7568.3459999999995</v>
          </cell>
          <cell r="H840">
            <v>-8.9870000000000001</v>
          </cell>
        </row>
        <row r="841">
          <cell r="C841">
            <v>5077.027</v>
          </cell>
          <cell r="D841">
            <v>1.6659999999999999</v>
          </cell>
          <cell r="G841">
            <v>7578.9269999999997</v>
          </cell>
          <cell r="H841">
            <v>-8.5850000000000009</v>
          </cell>
        </row>
        <row r="842">
          <cell r="C842">
            <v>5096.4210000000003</v>
          </cell>
          <cell r="D842">
            <v>1.2450000000000001</v>
          </cell>
          <cell r="G842">
            <v>7588.02</v>
          </cell>
          <cell r="H842">
            <v>-7.9619999999999997</v>
          </cell>
        </row>
        <row r="843">
          <cell r="C843">
            <v>5113.2250000000004</v>
          </cell>
          <cell r="D843">
            <v>0.128</v>
          </cell>
          <cell r="G843">
            <v>7595.625</v>
          </cell>
          <cell r="H843">
            <v>-7.2990000000000004</v>
          </cell>
        </row>
        <row r="844">
          <cell r="C844">
            <v>5133.7299999999996</v>
          </cell>
          <cell r="D844">
            <v>-2.9079999999999999</v>
          </cell>
          <cell r="G844">
            <v>7601.2759999999998</v>
          </cell>
          <cell r="H844">
            <v>-6.8529999999999998</v>
          </cell>
        </row>
        <row r="845">
          <cell r="C845">
            <v>5136.25</v>
          </cell>
          <cell r="D845">
            <v>-3.3839999999999999</v>
          </cell>
          <cell r="G845">
            <v>7605.0240000000003</v>
          </cell>
          <cell r="H845">
            <v>-6.5579999999999998</v>
          </cell>
        </row>
        <row r="846">
          <cell r="C846">
            <v>5140.9219999999996</v>
          </cell>
          <cell r="D846">
            <v>-4.3179999999999996</v>
          </cell>
          <cell r="G846">
            <v>7609.1779999999999</v>
          </cell>
          <cell r="H846">
            <v>-6.3010000000000002</v>
          </cell>
        </row>
        <row r="847">
          <cell r="C847">
            <v>5146.1620000000003</v>
          </cell>
          <cell r="D847">
            <v>-5.3620000000000001</v>
          </cell>
          <cell r="G847">
            <v>7614.1610000000001</v>
          </cell>
          <cell r="H847">
            <v>-5.9480000000000004</v>
          </cell>
        </row>
        <row r="848">
          <cell r="C848">
            <v>5148.5209999999997</v>
          </cell>
          <cell r="D848">
            <v>-5.8150000000000004</v>
          </cell>
          <cell r="G848">
            <v>7618.0249999999996</v>
          </cell>
          <cell r="H848">
            <v>-5.6980000000000004</v>
          </cell>
        </row>
        <row r="849">
          <cell r="C849">
            <v>5153.3450000000003</v>
          </cell>
          <cell r="D849">
            <v>-6.6159999999999997</v>
          </cell>
          <cell r="G849">
            <v>7626.6390000000001</v>
          </cell>
          <cell r="H849">
            <v>-4.9800000000000004</v>
          </cell>
        </row>
        <row r="850">
          <cell r="C850">
            <v>5156.7359999999999</v>
          </cell>
          <cell r="D850">
            <v>-7.11</v>
          </cell>
          <cell r="G850">
            <v>7630.9849999999997</v>
          </cell>
          <cell r="H850">
            <v>-4.7220000000000004</v>
          </cell>
        </row>
        <row r="851">
          <cell r="C851">
            <v>5161.7950000000001</v>
          </cell>
          <cell r="D851">
            <v>-7.8490000000000002</v>
          </cell>
          <cell r="G851">
            <v>7634.107</v>
          </cell>
          <cell r="H851">
            <v>-4.6159999999999997</v>
          </cell>
        </row>
        <row r="852">
          <cell r="C852">
            <v>5165.2079999999996</v>
          </cell>
          <cell r="D852">
            <v>-8.3059999999999992</v>
          </cell>
          <cell r="G852">
            <v>7637.9520000000002</v>
          </cell>
          <cell r="H852">
            <v>-4.3630000000000004</v>
          </cell>
        </row>
        <row r="853">
          <cell r="C853">
            <v>5170.1210000000001</v>
          </cell>
          <cell r="D853">
            <v>-8.7219999999999995</v>
          </cell>
          <cell r="G853">
            <v>7642.7870000000003</v>
          </cell>
          <cell r="H853">
            <v>-4.0949999999999998</v>
          </cell>
        </row>
        <row r="854">
          <cell r="C854">
            <v>5175.3019999999997</v>
          </cell>
          <cell r="D854">
            <v>-9.0649999999999995</v>
          </cell>
          <cell r="G854">
            <v>7647.95</v>
          </cell>
          <cell r="H854">
            <v>-3.927</v>
          </cell>
        </row>
        <row r="855">
          <cell r="C855">
            <v>5180.0889999999999</v>
          </cell>
          <cell r="D855">
            <v>-9.4459999999999997</v>
          </cell>
          <cell r="G855">
            <v>7654.5309999999999</v>
          </cell>
          <cell r="H855">
            <v>-3.7469999999999999</v>
          </cell>
        </row>
        <row r="856">
          <cell r="C856">
            <v>5183.7610000000004</v>
          </cell>
          <cell r="D856">
            <v>-9.7070000000000007</v>
          </cell>
          <cell r="G856">
            <v>7661.3310000000001</v>
          </cell>
          <cell r="H856">
            <v>-3.3479999999999999</v>
          </cell>
        </row>
        <row r="857">
          <cell r="C857">
            <v>5187.576</v>
          </cell>
          <cell r="D857">
            <v>-9.7210000000000001</v>
          </cell>
          <cell r="G857">
            <v>7665.5450000000001</v>
          </cell>
          <cell r="H857">
            <v>-3.0880000000000001</v>
          </cell>
        </row>
        <row r="858">
          <cell r="C858">
            <v>5192.2879999999996</v>
          </cell>
          <cell r="D858">
            <v>-9.8360000000000003</v>
          </cell>
          <cell r="G858">
            <v>7668.9639999999999</v>
          </cell>
          <cell r="H858">
            <v>-2.8919999999999999</v>
          </cell>
        </row>
        <row r="859">
          <cell r="C859">
            <v>5196.3530000000001</v>
          </cell>
          <cell r="D859">
            <v>-9.9659999999999993</v>
          </cell>
          <cell r="G859">
            <v>7674.0510000000004</v>
          </cell>
          <cell r="H859">
            <v>-2.7389999999999999</v>
          </cell>
        </row>
        <row r="860">
          <cell r="C860">
            <v>5201.8879999999999</v>
          </cell>
          <cell r="D860">
            <v>-10.191000000000001</v>
          </cell>
          <cell r="G860">
            <v>7678.7539999999999</v>
          </cell>
          <cell r="H860">
            <v>-2.5979999999999999</v>
          </cell>
        </row>
        <row r="861">
          <cell r="C861">
            <v>5206.384</v>
          </cell>
          <cell r="D861">
            <v>-10.249000000000001</v>
          </cell>
          <cell r="G861">
            <v>7687.1909999999998</v>
          </cell>
          <cell r="H861">
            <v>-2.484</v>
          </cell>
        </row>
        <row r="862">
          <cell r="C862">
            <v>5211.1310000000003</v>
          </cell>
          <cell r="D862">
            <v>-10.211</v>
          </cell>
          <cell r="G862">
            <v>7694.3130000000001</v>
          </cell>
          <cell r="H862">
            <v>-2.3839999999999999</v>
          </cell>
        </row>
        <row r="863">
          <cell r="C863">
            <v>5215.348</v>
          </cell>
          <cell r="D863">
            <v>-10.125999999999999</v>
          </cell>
          <cell r="G863">
            <v>7700.3710000000001</v>
          </cell>
          <cell r="H863">
            <v>-2.3639999999999999</v>
          </cell>
        </row>
        <row r="864">
          <cell r="C864">
            <v>5220.46</v>
          </cell>
          <cell r="D864">
            <v>-10.005000000000001</v>
          </cell>
          <cell r="G864">
            <v>7708.5950000000003</v>
          </cell>
          <cell r="H864">
            <v>-2.2629999999999999</v>
          </cell>
        </row>
        <row r="865">
          <cell r="C865">
            <v>5222.991</v>
          </cell>
          <cell r="D865">
            <v>-9.8279999999999994</v>
          </cell>
          <cell r="G865">
            <v>7712.3249999999998</v>
          </cell>
          <cell r="H865">
            <v>-2.1240000000000001</v>
          </cell>
        </row>
        <row r="866">
          <cell r="C866">
            <v>5225.7809999999999</v>
          </cell>
          <cell r="D866">
            <v>-9.625</v>
          </cell>
          <cell r="G866">
            <v>7715.3890000000001</v>
          </cell>
          <cell r="H866">
            <v>-2.1280000000000001</v>
          </cell>
        </row>
        <row r="867">
          <cell r="C867">
            <v>5233.4089999999997</v>
          </cell>
          <cell r="D867">
            <v>-9.2319999999999993</v>
          </cell>
          <cell r="G867">
            <v>7728.143</v>
          </cell>
          <cell r="H867">
            <v>-2.11</v>
          </cell>
        </row>
        <row r="868">
          <cell r="C868">
            <v>5241.1750000000002</v>
          </cell>
          <cell r="D868">
            <v>-8.6229999999999993</v>
          </cell>
          <cell r="G868">
            <v>7731.6570000000002</v>
          </cell>
          <cell r="H868">
            <v>-2.5720000000000001</v>
          </cell>
        </row>
        <row r="869">
          <cell r="C869">
            <v>5243.4089999999997</v>
          </cell>
          <cell r="D869">
            <v>-8.4879999999999995</v>
          </cell>
          <cell r="G869">
            <v>7736.0709999999999</v>
          </cell>
          <cell r="H869">
            <v>-2.7669999999999999</v>
          </cell>
        </row>
        <row r="870">
          <cell r="C870">
            <v>5247.8689999999997</v>
          </cell>
          <cell r="D870">
            <v>-8.0030000000000001</v>
          </cell>
          <cell r="G870">
            <v>7740.7290000000003</v>
          </cell>
          <cell r="H870">
            <v>-2.9590000000000001</v>
          </cell>
        </row>
        <row r="871">
          <cell r="C871">
            <v>5251.9219999999996</v>
          </cell>
          <cell r="D871">
            <v>-7.5389999999999997</v>
          </cell>
          <cell r="G871">
            <v>7746.34</v>
          </cell>
          <cell r="H871">
            <v>-3.0880000000000001</v>
          </cell>
        </row>
        <row r="872">
          <cell r="C872">
            <v>5257.4480000000003</v>
          </cell>
          <cell r="D872">
            <v>-6.7450000000000001</v>
          </cell>
          <cell r="G872">
            <v>7759.2020000000002</v>
          </cell>
          <cell r="H872">
            <v>-3.3919999999999999</v>
          </cell>
        </row>
        <row r="873">
          <cell r="C873">
            <v>5260.4570000000003</v>
          </cell>
          <cell r="D873">
            <v>-6.3630000000000004</v>
          </cell>
          <cell r="G873">
            <v>7770.866</v>
          </cell>
          <cell r="H873">
            <v>-3.4550000000000001</v>
          </cell>
        </row>
        <row r="874">
          <cell r="C874">
            <v>5265.357</v>
          </cell>
          <cell r="D874">
            <v>-5.5949999999999998</v>
          </cell>
          <cell r="G874">
            <v>7780.991</v>
          </cell>
          <cell r="H874">
            <v>-3.7829999999999999</v>
          </cell>
        </row>
        <row r="875">
          <cell r="C875">
            <v>5269.7219999999998</v>
          </cell>
          <cell r="D875">
            <v>-4.9029999999999996</v>
          </cell>
          <cell r="G875">
            <v>7791.1149999999998</v>
          </cell>
          <cell r="H875">
            <v>-3.839</v>
          </cell>
        </row>
        <row r="876">
          <cell r="C876">
            <v>5278.93</v>
          </cell>
          <cell r="D876">
            <v>-3.141</v>
          </cell>
          <cell r="G876">
            <v>7795.8130000000001</v>
          </cell>
          <cell r="H876">
            <v>-3.76</v>
          </cell>
        </row>
        <row r="877">
          <cell r="C877">
            <v>5285.7420000000002</v>
          </cell>
          <cell r="D877">
            <v>-1.919</v>
          </cell>
          <cell r="G877">
            <v>7803.7349999999997</v>
          </cell>
          <cell r="H877">
            <v>-3.6120000000000001</v>
          </cell>
        </row>
        <row r="878">
          <cell r="C878">
            <v>5291.5659999999998</v>
          </cell>
          <cell r="D878">
            <v>-1.0509999999999999</v>
          </cell>
          <cell r="G878">
            <v>7816.9970000000003</v>
          </cell>
          <cell r="H878">
            <v>-3.8919999999999999</v>
          </cell>
        </row>
        <row r="879">
          <cell r="C879">
            <v>5301.5550000000003</v>
          </cell>
          <cell r="D879">
            <v>0.214</v>
          </cell>
          <cell r="G879">
            <v>7828.9070000000002</v>
          </cell>
          <cell r="H879">
            <v>-3.8490000000000002</v>
          </cell>
        </row>
        <row r="880">
          <cell r="C880">
            <v>5316.4</v>
          </cell>
          <cell r="D880">
            <v>1.774</v>
          </cell>
          <cell r="G880">
            <v>7844.2809999999999</v>
          </cell>
          <cell r="H880">
            <v>-3.8940000000000001</v>
          </cell>
        </row>
        <row r="881">
          <cell r="C881">
            <v>5323.1</v>
          </cell>
          <cell r="D881">
            <v>2.2400000000000002</v>
          </cell>
          <cell r="G881">
            <v>7862.152</v>
          </cell>
          <cell r="H881">
            <v>-3.8580000000000001</v>
          </cell>
        </row>
        <row r="882">
          <cell r="C882">
            <v>5328.4350000000004</v>
          </cell>
          <cell r="D882">
            <v>2.4849999999999999</v>
          </cell>
          <cell r="G882">
            <v>7873.59</v>
          </cell>
          <cell r="H882">
            <v>-3.7210000000000001</v>
          </cell>
        </row>
        <row r="883">
          <cell r="C883">
            <v>5330.3639999999996</v>
          </cell>
          <cell r="D883">
            <v>2.6150000000000002</v>
          </cell>
          <cell r="G883">
            <v>7887.7259999999997</v>
          </cell>
          <cell r="H883">
            <v>-3.633</v>
          </cell>
        </row>
        <row r="884">
          <cell r="C884">
            <v>5333.4390000000003</v>
          </cell>
          <cell r="D884">
            <v>2.5590000000000002</v>
          </cell>
          <cell r="G884">
            <v>7902.66</v>
          </cell>
          <cell r="H884">
            <v>-3.6480000000000001</v>
          </cell>
        </row>
        <row r="885">
          <cell r="C885">
            <v>5337.8370000000004</v>
          </cell>
          <cell r="D885">
            <v>2.4990000000000001</v>
          </cell>
          <cell r="G885">
            <v>7908.1970000000001</v>
          </cell>
          <cell r="H885">
            <v>-3.7360000000000002</v>
          </cell>
        </row>
        <row r="886">
          <cell r="C886">
            <v>5341.5879999999997</v>
          </cell>
          <cell r="D886">
            <v>2.0569999999999999</v>
          </cell>
          <cell r="G886">
            <v>7915.5129999999999</v>
          </cell>
          <cell r="H886">
            <v>-3.593</v>
          </cell>
        </row>
        <row r="887">
          <cell r="C887">
            <v>5344.585</v>
          </cell>
          <cell r="D887">
            <v>1.7689999999999999</v>
          </cell>
          <cell r="G887">
            <v>7919.87</v>
          </cell>
          <cell r="H887">
            <v>-3.75</v>
          </cell>
        </row>
        <row r="888">
          <cell r="C888">
            <v>5348.0339999999997</v>
          </cell>
          <cell r="D888">
            <v>1.292</v>
          </cell>
          <cell r="G888">
            <v>7924.3909999999996</v>
          </cell>
          <cell r="H888">
            <v>-3.6920000000000002</v>
          </cell>
        </row>
        <row r="889">
          <cell r="C889">
            <v>5353.0230000000001</v>
          </cell>
          <cell r="D889">
            <v>0.45900000000000002</v>
          </cell>
          <cell r="G889">
            <v>7929.1869999999999</v>
          </cell>
          <cell r="H889">
            <v>-3.613</v>
          </cell>
        </row>
        <row r="890">
          <cell r="C890">
            <v>5358.9340000000002</v>
          </cell>
          <cell r="D890">
            <v>-0.73899999999999999</v>
          </cell>
          <cell r="G890">
            <v>7932.2470000000003</v>
          </cell>
          <cell r="H890">
            <v>-3.4750000000000001</v>
          </cell>
        </row>
        <row r="891">
          <cell r="C891">
            <v>5362.9110000000001</v>
          </cell>
          <cell r="D891">
            <v>-1.456</v>
          </cell>
          <cell r="G891">
            <v>7937.5559999999996</v>
          </cell>
          <cell r="H891">
            <v>-3.4249999999999998</v>
          </cell>
        </row>
        <row r="892">
          <cell r="C892">
            <v>5366.5309999999999</v>
          </cell>
          <cell r="D892">
            <v>-2.395</v>
          </cell>
          <cell r="G892">
            <v>7942.6869999999999</v>
          </cell>
          <cell r="H892">
            <v>-3.5070000000000001</v>
          </cell>
        </row>
        <row r="893">
          <cell r="C893">
            <v>5371.6360000000004</v>
          </cell>
          <cell r="D893">
            <v>-3.6619999999999999</v>
          </cell>
          <cell r="G893">
            <v>7947.134</v>
          </cell>
          <cell r="H893">
            <v>-3.48</v>
          </cell>
        </row>
        <row r="894">
          <cell r="C894">
            <v>5376.8220000000001</v>
          </cell>
          <cell r="D894">
            <v>-4.9409999999999998</v>
          </cell>
          <cell r="G894">
            <v>7951.1239999999998</v>
          </cell>
          <cell r="H894">
            <v>-3.468</v>
          </cell>
        </row>
        <row r="895">
          <cell r="C895">
            <v>5385.018</v>
          </cell>
          <cell r="D895">
            <v>-6.3490000000000002</v>
          </cell>
          <cell r="G895">
            <v>7953.009</v>
          </cell>
          <cell r="H895">
            <v>-3.4769999999999999</v>
          </cell>
        </row>
        <row r="896">
          <cell r="C896">
            <v>5392.4960000000001</v>
          </cell>
          <cell r="D896">
            <v>-7.6139999999999999</v>
          </cell>
          <cell r="G896">
            <v>7957.8869999999997</v>
          </cell>
          <cell r="H896">
            <v>-3.4969999999999999</v>
          </cell>
        </row>
        <row r="897">
          <cell r="C897">
            <v>5397.4380000000001</v>
          </cell>
          <cell r="D897">
            <v>-8.0790000000000006</v>
          </cell>
          <cell r="G897">
            <v>7960.9930000000004</v>
          </cell>
          <cell r="H897">
            <v>-3.577</v>
          </cell>
        </row>
        <row r="898">
          <cell r="C898">
            <v>5412.7039999999997</v>
          </cell>
          <cell r="D898">
            <v>-9.2289999999999992</v>
          </cell>
          <cell r="G898">
            <v>7964.5039999999999</v>
          </cell>
          <cell r="H898">
            <v>-3.5569999999999999</v>
          </cell>
        </row>
        <row r="899">
          <cell r="C899">
            <v>5430.6679999999997</v>
          </cell>
          <cell r="D899">
            <v>-9.1590000000000007</v>
          </cell>
          <cell r="G899">
            <v>7966.1139999999996</v>
          </cell>
          <cell r="H899">
            <v>-3.597</v>
          </cell>
        </row>
        <row r="900">
          <cell r="C900">
            <v>5450.0820000000003</v>
          </cell>
          <cell r="D900">
            <v>-7.3529999999999998</v>
          </cell>
          <cell r="G900">
            <v>7968.1360000000004</v>
          </cell>
          <cell r="H900">
            <v>-3.5640000000000001</v>
          </cell>
        </row>
        <row r="901">
          <cell r="C901">
            <v>5453.9960000000001</v>
          </cell>
          <cell r="D901">
            <v>-6.7919999999999998</v>
          </cell>
          <cell r="G901">
            <v>7971.0219999999999</v>
          </cell>
          <cell r="H901">
            <v>-3.52</v>
          </cell>
        </row>
        <row r="902">
          <cell r="C902">
            <v>5459.3289999999997</v>
          </cell>
          <cell r="D902">
            <v>-6.02</v>
          </cell>
          <cell r="G902">
            <v>7974.6080000000002</v>
          </cell>
          <cell r="H902">
            <v>-3.3849999999999998</v>
          </cell>
        </row>
        <row r="903">
          <cell r="C903">
            <v>5464.31</v>
          </cell>
          <cell r="D903">
            <v>-5.3380000000000001</v>
          </cell>
          <cell r="G903">
            <v>7982.3239999999996</v>
          </cell>
          <cell r="H903">
            <v>-3.42</v>
          </cell>
        </row>
        <row r="904">
          <cell r="C904">
            <v>5469.1660000000002</v>
          </cell>
          <cell r="D904">
            <v>-4.6280000000000001</v>
          </cell>
          <cell r="G904">
            <v>7985.201</v>
          </cell>
          <cell r="H904">
            <v>-3.4319999999999999</v>
          </cell>
        </row>
        <row r="905">
          <cell r="C905">
            <v>5473.5330000000004</v>
          </cell>
          <cell r="D905">
            <v>-4.1130000000000004</v>
          </cell>
          <cell r="G905">
            <v>7992.3819999999996</v>
          </cell>
          <cell r="H905">
            <v>-3.4449999999999998</v>
          </cell>
        </row>
        <row r="906">
          <cell r="C906">
            <v>5480.1090000000004</v>
          </cell>
          <cell r="D906">
            <v>-3.2709999999999999</v>
          </cell>
          <cell r="G906">
            <v>8001.3540000000003</v>
          </cell>
          <cell r="H906">
            <v>-3.5950000000000002</v>
          </cell>
        </row>
        <row r="907">
          <cell r="C907">
            <v>5483.6260000000002</v>
          </cell>
          <cell r="D907">
            <v>-2.8439999999999999</v>
          </cell>
          <cell r="G907">
            <v>8008.8829999999998</v>
          </cell>
          <cell r="H907">
            <v>-3.7450000000000001</v>
          </cell>
        </row>
        <row r="908">
          <cell r="C908">
            <v>5488.6930000000002</v>
          </cell>
          <cell r="D908">
            <v>-2.3250000000000002</v>
          </cell>
          <cell r="G908">
            <v>8017.2039999999997</v>
          </cell>
          <cell r="H908">
            <v>-3.786</v>
          </cell>
        </row>
        <row r="909">
          <cell r="C909">
            <v>5492.8149999999996</v>
          </cell>
          <cell r="D909">
            <v>-1.9179999999999999</v>
          </cell>
          <cell r="G909">
            <v>8021.6629999999996</v>
          </cell>
          <cell r="H909">
            <v>-4.0979999999999999</v>
          </cell>
        </row>
        <row r="910">
          <cell r="C910">
            <v>5496.4290000000001</v>
          </cell>
          <cell r="D910">
            <v>-1.42</v>
          </cell>
          <cell r="G910">
            <v>8026.9989999999998</v>
          </cell>
          <cell r="H910">
            <v>-4.5090000000000003</v>
          </cell>
        </row>
        <row r="911">
          <cell r="C911">
            <v>5500.1049999999996</v>
          </cell>
          <cell r="D911">
            <v>-0.995</v>
          </cell>
          <cell r="G911">
            <v>8032.3909999999996</v>
          </cell>
          <cell r="H911">
            <v>-4.9880000000000004</v>
          </cell>
        </row>
        <row r="912">
          <cell r="C912">
            <v>5503.1840000000002</v>
          </cell>
          <cell r="D912">
            <v>-0.73099999999999998</v>
          </cell>
          <cell r="G912">
            <v>8035.76</v>
          </cell>
          <cell r="H912">
            <v>-5.3579999999999997</v>
          </cell>
        </row>
        <row r="913">
          <cell r="C913">
            <v>5506.5690000000004</v>
          </cell>
          <cell r="D913">
            <v>-0.47599999999999998</v>
          </cell>
          <cell r="G913">
            <v>8038.3230000000003</v>
          </cell>
          <cell r="H913">
            <v>-5.63</v>
          </cell>
        </row>
        <row r="914">
          <cell r="C914">
            <v>5510.91</v>
          </cell>
          <cell r="D914">
            <v>-2.8000000000000001E-2</v>
          </cell>
          <cell r="G914">
            <v>8041.6369999999997</v>
          </cell>
          <cell r="H914">
            <v>-5.9630000000000001</v>
          </cell>
        </row>
        <row r="915">
          <cell r="C915">
            <v>5516.2979999999998</v>
          </cell>
          <cell r="D915">
            <v>0.46200000000000002</v>
          </cell>
          <cell r="G915">
            <v>8045.6</v>
          </cell>
          <cell r="H915">
            <v>-6.2</v>
          </cell>
        </row>
        <row r="916">
          <cell r="C916">
            <v>5521.1869999999999</v>
          </cell>
          <cell r="D916">
            <v>0.92600000000000005</v>
          </cell>
          <cell r="G916">
            <v>8047.3670000000002</v>
          </cell>
          <cell r="H916">
            <v>-6.2389999999999999</v>
          </cell>
        </row>
        <row r="917">
          <cell r="C917">
            <v>5523.8029999999999</v>
          </cell>
          <cell r="D917">
            <v>1.0660000000000001</v>
          </cell>
          <cell r="G917">
            <v>8051.34</v>
          </cell>
          <cell r="H917">
            <v>-6.2960000000000003</v>
          </cell>
        </row>
        <row r="918">
          <cell r="C918">
            <v>5527.5249999999996</v>
          </cell>
          <cell r="D918">
            <v>1.3759999999999999</v>
          </cell>
          <cell r="G918">
            <v>8055.5839999999998</v>
          </cell>
          <cell r="H918">
            <v>-6.266</v>
          </cell>
        </row>
        <row r="919">
          <cell r="C919">
            <v>5532.7269999999999</v>
          </cell>
          <cell r="D919">
            <v>1.7789999999999999</v>
          </cell>
          <cell r="G919">
            <v>8059.0349999999999</v>
          </cell>
          <cell r="H919">
            <v>-6.2220000000000004</v>
          </cell>
        </row>
        <row r="920">
          <cell r="C920">
            <v>5539.55</v>
          </cell>
          <cell r="D920">
            <v>2.2349999999999999</v>
          </cell>
          <cell r="G920">
            <v>8061.3680000000004</v>
          </cell>
          <cell r="H920">
            <v>-6.2789999999999999</v>
          </cell>
        </row>
        <row r="921">
          <cell r="C921">
            <v>5542.8549999999996</v>
          </cell>
          <cell r="D921">
            <v>2.4950000000000001</v>
          </cell>
          <cell r="G921">
            <v>8064.11</v>
          </cell>
          <cell r="H921">
            <v>-6.27</v>
          </cell>
        </row>
        <row r="922">
          <cell r="C922">
            <v>5547.049</v>
          </cell>
          <cell r="D922">
            <v>2.7069999999999999</v>
          </cell>
          <cell r="G922">
            <v>8066.3329999999996</v>
          </cell>
          <cell r="H922">
            <v>-6.1970000000000001</v>
          </cell>
        </row>
        <row r="923">
          <cell r="C923">
            <v>5552.7860000000001</v>
          </cell>
          <cell r="D923">
            <v>3.0190000000000001</v>
          </cell>
          <cell r="G923">
            <v>8068.8770000000004</v>
          </cell>
          <cell r="H923">
            <v>-5.93</v>
          </cell>
        </row>
        <row r="924">
          <cell r="C924">
            <v>5556.6440000000002</v>
          </cell>
          <cell r="D924">
            <v>3.1120000000000001</v>
          </cell>
          <cell r="G924">
            <v>8071.8689999999997</v>
          </cell>
          <cell r="H924">
            <v>-5.6070000000000002</v>
          </cell>
        </row>
        <row r="925">
          <cell r="C925">
            <v>5560.7060000000001</v>
          </cell>
          <cell r="D925">
            <v>3.198</v>
          </cell>
          <cell r="G925">
            <v>8073.85</v>
          </cell>
          <cell r="H925">
            <v>-5.3730000000000002</v>
          </cell>
        </row>
        <row r="926">
          <cell r="C926">
            <v>5565.4549999999999</v>
          </cell>
          <cell r="D926">
            <v>3.4260000000000002</v>
          </cell>
          <cell r="G926">
            <v>8076.8620000000001</v>
          </cell>
          <cell r="H926">
            <v>-5</v>
          </cell>
        </row>
        <row r="927">
          <cell r="C927">
            <v>5570.0590000000002</v>
          </cell>
          <cell r="D927">
            <v>3.4569999999999999</v>
          </cell>
          <cell r="G927">
            <v>8079.4279999999999</v>
          </cell>
          <cell r="H927">
            <v>-4.6689999999999996</v>
          </cell>
        </row>
        <row r="928">
          <cell r="C928">
            <v>5574.6409999999996</v>
          </cell>
          <cell r="D928">
            <v>3.4220000000000002</v>
          </cell>
          <cell r="G928">
            <v>8082.8329999999996</v>
          </cell>
          <cell r="H928">
            <v>-4.2619999999999996</v>
          </cell>
        </row>
        <row r="929">
          <cell r="C929">
            <v>5579.5929999999998</v>
          </cell>
          <cell r="D929">
            <v>3.367</v>
          </cell>
          <cell r="G929">
            <v>8090.6270000000004</v>
          </cell>
          <cell r="H929">
            <v>-3.1549999999999998</v>
          </cell>
        </row>
        <row r="930">
          <cell r="C930">
            <v>5592.5590000000002</v>
          </cell>
          <cell r="D930">
            <v>3.24</v>
          </cell>
          <cell r="G930">
            <v>8095.9930000000004</v>
          </cell>
          <cell r="H930">
            <v>-2.5990000000000002</v>
          </cell>
        </row>
        <row r="931">
          <cell r="C931">
            <v>5601.951</v>
          </cell>
          <cell r="D931">
            <v>3.17</v>
          </cell>
          <cell r="G931">
            <v>8102.0619999999999</v>
          </cell>
          <cell r="H931">
            <v>-2.1760000000000002</v>
          </cell>
        </row>
        <row r="932">
          <cell r="C932">
            <v>5610.7579999999998</v>
          </cell>
          <cell r="D932">
            <v>3.0310000000000001</v>
          </cell>
          <cell r="G932">
            <v>8111.55</v>
          </cell>
          <cell r="H932">
            <v>-1.948</v>
          </cell>
        </row>
        <row r="933">
          <cell r="C933">
            <v>5625.9279999999999</v>
          </cell>
          <cell r="D933">
            <v>3.06</v>
          </cell>
          <cell r="G933">
            <v>8115.9170000000004</v>
          </cell>
          <cell r="H933">
            <v>-1.966</v>
          </cell>
        </row>
        <row r="934">
          <cell r="C934">
            <v>5638.1040000000003</v>
          </cell>
          <cell r="D934">
            <v>2.9449999999999998</v>
          </cell>
          <cell r="G934">
            <v>8119.9859999999999</v>
          </cell>
          <cell r="H934">
            <v>-2.0990000000000002</v>
          </cell>
        </row>
        <row r="935">
          <cell r="C935">
            <v>5656.0590000000002</v>
          </cell>
          <cell r="D935">
            <v>2.9129999999999998</v>
          </cell>
          <cell r="G935">
            <v>8123.5020000000004</v>
          </cell>
          <cell r="H935">
            <v>-2.302</v>
          </cell>
        </row>
        <row r="936">
          <cell r="C936">
            <v>5680.4930000000004</v>
          </cell>
          <cell r="D936">
            <v>2.7210000000000001</v>
          </cell>
          <cell r="G936">
            <v>8127.9769999999999</v>
          </cell>
          <cell r="H936">
            <v>-2.476</v>
          </cell>
        </row>
        <row r="937">
          <cell r="C937">
            <v>5705.2349999999997</v>
          </cell>
          <cell r="D937">
            <v>2.6</v>
          </cell>
          <cell r="G937">
            <v>8131.1139999999996</v>
          </cell>
          <cell r="H937">
            <v>-2.6360000000000001</v>
          </cell>
        </row>
        <row r="938">
          <cell r="C938">
            <v>5730.1360000000004</v>
          </cell>
          <cell r="D938">
            <v>2.8090000000000002</v>
          </cell>
          <cell r="G938">
            <v>8134.7849999999999</v>
          </cell>
          <cell r="H938">
            <v>-2.633</v>
          </cell>
        </row>
        <row r="939">
          <cell r="C939">
            <v>5747.35</v>
          </cell>
          <cell r="D939">
            <v>2.1779999999999999</v>
          </cell>
          <cell r="G939">
            <v>8139.067</v>
          </cell>
          <cell r="H939">
            <v>-2.8460000000000001</v>
          </cell>
        </row>
        <row r="940">
          <cell r="C940">
            <v>5769.2830000000004</v>
          </cell>
          <cell r="D940">
            <v>1.7609999999999999</v>
          </cell>
          <cell r="G940">
            <v>8142.3549999999996</v>
          </cell>
          <cell r="H940">
            <v>-2.9910000000000001</v>
          </cell>
        </row>
        <row r="941">
          <cell r="C941">
            <v>5786.72</v>
          </cell>
          <cell r="D941">
            <v>1.544</v>
          </cell>
          <cell r="G941">
            <v>8143.7820000000002</v>
          </cell>
          <cell r="H941">
            <v>-3.0920000000000001</v>
          </cell>
        </row>
        <row r="942">
          <cell r="C942">
            <v>5807.3950000000004</v>
          </cell>
          <cell r="D942">
            <v>1.585</v>
          </cell>
          <cell r="G942">
            <v>8147.8069999999998</v>
          </cell>
          <cell r="H942">
            <v>-3.3090000000000002</v>
          </cell>
        </row>
        <row r="943">
          <cell r="C943">
            <v>5829.7929999999997</v>
          </cell>
          <cell r="D943">
            <v>1.6539999999999999</v>
          </cell>
          <cell r="G943">
            <v>8150.5169999999998</v>
          </cell>
          <cell r="H943">
            <v>-3.5670000000000002</v>
          </cell>
        </row>
        <row r="944">
          <cell r="C944">
            <v>5854.875</v>
          </cell>
          <cell r="D944">
            <v>1.621</v>
          </cell>
          <cell r="G944">
            <v>8152.9740000000002</v>
          </cell>
          <cell r="H944">
            <v>-3.7429999999999999</v>
          </cell>
        </row>
        <row r="945">
          <cell r="C945">
            <v>5874.1379999999999</v>
          </cell>
          <cell r="D945">
            <v>1.581</v>
          </cell>
          <cell r="G945">
            <v>8158.3649999999998</v>
          </cell>
          <cell r="H945">
            <v>-4.0199999999999996</v>
          </cell>
        </row>
        <row r="946">
          <cell r="C946">
            <v>5895.37</v>
          </cell>
          <cell r="D946">
            <v>1.774</v>
          </cell>
          <cell r="G946">
            <v>8162.6750000000002</v>
          </cell>
          <cell r="H946">
            <v>-4.1689999999999996</v>
          </cell>
        </row>
        <row r="947">
          <cell r="C947">
            <v>5929.9279999999999</v>
          </cell>
          <cell r="D947">
            <v>1.929</v>
          </cell>
          <cell r="G947">
            <v>8172.8339999999998</v>
          </cell>
          <cell r="H947">
            <v>-4.33</v>
          </cell>
        </row>
        <row r="948">
          <cell r="C948">
            <v>5949.8850000000002</v>
          </cell>
          <cell r="D948">
            <v>1.8180000000000001</v>
          </cell>
          <cell r="G948">
            <v>8185.1360000000004</v>
          </cell>
          <cell r="H948">
            <v>-4.4909999999999997</v>
          </cell>
        </row>
        <row r="949">
          <cell r="C949">
            <v>5956.8109999999997</v>
          </cell>
          <cell r="D949">
            <v>1.671</v>
          </cell>
          <cell r="G949">
            <v>8192.5830000000005</v>
          </cell>
          <cell r="H949">
            <v>-4.5620000000000003</v>
          </cell>
        </row>
        <row r="950">
          <cell r="C950">
            <v>5961.4539999999997</v>
          </cell>
          <cell r="D950">
            <v>1.59</v>
          </cell>
          <cell r="G950">
            <v>8203.6759999999995</v>
          </cell>
          <cell r="H950">
            <v>-4.5439999999999996</v>
          </cell>
        </row>
        <row r="951">
          <cell r="C951">
            <v>5968.6779999999999</v>
          </cell>
          <cell r="D951">
            <v>1.552</v>
          </cell>
          <cell r="G951">
            <v>8211.3819999999996</v>
          </cell>
          <cell r="H951">
            <v>-4.4720000000000004</v>
          </cell>
        </row>
        <row r="952">
          <cell r="C952">
            <v>5972.32</v>
          </cell>
          <cell r="D952">
            <v>1.5129999999999999</v>
          </cell>
          <cell r="G952">
            <v>8224.2999999999993</v>
          </cell>
          <cell r="H952">
            <v>-4.3120000000000003</v>
          </cell>
        </row>
        <row r="953">
          <cell r="C953">
            <v>5977.683</v>
          </cell>
          <cell r="D953">
            <v>1.548</v>
          </cell>
          <cell r="G953">
            <v>8241.9840000000004</v>
          </cell>
          <cell r="H953">
            <v>-4.4790000000000001</v>
          </cell>
        </row>
        <row r="954">
          <cell r="C954">
            <v>5984.8850000000002</v>
          </cell>
          <cell r="D954">
            <v>1.52</v>
          </cell>
          <cell r="G954">
            <v>8258.1589999999997</v>
          </cell>
          <cell r="H954">
            <v>-4.3550000000000004</v>
          </cell>
        </row>
        <row r="955">
          <cell r="C955">
            <v>5995.5709999999999</v>
          </cell>
          <cell r="D955">
            <v>1.3460000000000001</v>
          </cell>
          <cell r="G955">
            <v>8261.7309999999998</v>
          </cell>
          <cell r="H955">
            <v>-4.2030000000000003</v>
          </cell>
        </row>
        <row r="956">
          <cell r="C956">
            <v>6002.0709999999999</v>
          </cell>
          <cell r="D956">
            <v>1.2350000000000001</v>
          </cell>
          <cell r="G956">
            <v>8274.2510000000002</v>
          </cell>
          <cell r="H956">
            <v>-4.2990000000000004</v>
          </cell>
        </row>
        <row r="957">
          <cell r="C957">
            <v>6015.0559999999996</v>
          </cell>
          <cell r="D957">
            <v>1.1120000000000001</v>
          </cell>
          <cell r="G957">
            <v>8285.6560000000009</v>
          </cell>
          <cell r="H957">
            <v>-4.2350000000000003</v>
          </cell>
        </row>
        <row r="958">
          <cell r="C958">
            <v>6022.55</v>
          </cell>
          <cell r="D958">
            <v>1.1659999999999999</v>
          </cell>
          <cell r="G958">
            <v>8297.7139999999999</v>
          </cell>
          <cell r="H958">
            <v>-4.2300000000000004</v>
          </cell>
        </row>
        <row r="959">
          <cell r="C959">
            <v>6033.9260000000004</v>
          </cell>
          <cell r="D959">
            <v>1.212</v>
          </cell>
          <cell r="G959">
            <v>8310.268</v>
          </cell>
          <cell r="H959">
            <v>-4.1870000000000003</v>
          </cell>
        </row>
        <row r="960">
          <cell r="C960">
            <v>6044.7960000000003</v>
          </cell>
          <cell r="D960">
            <v>1.18</v>
          </cell>
          <cell r="G960">
            <v>8324.1679999999997</v>
          </cell>
          <cell r="H960">
            <v>-4.1310000000000002</v>
          </cell>
        </row>
        <row r="961">
          <cell r="C961">
            <v>6064.5860000000002</v>
          </cell>
          <cell r="D961">
            <v>0.61</v>
          </cell>
          <cell r="G961">
            <v>8336.8829999999998</v>
          </cell>
          <cell r="H961">
            <v>-4.2309999999999999</v>
          </cell>
        </row>
        <row r="962">
          <cell r="C962">
            <v>6082.3440000000001</v>
          </cell>
          <cell r="D962">
            <v>0.115</v>
          </cell>
          <cell r="G962">
            <v>8347.5990000000002</v>
          </cell>
          <cell r="H962">
            <v>-4.3259999999999996</v>
          </cell>
        </row>
        <row r="963">
          <cell r="C963">
            <v>6101.6509999999998</v>
          </cell>
          <cell r="D963">
            <v>-0.442</v>
          </cell>
          <cell r="G963">
            <v>8359.7109999999993</v>
          </cell>
          <cell r="H963">
            <v>-4.234</v>
          </cell>
        </row>
        <row r="964">
          <cell r="C964">
            <v>6115.6589999999997</v>
          </cell>
          <cell r="D964">
            <v>-0.79400000000000004</v>
          </cell>
          <cell r="G964">
            <v>8367.7189999999991</v>
          </cell>
          <cell r="H964">
            <v>-4.2830000000000004</v>
          </cell>
        </row>
        <row r="965">
          <cell r="C965">
            <v>6133.1130000000003</v>
          </cell>
          <cell r="D965">
            <v>-1.3360000000000001</v>
          </cell>
          <cell r="G965">
            <v>8373.3070000000007</v>
          </cell>
          <cell r="H965">
            <v>-4.2050000000000001</v>
          </cell>
        </row>
        <row r="966">
          <cell r="C966">
            <v>6147.3119999999999</v>
          </cell>
          <cell r="D966">
            <v>-2.0299999999999998</v>
          </cell>
          <cell r="G966">
            <v>8376.6859999999997</v>
          </cell>
          <cell r="H966">
            <v>-4.2270000000000003</v>
          </cell>
        </row>
        <row r="967">
          <cell r="C967">
            <v>6167.491</v>
          </cell>
          <cell r="D967">
            <v>-2.61</v>
          </cell>
          <cell r="G967">
            <v>8379.0740000000005</v>
          </cell>
          <cell r="H967">
            <v>-4.1929999999999996</v>
          </cell>
        </row>
        <row r="968">
          <cell r="C968">
            <v>6181.8890000000001</v>
          </cell>
          <cell r="D968">
            <v>-2.6320000000000001</v>
          </cell>
          <cell r="G968">
            <v>8379.8009999999995</v>
          </cell>
          <cell r="H968">
            <v>-4.1849999999999996</v>
          </cell>
        </row>
        <row r="969">
          <cell r="C969">
            <v>6186.09</v>
          </cell>
          <cell r="D969">
            <v>-2.403</v>
          </cell>
          <cell r="G969">
            <v>8387.9920000000002</v>
          </cell>
          <cell r="H969">
            <v>-4.1710000000000003</v>
          </cell>
        </row>
        <row r="970">
          <cell r="C970">
            <v>6192.9340000000002</v>
          </cell>
          <cell r="D970">
            <v>-2.2400000000000002</v>
          </cell>
          <cell r="G970">
            <v>8394.643</v>
          </cell>
          <cell r="H970">
            <v>-4.1280000000000001</v>
          </cell>
        </row>
        <row r="971">
          <cell r="C971">
            <v>6200.2190000000001</v>
          </cell>
          <cell r="D971">
            <v>-1.7649999999999999</v>
          </cell>
          <cell r="G971">
            <v>8399.3539999999994</v>
          </cell>
          <cell r="H971">
            <v>-4.1420000000000003</v>
          </cell>
        </row>
        <row r="972">
          <cell r="C972">
            <v>6204.7610000000004</v>
          </cell>
          <cell r="D972">
            <v>-1.5309999999999999</v>
          </cell>
          <cell r="G972">
            <v>8406.9470000000001</v>
          </cell>
          <cell r="H972">
            <v>-4.2039999999999997</v>
          </cell>
        </row>
        <row r="973">
          <cell r="C973">
            <v>6210.8379999999997</v>
          </cell>
          <cell r="D973">
            <v>-1.2190000000000001</v>
          </cell>
          <cell r="G973">
            <v>8410.2960000000003</v>
          </cell>
          <cell r="H973">
            <v>-4.1609999999999996</v>
          </cell>
        </row>
        <row r="974">
          <cell r="C974">
            <v>6214.7690000000002</v>
          </cell>
          <cell r="D974">
            <v>-1.069</v>
          </cell>
          <cell r="G974">
            <v>8422</v>
          </cell>
          <cell r="H974">
            <v>-4.0430000000000001</v>
          </cell>
        </row>
        <row r="975">
          <cell r="C975">
            <v>6219.7860000000001</v>
          </cell>
          <cell r="D975">
            <v>-0.69599999999999995</v>
          </cell>
          <cell r="G975">
            <v>8444.3060000000005</v>
          </cell>
          <cell r="H975">
            <v>-3.9590000000000001</v>
          </cell>
        </row>
        <row r="976">
          <cell r="C976">
            <v>6227.6040000000003</v>
          </cell>
          <cell r="D976">
            <v>-0.35</v>
          </cell>
          <cell r="G976">
            <v>8463.7839999999997</v>
          </cell>
          <cell r="H976">
            <v>-3.9460000000000002</v>
          </cell>
        </row>
        <row r="977">
          <cell r="C977">
            <v>6231.0389999999998</v>
          </cell>
          <cell r="D977">
            <v>-0.27300000000000002</v>
          </cell>
          <cell r="G977">
            <v>8483.9120000000003</v>
          </cell>
          <cell r="H977">
            <v>-3.85</v>
          </cell>
        </row>
        <row r="978">
          <cell r="C978">
            <v>6236.6819999999998</v>
          </cell>
          <cell r="D978">
            <v>9.1999999999999998E-2</v>
          </cell>
          <cell r="G978">
            <v>8499.8369999999995</v>
          </cell>
          <cell r="H978">
            <v>-3.8650000000000002</v>
          </cell>
        </row>
        <row r="979">
          <cell r="C979">
            <v>6243.6059999999998</v>
          </cell>
          <cell r="D979">
            <v>0.34599999999999997</v>
          </cell>
          <cell r="G979">
            <v>8520.9840000000004</v>
          </cell>
          <cell r="H979">
            <v>-3.7629999999999999</v>
          </cell>
        </row>
        <row r="980">
          <cell r="C980">
            <v>6246.107</v>
          </cell>
          <cell r="D980">
            <v>0.34899999999999998</v>
          </cell>
          <cell r="G980">
            <v>8532.1020000000008</v>
          </cell>
          <cell r="H980">
            <v>-3.7930000000000001</v>
          </cell>
        </row>
        <row r="981">
          <cell r="C981">
            <v>6251.9610000000002</v>
          </cell>
          <cell r="D981">
            <v>0.65400000000000003</v>
          </cell>
          <cell r="G981">
            <v>8538.8019999999997</v>
          </cell>
          <cell r="H981">
            <v>-3.7410000000000001</v>
          </cell>
        </row>
        <row r="982">
          <cell r="C982">
            <v>6258.1629999999996</v>
          </cell>
          <cell r="D982">
            <v>0.89</v>
          </cell>
          <cell r="G982">
            <v>8544.3580000000002</v>
          </cell>
          <cell r="H982">
            <v>-3.6320000000000001</v>
          </cell>
        </row>
        <row r="983">
          <cell r="C983">
            <v>6262.3580000000002</v>
          </cell>
          <cell r="D983">
            <v>0.91100000000000003</v>
          </cell>
          <cell r="G983">
            <v>8548.5519999999997</v>
          </cell>
          <cell r="H983">
            <v>-3.681</v>
          </cell>
        </row>
        <row r="984">
          <cell r="C984">
            <v>6267.9369999999999</v>
          </cell>
          <cell r="D984">
            <v>1.2130000000000001</v>
          </cell>
          <cell r="G984">
            <v>8553.0869999999995</v>
          </cell>
          <cell r="H984">
            <v>-3.5219999999999998</v>
          </cell>
        </row>
        <row r="985">
          <cell r="C985">
            <v>6272.826</v>
          </cell>
          <cell r="D985">
            <v>1.4570000000000001</v>
          </cell>
          <cell r="G985">
            <v>8556.2450000000008</v>
          </cell>
          <cell r="H985">
            <v>-3.56</v>
          </cell>
        </row>
        <row r="986">
          <cell r="C986">
            <v>6276.5889999999999</v>
          </cell>
          <cell r="D986">
            <v>1.627</v>
          </cell>
          <cell r="G986">
            <v>8560.9709999999995</v>
          </cell>
          <cell r="H986">
            <v>-3.6520000000000001</v>
          </cell>
        </row>
        <row r="987">
          <cell r="C987">
            <v>6281.3829999999998</v>
          </cell>
          <cell r="D987">
            <v>1.7889999999999999</v>
          </cell>
          <cell r="G987">
            <v>8565.9609999999993</v>
          </cell>
          <cell r="H987">
            <v>-3.79</v>
          </cell>
        </row>
        <row r="988">
          <cell r="C988">
            <v>6287.2120000000004</v>
          </cell>
          <cell r="D988">
            <v>1.784</v>
          </cell>
          <cell r="G988">
            <v>8569.8369999999995</v>
          </cell>
          <cell r="H988">
            <v>-3.8679999999999999</v>
          </cell>
        </row>
        <row r="989">
          <cell r="C989">
            <v>6297.0029999999997</v>
          </cell>
          <cell r="D989">
            <v>1.6879999999999999</v>
          </cell>
          <cell r="G989">
            <v>8574.393</v>
          </cell>
          <cell r="H989">
            <v>-3.9750000000000001</v>
          </cell>
        </row>
        <row r="990">
          <cell r="C990">
            <v>6303.8580000000002</v>
          </cell>
          <cell r="D990">
            <v>1.6479999999999999</v>
          </cell>
          <cell r="G990">
            <v>8579.5859999999993</v>
          </cell>
          <cell r="H990">
            <v>-4.0330000000000004</v>
          </cell>
        </row>
        <row r="991">
          <cell r="C991">
            <v>6309.95</v>
          </cell>
          <cell r="D991">
            <v>1.498</v>
          </cell>
          <cell r="G991">
            <v>8583.3490000000002</v>
          </cell>
          <cell r="H991">
            <v>-4.0990000000000002</v>
          </cell>
        </row>
        <row r="992">
          <cell r="C992">
            <v>6321.4750000000004</v>
          </cell>
          <cell r="D992">
            <v>1.45</v>
          </cell>
          <cell r="G992">
            <v>8585.2990000000009</v>
          </cell>
          <cell r="H992">
            <v>-4.1520000000000001</v>
          </cell>
        </row>
        <row r="993">
          <cell r="C993">
            <v>6330.8969999999999</v>
          </cell>
          <cell r="D993">
            <v>1.696</v>
          </cell>
          <cell r="G993">
            <v>8588.1409999999996</v>
          </cell>
          <cell r="H993">
            <v>-4.1289999999999996</v>
          </cell>
        </row>
        <row r="994">
          <cell r="C994">
            <v>6337.3180000000002</v>
          </cell>
          <cell r="D994">
            <v>1.855</v>
          </cell>
          <cell r="G994">
            <v>8595.5349999999999</v>
          </cell>
          <cell r="H994">
            <v>-3.9430000000000001</v>
          </cell>
        </row>
        <row r="995">
          <cell r="C995">
            <v>6342.308</v>
          </cell>
          <cell r="D995">
            <v>2.1240000000000001</v>
          </cell>
          <cell r="G995">
            <v>8604.4330000000009</v>
          </cell>
          <cell r="H995">
            <v>-3.923</v>
          </cell>
        </row>
        <row r="996">
          <cell r="C996">
            <v>6348.6210000000001</v>
          </cell>
          <cell r="D996">
            <v>2.4169999999999998</v>
          </cell>
          <cell r="G996">
            <v>8606.7720000000008</v>
          </cell>
          <cell r="H996">
            <v>-3.9870000000000001</v>
          </cell>
        </row>
        <row r="997">
          <cell r="C997">
            <v>6353.366</v>
          </cell>
          <cell r="D997">
            <v>2.6269999999999998</v>
          </cell>
          <cell r="G997">
            <v>8610.8150000000005</v>
          </cell>
          <cell r="H997">
            <v>-4.0629999999999997</v>
          </cell>
        </row>
        <row r="998">
          <cell r="C998">
            <v>6359.1480000000001</v>
          </cell>
          <cell r="D998">
            <v>2.7530000000000001</v>
          </cell>
          <cell r="G998">
            <v>8621.0609999999997</v>
          </cell>
          <cell r="H998">
            <v>-3.59</v>
          </cell>
        </row>
        <row r="999">
          <cell r="C999">
            <v>6364.7380000000003</v>
          </cell>
          <cell r="D999">
            <v>2.9990000000000001</v>
          </cell>
          <cell r="G999">
            <v>8635.9410000000007</v>
          </cell>
          <cell r="H999">
            <v>-3.6309999999999998</v>
          </cell>
        </row>
        <row r="1000">
          <cell r="C1000">
            <v>6369.71</v>
          </cell>
          <cell r="D1000">
            <v>3.1240000000000001</v>
          </cell>
          <cell r="G1000">
            <v>8651.1769999999997</v>
          </cell>
          <cell r="H1000">
            <v>-3.5009999999999999</v>
          </cell>
        </row>
        <row r="1001">
          <cell r="C1001">
            <v>6375.433</v>
          </cell>
          <cell r="D1001">
            <v>3.1909999999999998</v>
          </cell>
          <cell r="G1001">
            <v>8666.3240000000005</v>
          </cell>
          <cell r="H1001">
            <v>-3.47</v>
          </cell>
        </row>
        <row r="1002">
          <cell r="C1002">
            <v>6382.0720000000001</v>
          </cell>
          <cell r="D1002">
            <v>3.3050000000000002</v>
          </cell>
          <cell r="G1002">
            <v>8682.2819999999992</v>
          </cell>
          <cell r="H1002">
            <v>-3.4169999999999998</v>
          </cell>
        </row>
        <row r="1003">
          <cell r="C1003">
            <v>6389.0240000000003</v>
          </cell>
          <cell r="D1003">
            <v>3.363</v>
          </cell>
          <cell r="G1003">
            <v>8691.7360000000008</v>
          </cell>
          <cell r="H1003">
            <v>-3.387</v>
          </cell>
        </row>
        <row r="1004">
          <cell r="C1004">
            <v>6395.1819999999998</v>
          </cell>
          <cell r="D1004">
            <v>3.3180000000000001</v>
          </cell>
          <cell r="G1004">
            <v>8697.8119999999999</v>
          </cell>
          <cell r="H1004">
            <v>-3.298</v>
          </cell>
        </row>
        <row r="1005">
          <cell r="C1005">
            <v>6403.4089999999997</v>
          </cell>
          <cell r="D1005">
            <v>3.27</v>
          </cell>
          <cell r="G1005">
            <v>8702.2420000000002</v>
          </cell>
          <cell r="H1005">
            <v>-3.2069999999999999</v>
          </cell>
        </row>
        <row r="1006">
          <cell r="C1006">
            <v>6407.951</v>
          </cell>
          <cell r="D1006">
            <v>3.1230000000000002</v>
          </cell>
          <cell r="G1006">
            <v>8705.2420000000002</v>
          </cell>
          <cell r="H1006">
            <v>-3.14</v>
          </cell>
        </row>
        <row r="1007">
          <cell r="C1007">
            <v>6414.7839999999997</v>
          </cell>
          <cell r="D1007">
            <v>3.2530000000000001</v>
          </cell>
          <cell r="G1007">
            <v>8710.2479999999996</v>
          </cell>
          <cell r="H1007">
            <v>-3.1309999999999998</v>
          </cell>
        </row>
        <row r="1008">
          <cell r="C1008">
            <v>6419.9579999999996</v>
          </cell>
          <cell r="D1008">
            <v>3.03</v>
          </cell>
          <cell r="G1008">
            <v>8711.9959999999992</v>
          </cell>
          <cell r="H1008">
            <v>-3.1589999999999998</v>
          </cell>
        </row>
        <row r="1009">
          <cell r="C1009">
            <v>6424.8280000000004</v>
          </cell>
          <cell r="D1009">
            <v>2.8220000000000001</v>
          </cell>
          <cell r="G1009">
            <v>8713.6839999999993</v>
          </cell>
          <cell r="H1009">
            <v>-3.1619999999999999</v>
          </cell>
        </row>
        <row r="1010">
          <cell r="C1010">
            <v>6429.357</v>
          </cell>
          <cell r="D1010">
            <v>2.6469999999999998</v>
          </cell>
          <cell r="G1010">
            <v>8718.0210000000006</v>
          </cell>
          <cell r="H1010">
            <v>-3.1629999999999998</v>
          </cell>
        </row>
        <row r="1011">
          <cell r="C1011">
            <v>6433.87</v>
          </cell>
          <cell r="D1011">
            <v>2.4079999999999999</v>
          </cell>
          <cell r="G1011">
            <v>8721.9950000000008</v>
          </cell>
          <cell r="H1011">
            <v>-3.0350000000000001</v>
          </cell>
        </row>
        <row r="1012">
          <cell r="C1012">
            <v>6438.75</v>
          </cell>
          <cell r="D1012">
            <v>2.2469999999999999</v>
          </cell>
          <cell r="G1012">
            <v>8724.4159999999993</v>
          </cell>
          <cell r="H1012">
            <v>-3.0529999999999999</v>
          </cell>
        </row>
        <row r="1013">
          <cell r="C1013">
            <v>6442.9589999999998</v>
          </cell>
          <cell r="D1013">
            <v>1.8859999999999999</v>
          </cell>
          <cell r="G1013">
            <v>8728.2569999999996</v>
          </cell>
          <cell r="H1013">
            <v>-2.9489999999999998</v>
          </cell>
        </row>
        <row r="1014">
          <cell r="C1014">
            <v>6447.8559999999998</v>
          </cell>
          <cell r="D1014">
            <v>1.522</v>
          </cell>
          <cell r="G1014">
            <v>8729.8780000000006</v>
          </cell>
          <cell r="H1014">
            <v>-3.0409999999999999</v>
          </cell>
        </row>
        <row r="1015">
          <cell r="C1015">
            <v>6454.8959999999997</v>
          </cell>
          <cell r="D1015">
            <v>1.0960000000000001</v>
          </cell>
          <cell r="G1015">
            <v>8734.2389999999996</v>
          </cell>
          <cell r="H1015">
            <v>-3.0419999999999998</v>
          </cell>
        </row>
        <row r="1016">
          <cell r="C1016">
            <v>6457.4679999999998</v>
          </cell>
          <cell r="D1016">
            <v>0.77200000000000002</v>
          </cell>
          <cell r="G1016">
            <v>8737.4240000000009</v>
          </cell>
          <cell r="H1016">
            <v>-2.992</v>
          </cell>
        </row>
        <row r="1017">
          <cell r="C1017">
            <v>6469.8869999999997</v>
          </cell>
          <cell r="D1017">
            <v>0.83299999999999996</v>
          </cell>
          <cell r="G1017">
            <v>8742.1209999999992</v>
          </cell>
          <cell r="H1017">
            <v>-3.1890000000000001</v>
          </cell>
        </row>
        <row r="1018">
          <cell r="C1018">
            <v>6474.8280000000004</v>
          </cell>
          <cell r="D1018">
            <v>0.81599999999999995</v>
          </cell>
          <cell r="G1018">
            <v>8744.3619999999992</v>
          </cell>
          <cell r="H1018">
            <v>-3.302</v>
          </cell>
        </row>
        <row r="1019">
          <cell r="C1019">
            <v>6483.451</v>
          </cell>
          <cell r="D1019">
            <v>0.755</v>
          </cell>
          <cell r="G1019">
            <v>8747.6919999999991</v>
          </cell>
          <cell r="H1019">
            <v>-3.4870000000000001</v>
          </cell>
        </row>
        <row r="1020">
          <cell r="C1020">
            <v>6493.2</v>
          </cell>
          <cell r="D1020">
            <v>1.127</v>
          </cell>
          <cell r="G1020">
            <v>8751.5429999999997</v>
          </cell>
          <cell r="H1020">
            <v>-3.5950000000000002</v>
          </cell>
        </row>
        <row r="1021">
          <cell r="C1021">
            <v>6502.8270000000002</v>
          </cell>
          <cell r="D1021">
            <v>1.417</v>
          </cell>
          <cell r="G1021">
            <v>8756.0669999999991</v>
          </cell>
          <cell r="H1021">
            <v>-3.6930000000000001</v>
          </cell>
        </row>
        <row r="1022">
          <cell r="C1022">
            <v>6523.9250000000002</v>
          </cell>
          <cell r="D1022">
            <v>1.7509999999999999</v>
          </cell>
          <cell r="G1022">
            <v>8758.9490000000005</v>
          </cell>
          <cell r="H1022">
            <v>-3.8610000000000002</v>
          </cell>
        </row>
        <row r="1023">
          <cell r="C1023">
            <v>6532.5749999999998</v>
          </cell>
          <cell r="D1023">
            <v>2.0070000000000001</v>
          </cell>
          <cell r="G1023">
            <v>8763.7849999999999</v>
          </cell>
          <cell r="H1023">
            <v>-4.09</v>
          </cell>
        </row>
        <row r="1024">
          <cell r="C1024">
            <v>6549.558</v>
          </cell>
          <cell r="D1024">
            <v>2.5630000000000002</v>
          </cell>
          <cell r="G1024">
            <v>8767.0049999999992</v>
          </cell>
          <cell r="H1024">
            <v>-4.1029999999999998</v>
          </cell>
        </row>
        <row r="1025">
          <cell r="C1025">
            <v>6570.0010000000002</v>
          </cell>
          <cell r="D1025">
            <v>2.996</v>
          </cell>
          <cell r="G1025">
            <v>8772.1689999999999</v>
          </cell>
          <cell r="H1025">
            <v>-4.2130000000000001</v>
          </cell>
        </row>
        <row r="1026">
          <cell r="C1026">
            <v>6582.3289999999997</v>
          </cell>
          <cell r="D1026">
            <v>3.3039999999999998</v>
          </cell>
          <cell r="G1026">
            <v>8776.9089999999997</v>
          </cell>
          <cell r="H1026">
            <v>-4.5720000000000001</v>
          </cell>
        </row>
        <row r="1027">
          <cell r="C1027">
            <v>6592.402</v>
          </cell>
          <cell r="D1027">
            <v>3.5590000000000002</v>
          </cell>
          <cell r="G1027">
            <v>8779.7870000000003</v>
          </cell>
          <cell r="H1027">
            <v>-4.569</v>
          </cell>
        </row>
        <row r="1028">
          <cell r="C1028">
            <v>6615.5420000000004</v>
          </cell>
          <cell r="D1028">
            <v>3.883</v>
          </cell>
          <cell r="G1028">
            <v>8784.18</v>
          </cell>
          <cell r="H1028">
            <v>-4.6820000000000004</v>
          </cell>
        </row>
        <row r="1029">
          <cell r="C1029">
            <v>6630.9639999999999</v>
          </cell>
          <cell r="D1029">
            <v>4.0629999999999997</v>
          </cell>
          <cell r="G1029">
            <v>8789.4660000000003</v>
          </cell>
          <cell r="H1029">
            <v>-4.766</v>
          </cell>
        </row>
        <row r="1030">
          <cell r="C1030">
            <v>6645.6350000000002</v>
          </cell>
          <cell r="D1030">
            <v>4.4950000000000001</v>
          </cell>
          <cell r="G1030">
            <v>8792.7659999999996</v>
          </cell>
          <cell r="H1030">
            <v>-4.8490000000000002</v>
          </cell>
        </row>
        <row r="1031">
          <cell r="C1031">
            <v>6690.7250000000004</v>
          </cell>
          <cell r="D1031">
            <v>4.1849999999999996</v>
          </cell>
          <cell r="G1031">
            <v>8799.9040000000005</v>
          </cell>
          <cell r="H1031">
            <v>-4.9320000000000004</v>
          </cell>
        </row>
        <row r="1032">
          <cell r="C1032">
            <v>6733.9970000000003</v>
          </cell>
          <cell r="D1032">
            <v>3.69</v>
          </cell>
          <cell r="G1032">
            <v>8807.8580000000002</v>
          </cell>
          <cell r="H1032">
            <v>-4.8879999999999999</v>
          </cell>
        </row>
        <row r="1033">
          <cell r="C1033">
            <v>6742.2420000000002</v>
          </cell>
          <cell r="D1033">
            <v>3.802</v>
          </cell>
          <cell r="G1033">
            <v>8817.0619999999999</v>
          </cell>
          <cell r="H1033">
            <v>-4.9550000000000001</v>
          </cell>
        </row>
        <row r="1034">
          <cell r="C1034">
            <v>6753.8270000000002</v>
          </cell>
          <cell r="D1034">
            <v>3.6459999999999999</v>
          </cell>
          <cell r="G1034">
            <v>8829.0570000000007</v>
          </cell>
          <cell r="H1034">
            <v>-4.8490000000000002</v>
          </cell>
        </row>
        <row r="1035">
          <cell r="C1035">
            <v>6770.7269999999999</v>
          </cell>
          <cell r="D1035">
            <v>3.9870000000000001</v>
          </cell>
          <cell r="G1035">
            <v>8841.2489999999998</v>
          </cell>
          <cell r="H1035">
            <v>-4.718</v>
          </cell>
        </row>
        <row r="1036">
          <cell r="C1036">
            <v>6788.3530000000001</v>
          </cell>
          <cell r="D1036">
            <v>3.6819999999999999</v>
          </cell>
          <cell r="G1036">
            <v>8855.4220000000005</v>
          </cell>
          <cell r="H1036">
            <v>-4.7640000000000002</v>
          </cell>
        </row>
        <row r="1037">
          <cell r="C1037">
            <v>6805.3850000000002</v>
          </cell>
          <cell r="D1037">
            <v>3.3570000000000002</v>
          </cell>
          <cell r="G1037">
            <v>8871.2459999999992</v>
          </cell>
          <cell r="H1037">
            <v>-4.8019999999999996</v>
          </cell>
        </row>
        <row r="1038">
          <cell r="C1038">
            <v>6818.8890000000001</v>
          </cell>
          <cell r="D1038">
            <v>3.4260000000000002</v>
          </cell>
          <cell r="G1038">
            <v>8884.4110000000001</v>
          </cell>
          <cell r="H1038">
            <v>-4.8920000000000003</v>
          </cell>
        </row>
        <row r="1039">
          <cell r="C1039">
            <v>6833.6260000000002</v>
          </cell>
          <cell r="D1039">
            <v>2.7610000000000001</v>
          </cell>
          <cell r="G1039">
            <v>8897.0190000000002</v>
          </cell>
          <cell r="H1039">
            <v>-4.8719999999999999</v>
          </cell>
        </row>
        <row r="1040">
          <cell r="C1040">
            <v>6846.8450000000003</v>
          </cell>
          <cell r="D1040">
            <v>2.5510000000000002</v>
          </cell>
          <cell r="G1040">
            <v>8912.81</v>
          </cell>
          <cell r="H1040">
            <v>-4.9329999999999998</v>
          </cell>
        </row>
        <row r="1041">
          <cell r="C1041">
            <v>6860.2349999999997</v>
          </cell>
          <cell r="D1041">
            <v>2.2559999999999998</v>
          </cell>
          <cell r="G1041">
            <v>8937.0589999999993</v>
          </cell>
          <cell r="H1041">
            <v>-5.1050000000000004</v>
          </cell>
        </row>
        <row r="1042">
          <cell r="C1042">
            <v>6873.73</v>
          </cell>
          <cell r="D1042">
            <v>1.99</v>
          </cell>
          <cell r="G1042">
            <v>8946.6650000000009</v>
          </cell>
          <cell r="H1042">
            <v>-5.1289999999999996</v>
          </cell>
        </row>
        <row r="1043">
          <cell r="C1043">
            <v>6884.9970000000003</v>
          </cell>
          <cell r="D1043">
            <v>1.786</v>
          </cell>
          <cell r="G1043">
            <v>8953.2090000000007</v>
          </cell>
          <cell r="H1043">
            <v>-5.1079999999999997</v>
          </cell>
        </row>
        <row r="1044">
          <cell r="C1044">
            <v>6897.07</v>
          </cell>
          <cell r="D1044">
            <v>1.7949999999999999</v>
          </cell>
          <cell r="G1044">
            <v>8960.3809999999994</v>
          </cell>
          <cell r="H1044">
            <v>-5.1260000000000003</v>
          </cell>
        </row>
        <row r="1045">
          <cell r="C1045">
            <v>6911.3630000000003</v>
          </cell>
          <cell r="D1045">
            <v>1.853</v>
          </cell>
          <cell r="G1045">
            <v>8972.6530000000002</v>
          </cell>
          <cell r="H1045">
            <v>-5.1360000000000001</v>
          </cell>
        </row>
        <row r="1046">
          <cell r="C1046">
            <v>6923.4650000000001</v>
          </cell>
          <cell r="D1046">
            <v>1.776</v>
          </cell>
          <cell r="G1046">
            <v>8980.9500000000007</v>
          </cell>
          <cell r="H1046">
            <v>-5.1189999999999998</v>
          </cell>
        </row>
        <row r="1047">
          <cell r="C1047">
            <v>6931.3429999999998</v>
          </cell>
          <cell r="D1047">
            <v>1.7749999999999999</v>
          </cell>
          <cell r="G1047">
            <v>9000.5380000000005</v>
          </cell>
          <cell r="H1047">
            <v>-5.1669999999999998</v>
          </cell>
        </row>
        <row r="1048">
          <cell r="C1048">
            <v>6944.6819999999998</v>
          </cell>
          <cell r="D1048">
            <v>1.5640000000000001</v>
          </cell>
          <cell r="G1048">
            <v>9008.8880000000008</v>
          </cell>
          <cell r="H1048">
            <v>-5.1740000000000004</v>
          </cell>
        </row>
        <row r="1049">
          <cell r="C1049">
            <v>6957.6980000000003</v>
          </cell>
          <cell r="D1049">
            <v>1.351</v>
          </cell>
          <cell r="G1049">
            <v>9020.0669999999991</v>
          </cell>
          <cell r="H1049">
            <v>-5.2729999999999997</v>
          </cell>
        </row>
        <row r="1050">
          <cell r="C1050">
            <v>6970.8429999999998</v>
          </cell>
          <cell r="D1050">
            <v>1.399</v>
          </cell>
          <cell r="G1050">
            <v>9036.0020000000004</v>
          </cell>
          <cell r="H1050">
            <v>-5.9640000000000004</v>
          </cell>
        </row>
        <row r="1051">
          <cell r="C1051">
            <v>6983.4380000000001</v>
          </cell>
          <cell r="D1051">
            <v>1.504</v>
          </cell>
          <cell r="G1051">
            <v>9044.643</v>
          </cell>
          <cell r="H1051">
            <v>-6.8860000000000001</v>
          </cell>
        </row>
        <row r="1052">
          <cell r="C1052">
            <v>6996.7089999999998</v>
          </cell>
          <cell r="D1052">
            <v>1.3049999999999999</v>
          </cell>
          <cell r="G1052">
            <v>9049.3289999999997</v>
          </cell>
          <cell r="H1052">
            <v>-7.6189999999999998</v>
          </cell>
        </row>
        <row r="1053">
          <cell r="C1053">
            <v>7011.7950000000001</v>
          </cell>
          <cell r="D1053">
            <v>1.4850000000000001</v>
          </cell>
          <cell r="G1053">
            <v>9053.3880000000008</v>
          </cell>
          <cell r="H1053">
            <v>-8.4130000000000003</v>
          </cell>
        </row>
        <row r="1054">
          <cell r="C1054">
            <v>7022.0460000000003</v>
          </cell>
          <cell r="D1054">
            <v>1.522</v>
          </cell>
          <cell r="G1054">
            <v>9057.0049999999992</v>
          </cell>
          <cell r="H1054">
            <v>-9.16</v>
          </cell>
        </row>
        <row r="1055">
          <cell r="C1055">
            <v>7033.3270000000002</v>
          </cell>
          <cell r="D1055">
            <v>1.431</v>
          </cell>
          <cell r="G1055">
            <v>9061.5280000000002</v>
          </cell>
          <cell r="H1055">
            <v>-10.051</v>
          </cell>
        </row>
        <row r="1056">
          <cell r="C1056">
            <v>7049.77</v>
          </cell>
          <cell r="D1056">
            <v>1.3859999999999999</v>
          </cell>
          <cell r="G1056">
            <v>9064.5120000000006</v>
          </cell>
          <cell r="H1056">
            <v>-10.583</v>
          </cell>
        </row>
        <row r="1057">
          <cell r="C1057">
            <v>7065.9440000000004</v>
          </cell>
          <cell r="D1057">
            <v>1.4650000000000001</v>
          </cell>
          <cell r="G1057">
            <v>9067.6890000000003</v>
          </cell>
          <cell r="H1057">
            <v>-11.224</v>
          </cell>
        </row>
        <row r="1058">
          <cell r="C1058">
            <v>7082.7240000000002</v>
          </cell>
          <cell r="D1058">
            <v>1.4650000000000001</v>
          </cell>
          <cell r="G1058">
            <v>9070.393</v>
          </cell>
          <cell r="H1058">
            <v>-11.647</v>
          </cell>
        </row>
        <row r="1059">
          <cell r="C1059">
            <v>7100.5709999999999</v>
          </cell>
          <cell r="D1059">
            <v>1.655</v>
          </cell>
          <cell r="G1059">
            <v>9072.7649999999994</v>
          </cell>
          <cell r="H1059">
            <v>-12.028</v>
          </cell>
        </row>
        <row r="1060">
          <cell r="C1060">
            <v>7116.3360000000002</v>
          </cell>
          <cell r="D1060">
            <v>1.6579999999999999</v>
          </cell>
          <cell r="G1060">
            <v>9078.1460000000006</v>
          </cell>
          <cell r="H1060">
            <v>-13.121</v>
          </cell>
        </row>
        <row r="1061">
          <cell r="C1061">
            <v>7125.683</v>
          </cell>
          <cell r="D1061">
            <v>1.68</v>
          </cell>
          <cell r="G1061">
            <v>9081.61</v>
          </cell>
          <cell r="H1061">
            <v>-13.696999999999999</v>
          </cell>
        </row>
        <row r="1062">
          <cell r="C1062">
            <v>7129.7929999999997</v>
          </cell>
          <cell r="D1062">
            <v>1.8160000000000001</v>
          </cell>
          <cell r="G1062">
            <v>9084.0509999999995</v>
          </cell>
          <cell r="H1062">
            <v>-14.172000000000001</v>
          </cell>
        </row>
        <row r="1063">
          <cell r="C1063">
            <v>7134.201</v>
          </cell>
          <cell r="D1063">
            <v>1.978</v>
          </cell>
          <cell r="G1063">
            <v>9085.6749999999993</v>
          </cell>
          <cell r="H1063">
            <v>-14.331</v>
          </cell>
        </row>
        <row r="1064">
          <cell r="C1064">
            <v>7137.7839999999997</v>
          </cell>
          <cell r="D1064">
            <v>2.0049999999999999</v>
          </cell>
          <cell r="G1064">
            <v>9087.7360000000008</v>
          </cell>
          <cell r="H1064">
            <v>-14.632</v>
          </cell>
        </row>
        <row r="1065">
          <cell r="C1065">
            <v>7143.7089999999998</v>
          </cell>
          <cell r="D1065">
            <v>2.081</v>
          </cell>
          <cell r="G1065">
            <v>9091.018</v>
          </cell>
          <cell r="H1065">
            <v>-15.151999999999999</v>
          </cell>
        </row>
        <row r="1066">
          <cell r="C1066">
            <v>7151.2910000000002</v>
          </cell>
          <cell r="D1066">
            <v>2.3460000000000001</v>
          </cell>
          <cell r="G1066">
            <v>9095.1679999999997</v>
          </cell>
          <cell r="H1066">
            <v>-15.669</v>
          </cell>
        </row>
        <row r="1067">
          <cell r="C1067">
            <v>7161.92</v>
          </cell>
          <cell r="D1067">
            <v>2.2000000000000002</v>
          </cell>
          <cell r="G1067">
            <v>9098.11</v>
          </cell>
          <cell r="H1067">
            <v>-16.026</v>
          </cell>
        </row>
        <row r="1068">
          <cell r="C1068">
            <v>7174.0320000000002</v>
          </cell>
          <cell r="D1068">
            <v>1.925</v>
          </cell>
          <cell r="G1068">
            <v>9099.9519999999993</v>
          </cell>
          <cell r="H1068">
            <v>-16.280999999999999</v>
          </cell>
        </row>
        <row r="1069">
          <cell r="C1069">
            <v>7177.1019999999999</v>
          </cell>
          <cell r="D1069">
            <v>1.7609999999999999</v>
          </cell>
          <cell r="G1069">
            <v>9103.4330000000009</v>
          </cell>
          <cell r="H1069">
            <v>-16.699000000000002</v>
          </cell>
        </row>
        <row r="1070">
          <cell r="C1070">
            <v>7180.2879999999996</v>
          </cell>
          <cell r="D1070">
            <v>1.819</v>
          </cell>
          <cell r="G1070">
            <v>9106.884</v>
          </cell>
          <cell r="H1070">
            <v>-17.108000000000001</v>
          </cell>
        </row>
        <row r="1071">
          <cell r="C1071">
            <v>7184.7539999999999</v>
          </cell>
          <cell r="D1071">
            <v>1.524</v>
          </cell>
          <cell r="G1071">
            <v>9109.0589999999993</v>
          </cell>
          <cell r="H1071">
            <v>-17.276</v>
          </cell>
        </row>
        <row r="1072">
          <cell r="C1072">
            <v>7190.9030000000002</v>
          </cell>
          <cell r="D1072">
            <v>1.3839999999999999</v>
          </cell>
          <cell r="G1072">
            <v>9113.3629999999994</v>
          </cell>
          <cell r="H1072">
            <v>-17.739999999999998</v>
          </cell>
        </row>
        <row r="1073">
          <cell r="C1073">
            <v>7197.1469999999999</v>
          </cell>
          <cell r="D1073">
            <v>0.86399999999999999</v>
          </cell>
          <cell r="G1073">
            <v>9116.3019999999997</v>
          </cell>
          <cell r="H1073">
            <v>-18.082999999999998</v>
          </cell>
        </row>
        <row r="1074">
          <cell r="C1074">
            <v>7200.59</v>
          </cell>
          <cell r="D1074">
            <v>0.85099999999999998</v>
          </cell>
          <cell r="G1074">
            <v>9118.402</v>
          </cell>
          <cell r="H1074">
            <v>-18.321000000000002</v>
          </cell>
        </row>
        <row r="1075">
          <cell r="C1075">
            <v>7205.8729999999996</v>
          </cell>
          <cell r="D1075">
            <v>0.624</v>
          </cell>
          <cell r="G1075">
            <v>9121.2929999999997</v>
          </cell>
          <cell r="H1075">
            <v>-18.524999999999999</v>
          </cell>
        </row>
        <row r="1076">
          <cell r="C1076">
            <v>7210.9889999999996</v>
          </cell>
          <cell r="D1076">
            <v>0.46899999999999997</v>
          </cell>
          <cell r="G1076">
            <v>9124</v>
          </cell>
          <cell r="H1076">
            <v>-18.7</v>
          </cell>
        </row>
        <row r="1077">
          <cell r="C1077">
            <v>7216.1329999999998</v>
          </cell>
          <cell r="D1077">
            <v>0.34799999999999998</v>
          </cell>
          <cell r="G1077">
            <v>9126.2450000000008</v>
          </cell>
          <cell r="H1077">
            <v>-18.945</v>
          </cell>
        </row>
        <row r="1078">
          <cell r="C1078">
            <v>7223.6379999999999</v>
          </cell>
          <cell r="D1078">
            <v>-3.5999999999999997E-2</v>
          </cell>
          <cell r="G1078">
            <v>9128.5669999999991</v>
          </cell>
          <cell r="H1078">
            <v>-19.109000000000002</v>
          </cell>
        </row>
        <row r="1079">
          <cell r="C1079">
            <v>7232.4740000000002</v>
          </cell>
          <cell r="D1079">
            <v>-0.127</v>
          </cell>
          <cell r="G1079">
            <v>9130.7350000000006</v>
          </cell>
          <cell r="H1079">
            <v>-19.106999999999999</v>
          </cell>
        </row>
        <row r="1080">
          <cell r="C1080">
            <v>7240.491</v>
          </cell>
          <cell r="D1080">
            <v>4.3999999999999997E-2</v>
          </cell>
          <cell r="G1080">
            <v>9134.4069999999992</v>
          </cell>
          <cell r="H1080">
            <v>-19.196000000000002</v>
          </cell>
        </row>
        <row r="1081">
          <cell r="C1081">
            <v>7253.71</v>
          </cell>
          <cell r="D1081">
            <v>0.435</v>
          </cell>
          <cell r="G1081">
            <v>9137.6970000000001</v>
          </cell>
          <cell r="H1081">
            <v>-19.097999999999999</v>
          </cell>
        </row>
        <row r="1082">
          <cell r="C1082">
            <v>7268.634</v>
          </cell>
          <cell r="D1082">
            <v>1.3540000000000001</v>
          </cell>
          <cell r="G1082">
            <v>9139.94</v>
          </cell>
          <cell r="H1082">
            <v>-18.972000000000001</v>
          </cell>
        </row>
        <row r="1083">
          <cell r="C1083">
            <v>7282.4070000000002</v>
          </cell>
          <cell r="D1083">
            <v>2.1389999999999998</v>
          </cell>
          <cell r="G1083">
            <v>9144.6959999999999</v>
          </cell>
          <cell r="H1083">
            <v>-18.606999999999999</v>
          </cell>
        </row>
        <row r="1084">
          <cell r="C1084">
            <v>7297.652</v>
          </cell>
          <cell r="D1084">
            <v>3.0870000000000002</v>
          </cell>
          <cell r="G1084">
            <v>9148.6360000000004</v>
          </cell>
          <cell r="H1084">
            <v>-18.283999999999999</v>
          </cell>
        </row>
        <row r="1085">
          <cell r="C1085">
            <v>7308.9219999999996</v>
          </cell>
          <cell r="D1085">
            <v>3.7320000000000002</v>
          </cell>
          <cell r="G1085">
            <v>9151.4989999999998</v>
          </cell>
          <cell r="H1085">
            <v>-17.832000000000001</v>
          </cell>
        </row>
        <row r="1086">
          <cell r="C1086">
            <v>7321.0140000000001</v>
          </cell>
          <cell r="D1086">
            <v>4.4969999999999999</v>
          </cell>
          <cell r="G1086">
            <v>9155.6290000000008</v>
          </cell>
          <cell r="H1086">
            <v>-17.196000000000002</v>
          </cell>
        </row>
        <row r="1087">
          <cell r="C1087">
            <v>7334.817</v>
          </cell>
          <cell r="D1087">
            <v>5.3</v>
          </cell>
          <cell r="G1087">
            <v>9160.7360000000008</v>
          </cell>
          <cell r="H1087">
            <v>-16.414000000000001</v>
          </cell>
        </row>
        <row r="1088">
          <cell r="C1088">
            <v>7348.598</v>
          </cell>
          <cell r="D1088">
            <v>6.3579999999999997</v>
          </cell>
          <cell r="G1088">
            <v>9164.366</v>
          </cell>
          <cell r="H1088">
            <v>-15.569000000000001</v>
          </cell>
        </row>
        <row r="1089">
          <cell r="C1089">
            <v>7362.0690000000004</v>
          </cell>
          <cell r="D1089">
            <v>7.0529999999999999</v>
          </cell>
          <cell r="G1089">
            <v>9169.7690000000002</v>
          </cell>
          <cell r="H1089">
            <v>-14.22</v>
          </cell>
        </row>
        <row r="1090">
          <cell r="C1090">
            <v>7372.6030000000001</v>
          </cell>
          <cell r="D1090">
            <v>7.883</v>
          </cell>
          <cell r="G1090">
            <v>9173.5509999999995</v>
          </cell>
          <cell r="H1090">
            <v>-13.147</v>
          </cell>
        </row>
        <row r="1091">
          <cell r="C1091">
            <v>7380.768</v>
          </cell>
          <cell r="D1091">
            <v>8.4499999999999993</v>
          </cell>
          <cell r="G1091">
            <v>9177.2890000000007</v>
          </cell>
          <cell r="H1091">
            <v>-11.933999999999999</v>
          </cell>
        </row>
        <row r="1092">
          <cell r="C1092">
            <v>7390.9719999999998</v>
          </cell>
          <cell r="D1092">
            <v>8.9860000000000007</v>
          </cell>
          <cell r="G1092">
            <v>9188.732</v>
          </cell>
          <cell r="H1092">
            <v>-7.9630000000000001</v>
          </cell>
        </row>
        <row r="1093">
          <cell r="C1093">
            <v>7395.4089999999997</v>
          </cell>
          <cell r="D1093">
            <v>9.1639999999999997</v>
          </cell>
          <cell r="G1093">
            <v>9201.2340000000004</v>
          </cell>
          <cell r="H1093">
            <v>-3.1459999999999999</v>
          </cell>
        </row>
        <row r="1094">
          <cell r="C1094">
            <v>7400.1409999999996</v>
          </cell>
          <cell r="D1094">
            <v>9.0670000000000002</v>
          </cell>
          <cell r="G1094">
            <v>9208.3709999999992</v>
          </cell>
          <cell r="H1094">
            <v>0.22800000000000001</v>
          </cell>
        </row>
        <row r="1095">
          <cell r="C1095">
            <v>7412.0079999999998</v>
          </cell>
          <cell r="D1095">
            <v>9.1319999999999997</v>
          </cell>
          <cell r="G1095">
            <v>9213.9459999999999</v>
          </cell>
          <cell r="H1095">
            <v>3.1539999999999999</v>
          </cell>
        </row>
        <row r="1096">
          <cell r="C1096">
            <v>7423.527</v>
          </cell>
          <cell r="D1096">
            <v>8.9250000000000007</v>
          </cell>
          <cell r="G1096">
            <v>9217.7720000000008</v>
          </cell>
          <cell r="H1096">
            <v>5.3230000000000004</v>
          </cell>
        </row>
        <row r="1097">
          <cell r="C1097">
            <v>7428.0810000000001</v>
          </cell>
          <cell r="D1097">
            <v>8.8510000000000009</v>
          </cell>
          <cell r="G1097">
            <v>9220.2849999999999</v>
          </cell>
          <cell r="H1097">
            <v>6.7869999999999999</v>
          </cell>
        </row>
        <row r="1098">
          <cell r="C1098">
            <v>7432.7340000000004</v>
          </cell>
          <cell r="D1098">
            <v>8.6660000000000004</v>
          </cell>
          <cell r="G1098">
            <v>9223.134</v>
          </cell>
          <cell r="H1098">
            <v>8.4499999999999993</v>
          </cell>
        </row>
        <row r="1099">
          <cell r="C1099">
            <v>7436.4160000000002</v>
          </cell>
          <cell r="D1099">
            <v>8.44</v>
          </cell>
          <cell r="G1099">
            <v>9224.6880000000001</v>
          </cell>
          <cell r="H1099">
            <v>9.3699999999999992</v>
          </cell>
        </row>
        <row r="1100">
          <cell r="C1100">
            <v>7441.1840000000002</v>
          </cell>
          <cell r="D1100">
            <v>8.2050000000000001</v>
          </cell>
          <cell r="G1100">
            <v>9226.85</v>
          </cell>
          <cell r="H1100">
            <v>10.898999999999999</v>
          </cell>
        </row>
        <row r="1101">
          <cell r="C1101">
            <v>7446.0929999999998</v>
          </cell>
          <cell r="D1101">
            <v>7.806</v>
          </cell>
          <cell r="G1101">
            <v>9229.3529999999992</v>
          </cell>
          <cell r="H1101">
            <v>12.35</v>
          </cell>
        </row>
        <row r="1102">
          <cell r="C1102">
            <v>7450.3630000000003</v>
          </cell>
          <cell r="D1102">
            <v>7.4139999999999997</v>
          </cell>
          <cell r="G1102">
            <v>9231.6710000000003</v>
          </cell>
          <cell r="H1102">
            <v>13.6</v>
          </cell>
        </row>
        <row r="1103">
          <cell r="C1103">
            <v>7456.7860000000001</v>
          </cell>
          <cell r="D1103">
            <v>6.6020000000000003</v>
          </cell>
          <cell r="G1103">
            <v>9232.7479999999996</v>
          </cell>
          <cell r="H1103">
            <v>14.17</v>
          </cell>
        </row>
        <row r="1104">
          <cell r="C1104">
            <v>7466.1390000000001</v>
          </cell>
          <cell r="D1104">
            <v>5.8010000000000002</v>
          </cell>
          <cell r="G1104">
            <v>9235.5470000000005</v>
          </cell>
          <cell r="H1104">
            <v>15.56</v>
          </cell>
        </row>
        <row r="1105">
          <cell r="C1105">
            <v>7473.0519999999997</v>
          </cell>
          <cell r="D1105">
            <v>5.008</v>
          </cell>
          <cell r="G1105">
            <v>9239.2119999999995</v>
          </cell>
          <cell r="H1105">
            <v>17.209</v>
          </cell>
        </row>
        <row r="1106">
          <cell r="C1106">
            <v>7479.2749999999996</v>
          </cell>
          <cell r="D1106">
            <v>4.3099999999999996</v>
          </cell>
          <cell r="G1106">
            <v>9241.6589999999997</v>
          </cell>
          <cell r="H1106">
            <v>18.146999999999998</v>
          </cell>
        </row>
        <row r="1107">
          <cell r="C1107">
            <v>7483.7889999999998</v>
          </cell>
          <cell r="D1107">
            <v>3.8119999999999998</v>
          </cell>
          <cell r="G1107">
            <v>9242.9079999999994</v>
          </cell>
          <cell r="H1107">
            <v>18.635000000000002</v>
          </cell>
        </row>
        <row r="1108">
          <cell r="C1108">
            <v>7488.5309999999999</v>
          </cell>
          <cell r="D1108">
            <v>3.27</v>
          </cell>
          <cell r="G1108">
            <v>9245.4310000000005</v>
          </cell>
          <cell r="H1108">
            <v>19.411999999999999</v>
          </cell>
        </row>
        <row r="1109">
          <cell r="C1109">
            <v>7499.0640000000003</v>
          </cell>
          <cell r="D1109">
            <v>2.161</v>
          </cell>
          <cell r="G1109">
            <v>9248.8130000000001</v>
          </cell>
          <cell r="H1109">
            <v>20.116</v>
          </cell>
        </row>
        <row r="1110">
          <cell r="C1110">
            <v>7502.5929999999998</v>
          </cell>
          <cell r="D1110">
            <v>1.907</v>
          </cell>
          <cell r="G1110">
            <v>9250.9830000000002</v>
          </cell>
          <cell r="H1110">
            <v>20.573</v>
          </cell>
        </row>
        <row r="1111">
          <cell r="C1111">
            <v>7506.3180000000002</v>
          </cell>
          <cell r="D1111">
            <v>1.4950000000000001</v>
          </cell>
          <cell r="G1111">
            <v>9254.6579999999994</v>
          </cell>
          <cell r="H1111">
            <v>21.34</v>
          </cell>
        </row>
        <row r="1112">
          <cell r="C1112">
            <v>7510.4070000000002</v>
          </cell>
          <cell r="D1112">
            <v>1.056</v>
          </cell>
          <cell r="G1112">
            <v>9256.7900000000009</v>
          </cell>
          <cell r="H1112">
            <v>21.696999999999999</v>
          </cell>
        </row>
        <row r="1113">
          <cell r="C1113">
            <v>7522.5219999999999</v>
          </cell>
          <cell r="D1113">
            <v>-0.36899999999999999</v>
          </cell>
          <cell r="G1113">
            <v>9258.14</v>
          </cell>
          <cell r="H1113">
            <v>21.795999999999999</v>
          </cell>
        </row>
        <row r="1114">
          <cell r="C1114">
            <v>7539.4080000000004</v>
          </cell>
          <cell r="D1114">
            <v>-1.575</v>
          </cell>
          <cell r="G1114">
            <v>9261.0300000000007</v>
          </cell>
          <cell r="H1114">
            <v>22.035</v>
          </cell>
        </row>
        <row r="1115">
          <cell r="C1115">
            <v>7546.3519999999999</v>
          </cell>
          <cell r="D1115">
            <v>-1.8169999999999999</v>
          </cell>
          <cell r="G1115">
            <v>9263.6299999999992</v>
          </cell>
          <cell r="H1115">
            <v>22.007999999999999</v>
          </cell>
        </row>
        <row r="1116">
          <cell r="C1116">
            <v>7553.68</v>
          </cell>
          <cell r="D1116">
            <v>-1.9590000000000001</v>
          </cell>
          <cell r="G1116">
            <v>9265.57</v>
          </cell>
          <cell r="H1116">
            <v>21.957000000000001</v>
          </cell>
        </row>
        <row r="1117">
          <cell r="C1117">
            <v>7561.5420000000004</v>
          </cell>
          <cell r="D1117">
            <v>-1.9350000000000001</v>
          </cell>
          <cell r="G1117">
            <v>9269.0810000000001</v>
          </cell>
          <cell r="H1117">
            <v>21.783999999999999</v>
          </cell>
        </row>
        <row r="1118">
          <cell r="C1118">
            <v>7567.723</v>
          </cell>
          <cell r="D1118">
            <v>-1.8520000000000001</v>
          </cell>
          <cell r="G1118">
            <v>9271.1219999999994</v>
          </cell>
          <cell r="H1118">
            <v>21.646000000000001</v>
          </cell>
        </row>
        <row r="1119">
          <cell r="C1119">
            <v>7572.9679999999998</v>
          </cell>
          <cell r="D1119">
            <v>-1.704</v>
          </cell>
          <cell r="G1119">
            <v>9274.2729999999992</v>
          </cell>
          <cell r="H1119">
            <v>21.413</v>
          </cell>
        </row>
        <row r="1120">
          <cell r="C1120">
            <v>7577.66</v>
          </cell>
          <cell r="D1120">
            <v>-1.454</v>
          </cell>
          <cell r="G1120">
            <v>9275.8250000000007</v>
          </cell>
          <cell r="H1120">
            <v>21.141999999999999</v>
          </cell>
        </row>
        <row r="1121">
          <cell r="C1121">
            <v>7581.5370000000003</v>
          </cell>
          <cell r="D1121">
            <v>-1.3069999999999999</v>
          </cell>
          <cell r="G1121">
            <v>9279.1460000000006</v>
          </cell>
          <cell r="H1121">
            <v>20.558</v>
          </cell>
        </row>
        <row r="1122">
          <cell r="C1122">
            <v>7585.2110000000002</v>
          </cell>
          <cell r="D1122">
            <v>-1.105</v>
          </cell>
          <cell r="G1122">
            <v>9281.8590000000004</v>
          </cell>
          <cell r="H1122">
            <v>19.876000000000001</v>
          </cell>
        </row>
        <row r="1123">
          <cell r="C1123">
            <v>7592.2110000000002</v>
          </cell>
          <cell r="D1123">
            <v>-0.66300000000000003</v>
          </cell>
          <cell r="G1123">
            <v>9285.4060000000009</v>
          </cell>
          <cell r="H1123">
            <v>18.931000000000001</v>
          </cell>
        </row>
        <row r="1124">
          <cell r="C1124">
            <v>7595.8</v>
          </cell>
          <cell r="D1124">
            <v>-0.27200000000000002</v>
          </cell>
          <cell r="G1124">
            <v>9287.8670000000002</v>
          </cell>
          <cell r="H1124">
            <v>18.193999999999999</v>
          </cell>
        </row>
        <row r="1125">
          <cell r="C1125">
            <v>7608.1890000000003</v>
          </cell>
          <cell r="D1125">
            <v>0.77800000000000002</v>
          </cell>
          <cell r="G1125">
            <v>9289.2639999999992</v>
          </cell>
          <cell r="H1125">
            <v>17.734999999999999</v>
          </cell>
        </row>
        <row r="1126">
          <cell r="C1126">
            <v>7611.3329999999996</v>
          </cell>
          <cell r="D1126">
            <v>1.089</v>
          </cell>
          <cell r="G1126">
            <v>9291.8909999999996</v>
          </cell>
          <cell r="H1126">
            <v>16.710999999999999</v>
          </cell>
        </row>
        <row r="1127">
          <cell r="C1127">
            <v>7614.5439999999999</v>
          </cell>
          <cell r="D1127">
            <v>1.407</v>
          </cell>
          <cell r="G1127">
            <v>9294.8169999999991</v>
          </cell>
          <cell r="H1127">
            <v>15.379</v>
          </cell>
        </row>
        <row r="1128">
          <cell r="C1128">
            <v>7619.7830000000004</v>
          </cell>
          <cell r="D1128">
            <v>1.732</v>
          </cell>
          <cell r="G1128">
            <v>9296.9189999999999</v>
          </cell>
          <cell r="H1128">
            <v>14.356999999999999</v>
          </cell>
        </row>
        <row r="1129">
          <cell r="C1129">
            <v>7626.2830000000004</v>
          </cell>
          <cell r="D1129">
            <v>2.0779999999999998</v>
          </cell>
          <cell r="G1129">
            <v>9297.7909999999993</v>
          </cell>
          <cell r="H1129">
            <v>13.893000000000001</v>
          </cell>
        </row>
        <row r="1130">
          <cell r="C1130">
            <v>7634.3050000000003</v>
          </cell>
          <cell r="D1130">
            <v>2.3140000000000001</v>
          </cell>
          <cell r="G1130">
            <v>9309.009</v>
          </cell>
          <cell r="H1130">
            <v>7.7720000000000002</v>
          </cell>
        </row>
        <row r="1131">
          <cell r="C1131">
            <v>7640.3450000000003</v>
          </cell>
          <cell r="D1131">
            <v>2.677</v>
          </cell>
          <cell r="G1131">
            <v>9320.0990000000002</v>
          </cell>
          <cell r="H1131">
            <v>3.0720000000000001</v>
          </cell>
        </row>
        <row r="1132">
          <cell r="C1132">
            <v>7647.4260000000004</v>
          </cell>
          <cell r="D1132">
            <v>3.1389999999999998</v>
          </cell>
          <cell r="G1132">
            <v>9333.92</v>
          </cell>
          <cell r="H1132">
            <v>-0.78</v>
          </cell>
        </row>
        <row r="1133">
          <cell r="C1133">
            <v>7651.3590000000004</v>
          </cell>
          <cell r="D1133">
            <v>3.2770000000000001</v>
          </cell>
          <cell r="G1133">
            <v>9345.0630000000001</v>
          </cell>
          <cell r="H1133">
            <v>-2.6970000000000001</v>
          </cell>
        </row>
        <row r="1134">
          <cell r="C1134">
            <v>7657.6840000000002</v>
          </cell>
          <cell r="D1134">
            <v>3.66</v>
          </cell>
          <cell r="G1134">
            <v>9363.4660000000003</v>
          </cell>
          <cell r="H1134">
            <v>-3.738</v>
          </cell>
        </row>
        <row r="1135">
          <cell r="C1135">
            <v>7661.77</v>
          </cell>
          <cell r="D1135">
            <v>3.8450000000000002</v>
          </cell>
          <cell r="G1135">
            <v>9374.6550000000007</v>
          </cell>
          <cell r="H1135">
            <v>-3.1619999999999999</v>
          </cell>
        </row>
        <row r="1136">
          <cell r="C1136">
            <v>7666.3310000000001</v>
          </cell>
          <cell r="D1136">
            <v>4.0590000000000002</v>
          </cell>
          <cell r="G1136">
            <v>9384.3060000000005</v>
          </cell>
          <cell r="H1136">
            <v>-1.9039999999999999</v>
          </cell>
        </row>
        <row r="1137">
          <cell r="C1137">
            <v>7669.9840000000004</v>
          </cell>
          <cell r="D1137">
            <v>4.2539999999999996</v>
          </cell>
          <cell r="G1137">
            <v>9396.616</v>
          </cell>
          <cell r="H1137">
            <v>-2.1999999999999999E-2</v>
          </cell>
        </row>
        <row r="1138">
          <cell r="C1138">
            <v>7675.5619999999999</v>
          </cell>
          <cell r="D1138">
            <v>4.3959999999999999</v>
          </cell>
          <cell r="G1138">
            <v>9410.2520000000004</v>
          </cell>
          <cell r="H1138">
            <v>2.4830000000000001</v>
          </cell>
        </row>
        <row r="1139">
          <cell r="C1139">
            <v>7682.9989999999998</v>
          </cell>
          <cell r="D1139">
            <v>4.7480000000000002</v>
          </cell>
          <cell r="G1139">
            <v>9429.8080000000009</v>
          </cell>
          <cell r="H1139">
            <v>5.8209999999999997</v>
          </cell>
        </row>
        <row r="1140">
          <cell r="C1140">
            <v>7688.3980000000001</v>
          </cell>
          <cell r="D1140">
            <v>4.806</v>
          </cell>
          <cell r="G1140">
            <v>9443.973</v>
          </cell>
          <cell r="H1140">
            <v>7.3380000000000001</v>
          </cell>
        </row>
        <row r="1141">
          <cell r="C1141">
            <v>7693.4459999999999</v>
          </cell>
          <cell r="D1141">
            <v>4.7610000000000001</v>
          </cell>
          <cell r="G1141">
            <v>9458.98</v>
          </cell>
          <cell r="H1141">
            <v>7.8570000000000002</v>
          </cell>
        </row>
        <row r="1142">
          <cell r="C1142">
            <v>7701.5</v>
          </cell>
          <cell r="D1142">
            <v>4.9050000000000002</v>
          </cell>
          <cell r="G1142">
            <v>9468.0220000000008</v>
          </cell>
          <cell r="H1142">
            <v>7.3659999999999997</v>
          </cell>
        </row>
        <row r="1143">
          <cell r="C1143">
            <v>7704.442</v>
          </cell>
          <cell r="D1143">
            <v>4.8730000000000002</v>
          </cell>
          <cell r="G1143">
            <v>9472.4680000000008</v>
          </cell>
          <cell r="H1143">
            <v>6.91</v>
          </cell>
        </row>
        <row r="1144">
          <cell r="C1144">
            <v>7708.643</v>
          </cell>
          <cell r="D1144">
            <v>4.9450000000000003</v>
          </cell>
          <cell r="G1144">
            <v>9476.2039999999997</v>
          </cell>
          <cell r="H1144">
            <v>6.56</v>
          </cell>
        </row>
        <row r="1145">
          <cell r="C1145">
            <v>7713.1710000000003</v>
          </cell>
          <cell r="D1145">
            <v>4.7750000000000004</v>
          </cell>
          <cell r="G1145">
            <v>9486.6470000000008</v>
          </cell>
          <cell r="H1145">
            <v>5.226</v>
          </cell>
        </row>
        <row r="1146">
          <cell r="C1146">
            <v>7716.402</v>
          </cell>
          <cell r="D1146">
            <v>4.7789999999999999</v>
          </cell>
          <cell r="G1146">
            <v>9489.9259999999995</v>
          </cell>
          <cell r="H1146">
            <v>4.6500000000000004</v>
          </cell>
        </row>
        <row r="1147">
          <cell r="C1147">
            <v>7721.04</v>
          </cell>
          <cell r="D1147">
            <v>4.7309999999999999</v>
          </cell>
          <cell r="G1147">
            <v>9494.2049999999999</v>
          </cell>
          <cell r="H1147">
            <v>3.9950000000000001</v>
          </cell>
        </row>
        <row r="1148">
          <cell r="C1148">
            <v>7723.8059999999996</v>
          </cell>
          <cell r="D1148">
            <v>4.7290000000000001</v>
          </cell>
          <cell r="G1148">
            <v>9497.8989999999994</v>
          </cell>
          <cell r="H1148">
            <v>3.423</v>
          </cell>
        </row>
        <row r="1149">
          <cell r="C1149">
            <v>7728.2110000000002</v>
          </cell>
          <cell r="D1149">
            <v>4.7560000000000002</v>
          </cell>
          <cell r="G1149">
            <v>9501.74</v>
          </cell>
          <cell r="H1149">
            <v>2.9350000000000001</v>
          </cell>
        </row>
        <row r="1150">
          <cell r="C1150">
            <v>7731.8140000000003</v>
          </cell>
          <cell r="D1150">
            <v>4.5730000000000004</v>
          </cell>
          <cell r="G1150">
            <v>9509.8970000000008</v>
          </cell>
          <cell r="H1150">
            <v>1.5860000000000001</v>
          </cell>
        </row>
        <row r="1151">
          <cell r="C1151">
            <v>7735.0919999999996</v>
          </cell>
          <cell r="D1151">
            <v>4.4160000000000004</v>
          </cell>
          <cell r="G1151">
            <v>9515.2049999999999</v>
          </cell>
          <cell r="H1151">
            <v>0.27300000000000002</v>
          </cell>
        </row>
        <row r="1152">
          <cell r="C1152">
            <v>7740.9840000000004</v>
          </cell>
          <cell r="D1152">
            <v>4.2539999999999996</v>
          </cell>
          <cell r="G1152">
            <v>9518.098</v>
          </cell>
          <cell r="H1152">
            <v>-0.223</v>
          </cell>
        </row>
        <row r="1153">
          <cell r="C1153">
            <v>7756.7160000000003</v>
          </cell>
          <cell r="D1153">
            <v>3.72</v>
          </cell>
          <cell r="G1153">
            <v>9522.9349999999995</v>
          </cell>
          <cell r="H1153">
            <v>-1.1499999999999999</v>
          </cell>
        </row>
        <row r="1154">
          <cell r="C1154">
            <v>7762.9560000000001</v>
          </cell>
          <cell r="D1154">
            <v>3.645</v>
          </cell>
          <cell r="G1154">
            <v>9526.0859999999993</v>
          </cell>
          <cell r="H1154">
            <v>-1.72</v>
          </cell>
        </row>
        <row r="1155">
          <cell r="C1155">
            <v>7778.4089999999997</v>
          </cell>
          <cell r="D1155">
            <v>3.6</v>
          </cell>
          <cell r="G1155">
            <v>9527.6720000000005</v>
          </cell>
          <cell r="H1155">
            <v>-1.944</v>
          </cell>
        </row>
        <row r="1156">
          <cell r="C1156">
            <v>7791.2809999999999</v>
          </cell>
          <cell r="D1156">
            <v>3.5289999999999999</v>
          </cell>
          <cell r="G1156">
            <v>9530.0079999999998</v>
          </cell>
          <cell r="H1156">
            <v>-2.2189999999999999</v>
          </cell>
        </row>
        <row r="1157">
          <cell r="C1157">
            <v>7797.7110000000002</v>
          </cell>
          <cell r="D1157">
            <v>3.5059999999999998</v>
          </cell>
          <cell r="G1157">
            <v>9533.8590000000004</v>
          </cell>
          <cell r="H1157">
            <v>-2.6669999999999998</v>
          </cell>
        </row>
        <row r="1158">
          <cell r="C1158">
            <v>7803.8490000000002</v>
          </cell>
          <cell r="D1158">
            <v>3.5449999999999999</v>
          </cell>
          <cell r="G1158">
            <v>9536.5650000000005</v>
          </cell>
          <cell r="H1158">
            <v>-3.048</v>
          </cell>
        </row>
        <row r="1159">
          <cell r="C1159">
            <v>7813.0959999999995</v>
          </cell>
          <cell r="D1159">
            <v>3.4540000000000002</v>
          </cell>
          <cell r="G1159">
            <v>9539.4419999999991</v>
          </cell>
          <cell r="H1159">
            <v>-3.448</v>
          </cell>
        </row>
        <row r="1160">
          <cell r="C1160">
            <v>7827.3829999999998</v>
          </cell>
          <cell r="D1160">
            <v>3.4540000000000002</v>
          </cell>
          <cell r="G1160">
            <v>9543.9459999999999</v>
          </cell>
          <cell r="H1160">
            <v>-3.9950000000000001</v>
          </cell>
        </row>
        <row r="1161">
          <cell r="C1161">
            <v>7842.5140000000001</v>
          </cell>
          <cell r="D1161">
            <v>3.42</v>
          </cell>
          <cell r="G1161">
            <v>9546.8089999999993</v>
          </cell>
          <cell r="H1161">
            <v>-4.2990000000000004</v>
          </cell>
        </row>
        <row r="1162">
          <cell r="C1162">
            <v>7857.65</v>
          </cell>
          <cell r="D1162">
            <v>3.5169999999999999</v>
          </cell>
          <cell r="G1162">
            <v>9551.3989999999994</v>
          </cell>
          <cell r="H1162">
            <v>-4.5910000000000002</v>
          </cell>
        </row>
        <row r="1163">
          <cell r="C1163">
            <v>7874.15</v>
          </cell>
          <cell r="D1163">
            <v>3.5910000000000002</v>
          </cell>
          <cell r="G1163">
            <v>9555.0319999999992</v>
          </cell>
          <cell r="H1163">
            <v>-4.8079999999999998</v>
          </cell>
        </row>
        <row r="1164">
          <cell r="C1164">
            <v>7887.8890000000001</v>
          </cell>
          <cell r="D1164">
            <v>3.621</v>
          </cell>
          <cell r="G1164">
            <v>9565.5</v>
          </cell>
          <cell r="H1164">
            <v>-5.1079999999999997</v>
          </cell>
        </row>
        <row r="1165">
          <cell r="C1165">
            <v>7907.7790000000005</v>
          </cell>
          <cell r="D1165">
            <v>3.4870000000000001</v>
          </cell>
          <cell r="G1165">
            <v>9574.5519999999997</v>
          </cell>
          <cell r="H1165">
            <v>-5.4219999999999997</v>
          </cell>
        </row>
        <row r="1166">
          <cell r="C1166">
            <v>7914.6819999999998</v>
          </cell>
          <cell r="D1166">
            <v>3.5089999999999999</v>
          </cell>
          <cell r="G1166">
            <v>9586.3420000000006</v>
          </cell>
          <cell r="H1166">
            <v>-5.4340000000000002</v>
          </cell>
        </row>
        <row r="1167">
          <cell r="C1167">
            <v>7920.73</v>
          </cell>
          <cell r="D1167">
            <v>3.5529999999999999</v>
          </cell>
          <cell r="G1167">
            <v>9591.1959999999999</v>
          </cell>
          <cell r="H1167">
            <v>-5.5490000000000004</v>
          </cell>
        </row>
        <row r="1168">
          <cell r="C1168">
            <v>7923.4269999999997</v>
          </cell>
          <cell r="D1168">
            <v>3.5419999999999998</v>
          </cell>
          <cell r="G1168">
            <v>9597.7790000000005</v>
          </cell>
          <cell r="H1168">
            <v>-5.5140000000000002</v>
          </cell>
        </row>
        <row r="1169">
          <cell r="C1169">
            <v>7928.9620000000004</v>
          </cell>
          <cell r="D1169">
            <v>3.5190000000000001</v>
          </cell>
          <cell r="G1169">
            <v>9608.0360000000001</v>
          </cell>
          <cell r="H1169">
            <v>-5.569</v>
          </cell>
        </row>
        <row r="1170">
          <cell r="C1170">
            <v>7933.0110000000004</v>
          </cell>
          <cell r="D1170">
            <v>3.5960000000000001</v>
          </cell>
          <cell r="G1170">
            <v>9619.3590000000004</v>
          </cell>
          <cell r="H1170">
            <v>-5.4969999999999999</v>
          </cell>
        </row>
        <row r="1171">
          <cell r="C1171">
            <v>7937.08</v>
          </cell>
          <cell r="D1171">
            <v>3.5859999999999999</v>
          </cell>
          <cell r="G1171">
            <v>9628.6839999999993</v>
          </cell>
          <cell r="H1171">
            <v>-5.444</v>
          </cell>
        </row>
        <row r="1172">
          <cell r="C1172">
            <v>7941.6540000000005</v>
          </cell>
          <cell r="D1172">
            <v>3.74</v>
          </cell>
          <cell r="G1172">
            <v>9642.7330000000002</v>
          </cell>
          <cell r="H1172">
            <v>-5.3979999999999997</v>
          </cell>
        </row>
        <row r="1173">
          <cell r="C1173">
            <v>7947.1139999999996</v>
          </cell>
          <cell r="D1173">
            <v>3.5910000000000002</v>
          </cell>
          <cell r="G1173">
            <v>9650.009</v>
          </cell>
          <cell r="H1173">
            <v>-5.7309999999999999</v>
          </cell>
        </row>
        <row r="1174">
          <cell r="C1174">
            <v>7949.8879999999999</v>
          </cell>
          <cell r="D1174">
            <v>3.6030000000000002</v>
          </cell>
          <cell r="G1174">
            <v>9659.6710000000003</v>
          </cell>
          <cell r="H1174">
            <v>-6.0049999999999999</v>
          </cell>
        </row>
        <row r="1175">
          <cell r="C1175">
            <v>7953.9170000000004</v>
          </cell>
          <cell r="D1175">
            <v>3.718</v>
          </cell>
          <cell r="G1175">
            <v>9662.8410000000003</v>
          </cell>
          <cell r="H1175">
            <v>-6.1680000000000001</v>
          </cell>
        </row>
        <row r="1176">
          <cell r="C1176">
            <v>7959.799</v>
          </cell>
          <cell r="D1176">
            <v>3.6160000000000001</v>
          </cell>
          <cell r="G1176">
            <v>9672.2530000000006</v>
          </cell>
          <cell r="H1176">
            <v>-6.9039999999999999</v>
          </cell>
        </row>
        <row r="1177">
          <cell r="C1177">
            <v>7966.2719999999999</v>
          </cell>
          <cell r="D1177">
            <v>3.6819999999999999</v>
          </cell>
          <cell r="G1177">
            <v>9675.7119999999995</v>
          </cell>
          <cell r="H1177">
            <v>-7.4930000000000003</v>
          </cell>
        </row>
        <row r="1178">
          <cell r="C1178">
            <v>7973.2879999999996</v>
          </cell>
          <cell r="D1178">
            <v>3.7639999999999998</v>
          </cell>
          <cell r="G1178">
            <v>9684.5990000000002</v>
          </cell>
          <cell r="H1178">
            <v>-8.4760000000000009</v>
          </cell>
        </row>
        <row r="1179">
          <cell r="C1179">
            <v>7980.37</v>
          </cell>
          <cell r="D1179">
            <v>3.6389999999999998</v>
          </cell>
          <cell r="G1179">
            <v>9687.9519999999993</v>
          </cell>
          <cell r="H1179">
            <v>-8.7490000000000006</v>
          </cell>
        </row>
        <row r="1180">
          <cell r="C1180">
            <v>7985.8419999999996</v>
          </cell>
          <cell r="D1180">
            <v>3.5979999999999999</v>
          </cell>
          <cell r="G1180">
            <v>9689.89</v>
          </cell>
          <cell r="H1180">
            <v>-8.9039999999999999</v>
          </cell>
        </row>
        <row r="1181">
          <cell r="C1181">
            <v>7989.19</v>
          </cell>
          <cell r="D1181">
            <v>3.6160000000000001</v>
          </cell>
          <cell r="G1181">
            <v>9694.6779999999999</v>
          </cell>
          <cell r="H1181">
            <v>-9.35</v>
          </cell>
        </row>
        <row r="1182">
          <cell r="C1182">
            <v>7995.2160000000003</v>
          </cell>
          <cell r="D1182">
            <v>3.5720000000000001</v>
          </cell>
          <cell r="G1182">
            <v>9699.0360000000001</v>
          </cell>
          <cell r="H1182">
            <v>-9.5530000000000008</v>
          </cell>
        </row>
        <row r="1183">
          <cell r="C1183">
            <v>8002.7020000000002</v>
          </cell>
          <cell r="D1183">
            <v>3.3660000000000001</v>
          </cell>
          <cell r="G1183">
            <v>9702.6929999999993</v>
          </cell>
          <cell r="H1183">
            <v>-9.5990000000000002</v>
          </cell>
        </row>
        <row r="1184">
          <cell r="C1184">
            <v>8015.1379999999999</v>
          </cell>
          <cell r="D1184">
            <v>3.206</v>
          </cell>
          <cell r="G1184">
            <v>9706.5869999999995</v>
          </cell>
          <cell r="H1184">
            <v>-9.4819999999999993</v>
          </cell>
        </row>
        <row r="1185">
          <cell r="C1185">
            <v>8026.5209999999997</v>
          </cell>
          <cell r="D1185">
            <v>2.512</v>
          </cell>
          <cell r="G1185">
            <v>9712.9889999999996</v>
          </cell>
          <cell r="H1185">
            <v>-9.4770000000000003</v>
          </cell>
        </row>
        <row r="1186">
          <cell r="C1186">
            <v>8035.8280000000004</v>
          </cell>
          <cell r="D1186">
            <v>1.6040000000000001</v>
          </cell>
          <cell r="G1186">
            <v>9717.9449999999997</v>
          </cell>
          <cell r="H1186">
            <v>-9.4269999999999996</v>
          </cell>
        </row>
        <row r="1187">
          <cell r="C1187">
            <v>8040.549</v>
          </cell>
          <cell r="D1187">
            <v>1.2150000000000001</v>
          </cell>
          <cell r="G1187">
            <v>9724.6810000000005</v>
          </cell>
          <cell r="H1187">
            <v>-9.0299999999999994</v>
          </cell>
        </row>
        <row r="1188">
          <cell r="C1188">
            <v>8044.2879999999996</v>
          </cell>
          <cell r="D1188">
            <v>0.98599999999999999</v>
          </cell>
          <cell r="G1188">
            <v>9728.6669999999995</v>
          </cell>
          <cell r="H1188">
            <v>-8.8659999999999997</v>
          </cell>
        </row>
        <row r="1189">
          <cell r="C1189">
            <v>8047.35</v>
          </cell>
          <cell r="D1189">
            <v>0.89600000000000002</v>
          </cell>
          <cell r="G1189">
            <v>9731.7579999999998</v>
          </cell>
          <cell r="H1189">
            <v>-8.8640000000000008</v>
          </cell>
        </row>
        <row r="1190">
          <cell r="C1190">
            <v>8056.9369999999999</v>
          </cell>
          <cell r="D1190">
            <v>1.0409999999999999</v>
          </cell>
          <cell r="G1190">
            <v>9734.5329999999994</v>
          </cell>
          <cell r="H1190">
            <v>-8.6709999999999994</v>
          </cell>
        </row>
        <row r="1191">
          <cell r="C1191">
            <v>8061.3729999999996</v>
          </cell>
          <cell r="D1191">
            <v>1.123</v>
          </cell>
          <cell r="G1191">
            <v>9738.4490000000005</v>
          </cell>
          <cell r="H1191">
            <v>-8.4269999999999996</v>
          </cell>
        </row>
        <row r="1192">
          <cell r="C1192">
            <v>8065.7420000000002</v>
          </cell>
          <cell r="D1192">
            <v>1.22</v>
          </cell>
          <cell r="G1192">
            <v>9741.0460000000003</v>
          </cell>
          <cell r="H1192">
            <v>-8.2789999999999999</v>
          </cell>
        </row>
        <row r="1193">
          <cell r="C1193">
            <v>8069.8950000000004</v>
          </cell>
          <cell r="D1193">
            <v>1.5049999999999999</v>
          </cell>
          <cell r="G1193">
            <v>9743.4490000000005</v>
          </cell>
          <cell r="H1193">
            <v>-8.1679999999999993</v>
          </cell>
        </row>
        <row r="1194">
          <cell r="C1194">
            <v>8073.9250000000002</v>
          </cell>
          <cell r="D1194">
            <v>1.9359999999999999</v>
          </cell>
          <cell r="G1194">
            <v>9745.0889999999999</v>
          </cell>
          <cell r="H1194">
            <v>-8.1219999999999999</v>
          </cell>
        </row>
        <row r="1195">
          <cell r="C1195">
            <v>8079.4719999999998</v>
          </cell>
          <cell r="D1195">
            <v>2.48</v>
          </cell>
          <cell r="G1195">
            <v>9746.4809999999998</v>
          </cell>
          <cell r="H1195">
            <v>-7.9480000000000004</v>
          </cell>
        </row>
        <row r="1196">
          <cell r="C1196">
            <v>8084.683</v>
          </cell>
          <cell r="D1196">
            <v>3.0880000000000001</v>
          </cell>
          <cell r="G1196">
            <v>9749.0669999999991</v>
          </cell>
          <cell r="H1196">
            <v>-7.5670000000000002</v>
          </cell>
        </row>
        <row r="1197">
          <cell r="C1197">
            <v>8088.277</v>
          </cell>
          <cell r="D1197">
            <v>3.5779999999999998</v>
          </cell>
          <cell r="G1197">
            <v>9750.2219999999998</v>
          </cell>
          <cell r="H1197">
            <v>-7.4020000000000001</v>
          </cell>
        </row>
        <row r="1198">
          <cell r="C1198">
            <v>8094.45</v>
          </cell>
          <cell r="D1198">
            <v>4.274</v>
          </cell>
          <cell r="G1198">
            <v>9752.75</v>
          </cell>
          <cell r="H1198">
            <v>-7.149</v>
          </cell>
        </row>
        <row r="1199">
          <cell r="C1199">
            <v>8108.2110000000002</v>
          </cell>
          <cell r="D1199">
            <v>5.1029999999999998</v>
          </cell>
          <cell r="G1199">
            <v>9755.1980000000003</v>
          </cell>
          <cell r="H1199">
            <v>-6.9290000000000003</v>
          </cell>
        </row>
        <row r="1200">
          <cell r="C1200">
            <v>8113.0709999999999</v>
          </cell>
          <cell r="D1200">
            <v>5.1520000000000001</v>
          </cell>
          <cell r="G1200">
            <v>9757.8979999999992</v>
          </cell>
          <cell r="H1200">
            <v>-6.62</v>
          </cell>
        </row>
        <row r="1201">
          <cell r="C1201">
            <v>8117.5259999999998</v>
          </cell>
          <cell r="D1201">
            <v>4.952</v>
          </cell>
          <cell r="G1201">
            <v>9759.8739999999998</v>
          </cell>
          <cell r="H1201">
            <v>-6.4080000000000004</v>
          </cell>
        </row>
        <row r="1202">
          <cell r="C1202">
            <v>8121.893</v>
          </cell>
          <cell r="D1202">
            <v>4.8280000000000003</v>
          </cell>
          <cell r="G1202">
            <v>9763.3760000000002</v>
          </cell>
          <cell r="H1202">
            <v>-6.2110000000000003</v>
          </cell>
        </row>
        <row r="1203">
          <cell r="C1203">
            <v>8126.3819999999996</v>
          </cell>
          <cell r="D1203">
            <v>4.673</v>
          </cell>
          <cell r="G1203">
            <v>9767.2189999999991</v>
          </cell>
          <cell r="H1203">
            <v>-6.117</v>
          </cell>
        </row>
        <row r="1204">
          <cell r="C1204">
            <v>8130.8819999999996</v>
          </cell>
          <cell r="D1204">
            <v>4.5279999999999996</v>
          </cell>
          <cell r="G1204">
            <v>9776.9259999999995</v>
          </cell>
          <cell r="H1204">
            <v>-5.7670000000000003</v>
          </cell>
        </row>
        <row r="1205">
          <cell r="C1205">
            <v>8136.3429999999998</v>
          </cell>
          <cell r="D1205">
            <v>4.2919999999999998</v>
          </cell>
          <cell r="G1205">
            <v>9799.8510000000006</v>
          </cell>
          <cell r="H1205">
            <v>-5.4329999999999998</v>
          </cell>
        </row>
        <row r="1206">
          <cell r="C1206">
            <v>8142.8770000000004</v>
          </cell>
          <cell r="D1206">
            <v>4.0140000000000002</v>
          </cell>
          <cell r="G1206">
            <v>9824.5120000000006</v>
          </cell>
          <cell r="H1206">
            <v>-5.6379999999999999</v>
          </cell>
        </row>
        <row r="1207">
          <cell r="C1207">
            <v>8147.8379999999997</v>
          </cell>
          <cell r="D1207">
            <v>3.6509999999999998</v>
          </cell>
          <cell r="G1207">
            <v>9850.1880000000001</v>
          </cell>
          <cell r="H1207">
            <v>-5.6269999999999998</v>
          </cell>
        </row>
        <row r="1208">
          <cell r="C1208">
            <v>8151.2460000000001</v>
          </cell>
          <cell r="D1208">
            <v>3.4409999999999998</v>
          </cell>
          <cell r="G1208">
            <v>9872.3220000000001</v>
          </cell>
          <cell r="H1208">
            <v>-5.8819999999999997</v>
          </cell>
        </row>
        <row r="1209">
          <cell r="C1209">
            <v>8155.1869999999999</v>
          </cell>
          <cell r="D1209">
            <v>3.2839999999999998</v>
          </cell>
          <cell r="G1209">
            <v>9881.3179999999993</v>
          </cell>
          <cell r="H1209">
            <v>-6.117</v>
          </cell>
        </row>
        <row r="1210">
          <cell r="C1210">
            <v>8160.201</v>
          </cell>
          <cell r="D1210">
            <v>3.07</v>
          </cell>
          <cell r="G1210">
            <v>9899.8389999999999</v>
          </cell>
          <cell r="H1210">
            <v>-6.0709999999999997</v>
          </cell>
        </row>
        <row r="1211">
          <cell r="C1211">
            <v>8167.1450000000004</v>
          </cell>
          <cell r="D1211">
            <v>2.97</v>
          </cell>
          <cell r="G1211">
            <v>9937.7860000000001</v>
          </cell>
          <cell r="H1211">
            <v>-6.1760000000000002</v>
          </cell>
        </row>
        <row r="1212">
          <cell r="C1212">
            <v>8179.9589999999998</v>
          </cell>
          <cell r="D1212">
            <v>2.972</v>
          </cell>
          <cell r="G1212">
            <v>10003.23</v>
          </cell>
          <cell r="H1212">
            <v>-6.0709999999999997</v>
          </cell>
        </row>
        <row r="1213">
          <cell r="C1213">
            <v>8194.3369999999995</v>
          </cell>
          <cell r="D1213">
            <v>2.6869999999999998</v>
          </cell>
          <cell r="G1213">
            <v>10030.02</v>
          </cell>
          <cell r="H1213">
            <v>-3.6629999999999998</v>
          </cell>
        </row>
        <row r="1214">
          <cell r="C1214">
            <v>8211.9060000000009</v>
          </cell>
          <cell r="D1214">
            <v>2.6659999999999999</v>
          </cell>
          <cell r="G1214">
            <v>10048.453</v>
          </cell>
          <cell r="H1214">
            <v>0.35799999999999998</v>
          </cell>
        </row>
        <row r="1215">
          <cell r="C1215">
            <v>8225.0460000000003</v>
          </cell>
          <cell r="D1215">
            <v>2.8719999999999999</v>
          </cell>
          <cell r="G1215">
            <v>10059.120999999999</v>
          </cell>
          <cell r="H1215">
            <v>4.0839999999999996</v>
          </cell>
        </row>
        <row r="1216">
          <cell r="C1216">
            <v>8228.9619999999995</v>
          </cell>
          <cell r="D1216">
            <v>2.827</v>
          </cell>
          <cell r="G1216">
            <v>10064.406999999999</v>
          </cell>
          <cell r="H1216">
            <v>6.22</v>
          </cell>
        </row>
        <row r="1217">
          <cell r="C1217">
            <v>8234.6650000000009</v>
          </cell>
          <cell r="D1217">
            <v>2.722</v>
          </cell>
          <cell r="G1217">
            <v>10069.879999999999</v>
          </cell>
          <cell r="H1217">
            <v>8.4410000000000007</v>
          </cell>
        </row>
        <row r="1218">
          <cell r="C1218">
            <v>8241.384</v>
          </cell>
          <cell r="D1218">
            <v>2.7519999999999998</v>
          </cell>
          <cell r="G1218">
            <v>10073.906999999999</v>
          </cell>
          <cell r="H1218">
            <v>10.179</v>
          </cell>
        </row>
        <row r="1219">
          <cell r="C1219">
            <v>8242.09</v>
          </cell>
          <cell r="D1219">
            <v>2.8290000000000002</v>
          </cell>
          <cell r="G1219">
            <v>10077.936</v>
          </cell>
          <cell r="H1219">
            <v>11.787000000000001</v>
          </cell>
        </row>
        <row r="1220">
          <cell r="C1220">
            <v>8256.9130000000005</v>
          </cell>
          <cell r="D1220">
            <v>3.032</v>
          </cell>
          <cell r="G1220">
            <v>10082.162</v>
          </cell>
          <cell r="H1220">
            <v>13.045999999999999</v>
          </cell>
        </row>
        <row r="1221">
          <cell r="C1221">
            <v>8284.4470000000001</v>
          </cell>
          <cell r="D1221">
            <v>2.9420000000000002</v>
          </cell>
          <cell r="G1221">
            <v>10084.593000000001</v>
          </cell>
          <cell r="H1221">
            <v>13.592000000000001</v>
          </cell>
        </row>
        <row r="1222">
          <cell r="C1222">
            <v>8299.0959999999995</v>
          </cell>
          <cell r="D1222">
            <v>3.0169999999999999</v>
          </cell>
          <cell r="G1222">
            <v>10087.656000000001</v>
          </cell>
          <cell r="H1222">
            <v>14.284000000000001</v>
          </cell>
        </row>
        <row r="1223">
          <cell r="C1223">
            <v>8313.3449999999993</v>
          </cell>
          <cell r="D1223">
            <v>3.02</v>
          </cell>
          <cell r="G1223">
            <v>10089.929</v>
          </cell>
          <cell r="H1223">
            <v>14.763999999999999</v>
          </cell>
        </row>
        <row r="1224">
          <cell r="C1224">
            <v>8326.4150000000009</v>
          </cell>
          <cell r="D1224">
            <v>3.1989999999999998</v>
          </cell>
          <cell r="G1224">
            <v>10092.657999999999</v>
          </cell>
          <cell r="H1224">
            <v>15.202</v>
          </cell>
        </row>
        <row r="1225">
          <cell r="C1225">
            <v>8356.9590000000007</v>
          </cell>
          <cell r="D1225">
            <v>3.2919999999999998</v>
          </cell>
          <cell r="G1225">
            <v>10096.499</v>
          </cell>
          <cell r="H1225">
            <v>15.647</v>
          </cell>
        </row>
        <row r="1226">
          <cell r="C1226">
            <v>8376.5779999999995</v>
          </cell>
          <cell r="D1226">
            <v>3.6709999999999998</v>
          </cell>
          <cell r="G1226">
            <v>10099.922</v>
          </cell>
          <cell r="H1226">
            <v>15.962999999999999</v>
          </cell>
        </row>
        <row r="1227">
          <cell r="C1227">
            <v>8379.75</v>
          </cell>
          <cell r="D1227">
            <v>3.7509999999999999</v>
          </cell>
          <cell r="G1227">
            <v>10103.088</v>
          </cell>
          <cell r="H1227">
            <v>16.123999999999999</v>
          </cell>
        </row>
        <row r="1228">
          <cell r="C1228">
            <v>8381.8369999999995</v>
          </cell>
          <cell r="D1228">
            <v>3.67</v>
          </cell>
          <cell r="G1228">
            <v>10105.86</v>
          </cell>
          <cell r="H1228">
            <v>16.244</v>
          </cell>
        </row>
        <row r="1229">
          <cell r="C1229">
            <v>8382.7610000000004</v>
          </cell>
          <cell r="D1229">
            <v>3.7010000000000001</v>
          </cell>
          <cell r="G1229">
            <v>10108.045</v>
          </cell>
          <cell r="H1229">
            <v>16.148</v>
          </cell>
        </row>
        <row r="1230">
          <cell r="C1230">
            <v>8385.2759999999998</v>
          </cell>
          <cell r="D1230">
            <v>3.5859999999999999</v>
          </cell>
          <cell r="G1230">
            <v>10110.411</v>
          </cell>
          <cell r="H1230">
            <v>16.026</v>
          </cell>
        </row>
        <row r="1231">
          <cell r="C1231">
            <v>8389.6710000000003</v>
          </cell>
          <cell r="D1231">
            <v>3.3570000000000002</v>
          </cell>
          <cell r="G1231">
            <v>10114.6</v>
          </cell>
          <cell r="H1231">
            <v>15.667</v>
          </cell>
        </row>
        <row r="1232">
          <cell r="C1232">
            <v>8398.2819999999992</v>
          </cell>
          <cell r="D1232">
            <v>3.0369999999999999</v>
          </cell>
          <cell r="G1232">
            <v>10118.023999999999</v>
          </cell>
          <cell r="H1232">
            <v>15.198</v>
          </cell>
        </row>
        <row r="1233">
          <cell r="C1233">
            <v>8400.7710000000006</v>
          </cell>
          <cell r="D1233">
            <v>3.044</v>
          </cell>
          <cell r="G1233">
            <v>10120.473</v>
          </cell>
          <cell r="H1233">
            <v>14.776999999999999</v>
          </cell>
        </row>
        <row r="1234">
          <cell r="C1234">
            <v>8403.8960000000006</v>
          </cell>
          <cell r="D1234">
            <v>3.1070000000000002</v>
          </cell>
          <cell r="G1234">
            <v>10124.323</v>
          </cell>
          <cell r="H1234">
            <v>14.032</v>
          </cell>
        </row>
        <row r="1235">
          <cell r="C1235">
            <v>8410.1039999999994</v>
          </cell>
          <cell r="D1235">
            <v>3.3109999999999999</v>
          </cell>
          <cell r="G1235">
            <v>10128.207</v>
          </cell>
          <cell r="H1235">
            <v>13.273999999999999</v>
          </cell>
        </row>
        <row r="1236">
          <cell r="C1236">
            <v>8416.7620000000006</v>
          </cell>
          <cell r="D1236">
            <v>3.4409999999999998</v>
          </cell>
          <cell r="G1236">
            <v>10132.254000000001</v>
          </cell>
          <cell r="H1236">
            <v>12.465</v>
          </cell>
        </row>
        <row r="1237">
          <cell r="C1237">
            <v>8432.0139999999992</v>
          </cell>
          <cell r="D1237">
            <v>3.8969999999999998</v>
          </cell>
          <cell r="G1237">
            <v>10137.252</v>
          </cell>
          <cell r="H1237">
            <v>11.553000000000001</v>
          </cell>
        </row>
        <row r="1238">
          <cell r="C1238">
            <v>8437.9259999999995</v>
          </cell>
          <cell r="D1238">
            <v>3.9580000000000002</v>
          </cell>
          <cell r="G1238">
            <v>10146.153</v>
          </cell>
          <cell r="H1238">
            <v>10.489000000000001</v>
          </cell>
        </row>
        <row r="1239">
          <cell r="C1239">
            <v>8445.5769999999993</v>
          </cell>
          <cell r="D1239">
            <v>3.7330000000000001</v>
          </cell>
          <cell r="G1239">
            <v>10152.662</v>
          </cell>
          <cell r="H1239">
            <v>9.9380000000000006</v>
          </cell>
        </row>
        <row r="1240">
          <cell r="C1240">
            <v>8456.2880000000005</v>
          </cell>
          <cell r="D1240">
            <v>3.62</v>
          </cell>
          <cell r="G1240">
            <v>10155.713</v>
          </cell>
          <cell r="H1240">
            <v>9.6590000000000007</v>
          </cell>
        </row>
        <row r="1241">
          <cell r="C1241">
            <v>8470.2939999999999</v>
          </cell>
          <cell r="D1241">
            <v>3.754</v>
          </cell>
          <cell r="G1241">
            <v>10158.41</v>
          </cell>
          <cell r="H1241">
            <v>9.4369999999999994</v>
          </cell>
        </row>
        <row r="1242">
          <cell r="C1242">
            <v>8484.741</v>
          </cell>
          <cell r="D1242">
            <v>3.548</v>
          </cell>
          <cell r="G1242">
            <v>10161.259</v>
          </cell>
          <cell r="H1242">
            <v>9.0609999999999999</v>
          </cell>
        </row>
        <row r="1243">
          <cell r="C1243">
            <v>8495.6689999999999</v>
          </cell>
          <cell r="D1243">
            <v>3.1339999999999999</v>
          </cell>
          <cell r="G1243">
            <v>10164.912</v>
          </cell>
          <cell r="H1243">
            <v>8.6270000000000007</v>
          </cell>
        </row>
        <row r="1244">
          <cell r="C1244">
            <v>8508.1810000000005</v>
          </cell>
          <cell r="D1244">
            <v>3.1059999999999999</v>
          </cell>
          <cell r="G1244">
            <v>10167.343999999999</v>
          </cell>
          <cell r="H1244">
            <v>8.327</v>
          </cell>
        </row>
        <row r="1245">
          <cell r="C1245">
            <v>8520.6569999999992</v>
          </cell>
          <cell r="D1245">
            <v>3.2080000000000002</v>
          </cell>
          <cell r="G1245">
            <v>10169.437</v>
          </cell>
          <cell r="H1245">
            <v>7.9720000000000004</v>
          </cell>
        </row>
        <row r="1246">
          <cell r="C1246">
            <v>8531.0380000000005</v>
          </cell>
          <cell r="D1246">
            <v>3.34</v>
          </cell>
          <cell r="G1246">
            <v>10172.375</v>
          </cell>
          <cell r="H1246">
            <v>7.4829999999999997</v>
          </cell>
        </row>
        <row r="1247">
          <cell r="C1247">
            <v>8542.2389999999996</v>
          </cell>
          <cell r="D1247">
            <v>3.3180000000000001</v>
          </cell>
          <cell r="G1247">
            <v>10175.519</v>
          </cell>
          <cell r="H1247">
            <v>6.9640000000000004</v>
          </cell>
        </row>
        <row r="1248">
          <cell r="C1248">
            <v>8554.6029999999992</v>
          </cell>
          <cell r="D1248">
            <v>3.8109999999999999</v>
          </cell>
          <cell r="G1248">
            <v>10178.101000000001</v>
          </cell>
          <cell r="H1248">
            <v>6.4909999999999997</v>
          </cell>
        </row>
        <row r="1249">
          <cell r="C1249">
            <v>8559.06</v>
          </cell>
          <cell r="D1249">
            <v>3.6389999999999998</v>
          </cell>
          <cell r="G1249">
            <v>10182.641</v>
          </cell>
          <cell r="H1249">
            <v>5.6189999999999998</v>
          </cell>
        </row>
        <row r="1250">
          <cell r="C1250">
            <v>8568.2530000000006</v>
          </cell>
          <cell r="D1250">
            <v>3.4020000000000001</v>
          </cell>
          <cell r="G1250">
            <v>10186.752</v>
          </cell>
          <cell r="H1250">
            <v>4.7619999999999996</v>
          </cell>
        </row>
        <row r="1251">
          <cell r="C1251">
            <v>8571.3919999999998</v>
          </cell>
          <cell r="D1251">
            <v>3.28</v>
          </cell>
          <cell r="G1251">
            <v>10190.444</v>
          </cell>
          <cell r="H1251">
            <v>3.8849999999999998</v>
          </cell>
        </row>
        <row r="1252">
          <cell r="C1252">
            <v>8574.7219999999998</v>
          </cell>
          <cell r="D1252">
            <v>3.3460000000000001</v>
          </cell>
          <cell r="G1252">
            <v>10194.647999999999</v>
          </cell>
          <cell r="H1252">
            <v>2.87</v>
          </cell>
        </row>
        <row r="1253">
          <cell r="C1253">
            <v>8580.77</v>
          </cell>
          <cell r="D1253">
            <v>3.0659999999999998</v>
          </cell>
          <cell r="G1253">
            <v>10198.878000000001</v>
          </cell>
          <cell r="H1253">
            <v>1.7709999999999999</v>
          </cell>
        </row>
        <row r="1254">
          <cell r="C1254">
            <v>8582.4570000000003</v>
          </cell>
          <cell r="D1254">
            <v>3.0230000000000001</v>
          </cell>
          <cell r="G1254">
            <v>10204.392</v>
          </cell>
          <cell r="H1254">
            <v>0.35699999999999998</v>
          </cell>
        </row>
        <row r="1255">
          <cell r="C1255">
            <v>8585.0049999999992</v>
          </cell>
          <cell r="D1255">
            <v>3.0489999999999999</v>
          </cell>
          <cell r="G1255">
            <v>10214.715</v>
          </cell>
          <cell r="H1255">
            <v>-2.1960000000000002</v>
          </cell>
        </row>
        <row r="1256">
          <cell r="C1256">
            <v>8588.5110000000004</v>
          </cell>
          <cell r="D1256">
            <v>3.06</v>
          </cell>
          <cell r="G1256">
            <v>10229.053</v>
          </cell>
          <cell r="H1256">
            <v>-4.4089999999999998</v>
          </cell>
        </row>
        <row r="1257">
          <cell r="C1257">
            <v>8591.0619999999999</v>
          </cell>
          <cell r="D1257">
            <v>2.9889999999999999</v>
          </cell>
          <cell r="G1257">
            <v>10229.61</v>
          </cell>
          <cell r="H1257">
            <v>-4.0060000000000002</v>
          </cell>
        </row>
        <row r="1258">
          <cell r="C1258">
            <v>8594.7900000000009</v>
          </cell>
          <cell r="D1258">
            <v>3.0259999999999998</v>
          </cell>
          <cell r="G1258">
            <v>10253.231</v>
          </cell>
          <cell r="H1258">
            <v>-5.3380000000000001</v>
          </cell>
        </row>
        <row r="1259">
          <cell r="C1259">
            <v>8599.7880000000005</v>
          </cell>
          <cell r="D1259">
            <v>3.0640000000000001</v>
          </cell>
          <cell r="G1259">
            <v>10269.273999999999</v>
          </cell>
          <cell r="H1259">
            <v>-5.4119999999999999</v>
          </cell>
        </row>
        <row r="1260">
          <cell r="C1260">
            <v>8601.7279999999992</v>
          </cell>
          <cell r="D1260">
            <v>2.996</v>
          </cell>
          <cell r="G1260">
            <v>10287.182000000001</v>
          </cell>
          <cell r="H1260">
            <v>-5.5339999999999998</v>
          </cell>
        </row>
        <row r="1261">
          <cell r="C1261">
            <v>8604.3259999999991</v>
          </cell>
          <cell r="D1261">
            <v>3.089</v>
          </cell>
          <cell r="G1261">
            <v>10301.236999999999</v>
          </cell>
          <cell r="H1261">
            <v>-5.431</v>
          </cell>
        </row>
        <row r="1262">
          <cell r="C1262">
            <v>8609.1759999999995</v>
          </cell>
          <cell r="D1262">
            <v>3.3210000000000002</v>
          </cell>
          <cell r="G1262">
            <v>10310.772999999999</v>
          </cell>
          <cell r="H1262">
            <v>-5.3109999999999999</v>
          </cell>
        </row>
        <row r="1263">
          <cell r="C1263">
            <v>8621.1880000000001</v>
          </cell>
          <cell r="D1263">
            <v>3.2890000000000001</v>
          </cell>
          <cell r="G1263">
            <v>10312.168</v>
          </cell>
          <cell r="H1263">
            <v>-5.64</v>
          </cell>
        </row>
        <row r="1264">
          <cell r="C1264">
            <v>8633.5519999999997</v>
          </cell>
          <cell r="D1264">
            <v>3.27</v>
          </cell>
          <cell r="G1264">
            <v>10313.468000000001</v>
          </cell>
          <cell r="H1264">
            <v>-6.0010000000000003</v>
          </cell>
        </row>
        <row r="1265">
          <cell r="C1265">
            <v>8644.7669999999998</v>
          </cell>
          <cell r="D1265">
            <v>3.3530000000000002</v>
          </cell>
          <cell r="G1265">
            <v>10315.474</v>
          </cell>
          <cell r="H1265">
            <v>-6.2149999999999999</v>
          </cell>
        </row>
        <row r="1266">
          <cell r="C1266">
            <v>8648.9860000000008</v>
          </cell>
          <cell r="D1266">
            <v>3.3879999999999999</v>
          </cell>
          <cell r="G1266">
            <v>10318.925999999999</v>
          </cell>
          <cell r="H1266">
            <v>-6.4160000000000004</v>
          </cell>
        </row>
        <row r="1267">
          <cell r="C1267">
            <v>8651.6290000000008</v>
          </cell>
          <cell r="D1267">
            <v>3.355</v>
          </cell>
          <cell r="G1267">
            <v>10328.064</v>
          </cell>
          <cell r="H1267">
            <v>-6.7549999999999999</v>
          </cell>
        </row>
        <row r="1268">
          <cell r="C1268">
            <v>8654.4560000000001</v>
          </cell>
          <cell r="D1268">
            <v>3.2570000000000001</v>
          </cell>
          <cell r="G1268">
            <v>10346.249</v>
          </cell>
          <cell r="H1268">
            <v>-6.69</v>
          </cell>
        </row>
        <row r="1269">
          <cell r="C1269">
            <v>8664.518</v>
          </cell>
          <cell r="D1269">
            <v>3.4780000000000002</v>
          </cell>
          <cell r="G1269">
            <v>10393.877</v>
          </cell>
          <cell r="H1269">
            <v>-6.8010000000000002</v>
          </cell>
        </row>
        <row r="1270">
          <cell r="C1270">
            <v>8672.768</v>
          </cell>
          <cell r="D1270">
            <v>3.464</v>
          </cell>
          <cell r="G1270">
            <v>10422.105</v>
          </cell>
          <cell r="H1270">
            <v>-6.899</v>
          </cell>
        </row>
        <row r="1271">
          <cell r="C1271">
            <v>8681.2340000000004</v>
          </cell>
          <cell r="D1271">
            <v>3.5249999999999999</v>
          </cell>
          <cell r="G1271">
            <v>10436.151</v>
          </cell>
          <cell r="H1271">
            <v>-6.8090000000000002</v>
          </cell>
        </row>
        <row r="1272">
          <cell r="C1272">
            <v>8688.8909999999996</v>
          </cell>
          <cell r="D1272">
            <v>3.556</v>
          </cell>
          <cell r="G1272">
            <v>10439.111000000001</v>
          </cell>
          <cell r="H1272">
            <v>-6.33</v>
          </cell>
        </row>
        <row r="1273">
          <cell r="C1273">
            <v>8697.8649999999998</v>
          </cell>
          <cell r="D1273">
            <v>3.7210000000000001</v>
          </cell>
          <cell r="G1273">
            <v>10442.314</v>
          </cell>
          <cell r="H1273">
            <v>-5.8650000000000002</v>
          </cell>
        </row>
        <row r="1274">
          <cell r="C1274">
            <v>8705.4120000000003</v>
          </cell>
          <cell r="D1274">
            <v>4.0110000000000001</v>
          </cell>
          <cell r="G1274">
            <v>10446.474</v>
          </cell>
          <cell r="H1274">
            <v>-5.4489999999999998</v>
          </cell>
        </row>
        <row r="1275">
          <cell r="C1275">
            <v>8708.08</v>
          </cell>
          <cell r="D1275">
            <v>4.12</v>
          </cell>
          <cell r="G1275">
            <v>10469.14</v>
          </cell>
          <cell r="H1275">
            <v>-5.4320000000000004</v>
          </cell>
        </row>
        <row r="1276">
          <cell r="C1276">
            <v>8709.8330000000005</v>
          </cell>
          <cell r="D1276">
            <v>4.1360000000000001</v>
          </cell>
          <cell r="G1276">
            <v>10492.734</v>
          </cell>
          <cell r="H1276">
            <v>-5.5110000000000001</v>
          </cell>
        </row>
        <row r="1277">
          <cell r="C1277">
            <v>8713.06</v>
          </cell>
          <cell r="D1277">
            <v>4.1820000000000004</v>
          </cell>
          <cell r="G1277">
            <v>10521.245000000001</v>
          </cell>
          <cell r="H1277">
            <v>-6.4850000000000003</v>
          </cell>
        </row>
        <row r="1278">
          <cell r="C1278">
            <v>8715.4449999999997</v>
          </cell>
          <cell r="D1278">
            <v>4.1529999999999996</v>
          </cell>
          <cell r="G1278">
            <v>10525.635</v>
          </cell>
          <cell r="H1278">
            <v>-6.9569999999999999</v>
          </cell>
        </row>
        <row r="1279">
          <cell r="C1279">
            <v>8723.8439999999991</v>
          </cell>
          <cell r="D1279">
            <v>4.2830000000000004</v>
          </cell>
          <cell r="G1279">
            <v>10529.232</v>
          </cell>
          <cell r="H1279">
            <v>-7.4219999999999997</v>
          </cell>
        </row>
        <row r="1280">
          <cell r="C1280">
            <v>8725.4339999999993</v>
          </cell>
          <cell r="D1280">
            <v>4.3310000000000004</v>
          </cell>
          <cell r="G1280">
            <v>10531.791999999999</v>
          </cell>
          <cell r="H1280">
            <v>-7.694</v>
          </cell>
        </row>
        <row r="1281">
          <cell r="C1281">
            <v>8727.2970000000005</v>
          </cell>
          <cell r="D1281">
            <v>4.3600000000000003</v>
          </cell>
          <cell r="G1281">
            <v>10534.763000000001</v>
          </cell>
          <cell r="H1281">
            <v>-7.9550000000000001</v>
          </cell>
        </row>
        <row r="1282">
          <cell r="C1282">
            <v>8729.0329999999994</v>
          </cell>
          <cell r="D1282">
            <v>4.2619999999999996</v>
          </cell>
          <cell r="G1282">
            <v>10538.227999999999</v>
          </cell>
          <cell r="H1282">
            <v>-8.1839999999999993</v>
          </cell>
        </row>
        <row r="1283">
          <cell r="C1283">
            <v>8732.5789999999997</v>
          </cell>
          <cell r="D1283">
            <v>4.1479999999999997</v>
          </cell>
          <cell r="G1283">
            <v>10541.734</v>
          </cell>
          <cell r="H1283">
            <v>-8.3919999999999995</v>
          </cell>
        </row>
        <row r="1284">
          <cell r="C1284">
            <v>8735.9950000000008</v>
          </cell>
          <cell r="D1284">
            <v>4.125</v>
          </cell>
          <cell r="G1284">
            <v>10545.02</v>
          </cell>
          <cell r="H1284">
            <v>-8.5470000000000006</v>
          </cell>
        </row>
        <row r="1285">
          <cell r="C1285">
            <v>8739.3970000000008</v>
          </cell>
          <cell r="D1285">
            <v>4.1139999999999999</v>
          </cell>
          <cell r="G1285">
            <v>10548.23</v>
          </cell>
          <cell r="H1285">
            <v>-8.593</v>
          </cell>
        </row>
        <row r="1286">
          <cell r="C1286">
            <v>8745.7759999999998</v>
          </cell>
          <cell r="D1286">
            <v>4.4109999999999996</v>
          </cell>
          <cell r="G1286">
            <v>10551.999</v>
          </cell>
          <cell r="H1286">
            <v>-8.5310000000000006</v>
          </cell>
        </row>
        <row r="1287">
          <cell r="C1287">
            <v>8751.268</v>
          </cell>
          <cell r="D1287">
            <v>4.718</v>
          </cell>
          <cell r="G1287">
            <v>10554.696</v>
          </cell>
          <cell r="H1287">
            <v>-8.4540000000000006</v>
          </cell>
        </row>
        <row r="1288">
          <cell r="C1288">
            <v>8753.0439999999999</v>
          </cell>
          <cell r="D1288">
            <v>4.7050000000000001</v>
          </cell>
          <cell r="G1288">
            <v>10557.444</v>
          </cell>
          <cell r="H1288">
            <v>-8.2959999999999994</v>
          </cell>
        </row>
        <row r="1289">
          <cell r="C1289">
            <v>8755.7250000000004</v>
          </cell>
          <cell r="D1289">
            <v>4.569</v>
          </cell>
          <cell r="G1289">
            <v>10560.107</v>
          </cell>
          <cell r="H1289">
            <v>-8.1300000000000008</v>
          </cell>
        </row>
        <row r="1290">
          <cell r="C1290">
            <v>8758.6610000000001</v>
          </cell>
          <cell r="D1290">
            <v>4.3929999999999998</v>
          </cell>
          <cell r="G1290">
            <v>10563.089</v>
          </cell>
          <cell r="H1290">
            <v>-7.9139999999999997</v>
          </cell>
        </row>
        <row r="1291">
          <cell r="C1291">
            <v>8762.5889999999999</v>
          </cell>
          <cell r="D1291">
            <v>4.1440000000000001</v>
          </cell>
          <cell r="G1291">
            <v>10567.022999999999</v>
          </cell>
          <cell r="H1291">
            <v>-7.4619999999999997</v>
          </cell>
        </row>
        <row r="1292">
          <cell r="C1292">
            <v>8764.9330000000009</v>
          </cell>
          <cell r="D1292">
            <v>3.8140000000000001</v>
          </cell>
          <cell r="G1292">
            <v>10569.092000000001</v>
          </cell>
          <cell r="H1292">
            <v>-7.1669999999999998</v>
          </cell>
        </row>
        <row r="1293">
          <cell r="C1293">
            <v>8769.3819999999996</v>
          </cell>
          <cell r="D1293">
            <v>3.4660000000000002</v>
          </cell>
          <cell r="G1293">
            <v>10572.706</v>
          </cell>
          <cell r="H1293">
            <v>-6.6980000000000004</v>
          </cell>
        </row>
        <row r="1294">
          <cell r="C1294">
            <v>8772.89</v>
          </cell>
          <cell r="D1294">
            <v>3.339</v>
          </cell>
          <cell r="G1294">
            <v>10580.411</v>
          </cell>
          <cell r="H1294">
            <v>-5.6509999999999998</v>
          </cell>
        </row>
        <row r="1295">
          <cell r="C1295">
            <v>8777.1450000000004</v>
          </cell>
          <cell r="D1295">
            <v>3.16</v>
          </cell>
          <cell r="G1295">
            <v>10593.82</v>
          </cell>
          <cell r="H1295">
            <v>-4.3710000000000004</v>
          </cell>
        </row>
        <row r="1296">
          <cell r="C1296">
            <v>8782.0630000000001</v>
          </cell>
          <cell r="D1296">
            <v>3.1419999999999999</v>
          </cell>
          <cell r="G1296">
            <v>10622.494000000001</v>
          </cell>
          <cell r="H1296">
            <v>-2.3679999999999999</v>
          </cell>
        </row>
        <row r="1297">
          <cell r="C1297">
            <v>8785.2070000000003</v>
          </cell>
          <cell r="D1297">
            <v>3.016</v>
          </cell>
          <cell r="G1297">
            <v>10651.102000000001</v>
          </cell>
          <cell r="H1297">
            <v>-0.56299999999999994</v>
          </cell>
        </row>
        <row r="1298">
          <cell r="C1298">
            <v>8790.768</v>
          </cell>
          <cell r="D1298">
            <v>2.7650000000000001</v>
          </cell>
          <cell r="G1298">
            <v>10655.938</v>
          </cell>
          <cell r="H1298">
            <v>-0.34599999999999997</v>
          </cell>
        </row>
        <row r="1299">
          <cell r="C1299">
            <v>8794.4789999999994</v>
          </cell>
          <cell r="D1299">
            <v>2.694</v>
          </cell>
          <cell r="G1299">
            <v>10664.468000000001</v>
          </cell>
          <cell r="H1299">
            <v>-0.245</v>
          </cell>
        </row>
        <row r="1300">
          <cell r="C1300">
            <v>8800.4840000000004</v>
          </cell>
          <cell r="D1300">
            <v>2.5779999999999998</v>
          </cell>
          <cell r="G1300">
            <v>10672.523999999999</v>
          </cell>
          <cell r="H1300">
            <v>-0.16900000000000001</v>
          </cell>
        </row>
        <row r="1301">
          <cell r="C1301">
            <v>8805.6919999999991</v>
          </cell>
          <cell r="D1301">
            <v>2.37</v>
          </cell>
          <cell r="G1301">
            <v>10680.003000000001</v>
          </cell>
          <cell r="H1301">
            <v>-0.14499999999999999</v>
          </cell>
        </row>
        <row r="1302">
          <cell r="C1302">
            <v>8808.8230000000003</v>
          </cell>
          <cell r="D1302">
            <v>2.137</v>
          </cell>
          <cell r="G1302">
            <v>10683.058999999999</v>
          </cell>
          <cell r="H1302">
            <v>-0.185</v>
          </cell>
        </row>
        <row r="1303">
          <cell r="C1303">
            <v>8812.9599999999991</v>
          </cell>
          <cell r="D1303">
            <v>1.9019999999999999</v>
          </cell>
          <cell r="G1303">
            <v>10686.144</v>
          </cell>
          <cell r="H1303">
            <v>-0.27100000000000002</v>
          </cell>
        </row>
        <row r="1304">
          <cell r="C1304">
            <v>8819.1229999999996</v>
          </cell>
          <cell r="D1304">
            <v>1.85</v>
          </cell>
          <cell r="G1304">
            <v>10689.210999999999</v>
          </cell>
          <cell r="H1304">
            <v>-0.47099999999999997</v>
          </cell>
        </row>
        <row r="1305">
          <cell r="C1305">
            <v>8828.6990000000005</v>
          </cell>
          <cell r="D1305">
            <v>1.988</v>
          </cell>
          <cell r="G1305">
            <v>10692.548000000001</v>
          </cell>
          <cell r="H1305">
            <v>-0.67400000000000004</v>
          </cell>
        </row>
        <row r="1306">
          <cell r="C1306">
            <v>8834.1280000000006</v>
          </cell>
          <cell r="D1306">
            <v>2.077</v>
          </cell>
          <cell r="G1306">
            <v>10695.541999999999</v>
          </cell>
          <cell r="H1306">
            <v>-0.95099999999999996</v>
          </cell>
        </row>
        <row r="1307">
          <cell r="C1307">
            <v>8841.6329999999998</v>
          </cell>
          <cell r="D1307">
            <v>2.0019999999999998</v>
          </cell>
          <cell r="G1307">
            <v>10699.284</v>
          </cell>
          <cell r="H1307">
            <v>-1.345</v>
          </cell>
        </row>
        <row r="1308">
          <cell r="C1308">
            <v>8854.4920000000002</v>
          </cell>
          <cell r="D1308">
            <v>2.1080000000000001</v>
          </cell>
          <cell r="G1308">
            <v>10704.457</v>
          </cell>
          <cell r="H1308">
            <v>-2.028</v>
          </cell>
        </row>
        <row r="1309">
          <cell r="C1309">
            <v>8858.7189999999991</v>
          </cell>
          <cell r="D1309">
            <v>1.9119999999999999</v>
          </cell>
          <cell r="G1309">
            <v>10725.611000000001</v>
          </cell>
          <cell r="H1309">
            <v>-5.4279999999999999</v>
          </cell>
        </row>
        <row r="1310">
          <cell r="C1310">
            <v>8862.5499999999993</v>
          </cell>
          <cell r="D1310">
            <v>1.857</v>
          </cell>
          <cell r="G1310">
            <v>10737.697</v>
          </cell>
          <cell r="H1310">
            <v>-7.8019999999999996</v>
          </cell>
        </row>
        <row r="1311">
          <cell r="C1311">
            <v>8868.02</v>
          </cell>
          <cell r="D1311">
            <v>1.677</v>
          </cell>
          <cell r="G1311">
            <v>10744.277</v>
          </cell>
          <cell r="H1311">
            <v>-9.48</v>
          </cell>
        </row>
        <row r="1312">
          <cell r="C1312">
            <v>8878.4940000000006</v>
          </cell>
          <cell r="D1312">
            <v>1.5960000000000001</v>
          </cell>
          <cell r="G1312">
            <v>10750.66</v>
          </cell>
          <cell r="H1312">
            <v>-11.226000000000001</v>
          </cell>
        </row>
        <row r="1313">
          <cell r="C1313">
            <v>8894.3649999999998</v>
          </cell>
          <cell r="D1313">
            <v>1.524</v>
          </cell>
          <cell r="G1313">
            <v>10754.557000000001</v>
          </cell>
          <cell r="H1313">
            <v>-12.319000000000001</v>
          </cell>
        </row>
        <row r="1314">
          <cell r="C1314">
            <v>8907.6</v>
          </cell>
          <cell r="D1314">
            <v>1.5660000000000001</v>
          </cell>
          <cell r="G1314">
            <v>10757.629000000001</v>
          </cell>
          <cell r="H1314">
            <v>-13.093</v>
          </cell>
        </row>
        <row r="1315">
          <cell r="C1315">
            <v>8918.9959999999992</v>
          </cell>
          <cell r="D1315">
            <v>1.5629999999999999</v>
          </cell>
          <cell r="G1315">
            <v>10760.749</v>
          </cell>
          <cell r="H1315">
            <v>-13.787000000000001</v>
          </cell>
        </row>
        <row r="1316">
          <cell r="C1316">
            <v>8925.9380000000001</v>
          </cell>
          <cell r="D1316">
            <v>1.5129999999999999</v>
          </cell>
          <cell r="G1316">
            <v>10764.626</v>
          </cell>
          <cell r="H1316">
            <v>-14.507999999999999</v>
          </cell>
        </row>
        <row r="1317">
          <cell r="C1317">
            <v>8933.7659999999996</v>
          </cell>
          <cell r="D1317">
            <v>1.42</v>
          </cell>
          <cell r="G1317">
            <v>10768.434999999999</v>
          </cell>
          <cell r="H1317">
            <v>-15.156000000000001</v>
          </cell>
        </row>
        <row r="1318">
          <cell r="C1318">
            <v>8946.7099999999991</v>
          </cell>
          <cell r="D1318">
            <v>1.4690000000000001</v>
          </cell>
          <cell r="G1318">
            <v>10773.003000000001</v>
          </cell>
          <cell r="H1318">
            <v>-15.955</v>
          </cell>
        </row>
        <row r="1319">
          <cell r="C1319">
            <v>8960.3719999999994</v>
          </cell>
          <cell r="D1319">
            <v>1.518</v>
          </cell>
          <cell r="G1319">
            <v>10782.575999999999</v>
          </cell>
          <cell r="H1319">
            <v>-16.856999999999999</v>
          </cell>
        </row>
        <row r="1320">
          <cell r="C1320">
            <v>8974.8140000000003</v>
          </cell>
          <cell r="D1320">
            <v>1.427</v>
          </cell>
          <cell r="G1320">
            <v>10788.832</v>
          </cell>
          <cell r="H1320">
            <v>-17.395</v>
          </cell>
        </row>
        <row r="1321">
          <cell r="C1321">
            <v>8983.8220000000001</v>
          </cell>
          <cell r="D1321">
            <v>1.403</v>
          </cell>
          <cell r="G1321">
            <v>10793.333000000001</v>
          </cell>
          <cell r="H1321">
            <v>-17.486000000000001</v>
          </cell>
        </row>
        <row r="1322">
          <cell r="C1322">
            <v>8995.2649999999994</v>
          </cell>
          <cell r="D1322">
            <v>1.4610000000000001</v>
          </cell>
          <cell r="G1322">
            <v>10797.691999999999</v>
          </cell>
          <cell r="H1322">
            <v>-17.388000000000002</v>
          </cell>
        </row>
        <row r="1323">
          <cell r="C1323">
            <v>9006.6990000000005</v>
          </cell>
          <cell r="D1323">
            <v>1.339</v>
          </cell>
          <cell r="G1323">
            <v>10799.45</v>
          </cell>
          <cell r="H1323">
            <v>-17.190000000000001</v>
          </cell>
        </row>
        <row r="1324">
          <cell r="C1324">
            <v>9018.6219999999994</v>
          </cell>
          <cell r="D1324">
            <v>1.298</v>
          </cell>
          <cell r="G1324">
            <v>10805.197</v>
          </cell>
          <cell r="H1324">
            <v>-16.518000000000001</v>
          </cell>
        </row>
        <row r="1325">
          <cell r="C1325">
            <v>9030.8130000000001</v>
          </cell>
          <cell r="D1325">
            <v>1.022</v>
          </cell>
          <cell r="G1325">
            <v>10808.798000000001</v>
          </cell>
          <cell r="H1325">
            <v>-16.111999999999998</v>
          </cell>
        </row>
        <row r="1326">
          <cell r="C1326">
            <v>9039.3700000000008</v>
          </cell>
          <cell r="D1326">
            <v>0.44</v>
          </cell>
          <cell r="G1326">
            <v>10814.01</v>
          </cell>
          <cell r="H1326">
            <v>-14.986000000000001</v>
          </cell>
        </row>
        <row r="1327">
          <cell r="C1327">
            <v>9046.3289999999997</v>
          </cell>
          <cell r="D1327">
            <v>-0.312</v>
          </cell>
          <cell r="G1327">
            <v>10820.273999999999</v>
          </cell>
          <cell r="H1327">
            <v>-13.584</v>
          </cell>
        </row>
        <row r="1328">
          <cell r="C1328">
            <v>9050.14</v>
          </cell>
          <cell r="D1328">
            <v>-0.78700000000000003</v>
          </cell>
          <cell r="G1328">
            <v>10831.664000000001</v>
          </cell>
          <cell r="H1328">
            <v>-11.492000000000001</v>
          </cell>
        </row>
        <row r="1329">
          <cell r="C1329">
            <v>9058.7620000000006</v>
          </cell>
          <cell r="D1329">
            <v>-2.0350000000000001</v>
          </cell>
          <cell r="G1329">
            <v>10846.831</v>
          </cell>
          <cell r="H1329">
            <v>-9.2260000000000009</v>
          </cell>
        </row>
        <row r="1330">
          <cell r="C1330">
            <v>9063.8220000000001</v>
          </cell>
          <cell r="D1330">
            <v>-2.9710000000000001</v>
          </cell>
          <cell r="G1330">
            <v>10861.33</v>
          </cell>
          <cell r="H1330">
            <v>-7.1639999999999997</v>
          </cell>
        </row>
        <row r="1331">
          <cell r="C1331">
            <v>9067.9470000000001</v>
          </cell>
          <cell r="D1331">
            <v>-3.7639999999999998</v>
          </cell>
          <cell r="G1331">
            <v>10889.526</v>
          </cell>
          <cell r="H1331">
            <v>-2.9409999999999998</v>
          </cell>
        </row>
        <row r="1332">
          <cell r="C1332">
            <v>9071.0580000000009</v>
          </cell>
          <cell r="D1332">
            <v>-4.4139999999999997</v>
          </cell>
          <cell r="G1332">
            <v>10898.362999999999</v>
          </cell>
          <cell r="H1332">
            <v>-0.97699999999999998</v>
          </cell>
        </row>
        <row r="1333">
          <cell r="C1333">
            <v>9073.4290000000001</v>
          </cell>
          <cell r="D1333">
            <v>-4.8620000000000001</v>
          </cell>
          <cell r="G1333">
            <v>10906.156999999999</v>
          </cell>
          <cell r="H1333">
            <v>1.343</v>
          </cell>
        </row>
        <row r="1334">
          <cell r="C1334">
            <v>9076.3989999999994</v>
          </cell>
          <cell r="D1334">
            <v>-5.4809999999999999</v>
          </cell>
          <cell r="G1334">
            <v>10915.726000000001</v>
          </cell>
          <cell r="H1334">
            <v>5.44</v>
          </cell>
        </row>
        <row r="1335">
          <cell r="C1335">
            <v>9079.4830000000002</v>
          </cell>
          <cell r="D1335">
            <v>-6.056</v>
          </cell>
          <cell r="G1335">
            <v>10919.475</v>
          </cell>
          <cell r="H1335">
            <v>7.3760000000000003</v>
          </cell>
        </row>
        <row r="1336">
          <cell r="C1336">
            <v>9083.5640000000003</v>
          </cell>
          <cell r="D1336">
            <v>-6.7290000000000001</v>
          </cell>
          <cell r="G1336">
            <v>10922.255999999999</v>
          </cell>
          <cell r="H1336">
            <v>8.7910000000000004</v>
          </cell>
        </row>
        <row r="1337">
          <cell r="C1337">
            <v>9087.7559999999994</v>
          </cell>
          <cell r="D1337">
            <v>-7.4269999999999996</v>
          </cell>
          <cell r="G1337">
            <v>10925.384</v>
          </cell>
          <cell r="H1337">
            <v>10.477</v>
          </cell>
        </row>
        <row r="1338">
          <cell r="C1338">
            <v>9091.1620000000003</v>
          </cell>
          <cell r="D1338">
            <v>-7.9</v>
          </cell>
          <cell r="G1338">
            <v>10929.5</v>
          </cell>
          <cell r="H1338">
            <v>12.622</v>
          </cell>
        </row>
        <row r="1339">
          <cell r="C1339">
            <v>9094.2180000000008</v>
          </cell>
          <cell r="D1339">
            <v>-8.4440000000000008</v>
          </cell>
          <cell r="G1339">
            <v>10933.275</v>
          </cell>
          <cell r="H1339">
            <v>14.396000000000001</v>
          </cell>
        </row>
        <row r="1340">
          <cell r="C1340">
            <v>9097.5910000000003</v>
          </cell>
          <cell r="D1340">
            <v>-8.8439999999999994</v>
          </cell>
          <cell r="G1340">
            <v>10937.572</v>
          </cell>
          <cell r="H1340">
            <v>16.402000000000001</v>
          </cell>
        </row>
        <row r="1341">
          <cell r="C1341">
            <v>9102.3320000000003</v>
          </cell>
          <cell r="D1341">
            <v>-9.4920000000000009</v>
          </cell>
          <cell r="G1341">
            <v>10941.712</v>
          </cell>
          <cell r="H1341">
            <v>18.263999999999999</v>
          </cell>
        </row>
        <row r="1342">
          <cell r="C1342">
            <v>9104.36</v>
          </cell>
          <cell r="D1342">
            <v>-9.7149999999999999</v>
          </cell>
          <cell r="G1342">
            <v>10945.902</v>
          </cell>
          <cell r="H1342">
            <v>19.722000000000001</v>
          </cell>
        </row>
        <row r="1343">
          <cell r="C1343">
            <v>9107.348</v>
          </cell>
          <cell r="D1343">
            <v>-9.9870000000000001</v>
          </cell>
          <cell r="G1343">
            <v>10952.388000000001</v>
          </cell>
          <cell r="H1343">
            <v>22.302</v>
          </cell>
        </row>
        <row r="1344">
          <cell r="C1344">
            <v>9109.991</v>
          </cell>
          <cell r="D1344">
            <v>-10.314</v>
          </cell>
          <cell r="G1344">
            <v>10956.119000000001</v>
          </cell>
          <cell r="H1344">
            <v>23.349</v>
          </cell>
        </row>
        <row r="1345">
          <cell r="C1345">
            <v>9112.64</v>
          </cell>
          <cell r="D1345">
            <v>-10.54</v>
          </cell>
          <cell r="G1345">
            <v>10961.209000000001</v>
          </cell>
          <cell r="H1345">
            <v>24.193999999999999</v>
          </cell>
        </row>
        <row r="1346">
          <cell r="C1346">
            <v>9117.3169999999991</v>
          </cell>
          <cell r="D1346">
            <v>-11.000999999999999</v>
          </cell>
          <cell r="G1346">
            <v>10965.474</v>
          </cell>
          <cell r="H1346">
            <v>24.547999999999998</v>
          </cell>
        </row>
        <row r="1347">
          <cell r="C1347">
            <v>9120.5310000000009</v>
          </cell>
          <cell r="D1347">
            <v>-11.279</v>
          </cell>
          <cell r="G1347">
            <v>10969.296</v>
          </cell>
          <cell r="H1347">
            <v>24.542999999999999</v>
          </cell>
        </row>
        <row r="1348">
          <cell r="C1348">
            <v>9122.7939999999999</v>
          </cell>
          <cell r="D1348">
            <v>-11.29</v>
          </cell>
          <cell r="G1348">
            <v>10973.75</v>
          </cell>
          <cell r="H1348">
            <v>24.524999999999999</v>
          </cell>
        </row>
        <row r="1349">
          <cell r="C1349">
            <v>9123.8250000000007</v>
          </cell>
          <cell r="D1349">
            <v>-11.292</v>
          </cell>
          <cell r="G1349">
            <v>10978.032999999999</v>
          </cell>
          <cell r="H1349">
            <v>24.349</v>
          </cell>
        </row>
        <row r="1350">
          <cell r="C1350">
            <v>9130.6409999999996</v>
          </cell>
          <cell r="D1350">
            <v>-11.273</v>
          </cell>
          <cell r="G1350">
            <v>10982.305</v>
          </cell>
          <cell r="H1350">
            <v>23.806999999999999</v>
          </cell>
        </row>
        <row r="1351">
          <cell r="C1351">
            <v>9135.8559999999998</v>
          </cell>
          <cell r="D1351">
            <v>-11.843999999999999</v>
          </cell>
          <cell r="G1351">
            <v>10986.871999999999</v>
          </cell>
          <cell r="H1351">
            <v>22.841000000000001</v>
          </cell>
        </row>
        <row r="1352">
          <cell r="C1352">
            <v>9139.7150000000001</v>
          </cell>
          <cell r="D1352">
            <v>-11.741</v>
          </cell>
          <cell r="G1352">
            <v>10990.651</v>
          </cell>
          <cell r="H1352">
            <v>21.867999999999999</v>
          </cell>
        </row>
        <row r="1353">
          <cell r="C1353">
            <v>9144.7710000000006</v>
          </cell>
          <cell r="D1353">
            <v>-11.423999999999999</v>
          </cell>
          <cell r="G1353">
            <v>10995.114</v>
          </cell>
          <cell r="H1353">
            <v>20.388999999999999</v>
          </cell>
        </row>
        <row r="1354">
          <cell r="C1354">
            <v>9152.5329999999994</v>
          </cell>
          <cell r="D1354">
            <v>-10.539</v>
          </cell>
          <cell r="G1354">
            <v>10998.601000000001</v>
          </cell>
          <cell r="H1354">
            <v>19.013999999999999</v>
          </cell>
        </row>
        <row r="1355">
          <cell r="C1355">
            <v>9154.0750000000007</v>
          </cell>
          <cell r="D1355">
            <v>-10.281000000000001</v>
          </cell>
          <cell r="G1355">
            <v>11001.957</v>
          </cell>
          <cell r="H1355">
            <v>17.530999999999999</v>
          </cell>
        </row>
        <row r="1356">
          <cell r="C1356">
            <v>9156.5619999999999</v>
          </cell>
          <cell r="D1356">
            <v>-9.8170000000000002</v>
          </cell>
          <cell r="G1356">
            <v>11004.585999999999</v>
          </cell>
          <cell r="H1356">
            <v>16.305</v>
          </cell>
        </row>
        <row r="1357">
          <cell r="C1357">
            <v>9160.09</v>
          </cell>
          <cell r="D1357">
            <v>-9.1669999999999998</v>
          </cell>
          <cell r="G1357">
            <v>11007.181</v>
          </cell>
          <cell r="H1357">
            <v>15.016999999999999</v>
          </cell>
        </row>
        <row r="1358">
          <cell r="C1358">
            <v>9164.5589999999993</v>
          </cell>
          <cell r="D1358">
            <v>-8.1690000000000005</v>
          </cell>
          <cell r="G1358">
            <v>11010.081</v>
          </cell>
          <cell r="H1358">
            <v>13.436999999999999</v>
          </cell>
        </row>
        <row r="1359">
          <cell r="C1359">
            <v>9169.4</v>
          </cell>
          <cell r="D1359">
            <v>-6.9619999999999997</v>
          </cell>
          <cell r="G1359">
            <v>11013.838</v>
          </cell>
          <cell r="H1359">
            <v>11.478</v>
          </cell>
        </row>
        <row r="1360">
          <cell r="C1360">
            <v>9179.0429999999997</v>
          </cell>
          <cell r="D1360">
            <v>-3.7989999999999999</v>
          </cell>
          <cell r="G1360">
            <v>11017.977999999999</v>
          </cell>
          <cell r="H1360">
            <v>9.3849999999999998</v>
          </cell>
        </row>
        <row r="1361">
          <cell r="C1361">
            <v>9186.4989999999998</v>
          </cell>
          <cell r="D1361">
            <v>-1.224</v>
          </cell>
          <cell r="G1361">
            <v>11025.248</v>
          </cell>
          <cell r="H1361">
            <v>6.4859999999999998</v>
          </cell>
        </row>
        <row r="1362">
          <cell r="C1362">
            <v>9194.3040000000001</v>
          </cell>
          <cell r="D1362">
            <v>1.8460000000000001</v>
          </cell>
          <cell r="G1362">
            <v>11031.486000000001</v>
          </cell>
          <cell r="H1362">
            <v>4.492</v>
          </cell>
        </row>
        <row r="1363">
          <cell r="C1363">
            <v>9202.2710000000006</v>
          </cell>
          <cell r="D1363">
            <v>5.4359999999999999</v>
          </cell>
          <cell r="G1363">
            <v>11039.718000000001</v>
          </cell>
          <cell r="H1363">
            <v>2.5099999999999998</v>
          </cell>
        </row>
        <row r="1364">
          <cell r="C1364">
            <v>9208.8160000000007</v>
          </cell>
          <cell r="D1364">
            <v>8.6370000000000005</v>
          </cell>
          <cell r="G1364">
            <v>11054.09</v>
          </cell>
          <cell r="H1364">
            <v>4.4999999999999998E-2</v>
          </cell>
        </row>
        <row r="1365">
          <cell r="C1365">
            <v>9215.56</v>
          </cell>
          <cell r="D1365">
            <v>12.429</v>
          </cell>
          <cell r="G1365">
            <v>11060.12</v>
          </cell>
          <cell r="H1365">
            <v>-0.61299999999999999</v>
          </cell>
        </row>
        <row r="1366">
          <cell r="C1366">
            <v>9219.8410000000003</v>
          </cell>
          <cell r="D1366">
            <v>15.117000000000001</v>
          </cell>
          <cell r="G1366">
            <v>11079.195</v>
          </cell>
          <cell r="H1366">
            <v>-2.4239999999999999</v>
          </cell>
        </row>
        <row r="1367">
          <cell r="C1367">
            <v>9222.2139999999999</v>
          </cell>
          <cell r="D1367">
            <v>16.57</v>
          </cell>
          <cell r="G1367">
            <v>11085.33</v>
          </cell>
          <cell r="H1367">
            <v>-3.286</v>
          </cell>
        </row>
        <row r="1368">
          <cell r="C1368">
            <v>9223.3330000000005</v>
          </cell>
          <cell r="D1368">
            <v>17.367999999999999</v>
          </cell>
          <cell r="G1368">
            <v>11098</v>
          </cell>
          <cell r="H1368">
            <v>-5.6479999999999997</v>
          </cell>
        </row>
        <row r="1369">
          <cell r="C1369">
            <v>9224.59</v>
          </cell>
          <cell r="D1369">
            <v>18.210999999999999</v>
          </cell>
          <cell r="G1369">
            <v>11103.65</v>
          </cell>
          <cell r="H1369">
            <v>-6.8159999999999998</v>
          </cell>
        </row>
        <row r="1370">
          <cell r="C1370">
            <v>9226.2469999999994</v>
          </cell>
          <cell r="D1370">
            <v>19.291</v>
          </cell>
          <cell r="G1370">
            <v>11107.534</v>
          </cell>
          <cell r="H1370">
            <v>-7.5380000000000003</v>
          </cell>
        </row>
        <row r="1371">
          <cell r="C1371">
            <v>9227.3870000000006</v>
          </cell>
          <cell r="D1371">
            <v>19.940999999999999</v>
          </cell>
          <cell r="G1371">
            <v>11112.071</v>
          </cell>
          <cell r="H1371">
            <v>-8.2240000000000002</v>
          </cell>
        </row>
        <row r="1372">
          <cell r="C1372">
            <v>9229.0490000000009</v>
          </cell>
          <cell r="D1372">
            <v>20.814</v>
          </cell>
          <cell r="G1372">
            <v>11116.09</v>
          </cell>
          <cell r="H1372">
            <v>-8.84</v>
          </cell>
        </row>
        <row r="1373">
          <cell r="C1373">
            <v>9230.0310000000009</v>
          </cell>
          <cell r="D1373">
            <v>21.347999999999999</v>
          </cell>
          <cell r="G1373">
            <v>11120.227000000001</v>
          </cell>
          <cell r="H1373">
            <v>-9.4510000000000005</v>
          </cell>
        </row>
        <row r="1374">
          <cell r="C1374">
            <v>9231.9040000000005</v>
          </cell>
          <cell r="D1374">
            <v>22.283000000000001</v>
          </cell>
          <cell r="G1374">
            <v>11124.476000000001</v>
          </cell>
          <cell r="H1374">
            <v>-9.9930000000000003</v>
          </cell>
        </row>
        <row r="1375">
          <cell r="C1375">
            <v>9234.2980000000007</v>
          </cell>
          <cell r="D1375">
            <v>23.332999999999998</v>
          </cell>
          <cell r="G1375">
            <v>11127.091</v>
          </cell>
          <cell r="H1375">
            <v>-10.416</v>
          </cell>
        </row>
        <row r="1376">
          <cell r="C1376">
            <v>9236.2780000000002</v>
          </cell>
          <cell r="D1376">
            <v>24.190999999999999</v>
          </cell>
          <cell r="G1376">
            <v>11130.165000000001</v>
          </cell>
          <cell r="H1376">
            <v>-10.727</v>
          </cell>
        </row>
        <row r="1377">
          <cell r="C1377">
            <v>9237.3539999999994</v>
          </cell>
          <cell r="D1377">
            <v>24.654</v>
          </cell>
          <cell r="G1377">
            <v>11140.26</v>
          </cell>
          <cell r="H1377">
            <v>-10.943</v>
          </cell>
        </row>
        <row r="1378">
          <cell r="C1378">
            <v>9239.4580000000005</v>
          </cell>
          <cell r="D1378">
            <v>25.507999999999999</v>
          </cell>
          <cell r="G1378">
            <v>11145.066000000001</v>
          </cell>
          <cell r="H1378">
            <v>-10.964</v>
          </cell>
        </row>
        <row r="1379">
          <cell r="C1379">
            <v>9240.5660000000007</v>
          </cell>
          <cell r="D1379">
            <v>25.835999999999999</v>
          </cell>
          <cell r="G1379">
            <v>11148.446</v>
          </cell>
          <cell r="H1379">
            <v>-10.836</v>
          </cell>
        </row>
        <row r="1380">
          <cell r="C1380">
            <v>9243.3050000000003</v>
          </cell>
          <cell r="D1380">
            <v>26.664000000000001</v>
          </cell>
          <cell r="G1380">
            <v>11151.218000000001</v>
          </cell>
          <cell r="H1380">
            <v>-10.715999999999999</v>
          </cell>
        </row>
        <row r="1381">
          <cell r="C1381">
            <v>9244.7170000000006</v>
          </cell>
          <cell r="D1381">
            <v>27.018999999999998</v>
          </cell>
          <cell r="G1381">
            <v>11154.001</v>
          </cell>
          <cell r="H1381">
            <v>-10.548999999999999</v>
          </cell>
        </row>
        <row r="1382">
          <cell r="C1382">
            <v>9245.8580000000002</v>
          </cell>
          <cell r="D1382">
            <v>27.356999999999999</v>
          </cell>
          <cell r="G1382">
            <v>11157.867</v>
          </cell>
          <cell r="H1382">
            <v>-10.317</v>
          </cell>
        </row>
        <row r="1383">
          <cell r="C1383">
            <v>9247.41</v>
          </cell>
          <cell r="D1383">
            <v>27.646999999999998</v>
          </cell>
          <cell r="G1383">
            <v>11161.333000000001</v>
          </cell>
          <cell r="H1383">
            <v>-9.9130000000000003</v>
          </cell>
        </row>
        <row r="1384">
          <cell r="C1384">
            <v>9249.1209999999992</v>
          </cell>
          <cell r="D1384">
            <v>27.943999999999999</v>
          </cell>
          <cell r="G1384">
            <v>11164.764999999999</v>
          </cell>
          <cell r="H1384">
            <v>-9.5589999999999993</v>
          </cell>
        </row>
        <row r="1385">
          <cell r="C1385">
            <v>9251.2819999999992</v>
          </cell>
          <cell r="D1385">
            <v>28.268999999999998</v>
          </cell>
          <cell r="G1385">
            <v>11168.232</v>
          </cell>
          <cell r="H1385">
            <v>-9.0779999999999994</v>
          </cell>
        </row>
        <row r="1386">
          <cell r="C1386">
            <v>9253.3469999999998</v>
          </cell>
          <cell r="D1386">
            <v>28.594999999999999</v>
          </cell>
          <cell r="G1386">
            <v>11172.105</v>
          </cell>
          <cell r="H1386">
            <v>-8.32</v>
          </cell>
        </row>
        <row r="1387">
          <cell r="C1387">
            <v>9255.8410000000003</v>
          </cell>
          <cell r="D1387">
            <v>28.91</v>
          </cell>
          <cell r="G1387">
            <v>11177.450999999999</v>
          </cell>
          <cell r="H1387">
            <v>-6.9870000000000001</v>
          </cell>
        </row>
        <row r="1388">
          <cell r="C1388">
            <v>9257.4130000000005</v>
          </cell>
          <cell r="D1388">
            <v>29.091999999999999</v>
          </cell>
          <cell r="G1388">
            <v>11181.624</v>
          </cell>
          <cell r="H1388">
            <v>-6.1269999999999998</v>
          </cell>
        </row>
        <row r="1389">
          <cell r="C1389">
            <v>9259.2109999999993</v>
          </cell>
          <cell r="D1389">
            <v>29.27</v>
          </cell>
          <cell r="G1389">
            <v>11184.64</v>
          </cell>
          <cell r="H1389">
            <v>-5.6769999999999996</v>
          </cell>
        </row>
        <row r="1390">
          <cell r="C1390">
            <v>9260.6810000000005</v>
          </cell>
          <cell r="D1390">
            <v>29.356999999999999</v>
          </cell>
          <cell r="G1390">
            <v>11191.391</v>
          </cell>
          <cell r="H1390">
            <v>-4.8140000000000001</v>
          </cell>
        </row>
        <row r="1391">
          <cell r="C1391">
            <v>9261.8289999999997</v>
          </cell>
          <cell r="D1391">
            <v>29.393000000000001</v>
          </cell>
          <cell r="G1391">
            <v>11207.093999999999</v>
          </cell>
          <cell r="H1391">
            <v>-4.7510000000000003</v>
          </cell>
        </row>
        <row r="1392">
          <cell r="C1392">
            <v>9262.8150000000005</v>
          </cell>
          <cell r="D1392">
            <v>29.4</v>
          </cell>
          <cell r="G1392">
            <v>11207.093999999999</v>
          </cell>
          <cell r="H1392">
            <v>-4.7510000000000003</v>
          </cell>
        </row>
        <row r="1393">
          <cell r="C1393">
            <v>9264.3510000000006</v>
          </cell>
          <cell r="D1393">
            <v>29.42</v>
          </cell>
          <cell r="G1393">
            <v>11210.388000000001</v>
          </cell>
          <cell r="H1393">
            <v>-5.024</v>
          </cell>
        </row>
        <row r="1394">
          <cell r="C1394">
            <v>9265.6419999999998</v>
          </cell>
          <cell r="D1394">
            <v>29.390999999999998</v>
          </cell>
          <cell r="G1394">
            <v>11213.692999999999</v>
          </cell>
          <cell r="H1394">
            <v>-5.6139999999999999</v>
          </cell>
        </row>
        <row r="1395">
          <cell r="C1395">
            <v>9267.1049999999996</v>
          </cell>
          <cell r="D1395">
            <v>29.364999999999998</v>
          </cell>
          <cell r="G1395">
            <v>11217.002</v>
          </cell>
          <cell r="H1395">
            <v>-6.2009999999999996</v>
          </cell>
        </row>
        <row r="1396">
          <cell r="C1396">
            <v>9268.4159999999993</v>
          </cell>
          <cell r="D1396">
            <v>29.324000000000002</v>
          </cell>
          <cell r="G1396">
            <v>11219.657999999999</v>
          </cell>
          <cell r="H1396">
            <v>-6.5730000000000004</v>
          </cell>
        </row>
        <row r="1397">
          <cell r="C1397">
            <v>9269.7009999999991</v>
          </cell>
          <cell r="D1397">
            <v>29.233000000000001</v>
          </cell>
          <cell r="G1397">
            <v>11222.757</v>
          </cell>
          <cell r="H1397">
            <v>-6.8140000000000001</v>
          </cell>
        </row>
        <row r="1398">
          <cell r="C1398">
            <v>9270.5840000000007</v>
          </cell>
          <cell r="D1398">
            <v>29.119</v>
          </cell>
          <cell r="G1398">
            <v>11225.361999999999</v>
          </cell>
          <cell r="H1398">
            <v>-7.1790000000000003</v>
          </cell>
        </row>
        <row r="1399">
          <cell r="C1399">
            <v>9273.3719999999994</v>
          </cell>
          <cell r="D1399">
            <v>28.826000000000001</v>
          </cell>
          <cell r="G1399">
            <v>11227.656999999999</v>
          </cell>
          <cell r="H1399">
            <v>-7.2389999999999999</v>
          </cell>
        </row>
        <row r="1400">
          <cell r="C1400">
            <v>9275.2309999999998</v>
          </cell>
          <cell r="D1400">
            <v>28.533000000000001</v>
          </cell>
          <cell r="G1400">
            <v>11231.269</v>
          </cell>
          <cell r="H1400">
            <v>-7.3659999999999997</v>
          </cell>
        </row>
        <row r="1401">
          <cell r="C1401">
            <v>9276.7289999999994</v>
          </cell>
          <cell r="D1401">
            <v>28.251000000000001</v>
          </cell>
          <cell r="G1401">
            <v>11234.236999999999</v>
          </cell>
          <cell r="H1401">
            <v>-7.6420000000000003</v>
          </cell>
        </row>
        <row r="1402">
          <cell r="C1402">
            <v>9279.0040000000008</v>
          </cell>
          <cell r="D1402">
            <v>27.870999999999999</v>
          </cell>
          <cell r="G1402">
            <v>11237.82</v>
          </cell>
          <cell r="H1402">
            <v>-7.7619999999999996</v>
          </cell>
        </row>
        <row r="1403">
          <cell r="C1403">
            <v>9281.9230000000007</v>
          </cell>
          <cell r="D1403">
            <v>27.27</v>
          </cell>
          <cell r="G1403">
            <v>11243.844999999999</v>
          </cell>
          <cell r="H1403">
            <v>-8.0890000000000004</v>
          </cell>
        </row>
        <row r="1404">
          <cell r="C1404">
            <v>9284.6229999999996</v>
          </cell>
          <cell r="D1404">
            <v>26.545999999999999</v>
          </cell>
          <cell r="G1404">
            <v>11248.335999999999</v>
          </cell>
          <cell r="H1404">
            <v>-8.5229999999999997</v>
          </cell>
        </row>
        <row r="1405">
          <cell r="C1405">
            <v>9286.7070000000003</v>
          </cell>
          <cell r="D1405">
            <v>25.937999999999999</v>
          </cell>
          <cell r="G1405">
            <v>11252.214</v>
          </cell>
          <cell r="H1405">
            <v>-8.6069999999999993</v>
          </cell>
        </row>
        <row r="1406">
          <cell r="C1406">
            <v>9287.6820000000007</v>
          </cell>
          <cell r="D1406">
            <v>25.641999999999999</v>
          </cell>
          <cell r="G1406">
            <v>11256.361000000001</v>
          </cell>
          <cell r="H1406">
            <v>-8.6479999999999997</v>
          </cell>
        </row>
        <row r="1407">
          <cell r="C1407">
            <v>9289.1880000000001</v>
          </cell>
          <cell r="D1407">
            <v>25.119</v>
          </cell>
          <cell r="G1407">
            <v>11261.459000000001</v>
          </cell>
          <cell r="H1407">
            <v>-8.6859999999999999</v>
          </cell>
        </row>
        <row r="1408">
          <cell r="C1408">
            <v>9290.8829999999998</v>
          </cell>
          <cell r="D1408">
            <v>24.536000000000001</v>
          </cell>
          <cell r="G1408">
            <v>11264.998</v>
          </cell>
          <cell r="H1408">
            <v>-8.6910000000000007</v>
          </cell>
        </row>
        <row r="1409">
          <cell r="C1409">
            <v>9293.0840000000007</v>
          </cell>
          <cell r="D1409">
            <v>23.745000000000001</v>
          </cell>
          <cell r="G1409">
            <v>11268.075000000001</v>
          </cell>
          <cell r="H1409">
            <v>-8.5380000000000003</v>
          </cell>
        </row>
        <row r="1410">
          <cell r="C1410">
            <v>9295.7780000000002</v>
          </cell>
          <cell r="D1410">
            <v>22.632000000000001</v>
          </cell>
          <cell r="G1410">
            <v>11271.406999999999</v>
          </cell>
          <cell r="H1410">
            <v>-8.4390000000000001</v>
          </cell>
        </row>
        <row r="1411">
          <cell r="C1411">
            <v>9296.8289999999997</v>
          </cell>
          <cell r="D1411">
            <v>22.193999999999999</v>
          </cell>
          <cell r="G1411">
            <v>11274.376</v>
          </cell>
          <cell r="H1411">
            <v>-8.1240000000000006</v>
          </cell>
        </row>
        <row r="1412">
          <cell r="C1412">
            <v>9298.4770000000008</v>
          </cell>
          <cell r="D1412">
            <v>21.352</v>
          </cell>
          <cell r="G1412">
            <v>11277.352000000001</v>
          </cell>
          <cell r="H1412">
            <v>-7.6779999999999999</v>
          </cell>
        </row>
        <row r="1413">
          <cell r="C1413">
            <v>9300.5630000000001</v>
          </cell>
          <cell r="D1413">
            <v>20.341999999999999</v>
          </cell>
          <cell r="G1413">
            <v>11281.998</v>
          </cell>
          <cell r="H1413">
            <v>-7.08</v>
          </cell>
        </row>
        <row r="1414">
          <cell r="C1414">
            <v>9302.991</v>
          </cell>
          <cell r="D1414">
            <v>19.03</v>
          </cell>
          <cell r="G1414">
            <v>11288.862999999999</v>
          </cell>
          <cell r="H1414">
            <v>-6.2279999999999998</v>
          </cell>
        </row>
        <row r="1415">
          <cell r="C1415">
            <v>9305.8940000000002</v>
          </cell>
          <cell r="D1415">
            <v>17.498999999999999</v>
          </cell>
          <cell r="G1415">
            <v>11304.22</v>
          </cell>
          <cell r="H1415">
            <v>-4.9400000000000004</v>
          </cell>
        </row>
        <row r="1416">
          <cell r="C1416">
            <v>9307.5930000000008</v>
          </cell>
          <cell r="D1416">
            <v>16.567</v>
          </cell>
          <cell r="G1416">
            <v>11316.145</v>
          </cell>
          <cell r="H1416">
            <v>-4.2779999999999996</v>
          </cell>
        </row>
        <row r="1417">
          <cell r="C1417">
            <v>9311.3259999999991</v>
          </cell>
          <cell r="D1417">
            <v>14.627000000000001</v>
          </cell>
          <cell r="G1417">
            <v>11318.822</v>
          </cell>
          <cell r="H1417">
            <v>-4.3529999999999998</v>
          </cell>
        </row>
        <row r="1418">
          <cell r="C1418">
            <v>9314.8799999999992</v>
          </cell>
          <cell r="D1418">
            <v>12.837999999999999</v>
          </cell>
          <cell r="G1418">
            <v>11321.15</v>
          </cell>
          <cell r="H1418">
            <v>-4.407</v>
          </cell>
        </row>
        <row r="1419">
          <cell r="C1419">
            <v>9322.0149999999994</v>
          </cell>
          <cell r="D1419">
            <v>9.7390000000000008</v>
          </cell>
          <cell r="G1419">
            <v>11326.062</v>
          </cell>
          <cell r="H1419">
            <v>-4.6130000000000004</v>
          </cell>
        </row>
        <row r="1420">
          <cell r="C1420">
            <v>9328.3119999999999</v>
          </cell>
          <cell r="D1420">
            <v>7.641</v>
          </cell>
          <cell r="G1420">
            <v>11326.062</v>
          </cell>
          <cell r="H1420">
            <v>-4.6130000000000004</v>
          </cell>
        </row>
        <row r="1421">
          <cell r="C1421">
            <v>9331.3950000000004</v>
          </cell>
          <cell r="D1421">
            <v>6.7220000000000004</v>
          </cell>
          <cell r="G1421">
            <v>11336.539000000001</v>
          </cell>
          <cell r="H1421">
            <v>-4.907</v>
          </cell>
        </row>
        <row r="1422">
          <cell r="C1422">
            <v>9336.7250000000004</v>
          </cell>
          <cell r="D1422">
            <v>5.4740000000000002</v>
          </cell>
          <cell r="G1422">
            <v>11339.888999999999</v>
          </cell>
          <cell r="H1422">
            <v>-5.0529999999999999</v>
          </cell>
        </row>
        <row r="1423">
          <cell r="C1423">
            <v>9340.241</v>
          </cell>
          <cell r="D1423">
            <v>4.7670000000000003</v>
          </cell>
          <cell r="G1423">
            <v>11342.576999999999</v>
          </cell>
          <cell r="H1423">
            <v>-5.3849999999999998</v>
          </cell>
        </row>
        <row r="1424">
          <cell r="C1424">
            <v>9348.2630000000008</v>
          </cell>
          <cell r="D1424">
            <v>3.5249999999999999</v>
          </cell>
          <cell r="G1424">
            <v>11345.237999999999</v>
          </cell>
          <cell r="H1424">
            <v>-5.4189999999999996</v>
          </cell>
        </row>
        <row r="1425">
          <cell r="C1425">
            <v>9350.4189999999999</v>
          </cell>
          <cell r="D1425">
            <v>3.3330000000000002</v>
          </cell>
          <cell r="G1425">
            <v>11345.262000000001</v>
          </cell>
          <cell r="H1425">
            <v>-5.4390000000000001</v>
          </cell>
        </row>
        <row r="1426">
          <cell r="C1426">
            <v>9356.5589999999993</v>
          </cell>
          <cell r="D1426">
            <v>2.9860000000000002</v>
          </cell>
          <cell r="G1426">
            <v>11353.984</v>
          </cell>
          <cell r="H1426">
            <v>-5.032</v>
          </cell>
        </row>
        <row r="1427">
          <cell r="C1427">
            <v>9362.4689999999991</v>
          </cell>
          <cell r="D1427">
            <v>2.919</v>
          </cell>
          <cell r="G1427">
            <v>11362.706</v>
          </cell>
          <cell r="H1427">
            <v>-4.5599999999999996</v>
          </cell>
        </row>
        <row r="1428">
          <cell r="C1428">
            <v>9369.7450000000008</v>
          </cell>
          <cell r="D1428">
            <v>3.1669999999999998</v>
          </cell>
          <cell r="G1428">
            <v>11366.173000000001</v>
          </cell>
          <cell r="H1428">
            <v>-4.5129999999999999</v>
          </cell>
        </row>
        <row r="1429">
          <cell r="C1429">
            <v>9375.4320000000007</v>
          </cell>
          <cell r="D1429">
            <v>3.6360000000000001</v>
          </cell>
          <cell r="G1429">
            <v>11366.737999999999</v>
          </cell>
          <cell r="H1429">
            <v>-3.8780000000000001</v>
          </cell>
        </row>
        <row r="1430">
          <cell r="C1430">
            <v>9386.8880000000008</v>
          </cell>
          <cell r="D1430">
            <v>5.0469999999999997</v>
          </cell>
          <cell r="G1430">
            <v>11371.879000000001</v>
          </cell>
          <cell r="H1430">
            <v>-3.6920000000000002</v>
          </cell>
        </row>
        <row r="1431">
          <cell r="C1431">
            <v>9400.0429999999997</v>
          </cell>
          <cell r="D1431">
            <v>7.2359999999999998</v>
          </cell>
          <cell r="G1431">
            <v>11387.441999999999</v>
          </cell>
          <cell r="H1431">
            <v>-3.27</v>
          </cell>
        </row>
        <row r="1432">
          <cell r="C1432">
            <v>9410.3279999999995</v>
          </cell>
          <cell r="D1432">
            <v>9.1069999999999993</v>
          </cell>
          <cell r="G1432">
            <v>11391.703</v>
          </cell>
          <cell r="H1432">
            <v>-3.0539999999999998</v>
          </cell>
        </row>
        <row r="1433">
          <cell r="C1433">
            <v>9414.0229999999992</v>
          </cell>
          <cell r="D1433">
            <v>9.7919999999999998</v>
          </cell>
          <cell r="G1433">
            <v>11397.635</v>
          </cell>
          <cell r="H1433">
            <v>-2.8130000000000002</v>
          </cell>
        </row>
        <row r="1434">
          <cell r="C1434">
            <v>9420.49</v>
          </cell>
          <cell r="D1434">
            <v>10.911</v>
          </cell>
          <cell r="G1434">
            <v>11403.79</v>
          </cell>
          <cell r="H1434">
            <v>-2.6560000000000001</v>
          </cell>
        </row>
        <row r="1435">
          <cell r="C1435">
            <v>9428.5609999999997</v>
          </cell>
          <cell r="D1435">
            <v>12.163</v>
          </cell>
          <cell r="G1435">
            <v>11407.763000000001</v>
          </cell>
          <cell r="H1435">
            <v>-2.528</v>
          </cell>
        </row>
        <row r="1436">
          <cell r="C1436">
            <v>9434.9320000000007</v>
          </cell>
          <cell r="D1436">
            <v>13.016</v>
          </cell>
          <cell r="G1436">
            <v>11411.316000000001</v>
          </cell>
          <cell r="H1436">
            <v>-2.35</v>
          </cell>
        </row>
        <row r="1437">
          <cell r="C1437">
            <v>9441.1759999999995</v>
          </cell>
          <cell r="D1437">
            <v>13.664</v>
          </cell>
          <cell r="G1437">
            <v>11414.450999999999</v>
          </cell>
          <cell r="H1437">
            <v>-2.2530000000000001</v>
          </cell>
        </row>
        <row r="1438">
          <cell r="C1438">
            <v>9445.6450000000004</v>
          </cell>
          <cell r="D1438">
            <v>14.028</v>
          </cell>
          <cell r="G1438">
            <v>11417.476000000001</v>
          </cell>
          <cell r="H1438">
            <v>-2.222</v>
          </cell>
        </row>
        <row r="1439">
          <cell r="C1439">
            <v>9446.7620000000006</v>
          </cell>
          <cell r="D1439">
            <v>14.156000000000001</v>
          </cell>
          <cell r="G1439">
            <v>11420.779</v>
          </cell>
          <cell r="H1439">
            <v>-2.11</v>
          </cell>
        </row>
        <row r="1440">
          <cell r="C1440">
            <v>9449.6029999999992</v>
          </cell>
          <cell r="D1440">
            <v>14.259</v>
          </cell>
          <cell r="G1440">
            <v>11423.589</v>
          </cell>
          <cell r="H1440">
            <v>-2.0649999999999999</v>
          </cell>
        </row>
        <row r="1441">
          <cell r="C1441">
            <v>9453.0280000000002</v>
          </cell>
          <cell r="D1441">
            <v>14.369</v>
          </cell>
          <cell r="G1441">
            <v>11428.344999999999</v>
          </cell>
          <cell r="H1441">
            <v>-1.9550000000000001</v>
          </cell>
        </row>
        <row r="1442">
          <cell r="C1442">
            <v>9455.509</v>
          </cell>
          <cell r="D1442">
            <v>14.47</v>
          </cell>
          <cell r="G1442">
            <v>11430.795</v>
          </cell>
          <cell r="H1442">
            <v>-1.911</v>
          </cell>
        </row>
        <row r="1443">
          <cell r="C1443">
            <v>9457.9490000000005</v>
          </cell>
          <cell r="D1443">
            <v>14.577999999999999</v>
          </cell>
          <cell r="G1443">
            <v>11432.759</v>
          </cell>
          <cell r="H1443">
            <v>-1.9430000000000001</v>
          </cell>
        </row>
        <row r="1444">
          <cell r="C1444">
            <v>9462.9459999999999</v>
          </cell>
          <cell r="D1444">
            <v>14.545</v>
          </cell>
          <cell r="G1444">
            <v>11435.638999999999</v>
          </cell>
          <cell r="H1444">
            <v>-1.9410000000000001</v>
          </cell>
        </row>
        <row r="1445">
          <cell r="C1445">
            <v>9465.3109999999997</v>
          </cell>
          <cell r="D1445">
            <v>14.545999999999999</v>
          </cell>
          <cell r="G1445">
            <v>11438.58</v>
          </cell>
          <cell r="H1445">
            <v>-1.976</v>
          </cell>
        </row>
        <row r="1446">
          <cell r="C1446">
            <v>9470.6890000000003</v>
          </cell>
          <cell r="D1446">
            <v>14.314</v>
          </cell>
          <cell r="G1446">
            <v>11441.261</v>
          </cell>
          <cell r="H1446">
            <v>-2.1070000000000002</v>
          </cell>
        </row>
        <row r="1447">
          <cell r="C1447">
            <v>9477.1919999999991</v>
          </cell>
          <cell r="D1447">
            <v>13.788</v>
          </cell>
          <cell r="G1447">
            <v>11454.906999999999</v>
          </cell>
          <cell r="H1447">
            <v>-1.9730000000000001</v>
          </cell>
        </row>
        <row r="1448">
          <cell r="C1448">
            <v>9480.5529999999999</v>
          </cell>
          <cell r="D1448">
            <v>13.484999999999999</v>
          </cell>
          <cell r="G1448">
            <v>11460.826999999999</v>
          </cell>
          <cell r="H1448">
            <v>-1.7569999999999999</v>
          </cell>
        </row>
        <row r="1449">
          <cell r="C1449">
            <v>9483.09</v>
          </cell>
          <cell r="D1449">
            <v>13.238</v>
          </cell>
          <cell r="G1449">
            <v>11469.406000000001</v>
          </cell>
          <cell r="H1449">
            <v>-1.83</v>
          </cell>
        </row>
        <row r="1450">
          <cell r="C1450">
            <v>9484.5669999999991</v>
          </cell>
          <cell r="D1450">
            <v>13.058</v>
          </cell>
          <cell r="G1450">
            <v>11477.258</v>
          </cell>
          <cell r="H1450">
            <v>-1.9370000000000001</v>
          </cell>
        </row>
        <row r="1451">
          <cell r="C1451">
            <v>9485.8529999999992</v>
          </cell>
          <cell r="D1451">
            <v>12.904999999999999</v>
          </cell>
          <cell r="G1451">
            <v>11491.947</v>
          </cell>
          <cell r="H1451">
            <v>-2.0539999999999998</v>
          </cell>
        </row>
        <row r="1452">
          <cell r="C1452">
            <v>9487.2340000000004</v>
          </cell>
          <cell r="D1452">
            <v>12.752000000000001</v>
          </cell>
          <cell r="G1452">
            <v>11502.25</v>
          </cell>
          <cell r="H1452">
            <v>-1.9910000000000001</v>
          </cell>
        </row>
        <row r="1453">
          <cell r="C1453">
            <v>9489.3469999999998</v>
          </cell>
          <cell r="D1453">
            <v>12.526</v>
          </cell>
          <cell r="G1453">
            <v>11515.679</v>
          </cell>
          <cell r="H1453">
            <v>-2.2909999999999999</v>
          </cell>
        </row>
        <row r="1454">
          <cell r="C1454">
            <v>9490.5820000000003</v>
          </cell>
          <cell r="D1454">
            <v>12.414999999999999</v>
          </cell>
          <cell r="G1454">
            <v>11532.23</v>
          </cell>
          <cell r="H1454">
            <v>-2.5059999999999998</v>
          </cell>
        </row>
        <row r="1455">
          <cell r="C1455">
            <v>9492.5130000000008</v>
          </cell>
          <cell r="D1455">
            <v>12.138999999999999</v>
          </cell>
          <cell r="G1455">
            <v>11567.508</v>
          </cell>
          <cell r="H1455">
            <v>-5.008</v>
          </cell>
        </row>
        <row r="1456">
          <cell r="C1456">
            <v>9494.76</v>
          </cell>
          <cell r="D1456">
            <v>11.834</v>
          </cell>
          <cell r="G1456">
            <v>11595.225</v>
          </cell>
          <cell r="H1456">
            <v>-18.285</v>
          </cell>
        </row>
        <row r="1457">
          <cell r="C1457">
            <v>9496.9060000000009</v>
          </cell>
          <cell r="D1457">
            <v>11.531000000000001</v>
          </cell>
          <cell r="G1457">
            <v>11599.679</v>
          </cell>
          <cell r="H1457">
            <v>-21.542000000000002</v>
          </cell>
        </row>
        <row r="1458">
          <cell r="C1458">
            <v>9498.1450000000004</v>
          </cell>
          <cell r="D1458">
            <v>11.346</v>
          </cell>
          <cell r="G1458">
            <v>11604.236999999999</v>
          </cell>
          <cell r="H1458">
            <v>-24.756</v>
          </cell>
        </row>
        <row r="1459">
          <cell r="C1459">
            <v>9499.3050000000003</v>
          </cell>
          <cell r="D1459">
            <v>11.170999999999999</v>
          </cell>
          <cell r="G1459">
            <v>11607.307000000001</v>
          </cell>
          <cell r="H1459">
            <v>-26.693999999999999</v>
          </cell>
        </row>
        <row r="1460">
          <cell r="C1460">
            <v>9502.5540000000001</v>
          </cell>
          <cell r="D1460">
            <v>10.683999999999999</v>
          </cell>
          <cell r="G1460">
            <v>11609.614</v>
          </cell>
          <cell r="H1460">
            <v>-28.021999999999998</v>
          </cell>
        </row>
        <row r="1461">
          <cell r="C1461">
            <v>9506.6849999999995</v>
          </cell>
          <cell r="D1461">
            <v>10.029</v>
          </cell>
          <cell r="G1461">
            <v>11611.576999999999</v>
          </cell>
          <cell r="H1461">
            <v>-29.003</v>
          </cell>
        </row>
        <row r="1462">
          <cell r="C1462">
            <v>9511.64</v>
          </cell>
          <cell r="D1462">
            <v>9.173</v>
          </cell>
          <cell r="G1462">
            <v>11613.641</v>
          </cell>
          <cell r="H1462">
            <v>-29.891999999999999</v>
          </cell>
        </row>
        <row r="1463">
          <cell r="C1463">
            <v>9517.3870000000006</v>
          </cell>
          <cell r="D1463">
            <v>8.0549999999999997</v>
          </cell>
          <cell r="G1463">
            <v>11615.904</v>
          </cell>
          <cell r="H1463">
            <v>-30.710999999999999</v>
          </cell>
        </row>
        <row r="1464">
          <cell r="C1464">
            <v>9520.6010000000006</v>
          </cell>
          <cell r="D1464">
            <v>7.4909999999999997</v>
          </cell>
          <cell r="G1464">
            <v>11617.732</v>
          </cell>
          <cell r="H1464">
            <v>-31.274000000000001</v>
          </cell>
        </row>
        <row r="1465">
          <cell r="C1465">
            <v>9524.4509999999991</v>
          </cell>
          <cell r="D1465">
            <v>6.6719999999999997</v>
          </cell>
          <cell r="G1465">
            <v>11619.689</v>
          </cell>
          <cell r="H1465">
            <v>-31.736000000000001</v>
          </cell>
        </row>
        <row r="1466">
          <cell r="C1466">
            <v>9527.51</v>
          </cell>
          <cell r="D1466">
            <v>6.1050000000000004</v>
          </cell>
          <cell r="G1466">
            <v>11622.204</v>
          </cell>
          <cell r="H1466">
            <v>-32.28</v>
          </cell>
        </row>
        <row r="1467">
          <cell r="C1467">
            <v>9530.1919999999991</v>
          </cell>
          <cell r="D1467">
            <v>5.5629999999999997</v>
          </cell>
          <cell r="G1467">
            <v>11623.956</v>
          </cell>
          <cell r="H1467">
            <v>-32.634</v>
          </cell>
        </row>
        <row r="1468">
          <cell r="C1468">
            <v>9533.9500000000007</v>
          </cell>
          <cell r="D1468">
            <v>4.8550000000000004</v>
          </cell>
          <cell r="G1468">
            <v>11626.012000000001</v>
          </cell>
          <cell r="H1468">
            <v>-32.896999999999998</v>
          </cell>
        </row>
        <row r="1469">
          <cell r="C1469">
            <v>9535.4339999999993</v>
          </cell>
          <cell r="D1469">
            <v>4.5890000000000004</v>
          </cell>
          <cell r="G1469">
            <v>11628.494000000001</v>
          </cell>
          <cell r="H1469">
            <v>-32.887999999999998</v>
          </cell>
        </row>
        <row r="1470">
          <cell r="C1470">
            <v>9539.2749999999996</v>
          </cell>
          <cell r="D1470">
            <v>3.9849999999999999</v>
          </cell>
          <cell r="G1470">
            <v>11630.907999999999</v>
          </cell>
          <cell r="H1470">
            <v>-32.941000000000003</v>
          </cell>
        </row>
        <row r="1471">
          <cell r="C1471">
            <v>9541.0149999999994</v>
          </cell>
          <cell r="D1471">
            <v>3.7440000000000002</v>
          </cell>
          <cell r="G1471">
            <v>11633.263999999999</v>
          </cell>
          <cell r="H1471">
            <v>-32.761000000000003</v>
          </cell>
        </row>
        <row r="1472">
          <cell r="C1472">
            <v>9542.3439999999991</v>
          </cell>
          <cell r="D1472">
            <v>3.589</v>
          </cell>
          <cell r="G1472">
            <v>11635.019</v>
          </cell>
          <cell r="H1472">
            <v>-32.534999999999997</v>
          </cell>
        </row>
        <row r="1473">
          <cell r="C1473">
            <v>9543.8790000000008</v>
          </cell>
          <cell r="D1473">
            <v>3.448</v>
          </cell>
          <cell r="G1473">
            <v>11637.245999999999</v>
          </cell>
          <cell r="H1473">
            <v>-32.093000000000004</v>
          </cell>
        </row>
        <row r="1474">
          <cell r="C1474">
            <v>9547.5400000000009</v>
          </cell>
          <cell r="D1474">
            <v>3.0569999999999999</v>
          </cell>
          <cell r="G1474">
            <v>11639.526</v>
          </cell>
          <cell r="H1474">
            <v>-31.638999999999999</v>
          </cell>
        </row>
        <row r="1475">
          <cell r="C1475">
            <v>9550.3269999999993</v>
          </cell>
          <cell r="D1475">
            <v>2.786</v>
          </cell>
          <cell r="G1475">
            <v>11642.066000000001</v>
          </cell>
          <cell r="H1475">
            <v>-30.780999999999999</v>
          </cell>
        </row>
        <row r="1476">
          <cell r="C1476">
            <v>9553.5810000000001</v>
          </cell>
          <cell r="D1476">
            <v>2.5379999999999998</v>
          </cell>
          <cell r="G1476">
            <v>11644.641</v>
          </cell>
          <cell r="H1476">
            <v>-29.847999999999999</v>
          </cell>
        </row>
        <row r="1477">
          <cell r="C1477">
            <v>9556.4719999999998</v>
          </cell>
          <cell r="D1477">
            <v>2.387</v>
          </cell>
          <cell r="G1477">
            <v>11647.157999999999</v>
          </cell>
          <cell r="H1477">
            <v>-28.832000000000001</v>
          </cell>
        </row>
        <row r="1478">
          <cell r="C1478">
            <v>9562.5339999999997</v>
          </cell>
          <cell r="D1478">
            <v>1.996</v>
          </cell>
          <cell r="G1478">
            <v>11648.522000000001</v>
          </cell>
          <cell r="H1478">
            <v>-28.173999999999999</v>
          </cell>
        </row>
        <row r="1479">
          <cell r="C1479">
            <v>9568.3690000000006</v>
          </cell>
          <cell r="D1479">
            <v>1.67</v>
          </cell>
          <cell r="G1479">
            <v>11651.599</v>
          </cell>
          <cell r="H1479">
            <v>-26.451000000000001</v>
          </cell>
        </row>
        <row r="1480">
          <cell r="C1480">
            <v>9574.9089999999997</v>
          </cell>
          <cell r="D1480">
            <v>1.3540000000000001</v>
          </cell>
          <cell r="G1480">
            <v>11654.663</v>
          </cell>
          <cell r="H1480">
            <v>-24.652000000000001</v>
          </cell>
        </row>
        <row r="1481">
          <cell r="C1481">
            <v>9580.5280000000002</v>
          </cell>
          <cell r="D1481">
            <v>1.2629999999999999</v>
          </cell>
          <cell r="G1481">
            <v>11664.63</v>
          </cell>
          <cell r="H1481">
            <v>-19.010999999999999</v>
          </cell>
        </row>
        <row r="1482">
          <cell r="C1482">
            <v>9584.5220000000008</v>
          </cell>
          <cell r="D1482">
            <v>1.234</v>
          </cell>
          <cell r="G1482">
            <v>11701.795</v>
          </cell>
          <cell r="H1482">
            <v>-14.602</v>
          </cell>
        </row>
        <row r="1483">
          <cell r="C1483">
            <v>9587.6180000000004</v>
          </cell>
          <cell r="D1483">
            <v>1.264</v>
          </cell>
          <cell r="G1483">
            <v>11761.831</v>
          </cell>
          <cell r="H1483">
            <v>-31.087</v>
          </cell>
        </row>
        <row r="1484">
          <cell r="C1484">
            <v>9600.4110000000001</v>
          </cell>
          <cell r="D1484">
            <v>1.0920000000000001</v>
          </cell>
          <cell r="G1484">
            <v>11787.531999999999</v>
          </cell>
          <cell r="H1484">
            <v>-32.832000000000001</v>
          </cell>
        </row>
        <row r="1485">
          <cell r="C1485">
            <v>9612.8670000000002</v>
          </cell>
          <cell r="D1485">
            <v>1.1950000000000001</v>
          </cell>
          <cell r="G1485">
            <v>11794.333000000001</v>
          </cell>
          <cell r="H1485">
            <v>-32.567999999999998</v>
          </cell>
        </row>
        <row r="1486">
          <cell r="C1486">
            <v>9625.1620000000003</v>
          </cell>
          <cell r="D1486">
            <v>1.0649999999999999</v>
          </cell>
          <cell r="G1486">
            <v>11801.849</v>
          </cell>
          <cell r="H1486">
            <v>-31.917999999999999</v>
          </cell>
        </row>
        <row r="1487">
          <cell r="C1487">
            <v>9638.6319999999996</v>
          </cell>
          <cell r="D1487">
            <v>1.119</v>
          </cell>
          <cell r="G1487">
            <v>11807.529</v>
          </cell>
          <cell r="H1487">
            <v>-31.382999999999999</v>
          </cell>
        </row>
        <row r="1488">
          <cell r="C1488">
            <v>9648.8960000000006</v>
          </cell>
          <cell r="D1488">
            <v>1.026</v>
          </cell>
          <cell r="G1488">
            <v>11812.553</v>
          </cell>
          <cell r="H1488">
            <v>-30.783999999999999</v>
          </cell>
        </row>
        <row r="1489">
          <cell r="C1489">
            <v>9659.8140000000003</v>
          </cell>
          <cell r="D1489">
            <v>0.65600000000000003</v>
          </cell>
          <cell r="G1489">
            <v>11816.298000000001</v>
          </cell>
          <cell r="H1489">
            <v>-30.350999999999999</v>
          </cell>
        </row>
        <row r="1490">
          <cell r="C1490">
            <v>9667.6830000000009</v>
          </cell>
          <cell r="D1490">
            <v>0.40600000000000003</v>
          </cell>
          <cell r="G1490">
            <v>11821.468000000001</v>
          </cell>
          <cell r="H1490">
            <v>-29.651</v>
          </cell>
        </row>
        <row r="1491">
          <cell r="C1491">
            <v>9676.6620000000003</v>
          </cell>
          <cell r="D1491">
            <v>-0.123</v>
          </cell>
          <cell r="G1491">
            <v>11826.12</v>
          </cell>
          <cell r="H1491">
            <v>-28.963000000000001</v>
          </cell>
        </row>
        <row r="1492">
          <cell r="C1492">
            <v>9685.2739999999994</v>
          </cell>
          <cell r="D1492">
            <v>-1.0309999999999999</v>
          </cell>
          <cell r="G1492">
            <v>11832.308000000001</v>
          </cell>
          <cell r="H1492">
            <v>-27.863</v>
          </cell>
        </row>
        <row r="1493">
          <cell r="C1493">
            <v>9687.1710000000003</v>
          </cell>
          <cell r="D1493">
            <v>-1.2390000000000001</v>
          </cell>
          <cell r="G1493">
            <v>11837.804</v>
          </cell>
          <cell r="H1493">
            <v>-26.777000000000001</v>
          </cell>
        </row>
        <row r="1494">
          <cell r="C1494">
            <v>9689.5609999999997</v>
          </cell>
          <cell r="D1494">
            <v>-1.4139999999999999</v>
          </cell>
          <cell r="G1494">
            <v>11844.201999999999</v>
          </cell>
          <cell r="H1494">
            <v>-25.382000000000001</v>
          </cell>
        </row>
        <row r="1495">
          <cell r="C1495">
            <v>9690.9959999999992</v>
          </cell>
          <cell r="D1495">
            <v>-1.506</v>
          </cell>
          <cell r="G1495">
            <v>11849.28</v>
          </cell>
          <cell r="H1495">
            <v>-24.085000000000001</v>
          </cell>
        </row>
        <row r="1496">
          <cell r="C1496">
            <v>9692.8970000000008</v>
          </cell>
          <cell r="D1496">
            <v>-1.478</v>
          </cell>
          <cell r="G1496">
            <v>11853.338</v>
          </cell>
          <cell r="H1496">
            <v>-22.998000000000001</v>
          </cell>
        </row>
        <row r="1497">
          <cell r="C1497">
            <v>9696.81</v>
          </cell>
          <cell r="D1497">
            <v>-1.415</v>
          </cell>
          <cell r="G1497">
            <v>11858.215</v>
          </cell>
          <cell r="H1497">
            <v>-21.696000000000002</v>
          </cell>
        </row>
        <row r="1498">
          <cell r="C1498">
            <v>9700.9709999999995</v>
          </cell>
          <cell r="D1498">
            <v>-1.403</v>
          </cell>
          <cell r="G1498">
            <v>11862.521000000001</v>
          </cell>
          <cell r="H1498">
            <v>-20.454000000000001</v>
          </cell>
        </row>
        <row r="1499">
          <cell r="C1499">
            <v>9705.8449999999993</v>
          </cell>
          <cell r="D1499">
            <v>-1.282</v>
          </cell>
          <cell r="G1499">
            <v>11866.097</v>
          </cell>
          <cell r="H1499">
            <v>-19.494</v>
          </cell>
        </row>
        <row r="1500">
          <cell r="C1500">
            <v>9709.5570000000007</v>
          </cell>
          <cell r="D1500">
            <v>-1.514</v>
          </cell>
          <cell r="G1500">
            <v>11869.209000000001</v>
          </cell>
          <cell r="H1500">
            <v>-18.683</v>
          </cell>
        </row>
        <row r="1501">
          <cell r="C1501">
            <v>9712.5550000000003</v>
          </cell>
          <cell r="D1501">
            <v>-1.6080000000000001</v>
          </cell>
          <cell r="G1501">
            <v>11871.93</v>
          </cell>
          <cell r="H1501">
            <v>-17.959</v>
          </cell>
        </row>
        <row r="1502">
          <cell r="C1502">
            <v>9716.3050000000003</v>
          </cell>
          <cell r="D1502">
            <v>-1.958</v>
          </cell>
          <cell r="G1502">
            <v>11875.996999999999</v>
          </cell>
          <cell r="H1502">
            <v>-16.872</v>
          </cell>
        </row>
        <row r="1503">
          <cell r="C1503">
            <v>9717.9069999999992</v>
          </cell>
          <cell r="D1503">
            <v>-2.113</v>
          </cell>
          <cell r="G1503">
            <v>11879.025</v>
          </cell>
          <cell r="H1503">
            <v>-16.062999999999999</v>
          </cell>
        </row>
        <row r="1504">
          <cell r="C1504">
            <v>9718.9920000000002</v>
          </cell>
          <cell r="D1504">
            <v>-2.0190000000000001</v>
          </cell>
          <cell r="G1504">
            <v>11883.027</v>
          </cell>
          <cell r="H1504">
            <v>-15.004</v>
          </cell>
        </row>
        <row r="1505">
          <cell r="C1505">
            <v>9722.3220000000001</v>
          </cell>
          <cell r="D1505">
            <v>-1.9970000000000001</v>
          </cell>
          <cell r="G1505">
            <v>11887.365</v>
          </cell>
          <cell r="H1505">
            <v>-13.877000000000001</v>
          </cell>
        </row>
        <row r="1506">
          <cell r="C1506">
            <v>9724.7510000000002</v>
          </cell>
          <cell r="D1506">
            <v>-2.0430000000000001</v>
          </cell>
          <cell r="G1506">
            <v>11892.294</v>
          </cell>
          <cell r="H1506">
            <v>-12.622999999999999</v>
          </cell>
        </row>
        <row r="1507">
          <cell r="C1507">
            <v>9727.5349999999999</v>
          </cell>
          <cell r="D1507">
            <v>-1.9950000000000001</v>
          </cell>
          <cell r="G1507">
            <v>11898.12</v>
          </cell>
          <cell r="H1507">
            <v>-11.173999999999999</v>
          </cell>
        </row>
        <row r="1508">
          <cell r="C1508">
            <v>9730.2870000000003</v>
          </cell>
          <cell r="D1508">
            <v>-1.726</v>
          </cell>
          <cell r="G1508">
            <v>11901.859</v>
          </cell>
          <cell r="H1508">
            <v>-10.255000000000001</v>
          </cell>
        </row>
        <row r="1509">
          <cell r="C1509">
            <v>9732.7039999999997</v>
          </cell>
          <cell r="D1509">
            <v>-1.498</v>
          </cell>
          <cell r="G1509">
            <v>11905.017</v>
          </cell>
          <cell r="H1509">
            <v>-9.452</v>
          </cell>
        </row>
        <row r="1510">
          <cell r="C1510">
            <v>9735.5339999999997</v>
          </cell>
          <cell r="D1510">
            <v>-1.3180000000000001</v>
          </cell>
          <cell r="G1510">
            <v>11909.125</v>
          </cell>
          <cell r="H1510">
            <v>-8.484</v>
          </cell>
        </row>
        <row r="1511">
          <cell r="C1511">
            <v>9738.107</v>
          </cell>
          <cell r="D1511">
            <v>-1.17</v>
          </cell>
          <cell r="G1511">
            <v>11911.362999999999</v>
          </cell>
          <cell r="H1511">
            <v>-7.94</v>
          </cell>
        </row>
        <row r="1512">
          <cell r="C1512">
            <v>9742.4060000000009</v>
          </cell>
          <cell r="D1512">
            <v>-0.92900000000000005</v>
          </cell>
          <cell r="G1512">
            <v>11913.224</v>
          </cell>
          <cell r="H1512">
            <v>-7.5410000000000004</v>
          </cell>
        </row>
        <row r="1513">
          <cell r="C1513">
            <v>9745.4390000000003</v>
          </cell>
          <cell r="D1513">
            <v>-0.76900000000000002</v>
          </cell>
          <cell r="G1513">
            <v>11915.963</v>
          </cell>
          <cell r="H1513">
            <v>-6.9050000000000002</v>
          </cell>
        </row>
        <row r="1514">
          <cell r="C1514">
            <v>9748.9089999999997</v>
          </cell>
          <cell r="D1514">
            <v>-0.42499999999999999</v>
          </cell>
          <cell r="G1514">
            <v>11918.236000000001</v>
          </cell>
          <cell r="H1514">
            <v>-6.3579999999999997</v>
          </cell>
        </row>
        <row r="1515">
          <cell r="C1515">
            <v>9753.8259999999991</v>
          </cell>
          <cell r="D1515">
            <v>-1.2E-2</v>
          </cell>
          <cell r="G1515">
            <v>11921.612999999999</v>
          </cell>
          <cell r="H1515">
            <v>-5.5940000000000003</v>
          </cell>
        </row>
        <row r="1516">
          <cell r="C1516">
            <v>9755.5470000000005</v>
          </cell>
          <cell r="D1516">
            <v>0.20699999999999999</v>
          </cell>
          <cell r="G1516">
            <v>11924.947</v>
          </cell>
          <cell r="H1516">
            <v>-4.875</v>
          </cell>
        </row>
        <row r="1517">
          <cell r="C1517">
            <v>9759.9750000000004</v>
          </cell>
          <cell r="D1517">
            <v>0.45800000000000002</v>
          </cell>
          <cell r="G1517">
            <v>11928.075999999999</v>
          </cell>
          <cell r="H1517">
            <v>-4.2439999999999998</v>
          </cell>
        </row>
        <row r="1518">
          <cell r="C1518">
            <v>9765.3469999999998</v>
          </cell>
          <cell r="D1518">
            <v>0.68200000000000005</v>
          </cell>
          <cell r="G1518">
            <v>11932.968000000001</v>
          </cell>
          <cell r="H1518">
            <v>-3.3420000000000001</v>
          </cell>
        </row>
        <row r="1519">
          <cell r="C1519">
            <v>9773.7270000000008</v>
          </cell>
          <cell r="D1519">
            <v>1.157</v>
          </cell>
          <cell r="G1519">
            <v>11936.125</v>
          </cell>
          <cell r="H1519">
            <v>-2.8170000000000002</v>
          </cell>
        </row>
        <row r="1520">
          <cell r="C1520">
            <v>9782.4969999999994</v>
          </cell>
          <cell r="D1520">
            <v>1.2070000000000001</v>
          </cell>
          <cell r="G1520">
            <v>11939.341</v>
          </cell>
          <cell r="H1520">
            <v>-2.278</v>
          </cell>
        </row>
        <row r="1521">
          <cell r="C1521">
            <v>9789.3559999999998</v>
          </cell>
          <cell r="D1521">
            <v>1.1160000000000001</v>
          </cell>
          <cell r="G1521">
            <v>11942.703</v>
          </cell>
          <cell r="H1521">
            <v>-1.7070000000000001</v>
          </cell>
        </row>
        <row r="1522">
          <cell r="C1522">
            <v>9798.3420000000006</v>
          </cell>
          <cell r="D1522">
            <v>1.119</v>
          </cell>
          <cell r="G1522">
            <v>11945.814</v>
          </cell>
          <cell r="H1522">
            <v>-1.2070000000000001</v>
          </cell>
        </row>
        <row r="1523">
          <cell r="C1523">
            <v>9807.1360000000004</v>
          </cell>
          <cell r="D1523">
            <v>1.0369999999999999</v>
          </cell>
          <cell r="G1523">
            <v>11949.994000000001</v>
          </cell>
          <cell r="H1523">
            <v>-0.72799999999999998</v>
          </cell>
        </row>
        <row r="1524">
          <cell r="C1524">
            <v>9817.5630000000001</v>
          </cell>
          <cell r="D1524">
            <v>1.04</v>
          </cell>
          <cell r="G1524">
            <v>11953.012000000001</v>
          </cell>
          <cell r="H1524">
            <v>-0.39100000000000001</v>
          </cell>
        </row>
        <row r="1525">
          <cell r="C1525">
            <v>9825.1849999999995</v>
          </cell>
          <cell r="D1525">
            <v>1</v>
          </cell>
          <cell r="G1525">
            <v>11955.684999999999</v>
          </cell>
          <cell r="H1525">
            <v>-0.108</v>
          </cell>
        </row>
        <row r="1526">
          <cell r="C1526">
            <v>9840.69</v>
          </cell>
          <cell r="D1526">
            <v>0.92400000000000004</v>
          </cell>
          <cell r="G1526">
            <v>11959.003000000001</v>
          </cell>
          <cell r="H1526">
            <v>0.224</v>
          </cell>
        </row>
        <row r="1527">
          <cell r="C1527">
            <v>9853.9750000000004</v>
          </cell>
          <cell r="D1527">
            <v>1.0269999999999999</v>
          </cell>
          <cell r="G1527">
            <v>11961.593999999999</v>
          </cell>
          <cell r="H1527">
            <v>0.433</v>
          </cell>
        </row>
        <row r="1528">
          <cell r="C1528">
            <v>9866.0650000000005</v>
          </cell>
          <cell r="D1528">
            <v>1.012</v>
          </cell>
          <cell r="G1528">
            <v>11964.527</v>
          </cell>
          <cell r="H1528">
            <v>0.59499999999999997</v>
          </cell>
        </row>
        <row r="1529">
          <cell r="C1529">
            <v>9880.6650000000009</v>
          </cell>
          <cell r="D1529">
            <v>1.0209999999999999</v>
          </cell>
          <cell r="G1529">
            <v>11966.771000000001</v>
          </cell>
          <cell r="H1529">
            <v>0.73399999999999999</v>
          </cell>
        </row>
        <row r="1530">
          <cell r="C1530">
            <v>9902.0439999999999</v>
          </cell>
          <cell r="D1530">
            <v>0.877</v>
          </cell>
          <cell r="G1530">
            <v>11969.5</v>
          </cell>
          <cell r="H1530">
            <v>0.85099999999999998</v>
          </cell>
        </row>
        <row r="1531">
          <cell r="C1531">
            <v>9937.0769999999993</v>
          </cell>
          <cell r="D1531">
            <v>0.86</v>
          </cell>
          <cell r="G1531">
            <v>11972.993</v>
          </cell>
          <cell r="H1531">
            <v>1.0189999999999999</v>
          </cell>
        </row>
        <row r="1532">
          <cell r="C1532">
            <v>9971.7860000000001</v>
          </cell>
          <cell r="D1532">
            <v>0.88</v>
          </cell>
          <cell r="G1532">
            <v>11976.69</v>
          </cell>
          <cell r="H1532">
            <v>1.1379999999999999</v>
          </cell>
        </row>
        <row r="1533">
          <cell r="C1533">
            <v>9987.9349999999995</v>
          </cell>
          <cell r="D1533">
            <v>1.0980000000000001</v>
          </cell>
          <cell r="G1533">
            <v>11981.236000000001</v>
          </cell>
          <cell r="H1533">
            <v>1.2190000000000001</v>
          </cell>
        </row>
        <row r="1534">
          <cell r="C1534">
            <v>10000.870999999999</v>
          </cell>
          <cell r="D1534">
            <v>1.2090000000000001</v>
          </cell>
          <cell r="G1534">
            <v>11986.46</v>
          </cell>
          <cell r="H1534">
            <v>1.026</v>
          </cell>
        </row>
        <row r="1535">
          <cell r="C1535">
            <v>10024.846</v>
          </cell>
          <cell r="D1535">
            <v>2.528</v>
          </cell>
          <cell r="G1535">
            <v>11990.906000000001</v>
          </cell>
          <cell r="H1535">
            <v>0.871</v>
          </cell>
        </row>
        <row r="1536">
          <cell r="C1536">
            <v>10051.147000000001</v>
          </cell>
          <cell r="D1536">
            <v>8.4</v>
          </cell>
          <cell r="G1536">
            <v>11994.995999999999</v>
          </cell>
          <cell r="H1536">
            <v>0.624</v>
          </cell>
        </row>
        <row r="1537">
          <cell r="C1537">
            <v>10058.120000000001</v>
          </cell>
          <cell r="D1537">
            <v>11.084</v>
          </cell>
          <cell r="G1537">
            <v>11999.31</v>
          </cell>
          <cell r="H1537">
            <v>0.432</v>
          </cell>
        </row>
        <row r="1538">
          <cell r="C1538">
            <v>10061.504999999999</v>
          </cell>
          <cell r="D1538">
            <v>12.574999999999999</v>
          </cell>
          <cell r="G1538">
            <v>12002.1</v>
          </cell>
          <cell r="H1538">
            <v>7.9000000000000001E-2</v>
          </cell>
        </row>
        <row r="1539">
          <cell r="C1539">
            <v>10064.816000000001</v>
          </cell>
          <cell r="D1539">
            <v>14.007</v>
          </cell>
          <cell r="G1539">
            <v>12005.464</v>
          </cell>
          <cell r="H1539">
            <v>-0.311</v>
          </cell>
        </row>
        <row r="1540">
          <cell r="C1540">
            <v>10067.056</v>
          </cell>
          <cell r="D1540">
            <v>15.032</v>
          </cell>
          <cell r="G1540">
            <v>12008.95</v>
          </cell>
          <cell r="H1540">
            <v>-0.65</v>
          </cell>
        </row>
        <row r="1541">
          <cell r="C1541">
            <v>10070.950999999999</v>
          </cell>
          <cell r="D1541">
            <v>16.689</v>
          </cell>
          <cell r="G1541">
            <v>12012.008</v>
          </cell>
          <cell r="H1541">
            <v>-1.121</v>
          </cell>
        </row>
        <row r="1542">
          <cell r="C1542">
            <v>10073.675999999999</v>
          </cell>
          <cell r="D1542">
            <v>17.672000000000001</v>
          </cell>
          <cell r="G1542">
            <v>12015.328</v>
          </cell>
          <cell r="H1542">
            <v>-1.454</v>
          </cell>
        </row>
        <row r="1543">
          <cell r="C1543">
            <v>10076.804</v>
          </cell>
          <cell r="D1543">
            <v>18.692</v>
          </cell>
          <cell r="G1543">
            <v>12021.644</v>
          </cell>
          <cell r="H1543">
            <v>-1.8460000000000001</v>
          </cell>
        </row>
        <row r="1544">
          <cell r="C1544">
            <v>10079.588</v>
          </cell>
          <cell r="D1544">
            <v>19.600000000000001</v>
          </cell>
          <cell r="G1544">
            <v>12030.306</v>
          </cell>
          <cell r="H1544">
            <v>-1.9039999999999999</v>
          </cell>
        </row>
        <row r="1545">
          <cell r="C1545">
            <v>10081.609</v>
          </cell>
          <cell r="D1545">
            <v>20.234999999999999</v>
          </cell>
          <cell r="G1545">
            <v>12037.634</v>
          </cell>
          <cell r="H1545">
            <v>-1.984</v>
          </cell>
        </row>
        <row r="1546">
          <cell r="C1546">
            <v>10084.442999999999</v>
          </cell>
          <cell r="D1546">
            <v>20.975000000000001</v>
          </cell>
          <cell r="G1546">
            <v>12066.665000000001</v>
          </cell>
          <cell r="H1546">
            <v>-1.63</v>
          </cell>
        </row>
        <row r="1547">
          <cell r="C1547">
            <v>10086.555</v>
          </cell>
          <cell r="D1547">
            <v>21.398</v>
          </cell>
          <cell r="G1547">
            <v>12097.540999999999</v>
          </cell>
          <cell r="H1547">
            <v>-2.698</v>
          </cell>
        </row>
        <row r="1548">
          <cell r="C1548">
            <v>10089.254000000001</v>
          </cell>
          <cell r="D1548">
            <v>21.899000000000001</v>
          </cell>
          <cell r="G1548">
            <v>12109.98</v>
          </cell>
          <cell r="H1548">
            <v>-5.39</v>
          </cell>
        </row>
        <row r="1549">
          <cell r="C1549">
            <v>10091.725</v>
          </cell>
          <cell r="D1549">
            <v>22.309000000000001</v>
          </cell>
          <cell r="G1549">
            <v>12115.073</v>
          </cell>
          <cell r="H1549">
            <v>-6.8019999999999996</v>
          </cell>
        </row>
        <row r="1550">
          <cell r="C1550">
            <v>10093.825999999999</v>
          </cell>
          <cell r="D1550">
            <v>22.556000000000001</v>
          </cell>
          <cell r="G1550">
            <v>12119.64</v>
          </cell>
          <cell r="H1550">
            <v>-8.234</v>
          </cell>
        </row>
        <row r="1551">
          <cell r="C1551">
            <v>10096.388000000001</v>
          </cell>
          <cell r="D1551">
            <v>22.888000000000002</v>
          </cell>
          <cell r="G1551">
            <v>12125.601000000001</v>
          </cell>
          <cell r="H1551">
            <v>-9.593</v>
          </cell>
        </row>
        <row r="1552">
          <cell r="C1552">
            <v>10098.706</v>
          </cell>
          <cell r="D1552">
            <v>23.125</v>
          </cell>
          <cell r="G1552">
            <v>12130.316000000001</v>
          </cell>
          <cell r="H1552">
            <v>-10.66</v>
          </cell>
        </row>
        <row r="1553">
          <cell r="C1553">
            <v>10101.218999999999</v>
          </cell>
          <cell r="D1553">
            <v>23.314</v>
          </cell>
          <cell r="G1553">
            <v>12134.022999999999</v>
          </cell>
          <cell r="H1553">
            <v>-11.351000000000001</v>
          </cell>
        </row>
        <row r="1554">
          <cell r="C1554">
            <v>10103.806</v>
          </cell>
          <cell r="D1554">
            <v>23.452000000000002</v>
          </cell>
          <cell r="G1554">
            <v>12138.911</v>
          </cell>
          <cell r="H1554">
            <v>-11.957000000000001</v>
          </cell>
        </row>
        <row r="1555">
          <cell r="C1555">
            <v>10106.224</v>
          </cell>
          <cell r="D1555">
            <v>23.449000000000002</v>
          </cell>
          <cell r="G1555">
            <v>12143.675999999999</v>
          </cell>
          <cell r="H1555">
            <v>-12.35</v>
          </cell>
        </row>
        <row r="1556">
          <cell r="C1556">
            <v>10108.789000000001</v>
          </cell>
          <cell r="D1556">
            <v>23.367000000000001</v>
          </cell>
          <cell r="G1556">
            <v>12147.592000000001</v>
          </cell>
          <cell r="H1556">
            <v>-12.587</v>
          </cell>
        </row>
        <row r="1557">
          <cell r="C1557">
            <v>10110.916999999999</v>
          </cell>
          <cell r="D1557">
            <v>23.352</v>
          </cell>
          <cell r="G1557">
            <v>12150.594999999999</v>
          </cell>
          <cell r="H1557">
            <v>-12.571</v>
          </cell>
        </row>
        <row r="1558">
          <cell r="C1558">
            <v>10113.09</v>
          </cell>
          <cell r="D1558">
            <v>23.145</v>
          </cell>
          <cell r="G1558">
            <v>12154.423000000001</v>
          </cell>
          <cell r="H1558">
            <v>-12.397</v>
          </cell>
        </row>
        <row r="1559">
          <cell r="C1559">
            <v>10115.971</v>
          </cell>
          <cell r="D1559">
            <v>22.805</v>
          </cell>
          <cell r="G1559">
            <v>12158.228999999999</v>
          </cell>
          <cell r="H1559">
            <v>-11.958</v>
          </cell>
        </row>
        <row r="1560">
          <cell r="C1560">
            <v>10117.681</v>
          </cell>
          <cell r="D1560">
            <v>22.507999999999999</v>
          </cell>
          <cell r="G1560">
            <v>12162.733</v>
          </cell>
          <cell r="H1560">
            <v>-11.275</v>
          </cell>
        </row>
        <row r="1561">
          <cell r="C1561">
            <v>10120.411</v>
          </cell>
          <cell r="D1561">
            <v>22.094000000000001</v>
          </cell>
          <cell r="G1561">
            <v>12166.380999999999</v>
          </cell>
          <cell r="H1561">
            <v>-10.500999999999999</v>
          </cell>
        </row>
        <row r="1562">
          <cell r="C1562">
            <v>10123.691000000001</v>
          </cell>
          <cell r="D1562">
            <v>21.556999999999999</v>
          </cell>
          <cell r="G1562">
            <v>12169.019</v>
          </cell>
          <cell r="H1562">
            <v>-9.8330000000000002</v>
          </cell>
        </row>
        <row r="1563">
          <cell r="C1563">
            <v>10125.402</v>
          </cell>
          <cell r="D1563">
            <v>21.212</v>
          </cell>
          <cell r="G1563">
            <v>12170.755999999999</v>
          </cell>
          <cell r="H1563">
            <v>-9.2530000000000001</v>
          </cell>
        </row>
        <row r="1564">
          <cell r="C1564">
            <v>10127.24</v>
          </cell>
          <cell r="D1564">
            <v>20.776</v>
          </cell>
          <cell r="G1564">
            <v>12174.222</v>
          </cell>
          <cell r="H1564">
            <v>-7.92</v>
          </cell>
        </row>
        <row r="1565">
          <cell r="C1565">
            <v>10136.209000000001</v>
          </cell>
          <cell r="D1565">
            <v>18.969000000000001</v>
          </cell>
          <cell r="G1565">
            <v>12178.829</v>
          </cell>
          <cell r="H1565">
            <v>-5.9779999999999998</v>
          </cell>
        </row>
        <row r="1566">
          <cell r="C1566">
            <v>10143.823</v>
          </cell>
          <cell r="D1566">
            <v>18.024000000000001</v>
          </cell>
          <cell r="G1566">
            <v>12185.162</v>
          </cell>
          <cell r="H1566">
            <v>-2.9870000000000001</v>
          </cell>
        </row>
        <row r="1567">
          <cell r="C1567">
            <v>10149.08</v>
          </cell>
          <cell r="D1567">
            <v>17.596</v>
          </cell>
          <cell r="G1567">
            <v>12190.24</v>
          </cell>
          <cell r="H1567">
            <v>-0.52700000000000002</v>
          </cell>
        </row>
        <row r="1568">
          <cell r="C1568">
            <v>10150.849</v>
          </cell>
          <cell r="D1568">
            <v>17.402999999999999</v>
          </cell>
          <cell r="G1568">
            <v>12198.816999999999</v>
          </cell>
          <cell r="H1568">
            <v>3.6040000000000001</v>
          </cell>
        </row>
        <row r="1569">
          <cell r="C1569">
            <v>10153.471</v>
          </cell>
          <cell r="D1569">
            <v>17.158000000000001</v>
          </cell>
          <cell r="G1569">
            <v>12203.864</v>
          </cell>
          <cell r="H1569">
            <v>5.9560000000000004</v>
          </cell>
        </row>
        <row r="1570">
          <cell r="C1570">
            <v>10155.777</v>
          </cell>
          <cell r="D1570">
            <v>16.962</v>
          </cell>
          <cell r="G1570">
            <v>12209.611999999999</v>
          </cell>
          <cell r="H1570">
            <v>8.5760000000000005</v>
          </cell>
        </row>
        <row r="1571">
          <cell r="C1571">
            <v>10158.156999999999</v>
          </cell>
          <cell r="D1571">
            <v>16.719000000000001</v>
          </cell>
          <cell r="G1571">
            <v>12215.056</v>
          </cell>
          <cell r="H1571">
            <v>11.176</v>
          </cell>
        </row>
        <row r="1572">
          <cell r="C1572">
            <v>10160.745999999999</v>
          </cell>
          <cell r="D1572">
            <v>16.404</v>
          </cell>
          <cell r="G1572">
            <v>12217.132</v>
          </cell>
          <cell r="H1572">
            <v>12.297000000000001</v>
          </cell>
        </row>
        <row r="1573">
          <cell r="C1573">
            <v>10162.958000000001</v>
          </cell>
          <cell r="D1573">
            <v>16.157</v>
          </cell>
          <cell r="G1573">
            <v>12219.474</v>
          </cell>
          <cell r="H1573">
            <v>13.414</v>
          </cell>
        </row>
        <row r="1574">
          <cell r="C1574">
            <v>10165.316999999999</v>
          </cell>
          <cell r="D1574">
            <v>15.829000000000001</v>
          </cell>
          <cell r="G1574">
            <v>12222.148999999999</v>
          </cell>
          <cell r="H1574">
            <v>14.558999999999999</v>
          </cell>
        </row>
        <row r="1575">
          <cell r="C1575">
            <v>10168.941000000001</v>
          </cell>
          <cell r="D1575">
            <v>15.35</v>
          </cell>
          <cell r="G1575">
            <v>12224.671</v>
          </cell>
          <cell r="H1575">
            <v>15.547000000000001</v>
          </cell>
        </row>
        <row r="1576">
          <cell r="C1576">
            <v>10172.313</v>
          </cell>
          <cell r="D1576">
            <v>14.848000000000001</v>
          </cell>
          <cell r="G1576">
            <v>12226.953</v>
          </cell>
          <cell r="H1576">
            <v>16.367000000000001</v>
          </cell>
        </row>
        <row r="1577">
          <cell r="C1577">
            <v>10177.51</v>
          </cell>
          <cell r="D1577">
            <v>14.058</v>
          </cell>
          <cell r="G1577">
            <v>12229.052</v>
          </cell>
          <cell r="H1577">
            <v>17.055</v>
          </cell>
        </row>
        <row r="1578">
          <cell r="C1578">
            <v>10179.278</v>
          </cell>
          <cell r="D1578">
            <v>13.721</v>
          </cell>
          <cell r="G1578">
            <v>12231.78</v>
          </cell>
          <cell r="H1578">
            <v>17.811</v>
          </cell>
        </row>
        <row r="1579">
          <cell r="C1579">
            <v>10182.705</v>
          </cell>
          <cell r="D1579">
            <v>13.02</v>
          </cell>
          <cell r="G1579">
            <v>12234.058000000001</v>
          </cell>
          <cell r="H1579">
            <v>18.238</v>
          </cell>
        </row>
        <row r="1580">
          <cell r="C1580">
            <v>10185.42</v>
          </cell>
          <cell r="D1580">
            <v>12.462</v>
          </cell>
          <cell r="G1580">
            <v>12236.021000000001</v>
          </cell>
          <cell r="H1580">
            <v>18.608000000000001</v>
          </cell>
        </row>
        <row r="1581">
          <cell r="C1581">
            <v>10187.799999999999</v>
          </cell>
          <cell r="D1581">
            <v>11.955</v>
          </cell>
          <cell r="G1581">
            <v>12239.111999999999</v>
          </cell>
          <cell r="H1581">
            <v>19.079000000000001</v>
          </cell>
        </row>
        <row r="1582">
          <cell r="C1582">
            <v>10190.299999999999</v>
          </cell>
          <cell r="D1582">
            <v>11.423999999999999</v>
          </cell>
          <cell r="G1582">
            <v>12241.843000000001</v>
          </cell>
          <cell r="H1582">
            <v>19.312999999999999</v>
          </cell>
        </row>
        <row r="1583">
          <cell r="C1583">
            <v>10193.155000000001</v>
          </cell>
          <cell r="D1583">
            <v>10.771000000000001</v>
          </cell>
          <cell r="G1583">
            <v>12245.285</v>
          </cell>
          <cell r="H1583">
            <v>19.440000000000001</v>
          </cell>
        </row>
        <row r="1584">
          <cell r="C1584">
            <v>10196.159</v>
          </cell>
          <cell r="D1584">
            <v>10.029999999999999</v>
          </cell>
          <cell r="G1584">
            <v>12247.49</v>
          </cell>
          <cell r="H1584">
            <v>19.401</v>
          </cell>
        </row>
        <row r="1585">
          <cell r="C1585">
            <v>10198.231</v>
          </cell>
          <cell r="D1585">
            <v>9.484</v>
          </cell>
          <cell r="G1585">
            <v>12250.035</v>
          </cell>
          <cell r="H1585">
            <v>19.263000000000002</v>
          </cell>
        </row>
        <row r="1586">
          <cell r="C1586">
            <v>10200.763000000001</v>
          </cell>
          <cell r="D1586">
            <v>8.8979999999999997</v>
          </cell>
          <cell r="G1586">
            <v>12252.406999999999</v>
          </cell>
          <cell r="H1586">
            <v>19.073</v>
          </cell>
        </row>
        <row r="1587">
          <cell r="C1587">
            <v>10202.722</v>
          </cell>
          <cell r="D1587">
            <v>8.3949999999999996</v>
          </cell>
          <cell r="G1587">
            <v>12254.161</v>
          </cell>
          <cell r="H1587">
            <v>18.821000000000002</v>
          </cell>
        </row>
        <row r="1588">
          <cell r="C1588">
            <v>10204.226000000001</v>
          </cell>
          <cell r="D1588">
            <v>7.9880000000000004</v>
          </cell>
          <cell r="G1588">
            <v>12256.153</v>
          </cell>
          <cell r="H1588">
            <v>18.518000000000001</v>
          </cell>
        </row>
        <row r="1589">
          <cell r="C1589">
            <v>10205.885</v>
          </cell>
          <cell r="D1589">
            <v>7.5060000000000002</v>
          </cell>
          <cell r="G1589">
            <v>12257.754999999999</v>
          </cell>
          <cell r="H1589">
            <v>18.187999999999999</v>
          </cell>
        </row>
        <row r="1590">
          <cell r="C1590">
            <v>10212.772000000001</v>
          </cell>
          <cell r="D1590">
            <v>5.5590000000000002</v>
          </cell>
          <cell r="G1590">
            <v>12261.387000000001</v>
          </cell>
          <cell r="H1590">
            <v>17.396999999999998</v>
          </cell>
        </row>
        <row r="1591">
          <cell r="C1591">
            <v>10227.467000000001</v>
          </cell>
          <cell r="D1591">
            <v>2.7149999999999999</v>
          </cell>
          <cell r="G1591">
            <v>12263.906999999999</v>
          </cell>
          <cell r="H1591">
            <v>16.666</v>
          </cell>
        </row>
        <row r="1592">
          <cell r="C1592">
            <v>10229.382</v>
          </cell>
          <cell r="D1592">
            <v>2.4359999999999999</v>
          </cell>
          <cell r="G1592">
            <v>12265.898999999999</v>
          </cell>
          <cell r="H1592">
            <v>15.987</v>
          </cell>
        </row>
        <row r="1593">
          <cell r="C1593">
            <v>10229.865</v>
          </cell>
          <cell r="D1593">
            <v>2.2810000000000001</v>
          </cell>
          <cell r="G1593">
            <v>12267.904</v>
          </cell>
          <cell r="H1593">
            <v>15.279</v>
          </cell>
        </row>
        <row r="1594">
          <cell r="C1594">
            <v>10230.436</v>
          </cell>
          <cell r="D1594">
            <v>2.1920000000000002</v>
          </cell>
          <cell r="G1594">
            <v>12272.171</v>
          </cell>
          <cell r="H1594">
            <v>13.398</v>
          </cell>
        </row>
        <row r="1595">
          <cell r="C1595">
            <v>10233.941999999999</v>
          </cell>
          <cell r="D1595">
            <v>1.7969999999999999</v>
          </cell>
          <cell r="G1595">
            <v>12284.545</v>
          </cell>
          <cell r="H1595">
            <v>7.7380000000000004</v>
          </cell>
        </row>
        <row r="1596">
          <cell r="C1596">
            <v>10241.715</v>
          </cell>
          <cell r="D1596">
            <v>1.2989999999999999</v>
          </cell>
          <cell r="G1596">
            <v>12294.911</v>
          </cell>
          <cell r="H1596">
            <v>2.6389999999999998</v>
          </cell>
        </row>
        <row r="1597">
          <cell r="C1597">
            <v>10248.513999999999</v>
          </cell>
          <cell r="D1597">
            <v>0.98099999999999998</v>
          </cell>
          <cell r="G1597">
            <v>12304.742</v>
          </cell>
          <cell r="H1597">
            <v>-2.694</v>
          </cell>
        </row>
        <row r="1598">
          <cell r="C1598">
            <v>10260.412</v>
          </cell>
          <cell r="D1598">
            <v>0.82299999999999995</v>
          </cell>
          <cell r="G1598">
            <v>12310.843999999999</v>
          </cell>
          <cell r="H1598">
            <v>-6.298</v>
          </cell>
        </row>
        <row r="1599">
          <cell r="C1599">
            <v>10277.539000000001</v>
          </cell>
          <cell r="D1599">
            <v>0.80100000000000005</v>
          </cell>
          <cell r="G1599">
            <v>12313.307000000001</v>
          </cell>
          <cell r="H1599">
            <v>-7.7320000000000002</v>
          </cell>
        </row>
        <row r="1600">
          <cell r="C1600">
            <v>10284.165999999999</v>
          </cell>
          <cell r="D1600">
            <v>0.80900000000000005</v>
          </cell>
          <cell r="G1600">
            <v>12315.689</v>
          </cell>
          <cell r="H1600">
            <v>-9.1029999999999998</v>
          </cell>
        </row>
        <row r="1601">
          <cell r="C1601">
            <v>10293.233</v>
          </cell>
          <cell r="D1601">
            <v>0.84499999999999997</v>
          </cell>
          <cell r="G1601">
            <v>12317.778</v>
          </cell>
          <cell r="H1601">
            <v>-10.286</v>
          </cell>
        </row>
        <row r="1602">
          <cell r="C1602">
            <v>10307.103999999999</v>
          </cell>
          <cell r="D1602">
            <v>0.78300000000000003</v>
          </cell>
          <cell r="G1602">
            <v>12319.398999999999</v>
          </cell>
          <cell r="H1602">
            <v>-11.11</v>
          </cell>
        </row>
        <row r="1603">
          <cell r="C1603">
            <v>10317.308999999999</v>
          </cell>
          <cell r="D1603">
            <v>0.80700000000000005</v>
          </cell>
          <cell r="G1603">
            <v>12320.763999999999</v>
          </cell>
          <cell r="H1603">
            <v>-11.766</v>
          </cell>
        </row>
        <row r="1604">
          <cell r="C1604">
            <v>10323.848</v>
          </cell>
          <cell r="D1604">
            <v>0.84</v>
          </cell>
          <cell r="G1604">
            <v>12322.843000000001</v>
          </cell>
          <cell r="H1604">
            <v>-12.776999999999999</v>
          </cell>
        </row>
        <row r="1605">
          <cell r="C1605">
            <v>10335.441000000001</v>
          </cell>
          <cell r="D1605">
            <v>0.75800000000000001</v>
          </cell>
          <cell r="G1605">
            <v>12324.555</v>
          </cell>
          <cell r="H1605">
            <v>-13.544</v>
          </cell>
        </row>
        <row r="1606">
          <cell r="C1606">
            <v>10349.142</v>
          </cell>
          <cell r="D1606">
            <v>0.73199999999999998</v>
          </cell>
          <cell r="G1606">
            <v>12325.907999999999</v>
          </cell>
          <cell r="H1606">
            <v>-14.135999999999999</v>
          </cell>
        </row>
        <row r="1607">
          <cell r="C1607">
            <v>10356.946</v>
          </cell>
          <cell r="D1607">
            <v>0.73099999999999998</v>
          </cell>
          <cell r="G1607">
            <v>12327.489</v>
          </cell>
          <cell r="H1607">
            <v>-14.744999999999999</v>
          </cell>
        </row>
        <row r="1608">
          <cell r="C1608">
            <v>10362.983</v>
          </cell>
          <cell r="D1608">
            <v>0.93100000000000005</v>
          </cell>
          <cell r="G1608">
            <v>12329.119000000001</v>
          </cell>
          <cell r="H1608">
            <v>-15.378</v>
          </cell>
        </row>
        <row r="1609">
          <cell r="C1609">
            <v>10365.343999999999</v>
          </cell>
          <cell r="D1609">
            <v>0.96</v>
          </cell>
          <cell r="G1609">
            <v>12331.826999999999</v>
          </cell>
          <cell r="H1609">
            <v>-16.347999999999999</v>
          </cell>
        </row>
        <row r="1610">
          <cell r="C1610">
            <v>10367.18</v>
          </cell>
          <cell r="D1610">
            <v>1.0229999999999999</v>
          </cell>
          <cell r="G1610">
            <v>12334.028</v>
          </cell>
          <cell r="H1610">
            <v>-17.117999999999999</v>
          </cell>
        </row>
        <row r="1611">
          <cell r="C1611">
            <v>10371.39</v>
          </cell>
          <cell r="D1611">
            <v>1.02</v>
          </cell>
          <cell r="G1611">
            <v>12335.592000000001</v>
          </cell>
          <cell r="H1611">
            <v>-17.602</v>
          </cell>
        </row>
        <row r="1612">
          <cell r="C1612">
            <v>10373.578</v>
          </cell>
          <cell r="D1612">
            <v>0.89700000000000002</v>
          </cell>
          <cell r="G1612">
            <v>12337.367</v>
          </cell>
          <cell r="H1612">
            <v>-18.059000000000001</v>
          </cell>
        </row>
        <row r="1613">
          <cell r="C1613">
            <v>10375.808000000001</v>
          </cell>
          <cell r="D1613">
            <v>0.74099999999999999</v>
          </cell>
          <cell r="G1613">
            <v>12338.665999999999</v>
          </cell>
          <cell r="H1613">
            <v>-18.373999999999999</v>
          </cell>
        </row>
        <row r="1614">
          <cell r="C1614">
            <v>10380.362999999999</v>
          </cell>
          <cell r="D1614">
            <v>0.65200000000000002</v>
          </cell>
          <cell r="G1614">
            <v>12340.816000000001</v>
          </cell>
          <cell r="H1614">
            <v>-18.908000000000001</v>
          </cell>
        </row>
        <row r="1615">
          <cell r="C1615">
            <v>10386.243</v>
          </cell>
          <cell r="D1615">
            <v>0.64100000000000001</v>
          </cell>
          <cell r="G1615">
            <v>12342.873</v>
          </cell>
          <cell r="H1615">
            <v>-19.350999999999999</v>
          </cell>
        </row>
        <row r="1616">
          <cell r="C1616">
            <v>10388.91</v>
          </cell>
          <cell r="D1616">
            <v>0.57099999999999995</v>
          </cell>
          <cell r="G1616">
            <v>12344.868</v>
          </cell>
          <cell r="H1616">
            <v>-19.763000000000002</v>
          </cell>
        </row>
        <row r="1617">
          <cell r="C1617">
            <v>10393.128000000001</v>
          </cell>
          <cell r="D1617">
            <v>0.78300000000000003</v>
          </cell>
          <cell r="G1617">
            <v>12346.45</v>
          </cell>
          <cell r="H1617">
            <v>-20</v>
          </cell>
        </row>
        <row r="1618">
          <cell r="C1618">
            <v>10399.467000000001</v>
          </cell>
          <cell r="D1618">
            <v>0.622</v>
          </cell>
          <cell r="G1618">
            <v>12348.646000000001</v>
          </cell>
          <cell r="H1618">
            <v>-20.283000000000001</v>
          </cell>
        </row>
        <row r="1619">
          <cell r="C1619">
            <v>10409.370999999999</v>
          </cell>
          <cell r="D1619">
            <v>0.871</v>
          </cell>
          <cell r="G1619">
            <v>12351.368</v>
          </cell>
          <cell r="H1619">
            <v>-20.591000000000001</v>
          </cell>
        </row>
        <row r="1620">
          <cell r="C1620">
            <v>10420.275</v>
          </cell>
          <cell r="D1620">
            <v>0.73</v>
          </cell>
          <cell r="G1620">
            <v>12353.915999999999</v>
          </cell>
          <cell r="H1620">
            <v>-20.815000000000001</v>
          </cell>
        </row>
        <row r="1621">
          <cell r="C1621">
            <v>10438.796</v>
          </cell>
          <cell r="D1621">
            <v>0.88200000000000001</v>
          </cell>
          <cell r="G1621">
            <v>12356.005999999999</v>
          </cell>
          <cell r="H1621">
            <v>-20.896000000000001</v>
          </cell>
        </row>
        <row r="1622">
          <cell r="C1622">
            <v>10451.808999999999</v>
          </cell>
          <cell r="D1622">
            <v>0.93899999999999995</v>
          </cell>
          <cell r="G1622">
            <v>12357.848</v>
          </cell>
          <cell r="H1622">
            <v>-20.875</v>
          </cell>
        </row>
        <row r="1623">
          <cell r="C1623">
            <v>10461.218000000001</v>
          </cell>
          <cell r="D1623">
            <v>0.76600000000000001</v>
          </cell>
          <cell r="G1623">
            <v>12360.279</v>
          </cell>
          <cell r="H1623">
            <v>-20.876999999999999</v>
          </cell>
        </row>
        <row r="1624">
          <cell r="C1624">
            <v>10467.446</v>
          </cell>
          <cell r="D1624">
            <v>0.81899999999999995</v>
          </cell>
          <cell r="G1624">
            <v>12362.166999999999</v>
          </cell>
          <cell r="H1624">
            <v>-20.856999999999999</v>
          </cell>
        </row>
        <row r="1625">
          <cell r="C1625">
            <v>10475.853999999999</v>
          </cell>
          <cell r="D1625">
            <v>0.67200000000000004</v>
          </cell>
          <cell r="G1625">
            <v>12364.143</v>
          </cell>
          <cell r="H1625">
            <v>-20.664000000000001</v>
          </cell>
        </row>
        <row r="1626">
          <cell r="C1626">
            <v>10498.806</v>
          </cell>
          <cell r="D1626">
            <v>0.60499999999999998</v>
          </cell>
          <cell r="G1626">
            <v>12366.018</v>
          </cell>
          <cell r="H1626">
            <v>-20.481999999999999</v>
          </cell>
        </row>
        <row r="1627">
          <cell r="C1627">
            <v>10516.418</v>
          </cell>
          <cell r="D1627">
            <v>0.215</v>
          </cell>
          <cell r="G1627">
            <v>12368.459000000001</v>
          </cell>
          <cell r="H1627">
            <v>-20.187999999999999</v>
          </cell>
        </row>
        <row r="1628">
          <cell r="C1628">
            <v>10528.825999999999</v>
          </cell>
          <cell r="D1628">
            <v>-0.32900000000000001</v>
          </cell>
          <cell r="G1628">
            <v>12370.549000000001</v>
          </cell>
          <cell r="H1628">
            <v>-19.882999999999999</v>
          </cell>
        </row>
        <row r="1629">
          <cell r="C1629">
            <v>10532.484</v>
          </cell>
          <cell r="D1629">
            <v>-0.68400000000000005</v>
          </cell>
          <cell r="G1629">
            <v>12372.941000000001</v>
          </cell>
          <cell r="H1629">
            <v>-19.457000000000001</v>
          </cell>
        </row>
        <row r="1630">
          <cell r="C1630">
            <v>10536.911</v>
          </cell>
          <cell r="D1630">
            <v>-0.98699999999999999</v>
          </cell>
          <cell r="G1630">
            <v>12375.342000000001</v>
          </cell>
          <cell r="H1630">
            <v>-18.937999999999999</v>
          </cell>
        </row>
        <row r="1631">
          <cell r="C1631">
            <v>10541.571</v>
          </cell>
          <cell r="D1631">
            <v>-1.1779999999999999</v>
          </cell>
          <cell r="G1631">
            <v>12377.485000000001</v>
          </cell>
          <cell r="H1631">
            <v>-18.408999999999999</v>
          </cell>
        </row>
        <row r="1632">
          <cell r="C1632">
            <v>10544.879000000001</v>
          </cell>
          <cell r="D1632">
            <v>-1.2230000000000001</v>
          </cell>
          <cell r="G1632">
            <v>12379.273999999999</v>
          </cell>
          <cell r="H1632">
            <v>-17.966999999999999</v>
          </cell>
        </row>
        <row r="1633">
          <cell r="C1633">
            <v>10548.072</v>
          </cell>
          <cell r="D1633">
            <v>-1.3069999999999999</v>
          </cell>
          <cell r="G1633">
            <v>12381.084999999999</v>
          </cell>
          <cell r="H1633">
            <v>-17.382000000000001</v>
          </cell>
        </row>
        <row r="1634">
          <cell r="C1634">
            <v>10550.766</v>
          </cell>
          <cell r="D1634">
            <v>-1.381</v>
          </cell>
          <cell r="G1634">
            <v>12383.105</v>
          </cell>
          <cell r="H1634">
            <v>-16.71</v>
          </cell>
        </row>
        <row r="1635">
          <cell r="C1635">
            <v>10552.697</v>
          </cell>
          <cell r="D1635">
            <v>-1.3859999999999999</v>
          </cell>
          <cell r="G1635">
            <v>12384.63</v>
          </cell>
          <cell r="H1635">
            <v>-16.126999999999999</v>
          </cell>
        </row>
        <row r="1636">
          <cell r="C1636">
            <v>10555.849</v>
          </cell>
          <cell r="D1636">
            <v>-1.3280000000000001</v>
          </cell>
          <cell r="G1636">
            <v>12387.998</v>
          </cell>
          <cell r="H1636">
            <v>-14.801</v>
          </cell>
        </row>
        <row r="1637">
          <cell r="C1637">
            <v>10560.072</v>
          </cell>
          <cell r="D1637">
            <v>-1.0249999999999999</v>
          </cell>
          <cell r="G1637">
            <v>12390.841</v>
          </cell>
          <cell r="H1637">
            <v>-13.583</v>
          </cell>
        </row>
        <row r="1638">
          <cell r="C1638">
            <v>10563.183000000001</v>
          </cell>
          <cell r="D1638">
            <v>-0.754</v>
          </cell>
          <cell r="G1638">
            <v>12393.072</v>
          </cell>
          <cell r="H1638">
            <v>-12.568</v>
          </cell>
        </row>
        <row r="1639">
          <cell r="C1639">
            <v>10565.945</v>
          </cell>
          <cell r="D1639">
            <v>-0.44600000000000001</v>
          </cell>
          <cell r="G1639">
            <v>12397.689</v>
          </cell>
          <cell r="H1639">
            <v>-10.507999999999999</v>
          </cell>
        </row>
        <row r="1640">
          <cell r="C1640">
            <v>10577.107</v>
          </cell>
          <cell r="D1640">
            <v>0.64600000000000002</v>
          </cell>
          <cell r="G1640">
            <v>12406.392</v>
          </cell>
          <cell r="H1640">
            <v>-7.0979999999999999</v>
          </cell>
        </row>
        <row r="1641">
          <cell r="C1641">
            <v>10588.790999999999</v>
          </cell>
          <cell r="D1641">
            <v>1.4370000000000001</v>
          </cell>
          <cell r="G1641">
            <v>12418.379000000001</v>
          </cell>
          <cell r="H1641">
            <v>-3.895</v>
          </cell>
        </row>
        <row r="1642">
          <cell r="C1642">
            <v>10596.812</v>
          </cell>
          <cell r="D1642">
            <v>2.028</v>
          </cell>
          <cell r="G1642">
            <v>12429.522999999999</v>
          </cell>
          <cell r="H1642">
            <v>-2.1280000000000001</v>
          </cell>
        </row>
        <row r="1643">
          <cell r="C1643">
            <v>10609.621999999999</v>
          </cell>
          <cell r="D1643">
            <v>2.8580000000000001</v>
          </cell>
          <cell r="G1643">
            <v>12445.206</v>
          </cell>
          <cell r="H1643">
            <v>-1.012</v>
          </cell>
        </row>
        <row r="1644">
          <cell r="C1644">
            <v>10646.19</v>
          </cell>
          <cell r="D1644">
            <v>5.3280000000000003</v>
          </cell>
          <cell r="G1644">
            <v>12460.716</v>
          </cell>
          <cell r="H1644">
            <v>-0.81</v>
          </cell>
        </row>
        <row r="1645">
          <cell r="C1645">
            <v>10663.044</v>
          </cell>
          <cell r="D1645">
            <v>6.5030000000000001</v>
          </cell>
          <cell r="G1645">
            <v>12559.257</v>
          </cell>
          <cell r="H1645">
            <v>-0.85699999999999998</v>
          </cell>
        </row>
        <row r="1646">
          <cell r="C1646">
            <v>10667.705</v>
          </cell>
          <cell r="D1646">
            <v>6.8220000000000001</v>
          </cell>
          <cell r="G1646">
            <v>12628.291999999999</v>
          </cell>
          <cell r="H1646">
            <v>-0.80100000000000005</v>
          </cell>
        </row>
        <row r="1647">
          <cell r="C1647">
            <v>10671.199000000001</v>
          </cell>
          <cell r="D1647">
            <v>6.9729999999999999</v>
          </cell>
          <cell r="G1647">
            <v>12674.262000000001</v>
          </cell>
          <cell r="H1647">
            <v>-0.35799999999999998</v>
          </cell>
        </row>
        <row r="1648">
          <cell r="C1648">
            <v>10673.962</v>
          </cell>
          <cell r="D1648">
            <v>7.0220000000000002</v>
          </cell>
          <cell r="G1648">
            <v>12680.589</v>
          </cell>
          <cell r="H1648">
            <v>-0.17199999999999999</v>
          </cell>
        </row>
        <row r="1649">
          <cell r="C1649">
            <v>10678.286</v>
          </cell>
          <cell r="D1649">
            <v>7.0140000000000002</v>
          </cell>
          <cell r="G1649">
            <v>12684.918</v>
          </cell>
          <cell r="H1649">
            <v>-8.4000000000000005E-2</v>
          </cell>
        </row>
        <row r="1650">
          <cell r="C1650">
            <v>10682.621999999999</v>
          </cell>
          <cell r="D1650">
            <v>6.9409999999999998</v>
          </cell>
          <cell r="G1650">
            <v>12690.099</v>
          </cell>
          <cell r="H1650">
            <v>-0.16600000000000001</v>
          </cell>
        </row>
        <row r="1651">
          <cell r="C1651">
            <v>10685.098</v>
          </cell>
          <cell r="D1651">
            <v>6.8819999999999997</v>
          </cell>
          <cell r="G1651">
            <v>12697.102000000001</v>
          </cell>
          <cell r="H1651">
            <v>-0.51</v>
          </cell>
        </row>
        <row r="1652">
          <cell r="C1652">
            <v>10687.77</v>
          </cell>
          <cell r="D1652">
            <v>6.76</v>
          </cell>
          <cell r="G1652">
            <v>12706.777</v>
          </cell>
          <cell r="H1652">
            <v>-0.96499999999999997</v>
          </cell>
        </row>
        <row r="1653">
          <cell r="C1653">
            <v>10690.272999999999</v>
          </cell>
          <cell r="D1653">
            <v>6.6580000000000004</v>
          </cell>
          <cell r="G1653">
            <v>12720.159</v>
          </cell>
          <cell r="H1653">
            <v>-1.42</v>
          </cell>
        </row>
        <row r="1654">
          <cell r="C1654">
            <v>10693.111999999999</v>
          </cell>
          <cell r="D1654">
            <v>6.45</v>
          </cell>
          <cell r="G1654">
            <v>12732.764999999999</v>
          </cell>
          <cell r="H1654">
            <v>-1.8919999999999999</v>
          </cell>
        </row>
        <row r="1655">
          <cell r="C1655">
            <v>10696.656999999999</v>
          </cell>
          <cell r="D1655">
            <v>6.141</v>
          </cell>
          <cell r="G1655">
            <v>12746.545</v>
          </cell>
          <cell r="H1655">
            <v>-2.4620000000000002</v>
          </cell>
        </row>
        <row r="1656">
          <cell r="C1656">
            <v>10701.208000000001</v>
          </cell>
          <cell r="D1656">
            <v>5.5890000000000004</v>
          </cell>
          <cell r="G1656">
            <v>12760.662</v>
          </cell>
          <cell r="H1656">
            <v>-2.9630000000000001</v>
          </cell>
        </row>
        <row r="1657">
          <cell r="C1657">
            <v>10707.119000000001</v>
          </cell>
          <cell r="D1657">
            <v>4.7590000000000003</v>
          </cell>
          <cell r="G1657">
            <v>12794.493</v>
          </cell>
          <cell r="H1657">
            <v>-4.0999999999999996</v>
          </cell>
        </row>
        <row r="1658">
          <cell r="C1658">
            <v>10711.826999999999</v>
          </cell>
          <cell r="D1658">
            <v>3.976</v>
          </cell>
          <cell r="G1658">
            <v>12801.103999999999</v>
          </cell>
          <cell r="H1658">
            <v>-4.2770000000000001</v>
          </cell>
        </row>
        <row r="1659">
          <cell r="C1659">
            <v>10717.942999999999</v>
          </cell>
          <cell r="D1659">
            <v>2.802</v>
          </cell>
          <cell r="G1659">
            <v>12807.814</v>
          </cell>
          <cell r="H1659">
            <v>-4.4829999999999997</v>
          </cell>
        </row>
        <row r="1660">
          <cell r="C1660">
            <v>10728.134</v>
          </cell>
          <cell r="D1660">
            <v>0.78200000000000003</v>
          </cell>
          <cell r="G1660">
            <v>12812.045</v>
          </cell>
          <cell r="H1660">
            <v>-4.5220000000000002</v>
          </cell>
        </row>
        <row r="1661">
          <cell r="C1661">
            <v>10728.85</v>
          </cell>
          <cell r="D1661">
            <v>0.79500000000000004</v>
          </cell>
          <cell r="G1661">
            <v>12815.614</v>
          </cell>
          <cell r="H1661">
            <v>-4.5209999999999999</v>
          </cell>
        </row>
        <row r="1662">
          <cell r="C1662">
            <v>10729.861000000001</v>
          </cell>
          <cell r="D1662">
            <v>0.70899999999999996</v>
          </cell>
          <cell r="G1662">
            <v>12818.994000000001</v>
          </cell>
          <cell r="H1662">
            <v>-4.4729999999999999</v>
          </cell>
        </row>
        <row r="1663">
          <cell r="C1663">
            <v>10731.589</v>
          </cell>
          <cell r="D1663">
            <v>0.41499999999999998</v>
          </cell>
          <cell r="G1663">
            <v>12822.262000000001</v>
          </cell>
          <cell r="H1663">
            <v>-4.3620000000000001</v>
          </cell>
        </row>
        <row r="1664">
          <cell r="C1664">
            <v>10738.701999999999</v>
          </cell>
          <cell r="D1664">
            <v>-0.879</v>
          </cell>
          <cell r="G1664">
            <v>12831.956</v>
          </cell>
          <cell r="H1664">
            <v>-3.48</v>
          </cell>
        </row>
        <row r="1665">
          <cell r="C1665">
            <v>10745.098</v>
          </cell>
          <cell r="D1665">
            <v>-2.2959999999999998</v>
          </cell>
          <cell r="G1665">
            <v>12837.779</v>
          </cell>
          <cell r="H1665">
            <v>-2.7810000000000001</v>
          </cell>
        </row>
        <row r="1666">
          <cell r="C1666">
            <v>10750.134</v>
          </cell>
          <cell r="D1666">
            <v>-3.2519999999999998</v>
          </cell>
          <cell r="G1666">
            <v>12845.816000000001</v>
          </cell>
          <cell r="H1666">
            <v>-1.8759999999999999</v>
          </cell>
        </row>
        <row r="1667">
          <cell r="C1667">
            <v>10758.799000000001</v>
          </cell>
          <cell r="D1667">
            <v>-4.9859999999999998</v>
          </cell>
          <cell r="G1667">
            <v>12850.847</v>
          </cell>
          <cell r="H1667">
            <v>-1.337</v>
          </cell>
        </row>
        <row r="1668">
          <cell r="C1668">
            <v>10762.248</v>
          </cell>
          <cell r="D1668">
            <v>-5.1970000000000001</v>
          </cell>
          <cell r="G1668">
            <v>12854.232</v>
          </cell>
          <cell r="H1668">
            <v>-0.93</v>
          </cell>
        </row>
        <row r="1669">
          <cell r="C1669">
            <v>10763.207</v>
          </cell>
          <cell r="D1669">
            <v>-5.0780000000000003</v>
          </cell>
          <cell r="G1669">
            <v>12865.361999999999</v>
          </cell>
          <cell r="H1669">
            <v>0.14799999999999999</v>
          </cell>
        </row>
        <row r="1670">
          <cell r="C1670">
            <v>10772.602000000001</v>
          </cell>
          <cell r="D1670">
            <v>-6.44</v>
          </cell>
          <cell r="G1670">
            <v>12876.049000000001</v>
          </cell>
          <cell r="H1670">
            <v>0.77900000000000003</v>
          </cell>
        </row>
        <row r="1671">
          <cell r="C1671">
            <v>10775.147999999999</v>
          </cell>
          <cell r="D1671">
            <v>-6.9779999999999998</v>
          </cell>
          <cell r="G1671">
            <v>12890.86</v>
          </cell>
          <cell r="H1671">
            <v>0.40100000000000002</v>
          </cell>
        </row>
        <row r="1672">
          <cell r="C1672">
            <v>10777.6</v>
          </cell>
          <cell r="D1672">
            <v>-7.3890000000000002</v>
          </cell>
          <cell r="G1672">
            <v>12907.486000000001</v>
          </cell>
          <cell r="H1672">
            <v>-2.2730000000000001</v>
          </cell>
        </row>
        <row r="1673">
          <cell r="C1673">
            <v>10779.949000000001</v>
          </cell>
          <cell r="D1673">
            <v>-7.6079999999999997</v>
          </cell>
          <cell r="G1673">
            <v>12917.539000000001</v>
          </cell>
          <cell r="H1673">
            <v>-5.2119999999999997</v>
          </cell>
        </row>
        <row r="1674">
          <cell r="C1674">
            <v>10782.459000000001</v>
          </cell>
          <cell r="D1674">
            <v>-7.8570000000000002</v>
          </cell>
          <cell r="G1674">
            <v>12922.12</v>
          </cell>
          <cell r="H1674">
            <v>-6.7750000000000004</v>
          </cell>
        </row>
        <row r="1675">
          <cell r="C1675">
            <v>10790.909</v>
          </cell>
          <cell r="D1675">
            <v>-8.4039999999999999</v>
          </cell>
          <cell r="G1675">
            <v>12925.173000000001</v>
          </cell>
          <cell r="H1675">
            <v>-7.8470000000000004</v>
          </cell>
        </row>
        <row r="1676">
          <cell r="C1676">
            <v>10795.569</v>
          </cell>
          <cell r="D1676">
            <v>-8.5749999999999993</v>
          </cell>
          <cell r="G1676">
            <v>12928.025</v>
          </cell>
          <cell r="H1676">
            <v>-8.6880000000000006</v>
          </cell>
        </row>
        <row r="1677">
          <cell r="C1677">
            <v>10799.938</v>
          </cell>
          <cell r="D1677">
            <v>-8.3610000000000007</v>
          </cell>
          <cell r="G1677">
            <v>12931.825000000001</v>
          </cell>
          <cell r="H1677">
            <v>-9.7469999999999999</v>
          </cell>
        </row>
        <row r="1678">
          <cell r="C1678">
            <v>10803.592000000001</v>
          </cell>
          <cell r="D1678">
            <v>-8.3109999999999999</v>
          </cell>
          <cell r="G1678">
            <v>12935.165000000001</v>
          </cell>
          <cell r="H1678">
            <v>-10.515000000000001</v>
          </cell>
        </row>
        <row r="1679">
          <cell r="C1679">
            <v>10806.224</v>
          </cell>
          <cell r="D1679">
            <v>-8.3740000000000006</v>
          </cell>
          <cell r="G1679">
            <v>12937.437</v>
          </cell>
          <cell r="H1679">
            <v>-10.933</v>
          </cell>
        </row>
        <row r="1680">
          <cell r="C1680">
            <v>10808.035</v>
          </cell>
          <cell r="D1680">
            <v>-8.2230000000000008</v>
          </cell>
          <cell r="G1680">
            <v>12940.248</v>
          </cell>
          <cell r="H1680">
            <v>-11.327</v>
          </cell>
        </row>
        <row r="1681">
          <cell r="C1681">
            <v>10812.004000000001</v>
          </cell>
          <cell r="D1681">
            <v>-7.6029999999999998</v>
          </cell>
          <cell r="G1681">
            <v>12943.179</v>
          </cell>
          <cell r="H1681">
            <v>-11.598000000000001</v>
          </cell>
        </row>
        <row r="1682">
          <cell r="C1682">
            <v>10816.103999999999</v>
          </cell>
          <cell r="D1682">
            <v>-6.9710000000000001</v>
          </cell>
          <cell r="G1682">
            <v>12946.397000000001</v>
          </cell>
          <cell r="H1682">
            <v>-11.709</v>
          </cell>
        </row>
        <row r="1683">
          <cell r="C1683">
            <v>10827.771000000001</v>
          </cell>
          <cell r="D1683">
            <v>-5.5839999999999996</v>
          </cell>
          <cell r="G1683">
            <v>12950.074000000001</v>
          </cell>
          <cell r="H1683">
            <v>-11.853</v>
          </cell>
        </row>
        <row r="1684">
          <cell r="C1684">
            <v>10837.054</v>
          </cell>
          <cell r="D1684">
            <v>-4.5119999999999996</v>
          </cell>
          <cell r="G1684">
            <v>12953.402</v>
          </cell>
          <cell r="H1684">
            <v>-11.77</v>
          </cell>
        </row>
        <row r="1685">
          <cell r="C1685">
            <v>10845.773999999999</v>
          </cell>
          <cell r="D1685">
            <v>-3.198</v>
          </cell>
          <cell r="G1685">
            <v>12956.465</v>
          </cell>
          <cell r="H1685">
            <v>-11.504</v>
          </cell>
        </row>
        <row r="1686">
          <cell r="C1686">
            <v>10856.976000000001</v>
          </cell>
          <cell r="D1686">
            <v>-1.59</v>
          </cell>
          <cell r="G1686">
            <v>12960.644</v>
          </cell>
          <cell r="H1686">
            <v>-10.999000000000001</v>
          </cell>
        </row>
        <row r="1687">
          <cell r="C1687">
            <v>10870.754999999999</v>
          </cell>
          <cell r="D1687">
            <v>0.25</v>
          </cell>
          <cell r="G1687">
            <v>12962.531999999999</v>
          </cell>
          <cell r="H1687">
            <v>-10.772</v>
          </cell>
        </row>
        <row r="1688">
          <cell r="C1688">
            <v>10886.326999999999</v>
          </cell>
          <cell r="D1688">
            <v>2.609</v>
          </cell>
          <cell r="G1688">
            <v>12965.717000000001</v>
          </cell>
          <cell r="H1688">
            <v>-10.097</v>
          </cell>
        </row>
        <row r="1689">
          <cell r="C1689">
            <v>10910.107</v>
          </cell>
          <cell r="D1689">
            <v>10.287000000000001</v>
          </cell>
          <cell r="G1689">
            <v>12968.504999999999</v>
          </cell>
          <cell r="H1689">
            <v>-9.43</v>
          </cell>
        </row>
        <row r="1690">
          <cell r="C1690">
            <v>10913.982</v>
          </cell>
          <cell r="D1690">
            <v>12.292</v>
          </cell>
          <cell r="G1690">
            <v>12971.227999999999</v>
          </cell>
          <cell r="H1690">
            <v>-8.5749999999999993</v>
          </cell>
        </row>
        <row r="1691">
          <cell r="C1691">
            <v>10915.858</v>
          </cell>
          <cell r="D1691">
            <v>13.262</v>
          </cell>
          <cell r="G1691">
            <v>12973.94</v>
          </cell>
          <cell r="H1691">
            <v>-7.6130000000000004</v>
          </cell>
        </row>
        <row r="1692">
          <cell r="C1692">
            <v>10917.741</v>
          </cell>
          <cell r="D1692">
            <v>14.218</v>
          </cell>
          <cell r="G1692">
            <v>12976.847</v>
          </cell>
          <cell r="H1692">
            <v>-6.5739999999999998</v>
          </cell>
        </row>
        <row r="1693">
          <cell r="C1693">
            <v>10919.34</v>
          </cell>
          <cell r="D1693">
            <v>15.06</v>
          </cell>
          <cell r="G1693">
            <v>12979.689</v>
          </cell>
          <cell r="H1693">
            <v>-5.3460000000000001</v>
          </cell>
        </row>
        <row r="1694">
          <cell r="C1694">
            <v>10920.619000000001</v>
          </cell>
          <cell r="D1694">
            <v>15.760999999999999</v>
          </cell>
          <cell r="G1694">
            <v>12991.263999999999</v>
          </cell>
          <cell r="H1694">
            <v>-1.101</v>
          </cell>
        </row>
        <row r="1695">
          <cell r="C1695">
            <v>10922.129000000001</v>
          </cell>
          <cell r="D1695">
            <v>16.535</v>
          </cell>
          <cell r="G1695">
            <v>13045.502</v>
          </cell>
          <cell r="H1695">
            <v>18.513999999999999</v>
          </cell>
        </row>
        <row r="1696">
          <cell r="C1696">
            <v>10923.696</v>
          </cell>
          <cell r="D1696">
            <v>17.286000000000001</v>
          </cell>
          <cell r="G1696">
            <v>13051.359</v>
          </cell>
          <cell r="H1696">
            <v>20.6</v>
          </cell>
        </row>
        <row r="1697">
          <cell r="C1697">
            <v>10926.221</v>
          </cell>
          <cell r="D1697">
            <v>18.617000000000001</v>
          </cell>
          <cell r="G1697">
            <v>13057.293</v>
          </cell>
          <cell r="H1697">
            <v>22.376999999999999</v>
          </cell>
        </row>
        <row r="1698">
          <cell r="C1698">
            <v>10927.946</v>
          </cell>
          <cell r="D1698">
            <v>19.596</v>
          </cell>
          <cell r="G1698">
            <v>13062.566000000001</v>
          </cell>
          <cell r="H1698">
            <v>23.966999999999999</v>
          </cell>
        </row>
        <row r="1699">
          <cell r="C1699">
            <v>10929.575000000001</v>
          </cell>
          <cell r="D1699">
            <v>20.459</v>
          </cell>
          <cell r="G1699">
            <v>13068.324000000001</v>
          </cell>
          <cell r="H1699">
            <v>25.571999999999999</v>
          </cell>
        </row>
        <row r="1700">
          <cell r="C1700">
            <v>10931.183000000001</v>
          </cell>
          <cell r="D1700">
            <v>21.265000000000001</v>
          </cell>
          <cell r="G1700">
            <v>13074.205</v>
          </cell>
          <cell r="H1700">
            <v>27.094000000000001</v>
          </cell>
        </row>
        <row r="1701">
          <cell r="C1701">
            <v>10933.178</v>
          </cell>
          <cell r="D1701">
            <v>22.234000000000002</v>
          </cell>
          <cell r="G1701">
            <v>13079.01</v>
          </cell>
          <cell r="H1701">
            <v>27.971</v>
          </cell>
        </row>
        <row r="1702">
          <cell r="C1702">
            <v>10934.959000000001</v>
          </cell>
          <cell r="D1702">
            <v>23.152999999999999</v>
          </cell>
          <cell r="G1702">
            <v>13084.806</v>
          </cell>
          <cell r="H1702">
            <v>28.369</v>
          </cell>
        </row>
        <row r="1703">
          <cell r="C1703">
            <v>10937.316999999999</v>
          </cell>
          <cell r="D1703">
            <v>24.108000000000001</v>
          </cell>
          <cell r="G1703">
            <v>13090.699000000001</v>
          </cell>
          <cell r="H1703">
            <v>28.407</v>
          </cell>
        </row>
        <row r="1704">
          <cell r="C1704">
            <v>10940.115</v>
          </cell>
          <cell r="D1704">
            <v>25.189</v>
          </cell>
          <cell r="G1704">
            <v>13096.334999999999</v>
          </cell>
          <cell r="H1704">
            <v>27.911000000000001</v>
          </cell>
        </row>
        <row r="1705">
          <cell r="C1705">
            <v>10943.395</v>
          </cell>
          <cell r="D1705">
            <v>26.503</v>
          </cell>
          <cell r="G1705">
            <v>13101.460999999999</v>
          </cell>
          <cell r="H1705">
            <v>26.936</v>
          </cell>
        </row>
        <row r="1706">
          <cell r="C1706">
            <v>10944.664000000001</v>
          </cell>
          <cell r="D1706">
            <v>26.989000000000001</v>
          </cell>
          <cell r="G1706">
            <v>13104.996999999999</v>
          </cell>
          <cell r="H1706">
            <v>26.149000000000001</v>
          </cell>
        </row>
        <row r="1707">
          <cell r="C1707">
            <v>10946.007</v>
          </cell>
          <cell r="D1707">
            <v>27.509</v>
          </cell>
          <cell r="G1707">
            <v>13113.6</v>
          </cell>
          <cell r="H1707">
            <v>23.402000000000001</v>
          </cell>
        </row>
        <row r="1708">
          <cell r="C1708">
            <v>10947.431</v>
          </cell>
          <cell r="D1708">
            <v>27.945</v>
          </cell>
          <cell r="G1708">
            <v>13124.788</v>
          </cell>
          <cell r="H1708">
            <v>19.827000000000002</v>
          </cell>
        </row>
        <row r="1709">
          <cell r="C1709">
            <v>10949.232</v>
          </cell>
          <cell r="D1709">
            <v>28.603999999999999</v>
          </cell>
          <cell r="G1709">
            <v>13145.348</v>
          </cell>
          <cell r="H1709">
            <v>11.901</v>
          </cell>
        </row>
        <row r="1710">
          <cell r="C1710">
            <v>10951.066999999999</v>
          </cell>
          <cell r="D1710">
            <v>29.286999999999999</v>
          </cell>
          <cell r="G1710">
            <v>13168.016</v>
          </cell>
          <cell r="H1710">
            <v>4.8499999999999996</v>
          </cell>
        </row>
        <row r="1711">
          <cell r="C1711">
            <v>10953.401</v>
          </cell>
          <cell r="D1711">
            <v>30.164999999999999</v>
          </cell>
          <cell r="G1711">
            <v>13191.334000000001</v>
          </cell>
          <cell r="H1711">
            <v>1.224</v>
          </cell>
        </row>
        <row r="1712">
          <cell r="C1712">
            <v>10955.592000000001</v>
          </cell>
          <cell r="D1712">
            <v>30.960999999999999</v>
          </cell>
          <cell r="G1712">
            <v>13218.249</v>
          </cell>
          <cell r="H1712">
            <v>3.2559999999999998</v>
          </cell>
        </row>
        <row r="1713">
          <cell r="C1713">
            <v>10956.721</v>
          </cell>
          <cell r="D1713">
            <v>31.234999999999999</v>
          </cell>
          <cell r="G1713">
            <v>13243.154</v>
          </cell>
          <cell r="H1713">
            <v>11.010999999999999</v>
          </cell>
        </row>
        <row r="1714">
          <cell r="C1714">
            <v>10958.087</v>
          </cell>
          <cell r="D1714">
            <v>31.576000000000001</v>
          </cell>
          <cell r="G1714">
            <v>13247.779</v>
          </cell>
          <cell r="H1714">
            <v>12.855</v>
          </cell>
        </row>
        <row r="1715">
          <cell r="C1715">
            <v>10959.272000000001</v>
          </cell>
          <cell r="D1715">
            <v>31.709</v>
          </cell>
          <cell r="G1715">
            <v>13253.638000000001</v>
          </cell>
          <cell r="H1715">
            <v>15.859</v>
          </cell>
        </row>
        <row r="1716">
          <cell r="C1716">
            <v>10960.609</v>
          </cell>
          <cell r="D1716">
            <v>31.687000000000001</v>
          </cell>
          <cell r="G1716">
            <v>13257.521000000001</v>
          </cell>
          <cell r="H1716">
            <v>17.629000000000001</v>
          </cell>
        </row>
        <row r="1717">
          <cell r="C1717">
            <v>10962.105</v>
          </cell>
          <cell r="D1717">
            <v>31.576000000000001</v>
          </cell>
          <cell r="G1717">
            <v>13260.299000000001</v>
          </cell>
          <cell r="H1717">
            <v>18.818999999999999</v>
          </cell>
        </row>
        <row r="1718">
          <cell r="C1718">
            <v>10965.424999999999</v>
          </cell>
          <cell r="D1718">
            <v>31.745999999999999</v>
          </cell>
          <cell r="G1718">
            <v>13264.706</v>
          </cell>
          <cell r="H1718">
            <v>20.45</v>
          </cell>
        </row>
        <row r="1719">
          <cell r="C1719">
            <v>10966.715</v>
          </cell>
          <cell r="D1719">
            <v>31.759</v>
          </cell>
          <cell r="G1719">
            <v>13268.558000000001</v>
          </cell>
          <cell r="H1719">
            <v>21.602</v>
          </cell>
        </row>
        <row r="1720">
          <cell r="C1720">
            <v>10969.474</v>
          </cell>
          <cell r="D1720">
            <v>31.765000000000001</v>
          </cell>
          <cell r="G1720">
            <v>13272.834000000001</v>
          </cell>
          <cell r="H1720">
            <v>22.613</v>
          </cell>
        </row>
        <row r="1721">
          <cell r="C1721">
            <v>10971.956</v>
          </cell>
          <cell r="D1721">
            <v>31.800999999999998</v>
          </cell>
          <cell r="G1721">
            <v>13277.307000000001</v>
          </cell>
          <cell r="H1721">
            <v>23.434000000000001</v>
          </cell>
        </row>
        <row r="1722">
          <cell r="C1722">
            <v>10973.645</v>
          </cell>
          <cell r="D1722">
            <v>31.773</v>
          </cell>
          <cell r="G1722">
            <v>13282.855</v>
          </cell>
          <cell r="H1722">
            <v>23.928999999999998</v>
          </cell>
        </row>
        <row r="1723">
          <cell r="C1723">
            <v>10975.973</v>
          </cell>
          <cell r="D1723">
            <v>31.73</v>
          </cell>
          <cell r="G1723">
            <v>13287.844999999999</v>
          </cell>
          <cell r="H1723">
            <v>24.05</v>
          </cell>
        </row>
        <row r="1724">
          <cell r="C1724">
            <v>10977.638000000001</v>
          </cell>
          <cell r="D1724">
            <v>31.605</v>
          </cell>
          <cell r="G1724">
            <v>13293.81</v>
          </cell>
          <cell r="H1724">
            <v>23.687999999999999</v>
          </cell>
        </row>
        <row r="1725">
          <cell r="C1725">
            <v>10979.619000000001</v>
          </cell>
          <cell r="D1725">
            <v>31.477</v>
          </cell>
          <cell r="G1725">
            <v>13300.07</v>
          </cell>
          <cell r="H1725">
            <v>22.27</v>
          </cell>
        </row>
        <row r="1726">
          <cell r="C1726">
            <v>10981.493</v>
          </cell>
          <cell r="D1726">
            <v>31.196000000000002</v>
          </cell>
          <cell r="G1726">
            <v>13310.637000000001</v>
          </cell>
          <cell r="H1726">
            <v>19.658000000000001</v>
          </cell>
        </row>
        <row r="1727">
          <cell r="C1727">
            <v>10983.224</v>
          </cell>
          <cell r="D1727">
            <v>30.937999999999999</v>
          </cell>
          <cell r="G1727">
            <v>13327.858</v>
          </cell>
          <cell r="H1727">
            <v>16.46</v>
          </cell>
        </row>
        <row r="1728">
          <cell r="C1728">
            <v>10985.245000000001</v>
          </cell>
          <cell r="D1728">
            <v>30.561</v>
          </cell>
          <cell r="G1728">
            <v>13350.159</v>
          </cell>
          <cell r="H1728">
            <v>12.717000000000001</v>
          </cell>
        </row>
        <row r="1729">
          <cell r="C1729">
            <v>10987.132</v>
          </cell>
          <cell r="D1729">
            <v>30.184000000000001</v>
          </cell>
          <cell r="G1729">
            <v>13374.314</v>
          </cell>
          <cell r="H1729">
            <v>8.4529999999999994</v>
          </cell>
        </row>
        <row r="1730">
          <cell r="C1730">
            <v>10989.248</v>
          </cell>
          <cell r="D1730">
            <v>29.538</v>
          </cell>
          <cell r="G1730">
            <v>13396.377</v>
          </cell>
          <cell r="H1730">
            <v>4.0060000000000002</v>
          </cell>
        </row>
        <row r="1731">
          <cell r="C1731">
            <v>10992.518</v>
          </cell>
          <cell r="D1731">
            <v>28.61</v>
          </cell>
          <cell r="G1731">
            <v>13402.44</v>
          </cell>
          <cell r="H1731">
            <v>2.597</v>
          </cell>
        </row>
        <row r="1732">
          <cell r="C1732">
            <v>10994.683000000001</v>
          </cell>
          <cell r="D1732">
            <v>27.920999999999999</v>
          </cell>
          <cell r="G1732">
            <v>13406.89</v>
          </cell>
          <cell r="H1732">
            <v>1.5649999999999999</v>
          </cell>
        </row>
        <row r="1733">
          <cell r="C1733">
            <v>10997.519</v>
          </cell>
          <cell r="D1733">
            <v>26.945</v>
          </cell>
          <cell r="G1733">
            <v>13411.156000000001</v>
          </cell>
          <cell r="H1733">
            <v>0.78100000000000003</v>
          </cell>
        </row>
        <row r="1734">
          <cell r="C1734">
            <v>10999.615</v>
          </cell>
          <cell r="D1734">
            <v>26.195</v>
          </cell>
          <cell r="G1734">
            <v>13415.689</v>
          </cell>
          <cell r="H1734">
            <v>0.22600000000000001</v>
          </cell>
        </row>
        <row r="1735">
          <cell r="C1735">
            <v>11001.298000000001</v>
          </cell>
          <cell r="D1735">
            <v>25.468</v>
          </cell>
          <cell r="G1735">
            <v>13420.046</v>
          </cell>
          <cell r="H1735">
            <v>-1.4E-2</v>
          </cell>
        </row>
        <row r="1736">
          <cell r="C1736">
            <v>11003.526</v>
          </cell>
          <cell r="D1736">
            <v>24.405000000000001</v>
          </cell>
          <cell r="G1736">
            <v>13425.183999999999</v>
          </cell>
          <cell r="H1736">
            <v>-0.214</v>
          </cell>
        </row>
        <row r="1737">
          <cell r="C1737">
            <v>11005.342000000001</v>
          </cell>
          <cell r="D1737">
            <v>23.568000000000001</v>
          </cell>
          <cell r="G1737">
            <v>13430.186</v>
          </cell>
          <cell r="H1737">
            <v>-0.23100000000000001</v>
          </cell>
        </row>
        <row r="1738">
          <cell r="C1738">
            <v>11007.447</v>
          </cell>
          <cell r="D1738">
            <v>22.527000000000001</v>
          </cell>
          <cell r="G1738">
            <v>13435.067999999999</v>
          </cell>
          <cell r="H1738">
            <v>8.6999999999999994E-2</v>
          </cell>
        </row>
        <row r="1739">
          <cell r="C1739">
            <v>11009.698</v>
          </cell>
          <cell r="D1739">
            <v>21.423999999999999</v>
          </cell>
          <cell r="G1739">
            <v>13440.636</v>
          </cell>
          <cell r="H1739">
            <v>0.79500000000000004</v>
          </cell>
        </row>
        <row r="1740">
          <cell r="C1740">
            <v>11011.112999999999</v>
          </cell>
          <cell r="D1740">
            <v>20.699000000000002</v>
          </cell>
          <cell r="G1740">
            <v>13447.016</v>
          </cell>
          <cell r="H1740">
            <v>1.857</v>
          </cell>
        </row>
        <row r="1741">
          <cell r="C1741">
            <v>11012.261</v>
          </cell>
          <cell r="D1741">
            <v>20.061</v>
          </cell>
          <cell r="G1741">
            <v>13451.950999999999</v>
          </cell>
          <cell r="H1741">
            <v>2.9470000000000001</v>
          </cell>
        </row>
        <row r="1742">
          <cell r="C1742">
            <v>11014.477999999999</v>
          </cell>
          <cell r="D1742">
            <v>18.867999999999999</v>
          </cell>
          <cell r="G1742">
            <v>13456.825999999999</v>
          </cell>
          <cell r="H1742">
            <v>4.1849999999999996</v>
          </cell>
        </row>
        <row r="1743">
          <cell r="C1743">
            <v>11016.151</v>
          </cell>
          <cell r="D1743">
            <v>17.934000000000001</v>
          </cell>
          <cell r="G1743">
            <v>13478.472</v>
          </cell>
          <cell r="H1743">
            <v>8.6790000000000003</v>
          </cell>
        </row>
        <row r="1744">
          <cell r="C1744">
            <v>11018.444</v>
          </cell>
          <cell r="D1744">
            <v>16.622</v>
          </cell>
          <cell r="G1744">
            <v>13498.540999999999</v>
          </cell>
          <cell r="H1744">
            <v>12.657999999999999</v>
          </cell>
        </row>
        <row r="1745">
          <cell r="C1745">
            <v>11027.191999999999</v>
          </cell>
          <cell r="D1745">
            <v>12.335000000000001</v>
          </cell>
          <cell r="G1745">
            <v>13507.349</v>
          </cell>
          <cell r="H1745">
            <v>14.111000000000001</v>
          </cell>
        </row>
        <row r="1746">
          <cell r="C1746">
            <v>11040.86</v>
          </cell>
          <cell r="D1746">
            <v>8.5050000000000008</v>
          </cell>
          <cell r="G1746">
            <v>13513.936</v>
          </cell>
          <cell r="H1746">
            <v>15.098000000000001</v>
          </cell>
        </row>
        <row r="1747">
          <cell r="C1747">
            <v>11058.119000000001</v>
          </cell>
          <cell r="D1747">
            <v>6.2809999999999997</v>
          </cell>
          <cell r="G1747">
            <v>13519.745999999999</v>
          </cell>
          <cell r="H1747">
            <v>15.932</v>
          </cell>
        </row>
        <row r="1748">
          <cell r="C1748">
            <v>11080.039000000001</v>
          </cell>
          <cell r="D1748">
            <v>4.7030000000000003</v>
          </cell>
          <cell r="G1748">
            <v>13525.267</v>
          </cell>
          <cell r="H1748">
            <v>16.478999999999999</v>
          </cell>
        </row>
        <row r="1749">
          <cell r="C1749">
            <v>11082.326999999999</v>
          </cell>
          <cell r="D1749">
            <v>4.6269999999999998</v>
          </cell>
          <cell r="G1749">
            <v>13530.722</v>
          </cell>
          <cell r="H1749">
            <v>16.59</v>
          </cell>
        </row>
        <row r="1750">
          <cell r="C1750">
            <v>11084.759</v>
          </cell>
          <cell r="D1750">
            <v>4.4050000000000002</v>
          </cell>
          <cell r="G1750">
            <v>13535.85</v>
          </cell>
          <cell r="H1750">
            <v>16.503</v>
          </cell>
        </row>
        <row r="1751">
          <cell r="C1751">
            <v>11092.521000000001</v>
          </cell>
          <cell r="D1751">
            <v>3.4809999999999999</v>
          </cell>
          <cell r="G1751">
            <v>13542.275</v>
          </cell>
          <cell r="H1751">
            <v>16.015000000000001</v>
          </cell>
        </row>
        <row r="1752">
          <cell r="C1752">
            <v>11097.351000000001</v>
          </cell>
          <cell r="D1752">
            <v>2.7240000000000002</v>
          </cell>
          <cell r="G1752">
            <v>13549.739</v>
          </cell>
          <cell r="H1752">
            <v>15.07</v>
          </cell>
        </row>
        <row r="1753">
          <cell r="C1753">
            <v>11100.913</v>
          </cell>
          <cell r="D1753">
            <v>2.2490000000000001</v>
          </cell>
          <cell r="G1753">
            <v>13565.807000000001</v>
          </cell>
          <cell r="H1753">
            <v>12.978</v>
          </cell>
        </row>
        <row r="1754">
          <cell r="C1754">
            <v>11105.009</v>
          </cell>
          <cell r="D1754">
            <v>1.5780000000000001</v>
          </cell>
          <cell r="G1754">
            <v>13589.999</v>
          </cell>
          <cell r="H1754">
            <v>8.7319999999999993</v>
          </cell>
        </row>
        <row r="1755">
          <cell r="C1755">
            <v>11111.031000000001</v>
          </cell>
          <cell r="D1755">
            <v>0.52300000000000002</v>
          </cell>
          <cell r="G1755">
            <v>13611.785</v>
          </cell>
          <cell r="H1755">
            <v>5.1440000000000001</v>
          </cell>
        </row>
        <row r="1756">
          <cell r="C1756">
            <v>11116.191999999999</v>
          </cell>
          <cell r="D1756">
            <v>-0.52600000000000002</v>
          </cell>
          <cell r="G1756">
            <v>13622.602999999999</v>
          </cell>
          <cell r="H1756">
            <v>3.359</v>
          </cell>
        </row>
        <row r="1757">
          <cell r="C1757">
            <v>11119.395</v>
          </cell>
          <cell r="D1757">
            <v>-0.89800000000000002</v>
          </cell>
          <cell r="G1757">
            <v>13629.368</v>
          </cell>
          <cell r="H1757">
            <v>2.1019999999999999</v>
          </cell>
        </row>
        <row r="1758">
          <cell r="C1758">
            <v>11123.383</v>
          </cell>
          <cell r="D1758">
            <v>-1.4670000000000001</v>
          </cell>
          <cell r="G1758">
            <v>13634.971</v>
          </cell>
          <cell r="H1758">
            <v>1.105</v>
          </cell>
        </row>
        <row r="1759">
          <cell r="C1759">
            <v>11125.978999999999</v>
          </cell>
          <cell r="D1759">
            <v>-1.8720000000000001</v>
          </cell>
          <cell r="G1759">
            <v>13641.353999999999</v>
          </cell>
          <cell r="H1759">
            <v>0.214</v>
          </cell>
        </row>
        <row r="1760">
          <cell r="C1760">
            <v>11128.097</v>
          </cell>
          <cell r="D1760">
            <v>-2.048</v>
          </cell>
          <cell r="G1760">
            <v>13647.691999999999</v>
          </cell>
          <cell r="H1760">
            <v>-0.442</v>
          </cell>
        </row>
        <row r="1761">
          <cell r="C1761">
            <v>11131.023999999999</v>
          </cell>
          <cell r="D1761">
            <v>-2.1179999999999999</v>
          </cell>
          <cell r="G1761">
            <v>13654.599</v>
          </cell>
          <cell r="H1761">
            <v>-0.91500000000000004</v>
          </cell>
        </row>
        <row r="1762">
          <cell r="C1762">
            <v>11133.288</v>
          </cell>
          <cell r="D1762">
            <v>-2.109</v>
          </cell>
          <cell r="G1762">
            <v>13659.852999999999</v>
          </cell>
          <cell r="H1762">
            <v>-1.0900000000000001</v>
          </cell>
        </row>
        <row r="1763">
          <cell r="C1763">
            <v>11136.941000000001</v>
          </cell>
          <cell r="D1763">
            <v>-2.359</v>
          </cell>
          <cell r="G1763">
            <v>13667.489</v>
          </cell>
          <cell r="H1763">
            <v>-1.544</v>
          </cell>
        </row>
        <row r="1764">
          <cell r="C1764">
            <v>11139.913</v>
          </cell>
          <cell r="D1764">
            <v>-2.5640000000000001</v>
          </cell>
          <cell r="G1764">
            <v>13674.313</v>
          </cell>
          <cell r="H1764">
            <v>-1.6120000000000001</v>
          </cell>
        </row>
        <row r="1765">
          <cell r="C1765">
            <v>11142.540999999999</v>
          </cell>
          <cell r="D1765">
            <v>-2.6829999999999998</v>
          </cell>
          <cell r="G1765">
            <v>13679.880999999999</v>
          </cell>
          <cell r="H1765">
            <v>-1.2070000000000001</v>
          </cell>
        </row>
        <row r="1766">
          <cell r="C1766">
            <v>11144.57</v>
          </cell>
          <cell r="D1766">
            <v>-2.5299999999999998</v>
          </cell>
          <cell r="G1766">
            <v>13687.982</v>
          </cell>
          <cell r="H1766">
            <v>-0.747</v>
          </cell>
        </row>
        <row r="1767">
          <cell r="C1767">
            <v>11148.433999999999</v>
          </cell>
          <cell r="D1767">
            <v>-2.3290000000000002</v>
          </cell>
          <cell r="G1767">
            <v>13695.955</v>
          </cell>
          <cell r="H1767">
            <v>-0.38100000000000001</v>
          </cell>
        </row>
        <row r="1768">
          <cell r="C1768">
            <v>11153.95</v>
          </cell>
          <cell r="D1768">
            <v>-1.915</v>
          </cell>
          <cell r="G1768">
            <v>13703.97</v>
          </cell>
          <cell r="H1768">
            <v>0.28599999999999998</v>
          </cell>
        </row>
        <row r="1769">
          <cell r="C1769">
            <v>11155.589</v>
          </cell>
          <cell r="D1769">
            <v>-1.8220000000000001</v>
          </cell>
          <cell r="G1769">
            <v>13711.326999999999</v>
          </cell>
          <cell r="H1769">
            <v>1.165</v>
          </cell>
        </row>
        <row r="1770">
          <cell r="C1770">
            <v>11157.192999999999</v>
          </cell>
          <cell r="D1770">
            <v>-1.6830000000000001</v>
          </cell>
          <cell r="G1770">
            <v>13720.83</v>
          </cell>
          <cell r="H1770">
            <v>2.3940000000000001</v>
          </cell>
        </row>
        <row r="1771">
          <cell r="C1771">
            <v>11159.698</v>
          </cell>
          <cell r="D1771">
            <v>-1.444</v>
          </cell>
          <cell r="G1771">
            <v>13731.4</v>
          </cell>
          <cell r="H1771">
            <v>3.2959999999999998</v>
          </cell>
        </row>
        <row r="1772">
          <cell r="C1772">
            <v>11161.944</v>
          </cell>
          <cell r="D1772">
            <v>-1.141</v>
          </cell>
          <cell r="G1772">
            <v>13759.942999999999</v>
          </cell>
          <cell r="H1772">
            <v>4.2469999999999999</v>
          </cell>
        </row>
        <row r="1773">
          <cell r="C1773">
            <v>11164.686</v>
          </cell>
          <cell r="D1773">
            <v>-0.78200000000000003</v>
          </cell>
          <cell r="G1773">
            <v>13773.291999999999</v>
          </cell>
          <cell r="H1773">
            <v>3.9140000000000001</v>
          </cell>
        </row>
        <row r="1774">
          <cell r="C1774">
            <v>11167.43</v>
          </cell>
          <cell r="D1774">
            <v>-0.33300000000000002</v>
          </cell>
          <cell r="G1774">
            <v>13780.652</v>
          </cell>
          <cell r="H1774">
            <v>3.456</v>
          </cell>
        </row>
        <row r="1775">
          <cell r="C1775">
            <v>11169.567999999999</v>
          </cell>
          <cell r="D1775">
            <v>-0.114</v>
          </cell>
          <cell r="G1775">
            <v>13788.195</v>
          </cell>
          <cell r="H1775">
            <v>3.395</v>
          </cell>
        </row>
        <row r="1776">
          <cell r="C1776">
            <v>11171.558999999999</v>
          </cell>
          <cell r="D1776">
            <v>0.20100000000000001</v>
          </cell>
          <cell r="G1776">
            <v>13794.620999999999</v>
          </cell>
          <cell r="H1776">
            <v>2.819</v>
          </cell>
        </row>
        <row r="1777">
          <cell r="C1777">
            <v>11173.423000000001</v>
          </cell>
          <cell r="D1777">
            <v>0.52300000000000002</v>
          </cell>
          <cell r="G1777">
            <v>13799.867</v>
          </cell>
          <cell r="H1777">
            <v>2.194</v>
          </cell>
        </row>
        <row r="1778">
          <cell r="C1778">
            <v>11175.316999999999</v>
          </cell>
          <cell r="D1778">
            <v>0.93700000000000006</v>
          </cell>
          <cell r="G1778">
            <v>13807.21</v>
          </cell>
          <cell r="H1778">
            <v>1.3779999999999999</v>
          </cell>
        </row>
        <row r="1779">
          <cell r="C1779">
            <v>11181.584000000001</v>
          </cell>
          <cell r="D1779">
            <v>2.1030000000000002</v>
          </cell>
          <cell r="G1779">
            <v>13813.790999999999</v>
          </cell>
          <cell r="H1779">
            <v>0.86699999999999999</v>
          </cell>
        </row>
        <row r="1780">
          <cell r="C1780">
            <v>11187.806</v>
          </cell>
          <cell r="D1780">
            <v>3.1160000000000001</v>
          </cell>
          <cell r="G1780">
            <v>13818.663</v>
          </cell>
          <cell r="H1780">
            <v>0.56999999999999995</v>
          </cell>
        </row>
        <row r="1781">
          <cell r="C1781">
            <v>11192.159</v>
          </cell>
          <cell r="D1781">
            <v>3.6150000000000002</v>
          </cell>
          <cell r="G1781">
            <v>13824.411</v>
          </cell>
          <cell r="H1781">
            <v>0.30599999999999999</v>
          </cell>
        </row>
        <row r="1782">
          <cell r="C1782">
            <v>11196.248</v>
          </cell>
          <cell r="D1782">
            <v>3.8580000000000001</v>
          </cell>
          <cell r="G1782">
            <v>13829.415999999999</v>
          </cell>
          <cell r="H1782">
            <v>-0.105</v>
          </cell>
        </row>
        <row r="1783">
          <cell r="C1783">
            <v>11203.975</v>
          </cell>
          <cell r="D1783">
            <v>3.7749999999999999</v>
          </cell>
          <cell r="G1783">
            <v>13836.574000000001</v>
          </cell>
          <cell r="H1783">
            <v>-0.45700000000000002</v>
          </cell>
        </row>
        <row r="1784">
          <cell r="C1784">
            <v>11212.771000000001</v>
          </cell>
          <cell r="D1784">
            <v>2.984</v>
          </cell>
          <cell r="G1784">
            <v>13842.11</v>
          </cell>
          <cell r="H1784">
            <v>-0.65400000000000003</v>
          </cell>
        </row>
        <row r="1785">
          <cell r="C1785">
            <v>11215.191999999999</v>
          </cell>
          <cell r="D1785">
            <v>2.6440000000000001</v>
          </cell>
          <cell r="G1785">
            <v>13846.888000000001</v>
          </cell>
          <cell r="H1785">
            <v>-0.76200000000000001</v>
          </cell>
        </row>
        <row r="1786">
          <cell r="C1786">
            <v>11217.679</v>
          </cell>
          <cell r="D1786">
            <v>2.194</v>
          </cell>
          <cell r="G1786">
            <v>13851.448</v>
          </cell>
          <cell r="H1786">
            <v>-0.95399999999999996</v>
          </cell>
        </row>
        <row r="1787">
          <cell r="C1787">
            <v>11219.351000000001</v>
          </cell>
          <cell r="D1787">
            <v>1.998</v>
          </cell>
          <cell r="G1787">
            <v>13857.503000000001</v>
          </cell>
          <cell r="H1787">
            <v>-1.419</v>
          </cell>
        </row>
        <row r="1788">
          <cell r="C1788">
            <v>11221.907999999999</v>
          </cell>
          <cell r="D1788">
            <v>1.6020000000000001</v>
          </cell>
          <cell r="G1788">
            <v>13863.209000000001</v>
          </cell>
          <cell r="H1788">
            <v>-1.8440000000000001</v>
          </cell>
        </row>
        <row r="1789">
          <cell r="C1789">
            <v>11223.948</v>
          </cell>
          <cell r="D1789">
            <v>1.347</v>
          </cell>
          <cell r="G1789">
            <v>13870.415000000001</v>
          </cell>
          <cell r="H1789">
            <v>-2.0840000000000001</v>
          </cell>
        </row>
        <row r="1790">
          <cell r="C1790">
            <v>11226.322</v>
          </cell>
          <cell r="D1790">
            <v>1.073</v>
          </cell>
          <cell r="G1790">
            <v>13875.915000000001</v>
          </cell>
          <cell r="H1790">
            <v>-2.3740000000000001</v>
          </cell>
        </row>
        <row r="1791">
          <cell r="C1791">
            <v>11228.291999999999</v>
          </cell>
          <cell r="D1791">
            <v>0.90300000000000002</v>
          </cell>
          <cell r="G1791">
            <v>13882.396000000001</v>
          </cell>
          <cell r="H1791">
            <v>-2.484</v>
          </cell>
        </row>
        <row r="1792">
          <cell r="C1792">
            <v>11230.142</v>
          </cell>
          <cell r="D1792">
            <v>0.72</v>
          </cell>
          <cell r="G1792">
            <v>13892.197</v>
          </cell>
          <cell r="H1792">
            <v>-2.9620000000000002</v>
          </cell>
        </row>
        <row r="1793">
          <cell r="C1793">
            <v>11232.134</v>
          </cell>
          <cell r="D1793">
            <v>0.624</v>
          </cell>
          <cell r="G1793">
            <v>13903.594999999999</v>
          </cell>
          <cell r="H1793">
            <v>-3.012</v>
          </cell>
        </row>
        <row r="1794">
          <cell r="C1794">
            <v>11234.7</v>
          </cell>
          <cell r="D1794">
            <v>0.53500000000000003</v>
          </cell>
          <cell r="G1794">
            <v>13920.78</v>
          </cell>
          <cell r="H1794">
            <v>-2.89</v>
          </cell>
        </row>
        <row r="1795">
          <cell r="C1795">
            <v>11238.716</v>
          </cell>
          <cell r="D1795">
            <v>0.55600000000000005</v>
          </cell>
          <cell r="G1795">
            <v>13928.304</v>
          </cell>
          <cell r="H1795">
            <v>-2.665</v>
          </cell>
        </row>
        <row r="1796">
          <cell r="C1796">
            <v>11242.485000000001</v>
          </cell>
          <cell r="D1796">
            <v>0.49399999999999999</v>
          </cell>
          <cell r="G1796">
            <v>13940.682000000001</v>
          </cell>
          <cell r="H1796">
            <v>-3.4390000000000001</v>
          </cell>
        </row>
        <row r="1797">
          <cell r="C1797">
            <v>11248.589</v>
          </cell>
          <cell r="D1797">
            <v>0.49199999999999999</v>
          </cell>
          <cell r="G1797">
            <v>13975.674999999999</v>
          </cell>
          <cell r="H1797">
            <v>-3.8479999999999999</v>
          </cell>
        </row>
        <row r="1798">
          <cell r="C1798">
            <v>11252.976000000001</v>
          </cell>
          <cell r="D1798">
            <v>0.34100000000000003</v>
          </cell>
          <cell r="G1798">
            <v>14015.993</v>
          </cell>
          <cell r="H1798">
            <v>-3.9649999999999999</v>
          </cell>
        </row>
        <row r="1799">
          <cell r="C1799">
            <v>11254.795</v>
          </cell>
          <cell r="D1799">
            <v>0.34200000000000003</v>
          </cell>
          <cell r="G1799">
            <v>14052.593000000001</v>
          </cell>
          <cell r="H1799">
            <v>-4.3120000000000003</v>
          </cell>
        </row>
        <row r="1800">
          <cell r="C1800">
            <v>11256.832</v>
          </cell>
          <cell r="D1800">
            <v>0.44</v>
          </cell>
          <cell r="G1800">
            <v>14082.423000000001</v>
          </cell>
          <cell r="H1800">
            <v>-4.0869999999999997</v>
          </cell>
        </row>
        <row r="1801">
          <cell r="C1801">
            <v>11259.191999999999</v>
          </cell>
          <cell r="D1801">
            <v>0.59299999999999997</v>
          </cell>
          <cell r="G1801">
            <v>14101.166999999999</v>
          </cell>
          <cell r="H1801">
            <v>-3.5960000000000001</v>
          </cell>
        </row>
        <row r="1802">
          <cell r="C1802">
            <v>11262.144</v>
          </cell>
          <cell r="D1802">
            <v>0.752</v>
          </cell>
          <cell r="G1802">
            <v>14106.602999999999</v>
          </cell>
          <cell r="H1802">
            <v>-3.552</v>
          </cell>
        </row>
        <row r="1803">
          <cell r="C1803">
            <v>11263.513000000001</v>
          </cell>
          <cell r="D1803">
            <v>0.76500000000000001</v>
          </cell>
          <cell r="G1803">
            <v>14111.896000000001</v>
          </cell>
          <cell r="H1803">
            <v>-3.68</v>
          </cell>
        </row>
        <row r="1804">
          <cell r="C1804">
            <v>11266.776</v>
          </cell>
          <cell r="D1804">
            <v>0.99099999999999999</v>
          </cell>
          <cell r="G1804">
            <v>14117.933000000001</v>
          </cell>
          <cell r="H1804">
            <v>-3.7269999999999999</v>
          </cell>
        </row>
        <row r="1805">
          <cell r="C1805">
            <v>11269.464</v>
          </cell>
          <cell r="D1805">
            <v>1.1539999999999999</v>
          </cell>
          <cell r="G1805">
            <v>14124.103999999999</v>
          </cell>
          <cell r="H1805">
            <v>-3.95</v>
          </cell>
        </row>
        <row r="1806">
          <cell r="C1806">
            <v>11272.41</v>
          </cell>
          <cell r="D1806">
            <v>1.304</v>
          </cell>
          <cell r="G1806">
            <v>14130.123</v>
          </cell>
          <cell r="H1806">
            <v>-3.9849999999999999</v>
          </cell>
        </row>
        <row r="1807">
          <cell r="C1807">
            <v>11275.61</v>
          </cell>
          <cell r="D1807">
            <v>1.446</v>
          </cell>
          <cell r="G1807">
            <v>14135.284</v>
          </cell>
          <cell r="H1807">
            <v>-3.9470000000000001</v>
          </cell>
        </row>
        <row r="1808">
          <cell r="C1808">
            <v>11278.057000000001</v>
          </cell>
          <cell r="D1808">
            <v>1.56</v>
          </cell>
          <cell r="G1808">
            <v>14142.003000000001</v>
          </cell>
          <cell r="H1808">
            <v>-3.907</v>
          </cell>
        </row>
        <row r="1809">
          <cell r="C1809">
            <v>11280.616</v>
          </cell>
          <cell r="D1809">
            <v>1.915</v>
          </cell>
          <cell r="G1809">
            <v>14146.554</v>
          </cell>
          <cell r="H1809">
            <v>-3.7770000000000001</v>
          </cell>
        </row>
        <row r="1810">
          <cell r="C1810">
            <v>11284.52</v>
          </cell>
          <cell r="D1810">
            <v>2.4060000000000001</v>
          </cell>
          <cell r="G1810">
            <v>14151.23</v>
          </cell>
          <cell r="H1810">
            <v>-3.5619999999999998</v>
          </cell>
        </row>
        <row r="1811">
          <cell r="C1811">
            <v>11288.509</v>
          </cell>
          <cell r="D1811">
            <v>2.8690000000000002</v>
          </cell>
          <cell r="G1811">
            <v>14154.183000000001</v>
          </cell>
          <cell r="H1811">
            <v>-3.403</v>
          </cell>
        </row>
        <row r="1812">
          <cell r="C1812">
            <v>11296.517</v>
          </cell>
          <cell r="D1812">
            <v>3.448</v>
          </cell>
          <cell r="G1812">
            <v>14154.195</v>
          </cell>
          <cell r="H1812">
            <v>-3.9540000000000002</v>
          </cell>
        </row>
        <row r="1813">
          <cell r="C1813">
            <v>11307.712</v>
          </cell>
          <cell r="D1813">
            <v>3.3780000000000001</v>
          </cell>
          <cell r="G1813">
            <v>14165.058999999999</v>
          </cell>
          <cell r="H1813">
            <v>-3.5880000000000001</v>
          </cell>
        </row>
        <row r="1814">
          <cell r="C1814">
            <v>11312.498</v>
          </cell>
          <cell r="D1814">
            <v>3.4220000000000002</v>
          </cell>
          <cell r="G1814">
            <v>14173.927</v>
          </cell>
          <cell r="H1814">
            <v>-2.8010000000000002</v>
          </cell>
        </row>
        <row r="1815">
          <cell r="C1815">
            <v>11315.433999999999</v>
          </cell>
          <cell r="D1815">
            <v>3.5019999999999998</v>
          </cell>
          <cell r="G1815">
            <v>14183.852999999999</v>
          </cell>
          <cell r="H1815">
            <v>-2.1349999999999998</v>
          </cell>
        </row>
        <row r="1816">
          <cell r="C1816">
            <v>11318.31</v>
          </cell>
          <cell r="D1816">
            <v>3.57</v>
          </cell>
          <cell r="G1816">
            <v>14192.076999999999</v>
          </cell>
          <cell r="H1816">
            <v>-1.655</v>
          </cell>
        </row>
        <row r="1817">
          <cell r="C1817">
            <v>11320.414000000001</v>
          </cell>
          <cell r="D1817">
            <v>3.5779999999999998</v>
          </cell>
          <cell r="G1817">
            <v>14208.323</v>
          </cell>
          <cell r="H1817">
            <v>-0.24099999999999999</v>
          </cell>
        </row>
        <row r="1818">
          <cell r="C1818">
            <v>11322.924000000001</v>
          </cell>
          <cell r="D1818">
            <v>3.4729999999999999</v>
          </cell>
          <cell r="G1818">
            <v>14226.902</v>
          </cell>
          <cell r="H1818">
            <v>1.373</v>
          </cell>
        </row>
        <row r="1819">
          <cell r="C1819">
            <v>11325.960999999999</v>
          </cell>
          <cell r="D1819">
            <v>3.4060000000000001</v>
          </cell>
          <cell r="G1819">
            <v>14241.486000000001</v>
          </cell>
          <cell r="H1819">
            <v>1.948</v>
          </cell>
        </row>
        <row r="1820">
          <cell r="C1820">
            <v>11337.493</v>
          </cell>
          <cell r="D1820">
            <v>2.895</v>
          </cell>
          <cell r="G1820">
            <v>14247.753000000001</v>
          </cell>
          <cell r="H1820">
            <v>2.125</v>
          </cell>
        </row>
        <row r="1821">
          <cell r="C1821">
            <v>11352.413</v>
          </cell>
          <cell r="D1821">
            <v>2.4609999999999999</v>
          </cell>
          <cell r="G1821">
            <v>14253.584999999999</v>
          </cell>
          <cell r="H1821">
            <v>2.3220000000000001</v>
          </cell>
        </row>
        <row r="1822">
          <cell r="C1822">
            <v>11354.303</v>
          </cell>
          <cell r="D1822">
            <v>2.2909999999999999</v>
          </cell>
          <cell r="G1822">
            <v>14258.282999999999</v>
          </cell>
          <cell r="H1822">
            <v>2.2170000000000001</v>
          </cell>
        </row>
        <row r="1823">
          <cell r="C1823">
            <v>11355.512000000001</v>
          </cell>
          <cell r="D1823">
            <v>2.4889999999999999</v>
          </cell>
          <cell r="G1823">
            <v>14267.112999999999</v>
          </cell>
          <cell r="H1823">
            <v>2.0110000000000001</v>
          </cell>
        </row>
        <row r="1824">
          <cell r="C1824">
            <v>11356.004000000001</v>
          </cell>
          <cell r="D1824">
            <v>2.5259999999999998</v>
          </cell>
          <cell r="G1824">
            <v>14273.589</v>
          </cell>
          <cell r="H1824">
            <v>1.8620000000000001</v>
          </cell>
        </row>
        <row r="1825">
          <cell r="C1825">
            <v>11369.182000000001</v>
          </cell>
          <cell r="D1825">
            <v>2.6850000000000001</v>
          </cell>
          <cell r="G1825">
            <v>14306.064</v>
          </cell>
          <cell r="H1825">
            <v>0.67400000000000004</v>
          </cell>
        </row>
        <row r="1826">
          <cell r="C1826">
            <v>11383.554</v>
          </cell>
          <cell r="D1826">
            <v>3.5</v>
          </cell>
          <cell r="G1826">
            <v>14343.297</v>
          </cell>
          <cell r="H1826">
            <v>-0.34399999999999997</v>
          </cell>
        </row>
        <row r="1827">
          <cell r="C1827">
            <v>11385.645</v>
          </cell>
          <cell r="D1827">
            <v>3.7010000000000001</v>
          </cell>
          <cell r="G1827">
            <v>14364.257</v>
          </cell>
          <cell r="H1827">
            <v>-0.88300000000000001</v>
          </cell>
        </row>
        <row r="1828">
          <cell r="C1828">
            <v>11388</v>
          </cell>
          <cell r="D1828">
            <v>3.8719999999999999</v>
          </cell>
          <cell r="G1828">
            <v>14370.303</v>
          </cell>
          <cell r="H1828">
            <v>-0.88600000000000001</v>
          </cell>
        </row>
        <row r="1829">
          <cell r="C1829">
            <v>11390.718000000001</v>
          </cell>
          <cell r="D1829">
            <v>4.016</v>
          </cell>
          <cell r="G1829">
            <v>14377.145</v>
          </cell>
          <cell r="H1829">
            <v>-0.79600000000000004</v>
          </cell>
        </row>
        <row r="1830">
          <cell r="C1830">
            <v>11393.083000000001</v>
          </cell>
          <cell r="D1830">
            <v>4.2169999999999996</v>
          </cell>
          <cell r="G1830">
            <v>14384.076999999999</v>
          </cell>
          <cell r="H1830">
            <v>-0.78200000000000003</v>
          </cell>
        </row>
        <row r="1831">
          <cell r="C1831">
            <v>11395.093000000001</v>
          </cell>
          <cell r="D1831">
            <v>4.2649999999999997</v>
          </cell>
          <cell r="G1831">
            <v>14404.643</v>
          </cell>
          <cell r="H1831">
            <v>-0.83</v>
          </cell>
        </row>
        <row r="1832">
          <cell r="C1832">
            <v>11399.084000000001</v>
          </cell>
          <cell r="D1832">
            <v>4.38</v>
          </cell>
          <cell r="G1832">
            <v>14425.235000000001</v>
          </cell>
          <cell r="H1832">
            <v>-1.2569999999999999</v>
          </cell>
        </row>
        <row r="1833">
          <cell r="C1833">
            <v>11402.418</v>
          </cell>
          <cell r="D1833">
            <v>4.5190000000000001</v>
          </cell>
          <cell r="G1833">
            <v>14445.69</v>
          </cell>
          <cell r="H1833">
            <v>-1.6279999999999999</v>
          </cell>
        </row>
        <row r="1834">
          <cell r="C1834">
            <v>11404.521000000001</v>
          </cell>
          <cell r="D1834">
            <v>4.6040000000000001</v>
          </cell>
          <cell r="G1834">
            <v>14470.438</v>
          </cell>
          <cell r="H1834">
            <v>-1.8340000000000001</v>
          </cell>
        </row>
        <row r="1835">
          <cell r="C1835">
            <v>11406.891</v>
          </cell>
          <cell r="D1835">
            <v>4.6769999999999996</v>
          </cell>
          <cell r="G1835">
            <v>14496.184999999999</v>
          </cell>
          <cell r="H1835">
            <v>-2.9409999999999998</v>
          </cell>
        </row>
        <row r="1836">
          <cell r="C1836">
            <v>11409.564</v>
          </cell>
          <cell r="D1836">
            <v>4.7670000000000003</v>
          </cell>
          <cell r="G1836">
            <v>14523.572</v>
          </cell>
          <cell r="H1836">
            <v>-4.2729999999999997</v>
          </cell>
        </row>
        <row r="1837">
          <cell r="C1837">
            <v>11411.757</v>
          </cell>
          <cell r="D1837">
            <v>4.8319999999999999</v>
          </cell>
          <cell r="G1837">
            <v>14539.893</v>
          </cell>
          <cell r="H1837">
            <v>-5.3540000000000001</v>
          </cell>
        </row>
        <row r="1838">
          <cell r="C1838">
            <v>11414.027</v>
          </cell>
          <cell r="D1838">
            <v>4.9180000000000001</v>
          </cell>
          <cell r="G1838">
            <v>14546.790999999999</v>
          </cell>
          <cell r="H1838">
            <v>-5.6260000000000003</v>
          </cell>
        </row>
        <row r="1839">
          <cell r="C1839">
            <v>11417.575000000001</v>
          </cell>
          <cell r="D1839">
            <v>5.03</v>
          </cell>
          <cell r="G1839">
            <v>14555.11</v>
          </cell>
          <cell r="H1839">
            <v>-6.1210000000000004</v>
          </cell>
        </row>
        <row r="1840">
          <cell r="C1840">
            <v>11421.936</v>
          </cell>
          <cell r="D1840">
            <v>5.1630000000000003</v>
          </cell>
          <cell r="G1840">
            <v>14563.483</v>
          </cell>
          <cell r="H1840">
            <v>-6.4619999999999997</v>
          </cell>
        </row>
        <row r="1841">
          <cell r="C1841">
            <v>11425.95</v>
          </cell>
          <cell r="D1841">
            <v>5.2249999999999996</v>
          </cell>
          <cell r="G1841">
            <v>14568.716</v>
          </cell>
          <cell r="H1841">
            <v>-6.66</v>
          </cell>
        </row>
        <row r="1842">
          <cell r="C1842">
            <v>11429.540999999999</v>
          </cell>
          <cell r="D1842">
            <v>5.28</v>
          </cell>
          <cell r="G1842">
            <v>14577.187</v>
          </cell>
          <cell r="H1842">
            <v>-6.9139999999999997</v>
          </cell>
        </row>
        <row r="1843">
          <cell r="C1843">
            <v>11432.843999999999</v>
          </cell>
          <cell r="D1843">
            <v>5.3010000000000002</v>
          </cell>
          <cell r="G1843">
            <v>14586.834999999999</v>
          </cell>
          <cell r="H1843">
            <v>-7.18</v>
          </cell>
        </row>
        <row r="1844">
          <cell r="C1844">
            <v>11436.494000000001</v>
          </cell>
          <cell r="D1844">
            <v>5.25</v>
          </cell>
          <cell r="G1844">
            <v>14596.495999999999</v>
          </cell>
          <cell r="H1844">
            <v>-7.2080000000000002</v>
          </cell>
        </row>
        <row r="1845">
          <cell r="C1845">
            <v>11442.428</v>
          </cell>
          <cell r="D1845">
            <v>5.0609999999999999</v>
          </cell>
          <cell r="G1845">
            <v>14603.708000000001</v>
          </cell>
          <cell r="H1845">
            <v>-7.16</v>
          </cell>
        </row>
        <row r="1846">
          <cell r="C1846">
            <v>11455.65</v>
          </cell>
          <cell r="D1846">
            <v>4.5590000000000002</v>
          </cell>
          <cell r="G1846">
            <v>14610.901</v>
          </cell>
          <cell r="H1846">
            <v>-7.0250000000000004</v>
          </cell>
        </row>
        <row r="1847">
          <cell r="C1847">
            <v>11468.431</v>
          </cell>
          <cell r="D1847">
            <v>4.3220000000000001</v>
          </cell>
          <cell r="G1847">
            <v>14617.56</v>
          </cell>
          <cell r="H1847">
            <v>-6.7220000000000004</v>
          </cell>
        </row>
        <row r="1848">
          <cell r="C1848">
            <v>11516.433999999999</v>
          </cell>
          <cell r="D1848">
            <v>4.0439999999999996</v>
          </cell>
          <cell r="G1848">
            <v>14626.116</v>
          </cell>
          <cell r="H1848">
            <v>-6.391</v>
          </cell>
        </row>
        <row r="1849">
          <cell r="C1849">
            <v>11543.777</v>
          </cell>
          <cell r="D1849">
            <v>3.7069999999999999</v>
          </cell>
          <cell r="G1849">
            <v>14634.737999999999</v>
          </cell>
          <cell r="H1849">
            <v>-5.7750000000000004</v>
          </cell>
        </row>
        <row r="1850">
          <cell r="C1850">
            <v>11568.794</v>
          </cell>
          <cell r="D1850">
            <v>0.94899999999999995</v>
          </cell>
          <cell r="G1850">
            <v>14645.455</v>
          </cell>
          <cell r="H1850">
            <v>-4.8840000000000003</v>
          </cell>
        </row>
        <row r="1851">
          <cell r="C1851">
            <v>11585.566999999999</v>
          </cell>
          <cell r="D1851">
            <v>-5.0019999999999998</v>
          </cell>
          <cell r="G1851">
            <v>14654.07</v>
          </cell>
          <cell r="H1851">
            <v>-4.4720000000000004</v>
          </cell>
        </row>
        <row r="1852">
          <cell r="C1852">
            <v>11591.754999999999</v>
          </cell>
          <cell r="D1852">
            <v>-8.3219999999999992</v>
          </cell>
          <cell r="G1852">
            <v>14668.672</v>
          </cell>
          <cell r="H1852">
            <v>-3.488</v>
          </cell>
        </row>
        <row r="1853">
          <cell r="C1853">
            <v>11600.819</v>
          </cell>
          <cell r="D1853">
            <v>-14.253</v>
          </cell>
          <cell r="G1853">
            <v>14681.869000000001</v>
          </cell>
          <cell r="H1853">
            <v>-2.6819999999999999</v>
          </cell>
        </row>
        <row r="1854">
          <cell r="C1854">
            <v>11602.978999999999</v>
          </cell>
          <cell r="D1854">
            <v>-15.884</v>
          </cell>
          <cell r="G1854">
            <v>14687.322</v>
          </cell>
          <cell r="H1854">
            <v>-2.5539999999999998</v>
          </cell>
        </row>
        <row r="1855">
          <cell r="C1855">
            <v>11604.445</v>
          </cell>
          <cell r="D1855">
            <v>-16.974</v>
          </cell>
          <cell r="G1855">
            <v>14692.531999999999</v>
          </cell>
          <cell r="H1855">
            <v>-2.5009999999999999</v>
          </cell>
        </row>
        <row r="1856">
          <cell r="C1856">
            <v>11605.873</v>
          </cell>
          <cell r="D1856">
            <v>-17.952999999999999</v>
          </cell>
          <cell r="G1856">
            <v>14699.189</v>
          </cell>
          <cell r="H1856">
            <v>-2.4329999999999998</v>
          </cell>
        </row>
        <row r="1857">
          <cell r="C1857">
            <v>11607.402</v>
          </cell>
          <cell r="D1857">
            <v>-18.989000000000001</v>
          </cell>
          <cell r="G1857">
            <v>14704.849</v>
          </cell>
          <cell r="H1857">
            <v>-2.448</v>
          </cell>
        </row>
        <row r="1858">
          <cell r="C1858">
            <v>11609.164000000001</v>
          </cell>
          <cell r="D1858">
            <v>-20.006</v>
          </cell>
          <cell r="G1858">
            <v>14729.358</v>
          </cell>
          <cell r="H1858">
            <v>-2.169</v>
          </cell>
        </row>
        <row r="1859">
          <cell r="C1859">
            <v>11610.966</v>
          </cell>
          <cell r="D1859">
            <v>-21.041</v>
          </cell>
          <cell r="G1859">
            <v>14746.174000000001</v>
          </cell>
          <cell r="H1859">
            <v>-2.0539999999999998</v>
          </cell>
        </row>
        <row r="1860">
          <cell r="C1860">
            <v>11612.805</v>
          </cell>
          <cell r="D1860">
            <v>-22.132000000000001</v>
          </cell>
          <cell r="G1860">
            <v>14775.166999999999</v>
          </cell>
          <cell r="H1860">
            <v>-2.3039999999999998</v>
          </cell>
        </row>
        <row r="1861">
          <cell r="C1861">
            <v>11615.262000000001</v>
          </cell>
          <cell r="D1861">
            <v>-23.212</v>
          </cell>
          <cell r="G1861">
            <v>14782.35</v>
          </cell>
          <cell r="H1861">
            <v>-2.9180000000000001</v>
          </cell>
        </row>
        <row r="1862">
          <cell r="C1862">
            <v>11617.501</v>
          </cell>
          <cell r="D1862">
            <v>-24.074999999999999</v>
          </cell>
          <cell r="G1862">
            <v>14786.553</v>
          </cell>
          <cell r="H1862">
            <v>-3.1219999999999999</v>
          </cell>
        </row>
        <row r="1863">
          <cell r="C1863">
            <v>11619.419</v>
          </cell>
          <cell r="D1863">
            <v>-24.587</v>
          </cell>
          <cell r="G1863">
            <v>14791.624</v>
          </cell>
          <cell r="H1863">
            <v>-3.3109999999999999</v>
          </cell>
        </row>
        <row r="1864">
          <cell r="C1864">
            <v>11622.151</v>
          </cell>
          <cell r="D1864">
            <v>-25.312000000000001</v>
          </cell>
          <cell r="G1864">
            <v>14798.412</v>
          </cell>
          <cell r="H1864">
            <v>-3.7450000000000001</v>
          </cell>
        </row>
        <row r="1865">
          <cell r="C1865">
            <v>11625.111999999999</v>
          </cell>
          <cell r="D1865">
            <v>-25.719000000000001</v>
          </cell>
          <cell r="G1865">
            <v>14804.797</v>
          </cell>
          <cell r="H1865">
            <v>-4.2729999999999997</v>
          </cell>
        </row>
        <row r="1866">
          <cell r="C1866">
            <v>11627.870999999999</v>
          </cell>
          <cell r="D1866">
            <v>-26.041</v>
          </cell>
          <cell r="G1866">
            <v>14808.331</v>
          </cell>
          <cell r="H1866">
            <v>-4.5380000000000003</v>
          </cell>
        </row>
        <row r="1867">
          <cell r="C1867">
            <v>11630.315000000001</v>
          </cell>
          <cell r="D1867">
            <v>-25.937000000000001</v>
          </cell>
          <cell r="G1867">
            <v>14811.787</v>
          </cell>
          <cell r="H1867">
            <v>-4.694</v>
          </cell>
        </row>
        <row r="1868">
          <cell r="C1868">
            <v>11632.214</v>
          </cell>
          <cell r="D1868">
            <v>-25.789000000000001</v>
          </cell>
          <cell r="G1868">
            <v>14814.91</v>
          </cell>
          <cell r="H1868">
            <v>-4.8479999999999999</v>
          </cell>
        </row>
        <row r="1869">
          <cell r="C1869">
            <v>11633.986999999999</v>
          </cell>
          <cell r="D1869">
            <v>-25.599</v>
          </cell>
          <cell r="G1869">
            <v>14822.028</v>
          </cell>
          <cell r="H1869">
            <v>-5.157</v>
          </cell>
        </row>
        <row r="1870">
          <cell r="C1870">
            <v>11636.482</v>
          </cell>
          <cell r="D1870">
            <v>-25.123999999999999</v>
          </cell>
          <cell r="G1870">
            <v>14831.557000000001</v>
          </cell>
          <cell r="H1870">
            <v>-5.5540000000000003</v>
          </cell>
        </row>
        <row r="1871">
          <cell r="C1871">
            <v>11640.133</v>
          </cell>
          <cell r="D1871">
            <v>-24.218</v>
          </cell>
          <cell r="G1871">
            <v>14837.942999999999</v>
          </cell>
          <cell r="H1871">
            <v>-5.7889999999999997</v>
          </cell>
        </row>
        <row r="1872">
          <cell r="C1872">
            <v>11643.290999999999</v>
          </cell>
          <cell r="D1872">
            <v>-23.067</v>
          </cell>
          <cell r="G1872">
            <v>14841.916999999999</v>
          </cell>
          <cell r="H1872">
            <v>-5.8540000000000001</v>
          </cell>
        </row>
        <row r="1873">
          <cell r="C1873">
            <v>11645.825999999999</v>
          </cell>
          <cell r="D1873">
            <v>-21.998000000000001</v>
          </cell>
          <cell r="G1873">
            <v>14846.136</v>
          </cell>
          <cell r="H1873">
            <v>-5.9</v>
          </cell>
        </row>
        <row r="1874">
          <cell r="C1874">
            <v>11648.047</v>
          </cell>
          <cell r="D1874">
            <v>-20.715</v>
          </cell>
          <cell r="G1874">
            <v>14852.96</v>
          </cell>
          <cell r="H1874">
            <v>-6.0780000000000003</v>
          </cell>
        </row>
        <row r="1875">
          <cell r="C1875">
            <v>11650.868</v>
          </cell>
          <cell r="D1875">
            <v>-19.071999999999999</v>
          </cell>
          <cell r="G1875">
            <v>14862.594999999999</v>
          </cell>
          <cell r="H1875">
            <v>-6.2750000000000004</v>
          </cell>
        </row>
        <row r="1876">
          <cell r="C1876">
            <v>11657.48</v>
          </cell>
          <cell r="D1876">
            <v>-15.489000000000001</v>
          </cell>
          <cell r="G1876">
            <v>14869.429</v>
          </cell>
          <cell r="H1876">
            <v>-6.3710000000000004</v>
          </cell>
        </row>
        <row r="1877">
          <cell r="C1877">
            <v>11664.279</v>
          </cell>
          <cell r="D1877">
            <v>-12.635</v>
          </cell>
          <cell r="G1877">
            <v>14876.128000000001</v>
          </cell>
          <cell r="H1877">
            <v>-6.4459999999999997</v>
          </cell>
        </row>
        <row r="1878">
          <cell r="C1878">
            <v>11672.128000000001</v>
          </cell>
          <cell r="D1878">
            <v>-9.8729999999999993</v>
          </cell>
          <cell r="G1878">
            <v>14882.062</v>
          </cell>
          <cell r="H1878">
            <v>-6.51</v>
          </cell>
        </row>
        <row r="1879">
          <cell r="C1879">
            <v>11680.441999999999</v>
          </cell>
          <cell r="D1879">
            <v>-8.1050000000000004</v>
          </cell>
          <cell r="G1879">
            <v>14886.852000000001</v>
          </cell>
          <cell r="H1879">
            <v>-6.5330000000000004</v>
          </cell>
        </row>
        <row r="1880">
          <cell r="C1880">
            <v>11691.4</v>
          </cell>
          <cell r="D1880">
            <v>-7.4109999999999996</v>
          </cell>
          <cell r="G1880">
            <v>14891.929</v>
          </cell>
          <cell r="H1880">
            <v>-6.46</v>
          </cell>
        </row>
        <row r="1881">
          <cell r="C1881">
            <v>11699.6</v>
          </cell>
          <cell r="D1881">
            <v>-8.0779999999999994</v>
          </cell>
          <cell r="G1881">
            <v>14895.598</v>
          </cell>
          <cell r="H1881">
            <v>-6.46</v>
          </cell>
        </row>
        <row r="1882">
          <cell r="C1882">
            <v>11711.007</v>
          </cell>
          <cell r="D1882">
            <v>-10.333</v>
          </cell>
          <cell r="G1882">
            <v>14901.016</v>
          </cell>
          <cell r="H1882">
            <v>-6.3490000000000002</v>
          </cell>
        </row>
        <row r="1883">
          <cell r="C1883">
            <v>11723.742</v>
          </cell>
          <cell r="D1883">
            <v>-14.02</v>
          </cell>
          <cell r="G1883">
            <v>14906.263000000001</v>
          </cell>
          <cell r="H1883">
            <v>-6.3019999999999996</v>
          </cell>
        </row>
        <row r="1884">
          <cell r="C1884">
            <v>11739.447</v>
          </cell>
          <cell r="D1884">
            <v>-19.09</v>
          </cell>
          <cell r="G1884">
            <v>14913.512000000001</v>
          </cell>
          <cell r="H1884">
            <v>-6.0229999999999997</v>
          </cell>
        </row>
        <row r="1885">
          <cell r="C1885">
            <v>11758.602999999999</v>
          </cell>
          <cell r="D1885">
            <v>-24.187000000000001</v>
          </cell>
          <cell r="G1885">
            <v>14915.775</v>
          </cell>
          <cell r="H1885">
            <v>-5.9939999999999998</v>
          </cell>
        </row>
        <row r="1886">
          <cell r="C1886">
            <v>11780.223</v>
          </cell>
          <cell r="D1886">
            <v>-26.251000000000001</v>
          </cell>
          <cell r="G1886">
            <v>14936.646000000001</v>
          </cell>
          <cell r="H1886">
            <v>-5.524</v>
          </cell>
        </row>
        <row r="1887">
          <cell r="C1887">
            <v>11786.325999999999</v>
          </cell>
          <cell r="D1887">
            <v>-26.013000000000002</v>
          </cell>
          <cell r="G1887">
            <v>14948.21</v>
          </cell>
          <cell r="H1887">
            <v>-5.5449999999999999</v>
          </cell>
        </row>
        <row r="1888">
          <cell r="C1888">
            <v>11789.103999999999</v>
          </cell>
          <cell r="D1888">
            <v>-25.826000000000001</v>
          </cell>
          <cell r="G1888">
            <v>14966.379000000001</v>
          </cell>
          <cell r="H1888">
            <v>-5.4560000000000004</v>
          </cell>
        </row>
        <row r="1889">
          <cell r="C1889">
            <v>11791.652</v>
          </cell>
          <cell r="D1889">
            <v>-25.66</v>
          </cell>
          <cell r="G1889">
            <v>15003.565000000001</v>
          </cell>
          <cell r="H1889">
            <v>-5.4409999999999998</v>
          </cell>
        </row>
        <row r="1890">
          <cell r="C1890">
            <v>11793.914000000001</v>
          </cell>
          <cell r="D1890">
            <v>-25.471</v>
          </cell>
          <cell r="G1890">
            <v>15063.615</v>
          </cell>
          <cell r="H1890">
            <v>-4.8630000000000004</v>
          </cell>
        </row>
        <row r="1891">
          <cell r="C1891">
            <v>11797.282999999999</v>
          </cell>
          <cell r="D1891">
            <v>-25.199000000000002</v>
          </cell>
          <cell r="G1891">
            <v>15077.130999999999</v>
          </cell>
          <cell r="H1891">
            <v>-3.9830000000000001</v>
          </cell>
        </row>
        <row r="1892">
          <cell r="C1892">
            <v>11800.574000000001</v>
          </cell>
          <cell r="D1892">
            <v>-24.916</v>
          </cell>
          <cell r="G1892">
            <v>15090.841</v>
          </cell>
          <cell r="H1892">
            <v>-2.448</v>
          </cell>
        </row>
        <row r="1893">
          <cell r="C1893">
            <v>11803.6</v>
          </cell>
          <cell r="D1893">
            <v>-24.582000000000001</v>
          </cell>
          <cell r="G1893">
            <v>15097.718999999999</v>
          </cell>
          <cell r="H1893">
            <v>-1.5920000000000001</v>
          </cell>
        </row>
        <row r="1894">
          <cell r="C1894">
            <v>11807.816999999999</v>
          </cell>
          <cell r="D1894">
            <v>-24.114000000000001</v>
          </cell>
          <cell r="G1894">
            <v>15103.853999999999</v>
          </cell>
          <cell r="H1894">
            <v>-0.72199999999999998</v>
          </cell>
        </row>
        <row r="1895">
          <cell r="C1895">
            <v>11810.841</v>
          </cell>
          <cell r="D1895">
            <v>-23.776</v>
          </cell>
          <cell r="G1895">
            <v>15110.616</v>
          </cell>
          <cell r="H1895">
            <v>0.35</v>
          </cell>
        </row>
        <row r="1896">
          <cell r="C1896">
            <v>11814.388000000001</v>
          </cell>
          <cell r="D1896">
            <v>-23.369</v>
          </cell>
          <cell r="G1896">
            <v>15116.557000000001</v>
          </cell>
          <cell r="H1896">
            <v>1.248</v>
          </cell>
        </row>
        <row r="1897">
          <cell r="C1897">
            <v>11820.98</v>
          </cell>
          <cell r="D1897">
            <v>-22.507999999999999</v>
          </cell>
          <cell r="G1897">
            <v>15121.438</v>
          </cell>
          <cell r="H1897">
            <v>1.907</v>
          </cell>
        </row>
        <row r="1898">
          <cell r="C1898">
            <v>11823.98</v>
          </cell>
          <cell r="D1898">
            <v>-21.972999999999999</v>
          </cell>
          <cell r="G1898">
            <v>15126.498</v>
          </cell>
          <cell r="H1898">
            <v>2.4009999999999998</v>
          </cell>
        </row>
        <row r="1899">
          <cell r="C1899">
            <v>11830.128000000001</v>
          </cell>
          <cell r="D1899">
            <v>-20.853999999999999</v>
          </cell>
          <cell r="G1899">
            <v>15131.584000000001</v>
          </cell>
          <cell r="H1899">
            <v>2.6680000000000001</v>
          </cell>
        </row>
        <row r="1900">
          <cell r="C1900">
            <v>11834.040999999999</v>
          </cell>
          <cell r="D1900">
            <v>-20.074000000000002</v>
          </cell>
          <cell r="G1900">
            <v>15137.036</v>
          </cell>
          <cell r="H1900">
            <v>2.85</v>
          </cell>
        </row>
        <row r="1901">
          <cell r="C1901">
            <v>11836.232</v>
          </cell>
          <cell r="D1901">
            <v>-19.63</v>
          </cell>
          <cell r="G1901">
            <v>15142.540999999999</v>
          </cell>
          <cell r="H1901">
            <v>2.9089999999999998</v>
          </cell>
        </row>
        <row r="1902">
          <cell r="C1902">
            <v>11839.146000000001</v>
          </cell>
          <cell r="D1902">
            <v>-18.981000000000002</v>
          </cell>
          <cell r="G1902">
            <v>15147.785</v>
          </cell>
          <cell r="H1902">
            <v>2.8180000000000001</v>
          </cell>
        </row>
        <row r="1903">
          <cell r="C1903">
            <v>11841.537</v>
          </cell>
          <cell r="D1903">
            <v>-18.433</v>
          </cell>
          <cell r="G1903">
            <v>15152.824000000001</v>
          </cell>
          <cell r="H1903">
            <v>2.6269999999999998</v>
          </cell>
        </row>
        <row r="1904">
          <cell r="C1904">
            <v>11844.06</v>
          </cell>
          <cell r="D1904">
            <v>-17.800999999999998</v>
          </cell>
          <cell r="G1904">
            <v>15156.965</v>
          </cell>
          <cell r="H1904">
            <v>2.2999999999999998</v>
          </cell>
        </row>
        <row r="1905">
          <cell r="C1905">
            <v>11847.539000000001</v>
          </cell>
          <cell r="D1905">
            <v>-16.922000000000001</v>
          </cell>
          <cell r="G1905">
            <v>15167.127</v>
          </cell>
          <cell r="H1905">
            <v>1.1859999999999999</v>
          </cell>
        </row>
        <row r="1906">
          <cell r="C1906">
            <v>11850.221</v>
          </cell>
          <cell r="D1906">
            <v>-16.224</v>
          </cell>
          <cell r="G1906">
            <v>15180.65</v>
          </cell>
          <cell r="H1906">
            <v>-1.1879999999999999</v>
          </cell>
        </row>
        <row r="1907">
          <cell r="C1907">
            <v>11853.195</v>
          </cell>
          <cell r="D1907">
            <v>-15.331</v>
          </cell>
          <cell r="G1907">
            <v>15187.761</v>
          </cell>
          <cell r="H1907">
            <v>-3.016</v>
          </cell>
        </row>
        <row r="1908">
          <cell r="C1908">
            <v>11855.657999999999</v>
          </cell>
          <cell r="D1908">
            <v>-14.677</v>
          </cell>
          <cell r="G1908">
            <v>15192.458000000001</v>
          </cell>
          <cell r="H1908">
            <v>-4.0430000000000001</v>
          </cell>
        </row>
        <row r="1909">
          <cell r="C1909">
            <v>11858.880999999999</v>
          </cell>
          <cell r="D1909">
            <v>-13.789</v>
          </cell>
          <cell r="G1909">
            <v>15195.79</v>
          </cell>
          <cell r="H1909">
            <v>-4.782</v>
          </cell>
        </row>
        <row r="1910">
          <cell r="C1910">
            <v>11865.788</v>
          </cell>
          <cell r="D1910">
            <v>-11.962999999999999</v>
          </cell>
          <cell r="G1910">
            <v>15199.618</v>
          </cell>
          <cell r="H1910">
            <v>-5.5449999999999999</v>
          </cell>
        </row>
        <row r="1911">
          <cell r="C1911">
            <v>11867.995999999999</v>
          </cell>
          <cell r="D1911">
            <v>-11.41</v>
          </cell>
          <cell r="G1911">
            <v>15203.171</v>
          </cell>
          <cell r="H1911">
            <v>-6.01</v>
          </cell>
        </row>
        <row r="1912">
          <cell r="C1912">
            <v>11870.254000000001</v>
          </cell>
          <cell r="D1912">
            <v>-10.877000000000001</v>
          </cell>
          <cell r="G1912">
            <v>15207.474</v>
          </cell>
          <cell r="H1912">
            <v>-6.3179999999999996</v>
          </cell>
        </row>
        <row r="1913">
          <cell r="C1913">
            <v>11872.602000000001</v>
          </cell>
          <cell r="D1913">
            <v>-10.282</v>
          </cell>
          <cell r="G1913">
            <v>15211.857</v>
          </cell>
          <cell r="H1913">
            <v>-6.5119999999999996</v>
          </cell>
        </row>
        <row r="1914">
          <cell r="C1914">
            <v>11874.841</v>
          </cell>
          <cell r="D1914">
            <v>-9.7149999999999999</v>
          </cell>
          <cell r="G1914">
            <v>15217.192999999999</v>
          </cell>
          <cell r="H1914">
            <v>-6.7290000000000001</v>
          </cell>
        </row>
        <row r="1915">
          <cell r="C1915">
            <v>11876.462</v>
          </cell>
          <cell r="D1915">
            <v>-9.2859999999999996</v>
          </cell>
          <cell r="G1915">
            <v>15222.654</v>
          </cell>
          <cell r="H1915">
            <v>-6.6849999999999996</v>
          </cell>
        </row>
        <row r="1916">
          <cell r="C1916">
            <v>11878.929</v>
          </cell>
          <cell r="D1916">
            <v>-8.6630000000000003</v>
          </cell>
          <cell r="G1916">
            <v>15228.737999999999</v>
          </cell>
          <cell r="H1916">
            <v>-6.0129999999999999</v>
          </cell>
        </row>
        <row r="1917">
          <cell r="C1917">
            <v>11881.467000000001</v>
          </cell>
          <cell r="D1917">
            <v>-8.0030000000000001</v>
          </cell>
          <cell r="G1917">
            <v>15234.171</v>
          </cell>
          <cell r="H1917">
            <v>-5.2560000000000002</v>
          </cell>
        </row>
        <row r="1918">
          <cell r="C1918">
            <v>11883.856</v>
          </cell>
          <cell r="D1918">
            <v>-7.3890000000000002</v>
          </cell>
          <cell r="G1918">
            <v>15238.776</v>
          </cell>
          <cell r="H1918">
            <v>-4.4089999999999998</v>
          </cell>
        </row>
        <row r="1919">
          <cell r="C1919">
            <v>11886.532999999999</v>
          </cell>
          <cell r="D1919">
            <v>-6.7279999999999998</v>
          </cell>
          <cell r="G1919">
            <v>15243.11</v>
          </cell>
          <cell r="H1919">
            <v>-3.4649999999999999</v>
          </cell>
        </row>
        <row r="1920">
          <cell r="C1920">
            <v>11888.825999999999</v>
          </cell>
          <cell r="D1920">
            <v>-6.1609999999999996</v>
          </cell>
          <cell r="G1920">
            <v>15248.798000000001</v>
          </cell>
          <cell r="H1920">
            <v>-2.4329999999999998</v>
          </cell>
        </row>
        <row r="1921">
          <cell r="C1921">
            <v>11892.12</v>
          </cell>
          <cell r="D1921">
            <v>-5.3109999999999999</v>
          </cell>
          <cell r="G1921">
            <v>15254.971</v>
          </cell>
          <cell r="H1921">
            <v>-1.47</v>
          </cell>
        </row>
        <row r="1922">
          <cell r="C1922">
            <v>11894.98</v>
          </cell>
          <cell r="D1922">
            <v>-4.5789999999999997</v>
          </cell>
          <cell r="G1922">
            <v>15262.6</v>
          </cell>
          <cell r="H1922">
            <v>-0.72899999999999998</v>
          </cell>
        </row>
        <row r="1923">
          <cell r="C1923">
            <v>11898.545</v>
          </cell>
          <cell r="D1923">
            <v>-3.7440000000000002</v>
          </cell>
          <cell r="G1923">
            <v>15279.357</v>
          </cell>
          <cell r="H1923">
            <v>-0.51900000000000002</v>
          </cell>
        </row>
        <row r="1924">
          <cell r="C1924">
            <v>11902.424999999999</v>
          </cell>
          <cell r="D1924">
            <v>-2.766</v>
          </cell>
          <cell r="G1924">
            <v>15296.471</v>
          </cell>
          <cell r="H1924">
            <v>-2.468</v>
          </cell>
        </row>
        <row r="1925">
          <cell r="C1925">
            <v>11904.911</v>
          </cell>
          <cell r="D1925">
            <v>-2.1379999999999999</v>
          </cell>
          <cell r="G1925">
            <v>15301.308999999999</v>
          </cell>
          <cell r="H1925">
            <v>-3.2909999999999999</v>
          </cell>
        </row>
        <row r="1926">
          <cell r="C1926">
            <v>11906.798000000001</v>
          </cell>
          <cell r="D1926">
            <v>-1.6990000000000001</v>
          </cell>
          <cell r="G1926">
            <v>15305.143</v>
          </cell>
          <cell r="H1926">
            <v>-3.8090000000000002</v>
          </cell>
        </row>
        <row r="1927">
          <cell r="C1927">
            <v>11909.526</v>
          </cell>
          <cell r="D1927">
            <v>-1.0940000000000001</v>
          </cell>
          <cell r="G1927">
            <v>15307.995000000001</v>
          </cell>
          <cell r="H1927">
            <v>-4.2770000000000001</v>
          </cell>
        </row>
        <row r="1928">
          <cell r="C1928">
            <v>11912.278</v>
          </cell>
          <cell r="D1928">
            <v>-0.44400000000000001</v>
          </cell>
          <cell r="G1928">
            <v>15311.252</v>
          </cell>
          <cell r="H1928">
            <v>-4.4729999999999999</v>
          </cell>
        </row>
        <row r="1929">
          <cell r="C1929">
            <v>11915.349</v>
          </cell>
          <cell r="D1929">
            <v>0.255</v>
          </cell>
          <cell r="G1929">
            <v>15314.634</v>
          </cell>
          <cell r="H1929">
            <v>-4.7229999999999999</v>
          </cell>
        </row>
        <row r="1930">
          <cell r="C1930">
            <v>11919.4</v>
          </cell>
          <cell r="D1930">
            <v>1.1160000000000001</v>
          </cell>
          <cell r="G1930">
            <v>15319.315000000001</v>
          </cell>
          <cell r="H1930">
            <v>-5.0179999999999998</v>
          </cell>
        </row>
        <row r="1931">
          <cell r="C1931">
            <v>11922.041999999999</v>
          </cell>
          <cell r="D1931">
            <v>1.649</v>
          </cell>
          <cell r="G1931">
            <v>15323.177</v>
          </cell>
          <cell r="H1931">
            <v>-4.8360000000000003</v>
          </cell>
        </row>
        <row r="1932">
          <cell r="C1932">
            <v>11925.236999999999</v>
          </cell>
          <cell r="D1932">
            <v>2.3170000000000002</v>
          </cell>
          <cell r="G1932">
            <v>15327.191999999999</v>
          </cell>
          <cell r="H1932">
            <v>-4.5960000000000001</v>
          </cell>
        </row>
        <row r="1933">
          <cell r="C1933">
            <v>11927.57</v>
          </cell>
          <cell r="D1933">
            <v>2.7370000000000001</v>
          </cell>
          <cell r="G1933">
            <v>15330.35</v>
          </cell>
          <cell r="H1933">
            <v>-4.3600000000000003</v>
          </cell>
        </row>
        <row r="1934">
          <cell r="C1934">
            <v>11931.316000000001</v>
          </cell>
          <cell r="D1934">
            <v>3.4729999999999999</v>
          </cell>
          <cell r="G1934">
            <v>15333.486999999999</v>
          </cell>
          <cell r="H1934">
            <v>-4.1680000000000001</v>
          </cell>
        </row>
        <row r="1935">
          <cell r="C1935">
            <v>11934.429</v>
          </cell>
          <cell r="D1935">
            <v>4.0679999999999996</v>
          </cell>
          <cell r="G1935">
            <v>15338.481</v>
          </cell>
          <cell r="H1935">
            <v>-3.698</v>
          </cell>
        </row>
        <row r="1936">
          <cell r="C1936">
            <v>11938.142</v>
          </cell>
          <cell r="D1936">
            <v>4.72</v>
          </cell>
          <cell r="G1936">
            <v>15343.18</v>
          </cell>
          <cell r="H1936">
            <v>-3.4009999999999998</v>
          </cell>
        </row>
        <row r="1937">
          <cell r="C1937">
            <v>11941.602000000001</v>
          </cell>
          <cell r="D1937">
            <v>5.2060000000000004</v>
          </cell>
          <cell r="G1937">
            <v>15358.607</v>
          </cell>
          <cell r="H1937">
            <v>-2.782</v>
          </cell>
        </row>
        <row r="1938">
          <cell r="C1938">
            <v>11944.674999999999</v>
          </cell>
          <cell r="D1938">
            <v>5.66</v>
          </cell>
          <cell r="G1938">
            <v>15382.776</v>
          </cell>
          <cell r="H1938">
            <v>-2.3519999999999999</v>
          </cell>
        </row>
        <row r="1939">
          <cell r="C1939">
            <v>11948.334000000001</v>
          </cell>
          <cell r="D1939">
            <v>6.1369999999999996</v>
          </cell>
          <cell r="G1939">
            <v>15402.634</v>
          </cell>
          <cell r="H1939">
            <v>-2.5619999999999998</v>
          </cell>
        </row>
        <row r="1940">
          <cell r="C1940">
            <v>11952.444</v>
          </cell>
          <cell r="D1940">
            <v>6.5890000000000004</v>
          </cell>
          <cell r="G1940">
            <v>15423.894</v>
          </cell>
          <cell r="H1940">
            <v>-1.786</v>
          </cell>
        </row>
        <row r="1941">
          <cell r="C1941">
            <v>11955.937</v>
          </cell>
          <cell r="D1941">
            <v>6.9880000000000004</v>
          </cell>
          <cell r="G1941">
            <v>15450.44</v>
          </cell>
          <cell r="H1941">
            <v>2.798</v>
          </cell>
        </row>
        <row r="1942">
          <cell r="C1942">
            <v>11959.893</v>
          </cell>
          <cell r="D1942">
            <v>7.383</v>
          </cell>
          <cell r="G1942">
            <v>15455.599</v>
          </cell>
          <cell r="H1942">
            <v>4.2069999999999999</v>
          </cell>
        </row>
        <row r="1943">
          <cell r="C1943">
            <v>11962.932000000001</v>
          </cell>
          <cell r="D1943">
            <v>7.58</v>
          </cell>
          <cell r="G1943">
            <v>15460.462</v>
          </cell>
          <cell r="H1943">
            <v>5.8410000000000002</v>
          </cell>
        </row>
        <row r="1944">
          <cell r="C1944">
            <v>11965.278</v>
          </cell>
          <cell r="D1944">
            <v>7.7290000000000001</v>
          </cell>
          <cell r="G1944">
            <v>15464.334000000001</v>
          </cell>
          <cell r="H1944">
            <v>6.9409999999999998</v>
          </cell>
        </row>
        <row r="1945">
          <cell r="C1945">
            <v>11967.174999999999</v>
          </cell>
          <cell r="D1945">
            <v>7.85</v>
          </cell>
          <cell r="G1945">
            <v>15468.385</v>
          </cell>
          <cell r="H1945">
            <v>8.1159999999999997</v>
          </cell>
        </row>
        <row r="1946">
          <cell r="C1946">
            <v>11969.17</v>
          </cell>
          <cell r="D1946">
            <v>7.9290000000000003</v>
          </cell>
          <cell r="G1946">
            <v>15472.767</v>
          </cell>
          <cell r="H1946">
            <v>9.0519999999999996</v>
          </cell>
        </row>
        <row r="1947">
          <cell r="C1947">
            <v>11974.251</v>
          </cell>
          <cell r="D1947">
            <v>8.1609999999999996</v>
          </cell>
          <cell r="G1947">
            <v>15475.911</v>
          </cell>
          <cell r="H1947">
            <v>9.7650000000000006</v>
          </cell>
        </row>
        <row r="1948">
          <cell r="C1948">
            <v>11976.449000000001</v>
          </cell>
          <cell r="D1948">
            <v>8.1259999999999994</v>
          </cell>
          <cell r="G1948">
            <v>15478.946</v>
          </cell>
          <cell r="H1948">
            <v>10.388999999999999</v>
          </cell>
        </row>
        <row r="1949">
          <cell r="C1949">
            <v>11979.242</v>
          </cell>
          <cell r="D1949">
            <v>8.1489999999999991</v>
          </cell>
          <cell r="G1949">
            <v>15482.714</v>
          </cell>
          <cell r="H1949">
            <v>10.747</v>
          </cell>
        </row>
        <row r="1950">
          <cell r="C1950">
            <v>11982.581</v>
          </cell>
          <cell r="D1950">
            <v>8.1509999999999998</v>
          </cell>
          <cell r="G1950">
            <v>15486.78</v>
          </cell>
          <cell r="H1950">
            <v>11.151999999999999</v>
          </cell>
        </row>
        <row r="1951">
          <cell r="C1951">
            <v>11986.165000000001</v>
          </cell>
          <cell r="D1951">
            <v>8.0719999999999992</v>
          </cell>
          <cell r="G1951">
            <v>15493.424000000001</v>
          </cell>
          <cell r="H1951">
            <v>11.292</v>
          </cell>
        </row>
        <row r="1952">
          <cell r="C1952">
            <v>11988.592000000001</v>
          </cell>
          <cell r="D1952">
            <v>7.9889999999999999</v>
          </cell>
          <cell r="G1952">
            <v>15499.482</v>
          </cell>
          <cell r="H1952">
            <v>11.054</v>
          </cell>
        </row>
        <row r="1953">
          <cell r="C1953">
            <v>11993.129000000001</v>
          </cell>
          <cell r="D1953">
            <v>7.798</v>
          </cell>
          <cell r="G1953">
            <v>15503.644</v>
          </cell>
          <cell r="H1953">
            <v>10.763</v>
          </cell>
        </row>
        <row r="1954">
          <cell r="C1954">
            <v>11996.305</v>
          </cell>
          <cell r="D1954">
            <v>7.59</v>
          </cell>
          <cell r="G1954">
            <v>15506.531999999999</v>
          </cell>
          <cell r="H1954">
            <v>10.430999999999999</v>
          </cell>
        </row>
        <row r="1955">
          <cell r="C1955">
            <v>11999.576999999999</v>
          </cell>
          <cell r="D1955">
            <v>7.3010000000000002</v>
          </cell>
          <cell r="G1955">
            <v>15510.013999999999</v>
          </cell>
          <cell r="H1955">
            <v>9.9320000000000004</v>
          </cell>
        </row>
        <row r="1956">
          <cell r="C1956">
            <v>12002.431</v>
          </cell>
          <cell r="D1956">
            <v>7.0469999999999997</v>
          </cell>
          <cell r="G1956">
            <v>15515.735000000001</v>
          </cell>
          <cell r="H1956">
            <v>8.8320000000000007</v>
          </cell>
        </row>
        <row r="1957">
          <cell r="C1957">
            <v>12006.108</v>
          </cell>
          <cell r="D1957">
            <v>6.6269999999999998</v>
          </cell>
          <cell r="G1957">
            <v>15519.673000000001</v>
          </cell>
          <cell r="H1957">
            <v>8.0020000000000007</v>
          </cell>
        </row>
        <row r="1958">
          <cell r="C1958">
            <v>12008.912</v>
          </cell>
          <cell r="D1958">
            <v>6.327</v>
          </cell>
          <cell r="G1958">
            <v>15523.727999999999</v>
          </cell>
          <cell r="H1958">
            <v>6.96</v>
          </cell>
        </row>
        <row r="1959">
          <cell r="C1959">
            <v>12011.657999999999</v>
          </cell>
          <cell r="D1959">
            <v>5.99</v>
          </cell>
          <cell r="G1959">
            <v>15528.263999999999</v>
          </cell>
          <cell r="H1959">
            <v>5.7610000000000001</v>
          </cell>
        </row>
        <row r="1960">
          <cell r="C1960">
            <v>12015.174000000001</v>
          </cell>
          <cell r="D1960">
            <v>5.4539999999999997</v>
          </cell>
          <cell r="G1960">
            <v>15532.162</v>
          </cell>
          <cell r="H1960">
            <v>4.5720000000000001</v>
          </cell>
        </row>
        <row r="1961">
          <cell r="C1961">
            <v>12024.39</v>
          </cell>
          <cell r="D1961">
            <v>4.4359999999999999</v>
          </cell>
          <cell r="G1961">
            <v>15537.709000000001</v>
          </cell>
          <cell r="H1961">
            <v>2.97</v>
          </cell>
        </row>
        <row r="1962">
          <cell r="C1962">
            <v>12031.929</v>
          </cell>
          <cell r="D1962">
            <v>4.1029999999999998</v>
          </cell>
          <cell r="G1962">
            <v>15543.995999999999</v>
          </cell>
          <cell r="H1962">
            <v>1.3819999999999999</v>
          </cell>
        </row>
        <row r="1963">
          <cell r="C1963">
            <v>12076.261</v>
          </cell>
          <cell r="D1963">
            <v>4.6390000000000002</v>
          </cell>
          <cell r="G1963">
            <v>15554.296</v>
          </cell>
          <cell r="H1963">
            <v>-0.73</v>
          </cell>
        </row>
        <row r="1964">
          <cell r="C1964">
            <v>12087.489</v>
          </cell>
          <cell r="D1964">
            <v>4.3490000000000002</v>
          </cell>
          <cell r="G1964">
            <v>15569.903</v>
          </cell>
          <cell r="H1964">
            <v>-2.1909999999999998</v>
          </cell>
        </row>
        <row r="1965">
          <cell r="C1965">
            <v>12095.828</v>
          </cell>
          <cell r="D1965">
            <v>3.742</v>
          </cell>
          <cell r="G1965">
            <v>15589.718999999999</v>
          </cell>
          <cell r="H1965">
            <v>-2.6389999999999998</v>
          </cell>
        </row>
        <row r="1966">
          <cell r="C1966">
            <v>12100.924999999999</v>
          </cell>
          <cell r="D1966">
            <v>3.238</v>
          </cell>
          <cell r="G1966">
            <v>15609.657999999999</v>
          </cell>
          <cell r="H1966">
            <v>-2.669</v>
          </cell>
        </row>
        <row r="1967">
          <cell r="C1967">
            <v>12109.768</v>
          </cell>
          <cell r="D1967">
            <v>1.8939999999999999</v>
          </cell>
          <cell r="G1967">
            <v>15629.044</v>
          </cell>
          <cell r="H1967">
            <v>-3.7120000000000002</v>
          </cell>
        </row>
        <row r="1968">
          <cell r="C1968">
            <v>12116.235000000001</v>
          </cell>
          <cell r="D1968">
            <v>0.253</v>
          </cell>
          <cell r="G1968">
            <v>15644.251</v>
          </cell>
          <cell r="H1968">
            <v>-5.742</v>
          </cell>
        </row>
        <row r="1969">
          <cell r="C1969">
            <v>12120.668</v>
          </cell>
          <cell r="D1969">
            <v>-1.1200000000000001</v>
          </cell>
          <cell r="G1969">
            <v>15651.125</v>
          </cell>
          <cell r="H1969">
            <v>-7.3659999999999997</v>
          </cell>
        </row>
        <row r="1970">
          <cell r="C1970">
            <v>12122.669</v>
          </cell>
          <cell r="D1970">
            <v>-1.6559999999999999</v>
          </cell>
          <cell r="G1970">
            <v>15654.788</v>
          </cell>
          <cell r="H1970">
            <v>-8.3859999999999992</v>
          </cell>
        </row>
        <row r="1971">
          <cell r="C1971">
            <v>12124.624</v>
          </cell>
          <cell r="D1971">
            <v>-2.125</v>
          </cell>
          <cell r="G1971">
            <v>15658.434999999999</v>
          </cell>
          <cell r="H1971">
            <v>-9.4920000000000009</v>
          </cell>
        </row>
        <row r="1972">
          <cell r="C1972">
            <v>12125.894</v>
          </cell>
          <cell r="D1972">
            <v>-2.4169999999999998</v>
          </cell>
          <cell r="G1972">
            <v>15663.56</v>
          </cell>
          <cell r="H1972">
            <v>-11.29</v>
          </cell>
        </row>
        <row r="1973">
          <cell r="C1973">
            <v>12128.323</v>
          </cell>
          <cell r="D1973">
            <v>-2.9780000000000002</v>
          </cell>
          <cell r="G1973">
            <v>15667.861999999999</v>
          </cell>
          <cell r="H1973">
            <v>-12.622</v>
          </cell>
        </row>
        <row r="1974">
          <cell r="C1974">
            <v>12130.302</v>
          </cell>
          <cell r="D1974">
            <v>-3.4390000000000001</v>
          </cell>
          <cell r="G1974">
            <v>15670.733</v>
          </cell>
          <cell r="H1974">
            <v>-13.718</v>
          </cell>
        </row>
        <row r="1975">
          <cell r="C1975">
            <v>12132.593999999999</v>
          </cell>
          <cell r="D1975">
            <v>-3.7949999999999999</v>
          </cell>
          <cell r="G1975">
            <v>15673.875</v>
          </cell>
          <cell r="H1975">
            <v>-14.845000000000001</v>
          </cell>
        </row>
        <row r="1976">
          <cell r="C1976">
            <v>12135.558000000001</v>
          </cell>
          <cell r="D1976">
            <v>-4.3609999999999998</v>
          </cell>
          <cell r="G1976">
            <v>15676.371999999999</v>
          </cell>
          <cell r="H1976">
            <v>-15.766</v>
          </cell>
        </row>
        <row r="1977">
          <cell r="C1977">
            <v>12138.346</v>
          </cell>
          <cell r="D1977">
            <v>-4.76</v>
          </cell>
          <cell r="G1977">
            <v>15679.199000000001</v>
          </cell>
          <cell r="H1977">
            <v>-16.577000000000002</v>
          </cell>
        </row>
        <row r="1978">
          <cell r="C1978">
            <v>12140.53</v>
          </cell>
          <cell r="D1978">
            <v>-5.032</v>
          </cell>
          <cell r="G1978">
            <v>15682.61</v>
          </cell>
          <cell r="H1978">
            <v>-17.638000000000002</v>
          </cell>
        </row>
        <row r="1979">
          <cell r="C1979">
            <v>12144.984</v>
          </cell>
          <cell r="D1979">
            <v>-5.35</v>
          </cell>
          <cell r="G1979">
            <v>15685.388999999999</v>
          </cell>
          <cell r="H1979">
            <v>-18.518000000000001</v>
          </cell>
        </row>
        <row r="1980">
          <cell r="C1980">
            <v>12148.89</v>
          </cell>
          <cell r="D1980">
            <v>-5.5419999999999998</v>
          </cell>
          <cell r="G1980">
            <v>15688.713</v>
          </cell>
          <cell r="H1980">
            <v>-19.54</v>
          </cell>
        </row>
        <row r="1981">
          <cell r="C1981">
            <v>12150.931</v>
          </cell>
          <cell r="D1981">
            <v>-5.4729999999999999</v>
          </cell>
          <cell r="G1981">
            <v>15691.052</v>
          </cell>
          <cell r="H1981">
            <v>-20.11</v>
          </cell>
        </row>
        <row r="1982">
          <cell r="C1982">
            <v>12152.914000000001</v>
          </cell>
          <cell r="D1982">
            <v>-5.3890000000000002</v>
          </cell>
          <cell r="G1982">
            <v>15695.5</v>
          </cell>
          <cell r="H1982">
            <v>-21.37</v>
          </cell>
        </row>
        <row r="1983">
          <cell r="C1983">
            <v>12155.102000000001</v>
          </cell>
          <cell r="D1983">
            <v>-5.2649999999999997</v>
          </cell>
          <cell r="G1983">
            <v>15697.950999999999</v>
          </cell>
          <cell r="H1983">
            <v>-21.899000000000001</v>
          </cell>
        </row>
        <row r="1984">
          <cell r="C1984">
            <v>12157.538</v>
          </cell>
          <cell r="D1984">
            <v>-5.024</v>
          </cell>
          <cell r="G1984">
            <v>15700.361000000001</v>
          </cell>
          <cell r="H1984">
            <v>-22.292000000000002</v>
          </cell>
        </row>
        <row r="1985">
          <cell r="C1985">
            <v>12159.585999999999</v>
          </cell>
          <cell r="D1985">
            <v>-4.6980000000000004</v>
          </cell>
          <cell r="G1985">
            <v>15703.627</v>
          </cell>
          <cell r="H1985">
            <v>-22.797999999999998</v>
          </cell>
        </row>
        <row r="1986">
          <cell r="C1986">
            <v>12162.063</v>
          </cell>
          <cell r="D1986">
            <v>-4.2450000000000001</v>
          </cell>
          <cell r="G1986">
            <v>15708.870999999999</v>
          </cell>
          <cell r="H1986">
            <v>-23.620999999999999</v>
          </cell>
        </row>
        <row r="1987">
          <cell r="C1987">
            <v>12164.246999999999</v>
          </cell>
          <cell r="D1987">
            <v>-3.7149999999999999</v>
          </cell>
          <cell r="G1987">
            <v>15713.922</v>
          </cell>
          <cell r="H1987">
            <v>-24.151</v>
          </cell>
        </row>
        <row r="1988">
          <cell r="C1988">
            <v>12168.557000000001</v>
          </cell>
          <cell r="D1988">
            <v>-2.4049999999999998</v>
          </cell>
          <cell r="G1988">
            <v>15717.148999999999</v>
          </cell>
          <cell r="H1988">
            <v>-24.405000000000001</v>
          </cell>
        </row>
        <row r="1989">
          <cell r="C1989">
            <v>12176.111000000001</v>
          </cell>
          <cell r="D1989">
            <v>0.40200000000000002</v>
          </cell>
          <cell r="G1989">
            <v>15720.216</v>
          </cell>
          <cell r="H1989">
            <v>-24.602</v>
          </cell>
        </row>
        <row r="1990">
          <cell r="C1990">
            <v>12185.859</v>
          </cell>
          <cell r="D1990">
            <v>4.4080000000000004</v>
          </cell>
          <cell r="G1990">
            <v>15723.73</v>
          </cell>
          <cell r="H1990">
            <v>-24.815999999999999</v>
          </cell>
        </row>
        <row r="1991">
          <cell r="C1991">
            <v>12193.675999999999</v>
          </cell>
          <cell r="D1991">
            <v>7.984</v>
          </cell>
          <cell r="G1991">
            <v>15727.377</v>
          </cell>
          <cell r="H1991">
            <v>-24.859000000000002</v>
          </cell>
        </row>
        <row r="1992">
          <cell r="C1992">
            <v>12201.977999999999</v>
          </cell>
          <cell r="D1992">
            <v>12.1</v>
          </cell>
          <cell r="G1992">
            <v>15731.633</v>
          </cell>
          <cell r="H1992">
            <v>-24.56</v>
          </cell>
        </row>
        <row r="1993">
          <cell r="C1993">
            <v>12208.412</v>
          </cell>
          <cell r="D1993">
            <v>15.491</v>
          </cell>
          <cell r="G1993">
            <v>15737.419</v>
          </cell>
          <cell r="H1993">
            <v>-23.878</v>
          </cell>
        </row>
        <row r="1994">
          <cell r="C1994">
            <v>12211.816999999999</v>
          </cell>
          <cell r="D1994">
            <v>17.404</v>
          </cell>
          <cell r="G1994">
            <v>15742.28</v>
          </cell>
          <cell r="H1994">
            <v>-23.015999999999998</v>
          </cell>
        </row>
        <row r="1995">
          <cell r="C1995">
            <v>12213.421</v>
          </cell>
          <cell r="D1995">
            <v>18.222000000000001</v>
          </cell>
          <cell r="G1995">
            <v>15745.993</v>
          </cell>
          <cell r="H1995">
            <v>-22.231999999999999</v>
          </cell>
        </row>
        <row r="1996">
          <cell r="C1996">
            <v>12215.154</v>
          </cell>
          <cell r="D1996">
            <v>19.097999999999999</v>
          </cell>
          <cell r="G1996">
            <v>15749.548000000001</v>
          </cell>
          <cell r="H1996">
            <v>-21.437000000000001</v>
          </cell>
        </row>
        <row r="1997">
          <cell r="C1997">
            <v>12216.981</v>
          </cell>
          <cell r="D1997">
            <v>19.992000000000001</v>
          </cell>
          <cell r="G1997">
            <v>15755.482</v>
          </cell>
          <cell r="H1997">
            <v>-19.818999999999999</v>
          </cell>
        </row>
        <row r="1998">
          <cell r="C1998">
            <v>12218.401</v>
          </cell>
          <cell r="D1998">
            <v>20.634</v>
          </cell>
          <cell r="G1998">
            <v>15763.534</v>
          </cell>
          <cell r="H1998">
            <v>-17.501999999999999</v>
          </cell>
        </row>
        <row r="1999">
          <cell r="C1999">
            <v>12219.777</v>
          </cell>
          <cell r="D1999">
            <v>21.178000000000001</v>
          </cell>
          <cell r="G1999">
            <v>15780.544</v>
          </cell>
          <cell r="H1999">
            <v>-12.545</v>
          </cell>
        </row>
        <row r="2000">
          <cell r="C2000">
            <v>12221.476000000001</v>
          </cell>
          <cell r="D2000">
            <v>21.838000000000001</v>
          </cell>
          <cell r="G2000">
            <v>15786.34</v>
          </cell>
          <cell r="H2000">
            <v>-11.2</v>
          </cell>
        </row>
        <row r="2001">
          <cell r="C2001">
            <v>12222.939</v>
          </cell>
          <cell r="D2001">
            <v>22.4</v>
          </cell>
          <cell r="G2001">
            <v>15791.422</v>
          </cell>
          <cell r="H2001">
            <v>-10.09</v>
          </cell>
        </row>
        <row r="2002">
          <cell r="C2002">
            <v>12225.402</v>
          </cell>
          <cell r="D2002">
            <v>23.259</v>
          </cell>
          <cell r="G2002">
            <v>15796.655000000001</v>
          </cell>
          <cell r="H2002">
            <v>-9.3109999999999999</v>
          </cell>
        </row>
        <row r="2003">
          <cell r="C2003">
            <v>12227.393</v>
          </cell>
          <cell r="D2003">
            <v>23.902999999999999</v>
          </cell>
          <cell r="G2003">
            <v>15800.245000000001</v>
          </cell>
          <cell r="H2003">
            <v>-8.7639999999999993</v>
          </cell>
        </row>
        <row r="2004">
          <cell r="C2004">
            <v>12228.941000000001</v>
          </cell>
          <cell r="D2004">
            <v>24.323</v>
          </cell>
          <cell r="G2004">
            <v>15802.683000000001</v>
          </cell>
          <cell r="H2004">
            <v>-8.3290000000000006</v>
          </cell>
        </row>
        <row r="2005">
          <cell r="C2005">
            <v>12230.314</v>
          </cell>
          <cell r="D2005">
            <v>24.645</v>
          </cell>
          <cell r="G2005">
            <v>15812.055</v>
          </cell>
          <cell r="H2005">
            <v>-7.06</v>
          </cell>
        </row>
        <row r="2006">
          <cell r="C2006">
            <v>12233.196</v>
          </cell>
          <cell r="D2006">
            <v>25.283000000000001</v>
          </cell>
          <cell r="G2006">
            <v>15815.333000000001</v>
          </cell>
          <cell r="H2006">
            <v>-6.6609999999999996</v>
          </cell>
        </row>
        <row r="2007">
          <cell r="C2007">
            <v>12235.735000000001</v>
          </cell>
          <cell r="D2007">
            <v>25.795000000000002</v>
          </cell>
          <cell r="G2007">
            <v>15819.357</v>
          </cell>
          <cell r="H2007">
            <v>-6.2229999999999999</v>
          </cell>
        </row>
        <row r="2008">
          <cell r="C2008">
            <v>12237.378000000001</v>
          </cell>
          <cell r="D2008">
            <v>26.047999999999998</v>
          </cell>
          <cell r="G2008">
            <v>15821.964</v>
          </cell>
          <cell r="H2008">
            <v>-6.0090000000000003</v>
          </cell>
        </row>
        <row r="2009">
          <cell r="C2009">
            <v>12239.514999999999</v>
          </cell>
          <cell r="D2009">
            <v>26.234000000000002</v>
          </cell>
          <cell r="G2009">
            <v>15826.966</v>
          </cell>
          <cell r="H2009">
            <v>-5.7569999999999997</v>
          </cell>
        </row>
        <row r="2010">
          <cell r="C2010">
            <v>12240.763000000001</v>
          </cell>
          <cell r="D2010">
            <v>26.355</v>
          </cell>
          <cell r="G2010">
            <v>15831.43</v>
          </cell>
          <cell r="H2010">
            <v>-5.6440000000000001</v>
          </cell>
        </row>
        <row r="2011">
          <cell r="C2011">
            <v>12242.817999999999</v>
          </cell>
          <cell r="D2011">
            <v>26.475000000000001</v>
          </cell>
          <cell r="G2011">
            <v>15835.878000000001</v>
          </cell>
          <cell r="H2011">
            <v>-5.6870000000000003</v>
          </cell>
        </row>
        <row r="2012">
          <cell r="C2012">
            <v>12244.787</v>
          </cell>
          <cell r="D2012">
            <v>26.532</v>
          </cell>
          <cell r="G2012">
            <v>15840.665000000001</v>
          </cell>
          <cell r="H2012">
            <v>-5.8049999999999997</v>
          </cell>
        </row>
        <row r="2013">
          <cell r="C2013">
            <v>12246.118</v>
          </cell>
          <cell r="D2013">
            <v>26.524999999999999</v>
          </cell>
          <cell r="G2013">
            <v>15845.016</v>
          </cell>
          <cell r="H2013">
            <v>-5.9370000000000003</v>
          </cell>
        </row>
        <row r="2014">
          <cell r="C2014">
            <v>12248.582</v>
          </cell>
          <cell r="D2014">
            <v>26.521999999999998</v>
          </cell>
          <cell r="G2014">
            <v>15849.694</v>
          </cell>
          <cell r="H2014">
            <v>-5.8890000000000002</v>
          </cell>
        </row>
        <row r="2015">
          <cell r="C2015">
            <v>12250.638000000001</v>
          </cell>
          <cell r="D2015">
            <v>26.373999999999999</v>
          </cell>
          <cell r="G2015">
            <v>15852.458000000001</v>
          </cell>
          <cell r="H2015">
            <v>-5.8849999999999998</v>
          </cell>
        </row>
        <row r="2016">
          <cell r="C2016">
            <v>12253.344999999999</v>
          </cell>
          <cell r="D2016">
            <v>26.120999999999999</v>
          </cell>
          <cell r="G2016">
            <v>15855.332</v>
          </cell>
          <cell r="H2016">
            <v>-5.9640000000000004</v>
          </cell>
        </row>
        <row r="2017">
          <cell r="C2017">
            <v>12255.811</v>
          </cell>
          <cell r="D2017">
            <v>25.806999999999999</v>
          </cell>
          <cell r="G2017">
            <v>15858.786</v>
          </cell>
          <cell r="H2017">
            <v>-6.1749999999999998</v>
          </cell>
        </row>
        <row r="2018">
          <cell r="C2018">
            <v>12258.477999999999</v>
          </cell>
          <cell r="D2018">
            <v>25.263999999999999</v>
          </cell>
          <cell r="G2018">
            <v>15862.671</v>
          </cell>
          <cell r="H2018">
            <v>-6.43</v>
          </cell>
        </row>
        <row r="2019">
          <cell r="C2019">
            <v>12262.071</v>
          </cell>
          <cell r="D2019">
            <v>24.49</v>
          </cell>
          <cell r="G2019">
            <v>15865.837</v>
          </cell>
          <cell r="H2019">
            <v>-6.5620000000000003</v>
          </cell>
        </row>
        <row r="2020">
          <cell r="C2020">
            <v>12265.759</v>
          </cell>
          <cell r="D2020">
            <v>23.506</v>
          </cell>
          <cell r="G2020">
            <v>15870.905000000001</v>
          </cell>
          <cell r="H2020">
            <v>-7.06</v>
          </cell>
        </row>
        <row r="2021">
          <cell r="C2021">
            <v>12269.11</v>
          </cell>
          <cell r="D2021">
            <v>22.312000000000001</v>
          </cell>
          <cell r="G2021">
            <v>15876.135</v>
          </cell>
          <cell r="H2021">
            <v>-7.6790000000000003</v>
          </cell>
        </row>
        <row r="2022">
          <cell r="C2022">
            <v>12274.147999999999</v>
          </cell>
          <cell r="D2022">
            <v>20.356999999999999</v>
          </cell>
          <cell r="G2022">
            <v>15879.955</v>
          </cell>
          <cell r="H2022">
            <v>-8.0259999999999998</v>
          </cell>
        </row>
        <row r="2023">
          <cell r="C2023">
            <v>12277.698</v>
          </cell>
          <cell r="D2023">
            <v>18.689</v>
          </cell>
          <cell r="G2023">
            <v>15885.581</v>
          </cell>
          <cell r="H2023">
            <v>-8.6959999999999997</v>
          </cell>
        </row>
        <row r="2024">
          <cell r="C2024">
            <v>12284.513000000001</v>
          </cell>
          <cell r="D2024">
            <v>15.21</v>
          </cell>
          <cell r="G2024">
            <v>15889.632</v>
          </cell>
          <cell r="H2024">
            <v>-9.25</v>
          </cell>
        </row>
        <row r="2025">
          <cell r="C2025">
            <v>12292.215</v>
          </cell>
          <cell r="D2025">
            <v>11.114000000000001</v>
          </cell>
          <cell r="G2025">
            <v>15893.281000000001</v>
          </cell>
          <cell r="H2025">
            <v>-10.032999999999999</v>
          </cell>
        </row>
        <row r="2026">
          <cell r="C2026">
            <v>12302.041999999999</v>
          </cell>
          <cell r="D2026">
            <v>5.8630000000000004</v>
          </cell>
          <cell r="G2026">
            <v>15898.937</v>
          </cell>
          <cell r="H2026">
            <v>-11.164999999999999</v>
          </cell>
        </row>
        <row r="2027">
          <cell r="C2027">
            <v>12307.951999999999</v>
          </cell>
          <cell r="D2027">
            <v>3.0219999999999998</v>
          </cell>
          <cell r="G2027">
            <v>15904.141</v>
          </cell>
          <cell r="H2027">
            <v>-12.042999999999999</v>
          </cell>
        </row>
        <row r="2028">
          <cell r="C2028">
            <v>12313.566000000001</v>
          </cell>
          <cell r="D2028">
            <v>0.13100000000000001</v>
          </cell>
          <cell r="G2028">
            <v>15909.67</v>
          </cell>
          <cell r="H2028">
            <v>-13.000999999999999</v>
          </cell>
        </row>
        <row r="2029">
          <cell r="C2029">
            <v>12317.428</v>
          </cell>
          <cell r="D2029">
            <v>-2.2549999999999999</v>
          </cell>
          <cell r="G2029">
            <v>15915.129000000001</v>
          </cell>
          <cell r="H2029">
            <v>-14.036</v>
          </cell>
        </row>
        <row r="2030">
          <cell r="C2030">
            <v>12322.463</v>
          </cell>
          <cell r="D2030">
            <v>-4.9180000000000001</v>
          </cell>
          <cell r="G2030">
            <v>15921.882</v>
          </cell>
          <cell r="H2030">
            <v>-14.916</v>
          </cell>
        </row>
        <row r="2031">
          <cell r="C2031">
            <v>12326.284</v>
          </cell>
          <cell r="D2031">
            <v>-6.6959999999999997</v>
          </cell>
          <cell r="G2031">
            <v>15928.817999999999</v>
          </cell>
          <cell r="H2031">
            <v>-15.602</v>
          </cell>
        </row>
        <row r="2032">
          <cell r="C2032">
            <v>12329.050999999999</v>
          </cell>
          <cell r="D2032">
            <v>-7.9009999999999998</v>
          </cell>
          <cell r="G2032">
            <v>15938.397999999999</v>
          </cell>
          <cell r="H2032">
            <v>-16.245999999999999</v>
          </cell>
        </row>
        <row r="2033">
          <cell r="C2033">
            <v>12331.761</v>
          </cell>
          <cell r="D2033">
            <v>-8.9009999999999998</v>
          </cell>
          <cell r="G2033">
            <v>15946.491</v>
          </cell>
          <cell r="H2033">
            <v>-16.289000000000001</v>
          </cell>
        </row>
        <row r="2034">
          <cell r="C2034">
            <v>12334.316999999999</v>
          </cell>
          <cell r="D2034">
            <v>-9.8290000000000006</v>
          </cell>
          <cell r="G2034">
            <v>15957.326999999999</v>
          </cell>
          <cell r="H2034">
            <v>-15.724</v>
          </cell>
        </row>
        <row r="2035">
          <cell r="C2035">
            <v>12337.687</v>
          </cell>
          <cell r="D2035">
            <v>-10.843</v>
          </cell>
          <cell r="G2035">
            <v>15973.888999999999</v>
          </cell>
          <cell r="H2035">
            <v>-13.079000000000001</v>
          </cell>
        </row>
        <row r="2036">
          <cell r="C2036">
            <v>12340.843999999999</v>
          </cell>
          <cell r="D2036">
            <v>-11.689</v>
          </cell>
          <cell r="G2036">
            <v>15981.271000000001</v>
          </cell>
          <cell r="H2036">
            <v>-11.356999999999999</v>
          </cell>
        </row>
        <row r="2037">
          <cell r="C2037">
            <v>12343.843000000001</v>
          </cell>
          <cell r="D2037">
            <v>-12.305999999999999</v>
          </cell>
          <cell r="G2037">
            <v>15986.991</v>
          </cell>
          <cell r="H2037">
            <v>-9.69</v>
          </cell>
        </row>
        <row r="2038">
          <cell r="C2038">
            <v>12347.075000000001</v>
          </cell>
          <cell r="D2038">
            <v>-12.875999999999999</v>
          </cell>
          <cell r="G2038">
            <v>15994.259</v>
          </cell>
          <cell r="H2038">
            <v>-7.5709999999999997</v>
          </cell>
        </row>
        <row r="2039">
          <cell r="C2039">
            <v>12350.576999999999</v>
          </cell>
          <cell r="D2039">
            <v>-13.250999999999999</v>
          </cell>
          <cell r="G2039">
            <v>15999.509</v>
          </cell>
          <cell r="H2039">
            <v>-6.2</v>
          </cell>
        </row>
        <row r="2040">
          <cell r="C2040">
            <v>12353.82</v>
          </cell>
          <cell r="D2040">
            <v>-13.506</v>
          </cell>
          <cell r="G2040">
            <v>16004.129000000001</v>
          </cell>
          <cell r="H2040">
            <v>-5.4640000000000004</v>
          </cell>
        </row>
        <row r="2041">
          <cell r="C2041">
            <v>12356.852999999999</v>
          </cell>
          <cell r="D2041">
            <v>-13.679</v>
          </cell>
          <cell r="G2041">
            <v>16008.584000000001</v>
          </cell>
          <cell r="H2041">
            <v>-4.8170000000000002</v>
          </cell>
        </row>
        <row r="2042">
          <cell r="C2042">
            <v>12360.022999999999</v>
          </cell>
          <cell r="D2042">
            <v>-13.641999999999999</v>
          </cell>
          <cell r="G2042">
            <v>16014.064</v>
          </cell>
          <cell r="H2042">
            <v>-4.1630000000000003</v>
          </cell>
        </row>
        <row r="2043">
          <cell r="C2043">
            <v>12363.370999999999</v>
          </cell>
          <cell r="D2043">
            <v>-13.542999999999999</v>
          </cell>
          <cell r="G2043">
            <v>16018.611000000001</v>
          </cell>
          <cell r="H2043">
            <v>-3.7610000000000001</v>
          </cell>
        </row>
        <row r="2044">
          <cell r="C2044">
            <v>12366.523999999999</v>
          </cell>
          <cell r="D2044">
            <v>-13.276999999999999</v>
          </cell>
          <cell r="G2044">
            <v>16022.921</v>
          </cell>
          <cell r="H2044">
            <v>-3.7149999999999999</v>
          </cell>
        </row>
        <row r="2045">
          <cell r="C2045">
            <v>12370.450999999999</v>
          </cell>
          <cell r="D2045">
            <v>-12.768000000000001</v>
          </cell>
          <cell r="G2045">
            <v>16028.512000000001</v>
          </cell>
          <cell r="H2045">
            <v>-4.0330000000000004</v>
          </cell>
        </row>
        <row r="2046">
          <cell r="C2046">
            <v>12373.974</v>
          </cell>
          <cell r="D2046">
            <v>-12.003</v>
          </cell>
          <cell r="G2046">
            <v>16034.848</v>
          </cell>
          <cell r="H2046">
            <v>-4.4820000000000002</v>
          </cell>
        </row>
        <row r="2047">
          <cell r="C2047">
            <v>12377.994000000001</v>
          </cell>
          <cell r="D2047">
            <v>-10.968</v>
          </cell>
          <cell r="G2047">
            <v>16050.86</v>
          </cell>
          <cell r="H2047">
            <v>-5.74</v>
          </cell>
        </row>
        <row r="2048">
          <cell r="C2048">
            <v>12382.344999999999</v>
          </cell>
          <cell r="D2048">
            <v>-9.52</v>
          </cell>
          <cell r="G2048">
            <v>16069.370999999999</v>
          </cell>
          <cell r="H2048">
            <v>-7.0369999999999999</v>
          </cell>
        </row>
        <row r="2049">
          <cell r="C2049">
            <v>12385.726000000001</v>
          </cell>
          <cell r="D2049">
            <v>-8.17</v>
          </cell>
          <cell r="G2049">
            <v>16087.664000000001</v>
          </cell>
          <cell r="H2049">
            <v>-8.5</v>
          </cell>
        </row>
        <row r="2050">
          <cell r="C2050">
            <v>12392.445</v>
          </cell>
          <cell r="D2050">
            <v>-5.3479999999999999</v>
          </cell>
          <cell r="G2050">
            <v>16095.341</v>
          </cell>
          <cell r="H2050">
            <v>-9.5169999999999995</v>
          </cell>
        </row>
        <row r="2051">
          <cell r="C2051">
            <v>12400.831</v>
          </cell>
          <cell r="D2051">
            <v>-2.3260000000000001</v>
          </cell>
          <cell r="G2051">
            <v>16098.558000000001</v>
          </cell>
          <cell r="H2051">
            <v>-9.94</v>
          </cell>
        </row>
        <row r="2052">
          <cell r="C2052">
            <v>12412.004000000001</v>
          </cell>
          <cell r="D2052">
            <v>0.90800000000000003</v>
          </cell>
          <cell r="G2052">
            <v>16101.550999999999</v>
          </cell>
          <cell r="H2052">
            <v>-10.526</v>
          </cell>
        </row>
        <row r="2053">
          <cell r="C2053">
            <v>12419.549000000001</v>
          </cell>
          <cell r="D2053">
            <v>2.581</v>
          </cell>
          <cell r="G2053">
            <v>16103.987999999999</v>
          </cell>
          <cell r="H2053">
            <v>-10.961</v>
          </cell>
        </row>
        <row r="2054">
          <cell r="C2054">
            <v>12443.57</v>
          </cell>
          <cell r="D2054">
            <v>5.218</v>
          </cell>
          <cell r="G2054">
            <v>16105.736000000001</v>
          </cell>
          <cell r="H2054">
            <v>-11.273999999999999</v>
          </cell>
        </row>
        <row r="2055">
          <cell r="C2055">
            <v>12471.659</v>
          </cell>
          <cell r="D2055">
            <v>5.46</v>
          </cell>
          <cell r="G2055">
            <v>16107.832</v>
          </cell>
          <cell r="H2055">
            <v>-11.644</v>
          </cell>
        </row>
        <row r="2056">
          <cell r="C2056">
            <v>12495.279</v>
          </cell>
          <cell r="D2056">
            <v>5.35</v>
          </cell>
          <cell r="G2056">
            <v>16112.078</v>
          </cell>
          <cell r="H2056">
            <v>-12.172000000000001</v>
          </cell>
        </row>
        <row r="2057">
          <cell r="C2057">
            <v>12514.874</v>
          </cell>
          <cell r="D2057">
            <v>5.3559999999999999</v>
          </cell>
          <cell r="G2057">
            <v>16114.569</v>
          </cell>
          <cell r="H2057">
            <v>-12.518000000000001</v>
          </cell>
        </row>
        <row r="2058">
          <cell r="C2058">
            <v>12531.882</v>
          </cell>
          <cell r="D2058">
            <v>5.3609999999999998</v>
          </cell>
          <cell r="G2058">
            <v>16116.377</v>
          </cell>
          <cell r="H2058">
            <v>-12.725</v>
          </cell>
        </row>
        <row r="2059">
          <cell r="C2059">
            <v>12550.373</v>
          </cell>
          <cell r="D2059">
            <v>5.3310000000000004</v>
          </cell>
          <cell r="G2059">
            <v>16118.339</v>
          </cell>
          <cell r="H2059">
            <v>-13.000999999999999</v>
          </cell>
        </row>
        <row r="2060">
          <cell r="C2060">
            <v>12570.476000000001</v>
          </cell>
          <cell r="D2060">
            <v>5.3049999999999997</v>
          </cell>
          <cell r="G2060">
            <v>16120.793</v>
          </cell>
          <cell r="H2060">
            <v>-13.302</v>
          </cell>
        </row>
        <row r="2061">
          <cell r="C2061">
            <v>12584.517</v>
          </cell>
          <cell r="D2061">
            <v>5.3150000000000004</v>
          </cell>
          <cell r="G2061">
            <v>16122.957</v>
          </cell>
          <cell r="H2061">
            <v>-13.509</v>
          </cell>
        </row>
        <row r="2062">
          <cell r="C2062">
            <v>12597.886</v>
          </cell>
          <cell r="D2062">
            <v>5.242</v>
          </cell>
          <cell r="G2062">
            <v>16125.377</v>
          </cell>
          <cell r="H2062">
            <v>-13.685</v>
          </cell>
        </row>
        <row r="2063">
          <cell r="C2063">
            <v>12608.669</v>
          </cell>
          <cell r="D2063">
            <v>5.2560000000000002</v>
          </cell>
          <cell r="G2063">
            <v>16128.005999999999</v>
          </cell>
          <cell r="H2063">
            <v>-13.831</v>
          </cell>
        </row>
        <row r="2064">
          <cell r="C2064">
            <v>12613.166999999999</v>
          </cell>
          <cell r="D2064">
            <v>5.266</v>
          </cell>
          <cell r="G2064">
            <v>16130.907999999999</v>
          </cell>
          <cell r="H2064">
            <v>-13.896000000000001</v>
          </cell>
        </row>
        <row r="2065">
          <cell r="C2065">
            <v>12663.026</v>
          </cell>
          <cell r="D2065">
            <v>5.6859999999999999</v>
          </cell>
          <cell r="G2065">
            <v>16133.116</v>
          </cell>
          <cell r="H2065">
            <v>-13.904</v>
          </cell>
        </row>
        <row r="2066">
          <cell r="C2066">
            <v>12674.29</v>
          </cell>
          <cell r="D2066">
            <v>5.899</v>
          </cell>
          <cell r="G2066">
            <v>16135.439</v>
          </cell>
          <cell r="H2066">
            <v>-13.848000000000001</v>
          </cell>
        </row>
        <row r="2067">
          <cell r="C2067">
            <v>12678.522000000001</v>
          </cell>
          <cell r="D2067">
            <v>5.9409999999999998</v>
          </cell>
          <cell r="G2067">
            <v>16138.285</v>
          </cell>
          <cell r="H2067">
            <v>-13.722</v>
          </cell>
        </row>
        <row r="2068">
          <cell r="C2068">
            <v>12684.437</v>
          </cell>
          <cell r="D2068">
            <v>6.0250000000000004</v>
          </cell>
          <cell r="G2068">
            <v>16141.656000000001</v>
          </cell>
          <cell r="H2068">
            <v>-13.414</v>
          </cell>
        </row>
        <row r="2069">
          <cell r="C2069">
            <v>12689.459000000001</v>
          </cell>
          <cell r="D2069">
            <v>5.8959999999999999</v>
          </cell>
          <cell r="G2069">
            <v>16145.268</v>
          </cell>
          <cell r="H2069">
            <v>-13.082000000000001</v>
          </cell>
        </row>
        <row r="2070">
          <cell r="C2070">
            <v>12701.065000000001</v>
          </cell>
          <cell r="D2070">
            <v>5.5140000000000002</v>
          </cell>
          <cell r="G2070">
            <v>16147.989</v>
          </cell>
          <cell r="H2070">
            <v>-12.759</v>
          </cell>
        </row>
        <row r="2071">
          <cell r="C2071">
            <v>12711.611000000001</v>
          </cell>
          <cell r="D2071">
            <v>5.0149999999999997</v>
          </cell>
          <cell r="G2071">
            <v>16150.258</v>
          </cell>
          <cell r="H2071">
            <v>-12.564</v>
          </cell>
        </row>
        <row r="2072">
          <cell r="C2072">
            <v>12737.298000000001</v>
          </cell>
          <cell r="D2072">
            <v>4.032</v>
          </cell>
          <cell r="G2072">
            <v>16152.281000000001</v>
          </cell>
          <cell r="H2072">
            <v>-12.212999999999999</v>
          </cell>
        </row>
        <row r="2073">
          <cell r="C2073">
            <v>12766.314</v>
          </cell>
          <cell r="D2073">
            <v>3.1629999999999998</v>
          </cell>
          <cell r="G2073">
            <v>16154.868</v>
          </cell>
          <cell r="H2073">
            <v>-11.808999999999999</v>
          </cell>
        </row>
        <row r="2074">
          <cell r="C2074">
            <v>12768.324000000001</v>
          </cell>
          <cell r="D2074">
            <v>3.242</v>
          </cell>
          <cell r="G2074">
            <v>16157.96</v>
          </cell>
          <cell r="H2074">
            <v>-11.269</v>
          </cell>
        </row>
        <row r="2075">
          <cell r="C2075">
            <v>12780.254999999999</v>
          </cell>
          <cell r="D2075">
            <v>2.5449999999999999</v>
          </cell>
          <cell r="G2075">
            <v>16160.195</v>
          </cell>
          <cell r="H2075">
            <v>-10.818</v>
          </cell>
        </row>
        <row r="2076">
          <cell r="C2076">
            <v>12790.945</v>
          </cell>
          <cell r="D2076">
            <v>2.4089999999999998</v>
          </cell>
          <cell r="G2076">
            <v>16162.423000000001</v>
          </cell>
          <cell r="H2076">
            <v>-10.321</v>
          </cell>
        </row>
        <row r="2077">
          <cell r="C2077">
            <v>12800.775</v>
          </cell>
          <cell r="D2077">
            <v>2.3479999999999999</v>
          </cell>
          <cell r="G2077">
            <v>16165.849</v>
          </cell>
          <cell r="H2077">
            <v>-9.6590000000000007</v>
          </cell>
        </row>
        <row r="2078">
          <cell r="C2078">
            <v>12804.404</v>
          </cell>
          <cell r="D2078">
            <v>2.5110000000000001</v>
          </cell>
          <cell r="G2078">
            <v>16170.079</v>
          </cell>
          <cell r="H2078">
            <v>-8.6340000000000003</v>
          </cell>
        </row>
        <row r="2079">
          <cell r="C2079">
            <v>12807.867</v>
          </cell>
          <cell r="D2079">
            <v>2.5350000000000001</v>
          </cell>
          <cell r="G2079">
            <v>16181.307000000001</v>
          </cell>
          <cell r="H2079">
            <v>-6.8769999999999998</v>
          </cell>
        </row>
        <row r="2080">
          <cell r="C2080">
            <v>12816.062</v>
          </cell>
          <cell r="D2080">
            <v>2.7909999999999999</v>
          </cell>
          <cell r="G2080">
            <v>16196.686</v>
          </cell>
          <cell r="H2080">
            <v>-5.6429999999999998</v>
          </cell>
        </row>
        <row r="2081">
          <cell r="C2081">
            <v>12819.615</v>
          </cell>
          <cell r="D2081">
            <v>2.8570000000000002</v>
          </cell>
          <cell r="G2081">
            <v>16208.325999999999</v>
          </cell>
          <cell r="H2081">
            <v>-5.3819999999999997</v>
          </cell>
        </row>
        <row r="2082">
          <cell r="C2082">
            <v>12826.308999999999</v>
          </cell>
          <cell r="D2082">
            <v>3.3519999999999999</v>
          </cell>
          <cell r="G2082">
            <v>16220.163</v>
          </cell>
          <cell r="H2082">
            <v>-5.3609999999999998</v>
          </cell>
        </row>
        <row r="2083">
          <cell r="C2083">
            <v>12837.557000000001</v>
          </cell>
          <cell r="D2083">
            <v>4.4119999999999999</v>
          </cell>
          <cell r="G2083">
            <v>16232.787</v>
          </cell>
          <cell r="H2083">
            <v>-5.3780000000000001</v>
          </cell>
        </row>
        <row r="2084">
          <cell r="C2084">
            <v>12844.174000000001</v>
          </cell>
          <cell r="D2084">
            <v>5.1260000000000003</v>
          </cell>
          <cell r="G2084">
            <v>16243.671</v>
          </cell>
          <cell r="H2084">
            <v>-5.3970000000000002</v>
          </cell>
        </row>
        <row r="2085">
          <cell r="C2085">
            <v>12851.450999999999</v>
          </cell>
          <cell r="D2085">
            <v>5.7460000000000004</v>
          </cell>
          <cell r="G2085">
            <v>16256.513999999999</v>
          </cell>
          <cell r="H2085">
            <v>-5.3620000000000001</v>
          </cell>
        </row>
        <row r="2086">
          <cell r="C2086">
            <v>12857.136</v>
          </cell>
          <cell r="D2086">
            <v>6.32</v>
          </cell>
          <cell r="G2086">
            <v>16277.409</v>
          </cell>
          <cell r="H2086">
            <v>-5.48</v>
          </cell>
        </row>
        <row r="2087">
          <cell r="C2087">
            <v>12865.201999999999</v>
          </cell>
          <cell r="D2087">
            <v>6.9950000000000001</v>
          </cell>
          <cell r="G2087">
            <v>16311.806</v>
          </cell>
          <cell r="H2087">
            <v>-5.4119999999999999</v>
          </cell>
        </row>
        <row r="2088">
          <cell r="C2088">
            <v>12875.442999999999</v>
          </cell>
          <cell r="D2088">
            <v>7.3170000000000002</v>
          </cell>
          <cell r="G2088">
            <v>16333.374</v>
          </cell>
          <cell r="H2088">
            <v>-5.4279999999999999</v>
          </cell>
        </row>
        <row r="2089">
          <cell r="C2089">
            <v>12885.996999999999</v>
          </cell>
          <cell r="D2089">
            <v>7.08</v>
          </cell>
          <cell r="G2089">
            <v>16351.248</v>
          </cell>
          <cell r="H2089">
            <v>-5.4029999999999996</v>
          </cell>
        </row>
        <row r="2090">
          <cell r="C2090">
            <v>12899.386</v>
          </cell>
          <cell r="D2090">
            <v>5.601</v>
          </cell>
          <cell r="G2090">
            <v>16372.237999999999</v>
          </cell>
          <cell r="H2090">
            <v>-5.524</v>
          </cell>
        </row>
        <row r="2091">
          <cell r="C2091">
            <v>12918.832</v>
          </cell>
          <cell r="D2091">
            <v>1.3140000000000001</v>
          </cell>
          <cell r="G2091">
            <v>16403.353999999999</v>
          </cell>
          <cell r="H2091">
            <v>-5.5860000000000003</v>
          </cell>
        </row>
        <row r="2092">
          <cell r="C2092">
            <v>12924.215</v>
          </cell>
          <cell r="D2092">
            <v>-0.27300000000000002</v>
          </cell>
          <cell r="G2092">
            <v>16456.649000000001</v>
          </cell>
          <cell r="H2092">
            <v>-5.5119999999999996</v>
          </cell>
        </row>
        <row r="2093">
          <cell r="C2093">
            <v>12928.793</v>
          </cell>
          <cell r="D2093">
            <v>-1.623</v>
          </cell>
          <cell r="G2093">
            <v>16477.612000000001</v>
          </cell>
          <cell r="H2093">
            <v>-5.9029999999999996</v>
          </cell>
        </row>
        <row r="2094">
          <cell r="C2094">
            <v>12931.94</v>
          </cell>
          <cell r="D2094">
            <v>-2.4129999999999998</v>
          </cell>
          <cell r="G2094">
            <v>16504.121999999999</v>
          </cell>
          <cell r="H2094">
            <v>-5.899</v>
          </cell>
        </row>
        <row r="2095">
          <cell r="C2095">
            <v>12935.766</v>
          </cell>
          <cell r="D2095">
            <v>-3.3220000000000001</v>
          </cell>
          <cell r="G2095">
            <v>16535.614000000001</v>
          </cell>
          <cell r="H2095">
            <v>-5.8440000000000003</v>
          </cell>
        </row>
        <row r="2096">
          <cell r="C2096">
            <v>12939.655000000001</v>
          </cell>
          <cell r="D2096">
            <v>-3.9969999999999999</v>
          </cell>
          <cell r="G2096">
            <v>16562.27</v>
          </cell>
          <cell r="H2096">
            <v>-5.798</v>
          </cell>
        </row>
        <row r="2097">
          <cell r="C2097">
            <v>12942.401</v>
          </cell>
          <cell r="D2097">
            <v>-4.3650000000000002</v>
          </cell>
          <cell r="G2097">
            <v>16581.807000000001</v>
          </cell>
          <cell r="H2097">
            <v>-5.54</v>
          </cell>
        </row>
        <row r="2098">
          <cell r="C2098">
            <v>12945.464</v>
          </cell>
          <cell r="D2098">
            <v>-4.5030000000000001</v>
          </cell>
          <cell r="G2098">
            <v>16600.526999999998</v>
          </cell>
          <cell r="H2098">
            <v>-5.5190000000000001</v>
          </cell>
        </row>
        <row r="2099">
          <cell r="C2099">
            <v>12948.842000000001</v>
          </cell>
          <cell r="D2099">
            <v>-4.5910000000000002</v>
          </cell>
          <cell r="G2099">
            <v>16633.887999999999</v>
          </cell>
          <cell r="H2099">
            <v>-5.5919999999999996</v>
          </cell>
        </row>
        <row r="2100">
          <cell r="C2100">
            <v>12952.035</v>
          </cell>
          <cell r="D2100">
            <v>-4.5640000000000001</v>
          </cell>
          <cell r="G2100">
            <v>16654.755000000001</v>
          </cell>
          <cell r="H2100">
            <v>-6.4939999999999998</v>
          </cell>
        </row>
        <row r="2101">
          <cell r="C2101">
            <v>12955.029</v>
          </cell>
          <cell r="D2101">
            <v>-4.444</v>
          </cell>
          <cell r="G2101">
            <v>16662.420999999998</v>
          </cell>
          <cell r="H2101">
            <v>-7.1369999999999996</v>
          </cell>
        </row>
        <row r="2102">
          <cell r="C2102">
            <v>12958.05</v>
          </cell>
          <cell r="D2102">
            <v>-4.1470000000000002</v>
          </cell>
          <cell r="G2102">
            <v>16667.625</v>
          </cell>
          <cell r="H2102">
            <v>-7.8680000000000003</v>
          </cell>
        </row>
        <row r="2103">
          <cell r="C2103">
            <v>12961.218999999999</v>
          </cell>
          <cell r="D2103">
            <v>-3.6349999999999998</v>
          </cell>
          <cell r="G2103">
            <v>16672.536</v>
          </cell>
          <cell r="H2103">
            <v>-8.6820000000000004</v>
          </cell>
        </row>
        <row r="2104">
          <cell r="C2104">
            <v>12964.498</v>
          </cell>
          <cell r="D2104">
            <v>-2.944</v>
          </cell>
          <cell r="G2104">
            <v>16677.518</v>
          </cell>
          <cell r="H2104">
            <v>-9.4410000000000007</v>
          </cell>
        </row>
        <row r="2105">
          <cell r="C2105">
            <v>12968.071</v>
          </cell>
          <cell r="D2105">
            <v>-2.0190000000000001</v>
          </cell>
          <cell r="G2105">
            <v>16682.325000000001</v>
          </cell>
          <cell r="H2105">
            <v>-10.054</v>
          </cell>
        </row>
        <row r="2106">
          <cell r="C2106">
            <v>12971.51</v>
          </cell>
          <cell r="D2106">
            <v>-1.0409999999999999</v>
          </cell>
          <cell r="G2106">
            <v>16687.672999999999</v>
          </cell>
          <cell r="H2106">
            <v>-10.798999999999999</v>
          </cell>
        </row>
        <row r="2107">
          <cell r="C2107">
            <v>12975.029</v>
          </cell>
          <cell r="D2107">
            <v>7.2999999999999995E-2</v>
          </cell>
          <cell r="G2107">
            <v>16692.777999999998</v>
          </cell>
          <cell r="H2107">
            <v>-11.406000000000001</v>
          </cell>
        </row>
        <row r="2108">
          <cell r="C2108">
            <v>12978.21</v>
          </cell>
          <cell r="D2108">
            <v>1.296</v>
          </cell>
          <cell r="G2108">
            <v>16697.240000000002</v>
          </cell>
          <cell r="H2108">
            <v>-11.688000000000001</v>
          </cell>
        </row>
        <row r="2109">
          <cell r="C2109">
            <v>12985.634</v>
          </cell>
          <cell r="D2109">
            <v>3.827</v>
          </cell>
          <cell r="G2109">
            <v>16702.131000000001</v>
          </cell>
          <cell r="H2109">
            <v>-11.912000000000001</v>
          </cell>
        </row>
        <row r="2110">
          <cell r="C2110">
            <v>12997.254999999999</v>
          </cell>
          <cell r="D2110">
            <v>7.82</v>
          </cell>
          <cell r="G2110">
            <v>16706.702000000001</v>
          </cell>
          <cell r="H2110">
            <v>-11.999000000000001</v>
          </cell>
        </row>
        <row r="2111">
          <cell r="C2111">
            <v>13010.156999999999</v>
          </cell>
          <cell r="D2111">
            <v>12.413</v>
          </cell>
          <cell r="G2111">
            <v>16710.774000000001</v>
          </cell>
          <cell r="H2111">
            <v>-12.103999999999999</v>
          </cell>
        </row>
        <row r="2112">
          <cell r="C2112">
            <v>13023.333000000001</v>
          </cell>
          <cell r="D2112">
            <v>17.117000000000001</v>
          </cell>
          <cell r="G2112">
            <v>16714.053</v>
          </cell>
          <cell r="H2112">
            <v>-12.112</v>
          </cell>
        </row>
        <row r="2113">
          <cell r="C2113">
            <v>13036.084000000001</v>
          </cell>
          <cell r="D2113">
            <v>21.643999999999998</v>
          </cell>
          <cell r="G2113">
            <v>16718.633000000002</v>
          </cell>
          <cell r="H2113">
            <v>-11.836</v>
          </cell>
        </row>
        <row r="2114">
          <cell r="C2114">
            <v>13043.937</v>
          </cell>
          <cell r="D2114">
            <v>24.507999999999999</v>
          </cell>
          <cell r="G2114">
            <v>16722.48</v>
          </cell>
          <cell r="H2114">
            <v>-11.518000000000001</v>
          </cell>
        </row>
        <row r="2115">
          <cell r="C2115">
            <v>13047.903</v>
          </cell>
          <cell r="D2115">
            <v>26.050999999999998</v>
          </cell>
          <cell r="G2115">
            <v>16729.239000000001</v>
          </cell>
          <cell r="H2115">
            <v>-10.587</v>
          </cell>
        </row>
        <row r="2116">
          <cell r="C2116">
            <v>13054.143</v>
          </cell>
          <cell r="D2116">
            <v>28.408000000000001</v>
          </cell>
          <cell r="G2116">
            <v>16737.223000000002</v>
          </cell>
          <cell r="H2116">
            <v>-9.5489999999999995</v>
          </cell>
        </row>
        <row r="2117">
          <cell r="C2117">
            <v>13059.224</v>
          </cell>
          <cell r="D2117">
            <v>30.134</v>
          </cell>
          <cell r="G2117">
            <v>16758.294000000002</v>
          </cell>
          <cell r="H2117">
            <v>-6.601</v>
          </cell>
        </row>
        <row r="2118">
          <cell r="C2118">
            <v>13064.941999999999</v>
          </cell>
          <cell r="D2118">
            <v>32.091999999999999</v>
          </cell>
          <cell r="G2118">
            <v>16784.671999999999</v>
          </cell>
          <cell r="H2118">
            <v>-2.4580000000000002</v>
          </cell>
        </row>
        <row r="2119">
          <cell r="C2119">
            <v>13068.71</v>
          </cell>
          <cell r="D2119">
            <v>33.289000000000001</v>
          </cell>
          <cell r="G2119">
            <v>16787.715</v>
          </cell>
          <cell r="H2119">
            <v>-1.7450000000000001</v>
          </cell>
        </row>
        <row r="2120">
          <cell r="C2120">
            <v>13072.009</v>
          </cell>
          <cell r="D2120">
            <v>34.110999999999997</v>
          </cell>
          <cell r="G2120">
            <v>16791.701000000001</v>
          </cell>
          <cell r="H2120">
            <v>-1.0369999999999999</v>
          </cell>
        </row>
        <row r="2121">
          <cell r="C2121">
            <v>13074.808000000001</v>
          </cell>
          <cell r="D2121">
            <v>34.764000000000003</v>
          </cell>
          <cell r="G2121">
            <v>16797.058000000001</v>
          </cell>
          <cell r="H2121">
            <v>-0.252</v>
          </cell>
        </row>
        <row r="2122">
          <cell r="C2122">
            <v>13077.023999999999</v>
          </cell>
          <cell r="D2122">
            <v>35.026000000000003</v>
          </cell>
          <cell r="G2122">
            <v>16799.93</v>
          </cell>
          <cell r="H2122">
            <v>0.14799999999999999</v>
          </cell>
        </row>
        <row r="2123">
          <cell r="C2123">
            <v>13079.866</v>
          </cell>
          <cell r="D2123">
            <v>35.326000000000001</v>
          </cell>
          <cell r="G2123">
            <v>16803.284</v>
          </cell>
          <cell r="H2123">
            <v>0.754</v>
          </cell>
        </row>
        <row r="2124">
          <cell r="C2124">
            <v>13083.001</v>
          </cell>
          <cell r="D2124">
            <v>35.49</v>
          </cell>
          <cell r="G2124">
            <v>16806.977999999999</v>
          </cell>
          <cell r="H2124">
            <v>1.181</v>
          </cell>
        </row>
        <row r="2125">
          <cell r="C2125">
            <v>13089.812</v>
          </cell>
          <cell r="D2125">
            <v>35.454000000000001</v>
          </cell>
          <cell r="G2125">
            <v>16812.185000000001</v>
          </cell>
          <cell r="H2125">
            <v>1.641</v>
          </cell>
        </row>
        <row r="2126">
          <cell r="C2126">
            <v>13094.136</v>
          </cell>
          <cell r="D2126">
            <v>35.220999999999997</v>
          </cell>
          <cell r="G2126">
            <v>16817.667000000001</v>
          </cell>
          <cell r="H2126">
            <v>2.0249999999999999</v>
          </cell>
        </row>
        <row r="2127">
          <cell r="C2127">
            <v>13096.504000000001</v>
          </cell>
          <cell r="D2127">
            <v>34.99</v>
          </cell>
          <cell r="G2127">
            <v>16824.277999999998</v>
          </cell>
          <cell r="H2127">
            <v>1.9910000000000001</v>
          </cell>
        </row>
        <row r="2128">
          <cell r="C2128">
            <v>13100.57</v>
          </cell>
          <cell r="D2128">
            <v>34.445999999999998</v>
          </cell>
          <cell r="G2128">
            <v>16829.644</v>
          </cell>
          <cell r="H2128">
            <v>1.865</v>
          </cell>
        </row>
        <row r="2129">
          <cell r="C2129">
            <v>13104.473</v>
          </cell>
          <cell r="D2129">
            <v>33.713000000000001</v>
          </cell>
          <cell r="G2129">
            <v>16835.172999999999</v>
          </cell>
          <cell r="H2129">
            <v>1.61</v>
          </cell>
        </row>
        <row r="2130">
          <cell r="C2130">
            <v>13107.163</v>
          </cell>
          <cell r="D2130">
            <v>32.832999999999998</v>
          </cell>
          <cell r="G2130">
            <v>16840.402999999998</v>
          </cell>
          <cell r="H2130">
            <v>1.139</v>
          </cell>
        </row>
        <row r="2131">
          <cell r="C2131">
            <v>13110.235000000001</v>
          </cell>
          <cell r="D2131">
            <v>31.795000000000002</v>
          </cell>
          <cell r="G2131">
            <v>16845.234</v>
          </cell>
          <cell r="H2131">
            <v>0.60399999999999998</v>
          </cell>
        </row>
        <row r="2132">
          <cell r="C2132">
            <v>13115.699000000001</v>
          </cell>
          <cell r="D2132">
            <v>29.706</v>
          </cell>
          <cell r="G2132">
            <v>16850.89</v>
          </cell>
          <cell r="H2132">
            <v>-0.254</v>
          </cell>
        </row>
        <row r="2133">
          <cell r="C2133">
            <v>13121.415000000001</v>
          </cell>
          <cell r="D2133">
            <v>27.616</v>
          </cell>
          <cell r="G2133">
            <v>16855.757000000001</v>
          </cell>
          <cell r="H2133">
            <v>-1.1279999999999999</v>
          </cell>
        </row>
        <row r="2134">
          <cell r="C2134">
            <v>13132.682000000001</v>
          </cell>
          <cell r="D2134">
            <v>23.431999999999999</v>
          </cell>
          <cell r="G2134">
            <v>16860.727999999999</v>
          </cell>
          <cell r="H2134">
            <v>-2.1419999999999999</v>
          </cell>
        </row>
        <row r="2135">
          <cell r="C2135">
            <v>13137.655000000001</v>
          </cell>
          <cell r="D2135">
            <v>21.472999999999999</v>
          </cell>
          <cell r="G2135">
            <v>16865.858</v>
          </cell>
          <cell r="H2135">
            <v>-3.121</v>
          </cell>
        </row>
        <row r="2136">
          <cell r="C2136">
            <v>13142.964</v>
          </cell>
          <cell r="D2136">
            <v>19.350000000000001</v>
          </cell>
          <cell r="G2136">
            <v>16872.469000000001</v>
          </cell>
          <cell r="H2136">
            <v>-4.0720000000000001</v>
          </cell>
        </row>
        <row r="2137">
          <cell r="C2137">
            <v>13154.757</v>
          </cell>
          <cell r="D2137">
            <v>15.105</v>
          </cell>
          <cell r="G2137">
            <v>16887.848000000002</v>
          </cell>
          <cell r="H2137">
            <v>-5.1870000000000003</v>
          </cell>
        </row>
        <row r="2138">
          <cell r="C2138">
            <v>13163.710999999999</v>
          </cell>
          <cell r="D2138">
            <v>12.430999999999999</v>
          </cell>
          <cell r="G2138">
            <v>16909.566999999999</v>
          </cell>
          <cell r="H2138">
            <v>-5.516</v>
          </cell>
        </row>
        <row r="2139">
          <cell r="C2139">
            <v>13170.364</v>
          </cell>
          <cell r="D2139">
            <v>10.523999999999999</v>
          </cell>
          <cell r="G2139">
            <v>16936.062999999998</v>
          </cell>
          <cell r="H2139">
            <v>-5.4080000000000004</v>
          </cell>
        </row>
        <row r="2140">
          <cell r="C2140">
            <v>13183.361999999999</v>
          </cell>
          <cell r="D2140">
            <v>8.1020000000000003</v>
          </cell>
          <cell r="G2140">
            <v>16952.134999999998</v>
          </cell>
          <cell r="H2140">
            <v>-5.3789999999999996</v>
          </cell>
        </row>
        <row r="2141">
          <cell r="C2141">
            <v>13198.335999999999</v>
          </cell>
          <cell r="D2141">
            <v>7.3150000000000004</v>
          </cell>
          <cell r="G2141">
            <v>16972.386999999999</v>
          </cell>
          <cell r="H2141">
            <v>-5.37</v>
          </cell>
        </row>
        <row r="2142">
          <cell r="C2142">
            <v>13205.217000000001</v>
          </cell>
          <cell r="D2142">
            <v>7.6210000000000004</v>
          </cell>
          <cell r="G2142">
            <v>16996.371999999999</v>
          </cell>
          <cell r="H2142">
            <v>-5.5359999999999996</v>
          </cell>
        </row>
        <row r="2143">
          <cell r="C2143">
            <v>13226.370999999999</v>
          </cell>
          <cell r="D2143">
            <v>11.676</v>
          </cell>
          <cell r="G2143">
            <v>17008.482</v>
          </cell>
          <cell r="H2143">
            <v>-5.7729999999999997</v>
          </cell>
        </row>
        <row r="2144">
          <cell r="C2144">
            <v>13235.698</v>
          </cell>
          <cell r="D2144">
            <v>14.83</v>
          </cell>
          <cell r="G2144">
            <v>17014.288</v>
          </cell>
          <cell r="H2144">
            <v>-6.0060000000000002</v>
          </cell>
        </row>
        <row r="2145">
          <cell r="C2145">
            <v>13242.396000000001</v>
          </cell>
          <cell r="D2145">
            <v>17.739999999999998</v>
          </cell>
          <cell r="G2145">
            <v>17019.850999999999</v>
          </cell>
          <cell r="H2145">
            <v>-6.4729999999999999</v>
          </cell>
        </row>
        <row r="2146">
          <cell r="C2146">
            <v>13250.355</v>
          </cell>
          <cell r="D2146">
            <v>21.963000000000001</v>
          </cell>
          <cell r="G2146">
            <v>17024.506000000001</v>
          </cell>
          <cell r="H2146">
            <v>-7.2</v>
          </cell>
        </row>
        <row r="2147">
          <cell r="C2147">
            <v>13252.683999999999</v>
          </cell>
          <cell r="D2147">
            <v>23.129000000000001</v>
          </cell>
          <cell r="G2147">
            <v>17029.032999999999</v>
          </cell>
          <cell r="H2147">
            <v>-7.9420000000000002</v>
          </cell>
        </row>
        <row r="2148">
          <cell r="C2148">
            <v>13254.665999999999</v>
          </cell>
          <cell r="D2148">
            <v>24.123999999999999</v>
          </cell>
          <cell r="G2148">
            <v>17032.905999999999</v>
          </cell>
          <cell r="H2148">
            <v>-8.6110000000000007</v>
          </cell>
        </row>
        <row r="2149">
          <cell r="C2149">
            <v>13257.282999999999</v>
          </cell>
          <cell r="D2149">
            <v>25.428999999999998</v>
          </cell>
          <cell r="G2149">
            <v>17037.190999999999</v>
          </cell>
          <cell r="H2149">
            <v>-9.4130000000000003</v>
          </cell>
        </row>
        <row r="2150">
          <cell r="C2150">
            <v>13259.349</v>
          </cell>
          <cell r="D2150">
            <v>26.379000000000001</v>
          </cell>
          <cell r="G2150">
            <v>17041.427</v>
          </cell>
          <cell r="H2150">
            <v>-10.236000000000001</v>
          </cell>
        </row>
        <row r="2151">
          <cell r="C2151">
            <v>13261.422</v>
          </cell>
          <cell r="D2151">
            <v>27.265000000000001</v>
          </cell>
          <cell r="G2151">
            <v>17045.603999999999</v>
          </cell>
          <cell r="H2151">
            <v>-11.215999999999999</v>
          </cell>
        </row>
        <row r="2152">
          <cell r="C2152">
            <v>13263.853999999999</v>
          </cell>
          <cell r="D2152">
            <v>28.173999999999999</v>
          </cell>
          <cell r="G2152">
            <v>17048.933000000001</v>
          </cell>
          <cell r="H2152">
            <v>-11.914999999999999</v>
          </cell>
        </row>
        <row r="2153">
          <cell r="C2153">
            <v>13265.924000000001</v>
          </cell>
          <cell r="D2153">
            <v>28.824000000000002</v>
          </cell>
          <cell r="G2153">
            <v>17052.513999999999</v>
          </cell>
          <cell r="H2153">
            <v>-12.766</v>
          </cell>
        </row>
        <row r="2154">
          <cell r="C2154">
            <v>13268.361999999999</v>
          </cell>
          <cell r="D2154">
            <v>29.623000000000001</v>
          </cell>
          <cell r="G2154">
            <v>17057.898000000001</v>
          </cell>
          <cell r="H2154">
            <v>-13.988</v>
          </cell>
        </row>
        <row r="2155">
          <cell r="C2155">
            <v>13269.896000000001</v>
          </cell>
          <cell r="D2155">
            <v>30.045000000000002</v>
          </cell>
          <cell r="G2155">
            <v>17062.519</v>
          </cell>
          <cell r="H2155">
            <v>-14.957000000000001</v>
          </cell>
        </row>
        <row r="2156">
          <cell r="C2156">
            <v>13271.543</v>
          </cell>
          <cell r="D2156">
            <v>30.512</v>
          </cell>
          <cell r="G2156">
            <v>17070.547999999999</v>
          </cell>
          <cell r="H2156">
            <v>-16.687999999999999</v>
          </cell>
        </row>
        <row r="2157">
          <cell r="C2157">
            <v>13274.12</v>
          </cell>
          <cell r="D2157">
            <v>30.850999999999999</v>
          </cell>
          <cell r="G2157">
            <v>17075.275000000001</v>
          </cell>
          <cell r="H2157">
            <v>-17.602</v>
          </cell>
        </row>
        <row r="2158">
          <cell r="C2158">
            <v>13275.982</v>
          </cell>
          <cell r="D2158">
            <v>30.992999999999999</v>
          </cell>
          <cell r="G2158">
            <v>17083.895</v>
          </cell>
          <cell r="H2158">
            <v>-18.995000000000001</v>
          </cell>
        </row>
        <row r="2159">
          <cell r="C2159">
            <v>13277.825000000001</v>
          </cell>
          <cell r="D2159">
            <v>31.167999999999999</v>
          </cell>
          <cell r="G2159">
            <v>17095.993999999999</v>
          </cell>
          <cell r="H2159">
            <v>-20.260999999999999</v>
          </cell>
        </row>
        <row r="2160">
          <cell r="C2160">
            <v>13279.682000000001</v>
          </cell>
          <cell r="D2160">
            <v>31.224</v>
          </cell>
          <cell r="G2160">
            <v>17111.958999999999</v>
          </cell>
          <cell r="H2160">
            <v>-20.742999999999999</v>
          </cell>
        </row>
        <row r="2161">
          <cell r="C2161">
            <v>13280.798000000001</v>
          </cell>
          <cell r="D2161">
            <v>31.27</v>
          </cell>
          <cell r="G2161">
            <v>17135.921999999999</v>
          </cell>
          <cell r="H2161">
            <v>94.896000000000001</v>
          </cell>
        </row>
        <row r="2162">
          <cell r="C2162">
            <v>13284.041999999999</v>
          </cell>
          <cell r="D2162">
            <v>31.309000000000001</v>
          </cell>
          <cell r="G2162">
            <v>17152.062000000002</v>
          </cell>
          <cell r="H2162">
            <v>-18.23</v>
          </cell>
        </row>
        <row r="2163">
          <cell r="C2163">
            <v>13286.79</v>
          </cell>
          <cell r="D2163">
            <v>31.355</v>
          </cell>
          <cell r="G2163">
            <v>17153.312999999998</v>
          </cell>
          <cell r="H2163">
            <v>97.319000000000003</v>
          </cell>
        </row>
        <row r="2164">
          <cell r="C2164">
            <v>13289.155000000001</v>
          </cell>
          <cell r="D2164">
            <v>31.356000000000002</v>
          </cell>
          <cell r="G2164">
            <v>17157.285</v>
          </cell>
          <cell r="H2164">
            <v>97.944999999999993</v>
          </cell>
        </row>
        <row r="2165">
          <cell r="C2165">
            <v>13291.178</v>
          </cell>
          <cell r="D2165">
            <v>31.126000000000001</v>
          </cell>
          <cell r="G2165">
            <v>17159.157999999999</v>
          </cell>
          <cell r="H2165">
            <v>-17.783999999999999</v>
          </cell>
        </row>
        <row r="2166">
          <cell r="C2166">
            <v>13293.494000000001</v>
          </cell>
          <cell r="D2166">
            <v>30.867000000000001</v>
          </cell>
          <cell r="G2166">
            <v>17160.478999999999</v>
          </cell>
          <cell r="H2166">
            <v>98.275999999999996</v>
          </cell>
        </row>
        <row r="2167">
          <cell r="C2167">
            <v>13295.691000000001</v>
          </cell>
          <cell r="D2167">
            <v>30.617999999999999</v>
          </cell>
          <cell r="G2167">
            <v>17164.455000000002</v>
          </cell>
          <cell r="H2167">
            <v>98.334000000000003</v>
          </cell>
        </row>
        <row r="2168">
          <cell r="C2168">
            <v>13297.921</v>
          </cell>
          <cell r="D2168">
            <v>30.181999999999999</v>
          </cell>
          <cell r="G2168">
            <v>17164.996999999999</v>
          </cell>
          <cell r="H2168">
            <v>-17.363</v>
          </cell>
        </row>
        <row r="2169">
          <cell r="C2169">
            <v>13299.888999999999</v>
          </cell>
          <cell r="D2169">
            <v>29.789000000000001</v>
          </cell>
          <cell r="G2169">
            <v>17168.232</v>
          </cell>
          <cell r="H2169">
            <v>98.296999999999997</v>
          </cell>
        </row>
        <row r="2170">
          <cell r="C2170">
            <v>13302.511</v>
          </cell>
          <cell r="D2170">
            <v>29.344000000000001</v>
          </cell>
          <cell r="G2170">
            <v>17169.708999999999</v>
          </cell>
          <cell r="H2170">
            <v>-16.896999999999998</v>
          </cell>
        </row>
        <row r="2171">
          <cell r="C2171">
            <v>13304.712</v>
          </cell>
          <cell r="D2171">
            <v>28.831</v>
          </cell>
          <cell r="G2171">
            <v>17172.667000000001</v>
          </cell>
          <cell r="H2171">
            <v>97.864999999999995</v>
          </cell>
        </row>
        <row r="2172">
          <cell r="C2172">
            <v>13308.034</v>
          </cell>
          <cell r="D2172">
            <v>27.898</v>
          </cell>
          <cell r="G2172">
            <v>17174.314999999999</v>
          </cell>
          <cell r="H2172">
            <v>-16.295999999999999</v>
          </cell>
        </row>
        <row r="2173">
          <cell r="C2173">
            <v>13311.076999999999</v>
          </cell>
          <cell r="D2173">
            <v>27.071999999999999</v>
          </cell>
          <cell r="G2173">
            <v>17178.198</v>
          </cell>
          <cell r="H2173">
            <v>97.26</v>
          </cell>
        </row>
        <row r="2174">
          <cell r="C2174">
            <v>13318.313</v>
          </cell>
          <cell r="D2174">
            <v>25.096</v>
          </cell>
          <cell r="G2174">
            <v>17178.599999999999</v>
          </cell>
          <cell r="H2174">
            <v>-15.273</v>
          </cell>
        </row>
        <row r="2175">
          <cell r="C2175">
            <v>13323.919</v>
          </cell>
          <cell r="D2175">
            <v>23.777000000000001</v>
          </cell>
          <cell r="G2175">
            <v>17182.462</v>
          </cell>
          <cell r="H2175">
            <v>-14.125</v>
          </cell>
        </row>
        <row r="2176">
          <cell r="C2176">
            <v>13331.02</v>
          </cell>
          <cell r="D2176">
            <v>22.411999999999999</v>
          </cell>
          <cell r="G2176">
            <v>17184.364000000001</v>
          </cell>
          <cell r="H2176">
            <v>96.433000000000007</v>
          </cell>
        </row>
        <row r="2177">
          <cell r="C2177">
            <v>13341.484</v>
          </cell>
          <cell r="D2177">
            <v>20.565000000000001</v>
          </cell>
          <cell r="G2177">
            <v>17185.748</v>
          </cell>
          <cell r="H2177">
            <v>-13.076000000000001</v>
          </cell>
        </row>
        <row r="2178">
          <cell r="C2178">
            <v>13361.736999999999</v>
          </cell>
          <cell r="D2178">
            <v>16.952000000000002</v>
          </cell>
          <cell r="G2178">
            <v>17188.941999999999</v>
          </cell>
          <cell r="H2178">
            <v>-11.836</v>
          </cell>
        </row>
        <row r="2179">
          <cell r="C2179">
            <v>13378.109</v>
          </cell>
          <cell r="D2179">
            <v>14.048</v>
          </cell>
          <cell r="G2179">
            <v>17191.293000000001</v>
          </cell>
          <cell r="H2179">
            <v>95.302000000000007</v>
          </cell>
        </row>
        <row r="2180">
          <cell r="C2180">
            <v>13385.71</v>
          </cell>
          <cell r="D2180">
            <v>12.706</v>
          </cell>
          <cell r="G2180">
            <v>17193.127</v>
          </cell>
          <cell r="H2180">
            <v>-10.055999999999999</v>
          </cell>
        </row>
        <row r="2181">
          <cell r="C2181">
            <v>13400.474</v>
          </cell>
          <cell r="D2181">
            <v>10.071</v>
          </cell>
          <cell r="G2181">
            <v>17195.792000000001</v>
          </cell>
          <cell r="H2181">
            <v>-8.7279999999999998</v>
          </cell>
        </row>
        <row r="2182">
          <cell r="C2182">
            <v>13410.27</v>
          </cell>
          <cell r="D2182">
            <v>8.2889999999999997</v>
          </cell>
          <cell r="G2182">
            <v>17198.251</v>
          </cell>
          <cell r="H2182">
            <v>-7.431</v>
          </cell>
        </row>
        <row r="2183">
          <cell r="C2183">
            <v>13416.458000000001</v>
          </cell>
          <cell r="D2183">
            <v>7.3959999999999999</v>
          </cell>
          <cell r="G2183">
            <v>17200.191999999999</v>
          </cell>
          <cell r="H2183">
            <v>94.021000000000001</v>
          </cell>
        </row>
        <row r="2184">
          <cell r="C2184">
            <v>13421.23</v>
          </cell>
          <cell r="D2184">
            <v>6.984</v>
          </cell>
          <cell r="G2184">
            <v>17201.221000000001</v>
          </cell>
          <cell r="H2184">
            <v>-5.83</v>
          </cell>
        </row>
        <row r="2185">
          <cell r="C2185">
            <v>13424.962</v>
          </cell>
          <cell r="D2185">
            <v>6.82</v>
          </cell>
          <cell r="G2185">
            <v>17203.599999999999</v>
          </cell>
          <cell r="H2185">
            <v>-4.484</v>
          </cell>
        </row>
        <row r="2186">
          <cell r="C2186">
            <v>13428.691000000001</v>
          </cell>
          <cell r="D2186">
            <v>6.859</v>
          </cell>
          <cell r="G2186">
            <v>17206.8</v>
          </cell>
          <cell r="H2186">
            <v>-2.5339999999999998</v>
          </cell>
        </row>
        <row r="2187">
          <cell r="C2187">
            <v>13433.037</v>
          </cell>
          <cell r="D2187">
            <v>7.0670000000000002</v>
          </cell>
          <cell r="G2187">
            <v>17210.302</v>
          </cell>
          <cell r="H2187">
            <v>-0.308</v>
          </cell>
        </row>
        <row r="2188">
          <cell r="C2188">
            <v>13437.141</v>
          </cell>
          <cell r="D2188">
            <v>7.4630000000000001</v>
          </cell>
          <cell r="G2188">
            <v>17213.666000000001</v>
          </cell>
          <cell r="H2188">
            <v>2.137</v>
          </cell>
        </row>
        <row r="2189">
          <cell r="C2189">
            <v>13442.08</v>
          </cell>
          <cell r="D2189">
            <v>8.1590000000000007</v>
          </cell>
          <cell r="G2189">
            <v>17215.888999999999</v>
          </cell>
          <cell r="H2189">
            <v>91.853999999999999</v>
          </cell>
        </row>
        <row r="2190">
          <cell r="C2190">
            <v>13447.496999999999</v>
          </cell>
          <cell r="D2190">
            <v>9.1720000000000006</v>
          </cell>
          <cell r="G2190">
            <v>17216.424999999999</v>
          </cell>
          <cell r="H2190">
            <v>4.4690000000000003</v>
          </cell>
        </row>
        <row r="2191">
          <cell r="C2191">
            <v>13454.892</v>
          </cell>
          <cell r="D2191">
            <v>10.643000000000001</v>
          </cell>
          <cell r="G2191">
            <v>17219.562999999998</v>
          </cell>
          <cell r="H2191">
            <v>7.407</v>
          </cell>
        </row>
        <row r="2192">
          <cell r="C2192">
            <v>13462.605</v>
          </cell>
          <cell r="D2192">
            <v>12.231999999999999</v>
          </cell>
          <cell r="G2192">
            <v>17222.157999999999</v>
          </cell>
          <cell r="H2192">
            <v>10.234</v>
          </cell>
        </row>
        <row r="2193">
          <cell r="C2193">
            <v>13471.514999999999</v>
          </cell>
          <cell r="D2193">
            <v>14.045999999999999</v>
          </cell>
          <cell r="G2193">
            <v>17225.397000000001</v>
          </cell>
          <cell r="H2193">
            <v>13.653</v>
          </cell>
        </row>
        <row r="2194">
          <cell r="C2194">
            <v>13479.263999999999</v>
          </cell>
          <cell r="D2194">
            <v>15.657</v>
          </cell>
          <cell r="G2194">
            <v>17226.079000000002</v>
          </cell>
          <cell r="H2194">
            <v>89.578000000000003</v>
          </cell>
        </row>
        <row r="2195">
          <cell r="C2195">
            <v>13485.806</v>
          </cell>
          <cell r="D2195">
            <v>16.858000000000001</v>
          </cell>
          <cell r="G2195">
            <v>17227.940999999999</v>
          </cell>
          <cell r="H2195">
            <v>16.367999999999999</v>
          </cell>
        </row>
        <row r="2196">
          <cell r="C2196">
            <v>13499.189</v>
          </cell>
          <cell r="D2196">
            <v>19.401</v>
          </cell>
          <cell r="G2196">
            <v>17229.838</v>
          </cell>
          <cell r="H2196">
            <v>18.533999999999999</v>
          </cell>
        </row>
        <row r="2197">
          <cell r="C2197">
            <v>13508.928</v>
          </cell>
          <cell r="D2197">
            <v>21.324999999999999</v>
          </cell>
          <cell r="G2197">
            <v>17231.808000000001</v>
          </cell>
          <cell r="H2197">
            <v>20.920999999999999</v>
          </cell>
        </row>
        <row r="2198">
          <cell r="C2198">
            <v>13513.825000000001</v>
          </cell>
          <cell r="D2198">
            <v>22.302</v>
          </cell>
          <cell r="G2198">
            <v>17233.467000000001</v>
          </cell>
          <cell r="H2198">
            <v>87.037999999999997</v>
          </cell>
        </row>
        <row r="2199">
          <cell r="C2199">
            <v>13518.790999999999</v>
          </cell>
          <cell r="D2199">
            <v>23.053000000000001</v>
          </cell>
          <cell r="G2199">
            <v>17233.900000000001</v>
          </cell>
          <cell r="H2199">
            <v>23.341000000000001</v>
          </cell>
        </row>
        <row r="2200">
          <cell r="C2200">
            <v>13523.823</v>
          </cell>
          <cell r="D2200">
            <v>23.555</v>
          </cell>
          <cell r="G2200">
            <v>17235.896000000001</v>
          </cell>
          <cell r="H2200">
            <v>25.498000000000001</v>
          </cell>
        </row>
        <row r="2201">
          <cell r="C2201">
            <v>13527.484</v>
          </cell>
          <cell r="D2201">
            <v>23.756</v>
          </cell>
          <cell r="G2201">
            <v>17237.944</v>
          </cell>
          <cell r="H2201">
            <v>28.33</v>
          </cell>
        </row>
        <row r="2202">
          <cell r="C2202">
            <v>13530.152</v>
          </cell>
          <cell r="D2202">
            <v>23.800999999999998</v>
          </cell>
          <cell r="G2202">
            <v>17238.677</v>
          </cell>
          <cell r="H2202">
            <v>84.704999999999998</v>
          </cell>
        </row>
        <row r="2203">
          <cell r="C2203">
            <v>13534.121999999999</v>
          </cell>
          <cell r="D2203">
            <v>23.754000000000001</v>
          </cell>
          <cell r="G2203">
            <v>17240.112000000001</v>
          </cell>
          <cell r="H2203">
            <v>31.071000000000002</v>
          </cell>
        </row>
        <row r="2204">
          <cell r="C2204">
            <v>13538.629000000001</v>
          </cell>
          <cell r="D2204">
            <v>23.565999999999999</v>
          </cell>
          <cell r="G2204">
            <v>17241.352999999999</v>
          </cell>
          <cell r="H2204">
            <v>32.725999999999999</v>
          </cell>
        </row>
        <row r="2205">
          <cell r="C2205">
            <v>13543.709000000001</v>
          </cell>
          <cell r="D2205">
            <v>23.097999999999999</v>
          </cell>
          <cell r="G2205">
            <v>17242.631000000001</v>
          </cell>
          <cell r="H2205">
            <v>82.340999999999994</v>
          </cell>
        </row>
        <row r="2206">
          <cell r="C2206">
            <v>13547.165000000001</v>
          </cell>
          <cell r="D2206">
            <v>22.629000000000001</v>
          </cell>
          <cell r="G2206">
            <v>17242.703000000001</v>
          </cell>
          <cell r="H2206">
            <v>34.795999999999999</v>
          </cell>
        </row>
        <row r="2207">
          <cell r="C2207">
            <v>13551.915000000001</v>
          </cell>
          <cell r="D2207">
            <v>21.908999999999999</v>
          </cell>
          <cell r="G2207">
            <v>17244.09</v>
          </cell>
          <cell r="H2207">
            <v>37.213999999999999</v>
          </cell>
        </row>
        <row r="2208">
          <cell r="C2208">
            <v>13560.707</v>
          </cell>
          <cell r="D2208">
            <v>20.422000000000001</v>
          </cell>
          <cell r="G2208">
            <v>17245.361000000001</v>
          </cell>
          <cell r="H2208">
            <v>39.503999999999998</v>
          </cell>
        </row>
        <row r="2209">
          <cell r="C2209">
            <v>13586.519</v>
          </cell>
          <cell r="D2209">
            <v>15.891</v>
          </cell>
          <cell r="G2209">
            <v>17245.808000000001</v>
          </cell>
          <cell r="H2209">
            <v>79.754000000000005</v>
          </cell>
        </row>
        <row r="2210">
          <cell r="C2210">
            <v>13593.691999999999</v>
          </cell>
          <cell r="D2210">
            <v>14.763999999999999</v>
          </cell>
          <cell r="G2210">
            <v>17246.985000000001</v>
          </cell>
          <cell r="H2210">
            <v>42.494</v>
          </cell>
        </row>
        <row r="2211">
          <cell r="C2211">
            <v>13604.377</v>
          </cell>
          <cell r="D2211">
            <v>13.339</v>
          </cell>
          <cell r="G2211">
            <v>17247.885999999999</v>
          </cell>
          <cell r="H2211">
            <v>44.408999999999999</v>
          </cell>
        </row>
        <row r="2212">
          <cell r="C2212">
            <v>13616.266</v>
          </cell>
          <cell r="D2212">
            <v>11.733000000000001</v>
          </cell>
          <cell r="G2212">
            <v>17248.058000000001</v>
          </cell>
          <cell r="H2212">
            <v>77.147000000000006</v>
          </cell>
        </row>
        <row r="2213">
          <cell r="C2213">
            <v>13628.056</v>
          </cell>
          <cell r="D2213">
            <v>9.6039999999999992</v>
          </cell>
          <cell r="G2213">
            <v>17249.348999999998</v>
          </cell>
          <cell r="H2213">
            <v>47.570999999999998</v>
          </cell>
        </row>
        <row r="2214">
          <cell r="C2214">
            <v>13632.088</v>
          </cell>
          <cell r="D2214">
            <v>8.82</v>
          </cell>
          <cell r="G2214">
            <v>17249.883000000002</v>
          </cell>
          <cell r="H2214">
            <v>74.73</v>
          </cell>
        </row>
        <row r="2215">
          <cell r="C2215">
            <v>13636.322</v>
          </cell>
          <cell r="D2215">
            <v>8.0660000000000007</v>
          </cell>
          <cell r="G2215">
            <v>17250.944</v>
          </cell>
          <cell r="H2215">
            <v>51.447000000000003</v>
          </cell>
        </row>
        <row r="2216">
          <cell r="C2216">
            <v>13639.698</v>
          </cell>
          <cell r="D2216">
            <v>7.577</v>
          </cell>
          <cell r="G2216">
            <v>17251.114000000001</v>
          </cell>
          <cell r="H2216">
            <v>72.44</v>
          </cell>
        </row>
        <row r="2217">
          <cell r="C2217">
            <v>13643.241</v>
          </cell>
          <cell r="D2217">
            <v>7.1790000000000003</v>
          </cell>
          <cell r="G2217">
            <v>17252.146000000001</v>
          </cell>
          <cell r="H2217">
            <v>54.985999999999997</v>
          </cell>
        </row>
        <row r="2218">
          <cell r="C2218">
            <v>13646.353999999999</v>
          </cell>
          <cell r="D2218">
            <v>6.931</v>
          </cell>
          <cell r="G2218">
            <v>17252.236000000001</v>
          </cell>
          <cell r="H2218">
            <v>69.495000000000005</v>
          </cell>
        </row>
        <row r="2219">
          <cell r="C2219">
            <v>13650.074000000001</v>
          </cell>
          <cell r="D2219">
            <v>6.7220000000000004</v>
          </cell>
          <cell r="G2219">
            <v>17252.775000000001</v>
          </cell>
          <cell r="H2219">
            <v>58.256999999999998</v>
          </cell>
        </row>
        <row r="2220">
          <cell r="C2220">
            <v>13653.313</v>
          </cell>
          <cell r="D2220">
            <v>6.4420000000000002</v>
          </cell>
          <cell r="G2220">
            <v>17252.863000000001</v>
          </cell>
          <cell r="H2220">
            <v>66.608000000000004</v>
          </cell>
        </row>
        <row r="2221">
          <cell r="C2221">
            <v>13658.641</v>
          </cell>
          <cell r="D2221">
            <v>6.3170000000000002</v>
          </cell>
          <cell r="G2221">
            <v>17253.169999999998</v>
          </cell>
          <cell r="H2221">
            <v>61.087000000000003</v>
          </cell>
        </row>
        <row r="2222">
          <cell r="C2222">
            <v>13666.873</v>
          </cell>
          <cell r="D2222">
            <v>5.9660000000000002</v>
          </cell>
          <cell r="G2222">
            <v>17253.333999999999</v>
          </cell>
          <cell r="H2222">
            <v>63.625</v>
          </cell>
        </row>
        <row r="2223">
          <cell r="C2223">
            <v>13671.11</v>
          </cell>
          <cell r="D2223">
            <v>5.6849999999999996</v>
          </cell>
          <cell r="G2223">
            <v>17692.346000000001</v>
          </cell>
          <cell r="H2223">
            <v>86.185000000000002</v>
          </cell>
        </row>
        <row r="2224">
          <cell r="C2224">
            <v>13674.289000000001</v>
          </cell>
          <cell r="D2224">
            <v>5.5289999999999999</v>
          </cell>
          <cell r="G2224">
            <v>17697.448</v>
          </cell>
          <cell r="H2224">
            <v>80.335999999999999</v>
          </cell>
        </row>
        <row r="2225">
          <cell r="C2225">
            <v>13678.058999999999</v>
          </cell>
          <cell r="D2225">
            <v>5.5460000000000003</v>
          </cell>
          <cell r="G2225">
            <v>17703.724999999999</v>
          </cell>
          <cell r="H2225">
            <v>73.221999999999994</v>
          </cell>
        </row>
        <row r="2226">
          <cell r="C2226">
            <v>13680.563</v>
          </cell>
          <cell r="D2226">
            <v>5.7190000000000003</v>
          </cell>
          <cell r="G2226">
            <v>17712.414000000001</v>
          </cell>
          <cell r="H2226">
            <v>64.040000000000006</v>
          </cell>
        </row>
        <row r="2227">
          <cell r="C2227">
            <v>13686.303</v>
          </cell>
          <cell r="D2227">
            <v>6.1740000000000004</v>
          </cell>
          <cell r="G2227">
            <v>17719.347000000002</v>
          </cell>
          <cell r="H2227">
            <v>57.411999999999999</v>
          </cell>
        </row>
        <row r="2228">
          <cell r="C2228">
            <v>13691.665999999999</v>
          </cell>
          <cell r="D2228">
            <v>6.3680000000000003</v>
          </cell>
          <cell r="G2228">
            <v>17730.935000000001</v>
          </cell>
          <cell r="H2228">
            <v>48.515999999999998</v>
          </cell>
        </row>
        <row r="2229">
          <cell r="C2229">
            <v>13696.093000000001</v>
          </cell>
          <cell r="D2229">
            <v>6.6310000000000002</v>
          </cell>
          <cell r="G2229">
            <v>17744.166000000001</v>
          </cell>
          <cell r="H2229">
            <v>41.087000000000003</v>
          </cell>
        </row>
        <row r="2230">
          <cell r="C2230">
            <v>13700.475</v>
          </cell>
          <cell r="D2230">
            <v>7.0720000000000001</v>
          </cell>
          <cell r="G2230">
            <v>17753.312999999998</v>
          </cell>
          <cell r="H2230">
            <v>37.274999999999999</v>
          </cell>
        </row>
        <row r="2231">
          <cell r="C2231">
            <v>13706.743</v>
          </cell>
          <cell r="D2231">
            <v>7.7060000000000004</v>
          </cell>
          <cell r="G2231">
            <v>17756.48</v>
          </cell>
          <cell r="H2231">
            <v>36.177</v>
          </cell>
        </row>
        <row r="2232">
          <cell r="C2232">
            <v>13714.968000000001</v>
          </cell>
          <cell r="D2232">
            <v>8.5419999999999998</v>
          </cell>
          <cell r="G2232">
            <v>17759.058000000001</v>
          </cell>
          <cell r="H2232">
            <v>35.249000000000002</v>
          </cell>
        </row>
        <row r="2233">
          <cell r="C2233">
            <v>13722.295</v>
          </cell>
          <cell r="D2233">
            <v>9.3879999999999999</v>
          </cell>
          <cell r="G2233">
            <v>17762.448</v>
          </cell>
          <cell r="H2233">
            <v>34.012999999999998</v>
          </cell>
        </row>
        <row r="2234">
          <cell r="C2234">
            <v>13728.287</v>
          </cell>
          <cell r="D2234">
            <v>10.007999999999999</v>
          </cell>
          <cell r="G2234">
            <v>17765.275000000001</v>
          </cell>
          <cell r="H2234">
            <v>33.107999999999997</v>
          </cell>
        </row>
        <row r="2235">
          <cell r="C2235">
            <v>13740.02</v>
          </cell>
          <cell r="D2235">
            <v>10.433999999999999</v>
          </cell>
          <cell r="G2235">
            <v>17768.466</v>
          </cell>
          <cell r="H2235">
            <v>32.012</v>
          </cell>
        </row>
        <row r="2236">
          <cell r="C2236">
            <v>13748.61</v>
          </cell>
          <cell r="D2236">
            <v>10.628</v>
          </cell>
          <cell r="G2236">
            <v>17771.332999999999</v>
          </cell>
          <cell r="H2236">
            <v>30.998000000000001</v>
          </cell>
        </row>
        <row r="2237">
          <cell r="C2237">
            <v>13753.821</v>
          </cell>
          <cell r="D2237">
            <v>10.827</v>
          </cell>
          <cell r="G2237">
            <v>17774.008999999998</v>
          </cell>
          <cell r="H2237">
            <v>30.013000000000002</v>
          </cell>
        </row>
        <row r="2238">
          <cell r="C2238">
            <v>13754.63</v>
          </cell>
          <cell r="D2238">
            <v>11.018000000000001</v>
          </cell>
          <cell r="G2238">
            <v>17777.010999999999</v>
          </cell>
          <cell r="H2238">
            <v>28.733000000000001</v>
          </cell>
        </row>
        <row r="2239">
          <cell r="C2239">
            <v>13760.51</v>
          </cell>
          <cell r="D2239">
            <v>11.263999999999999</v>
          </cell>
          <cell r="G2239">
            <v>17779.755000000001</v>
          </cell>
          <cell r="H2239">
            <v>27.669</v>
          </cell>
        </row>
        <row r="2240">
          <cell r="C2240">
            <v>13767.359</v>
          </cell>
          <cell r="D2240">
            <v>11.407</v>
          </cell>
          <cell r="G2240">
            <v>17782.376</v>
          </cell>
          <cell r="H2240">
            <v>26.686</v>
          </cell>
        </row>
        <row r="2241">
          <cell r="C2241">
            <v>13775.603999999999</v>
          </cell>
          <cell r="D2241">
            <v>11.186</v>
          </cell>
          <cell r="G2241">
            <v>17785.335999999999</v>
          </cell>
          <cell r="H2241">
            <v>25.443000000000001</v>
          </cell>
        </row>
        <row r="2242">
          <cell r="C2242">
            <v>13779.558999999999</v>
          </cell>
          <cell r="D2242">
            <v>10.981999999999999</v>
          </cell>
          <cell r="G2242">
            <v>17788.757000000001</v>
          </cell>
          <cell r="H2242">
            <v>23.931000000000001</v>
          </cell>
        </row>
        <row r="2243">
          <cell r="C2243">
            <v>13782.217000000001</v>
          </cell>
          <cell r="D2243">
            <v>10.858000000000001</v>
          </cell>
          <cell r="G2243">
            <v>17791.605</v>
          </cell>
          <cell r="H2243">
            <v>22.631</v>
          </cell>
        </row>
        <row r="2244">
          <cell r="C2244">
            <v>13785.742</v>
          </cell>
          <cell r="D2244">
            <v>10.635</v>
          </cell>
          <cell r="G2244">
            <v>17794.677</v>
          </cell>
          <cell r="H2244">
            <v>21.204999999999998</v>
          </cell>
        </row>
        <row r="2245">
          <cell r="C2245">
            <v>13789.04</v>
          </cell>
          <cell r="D2245">
            <v>10.395</v>
          </cell>
          <cell r="G2245">
            <v>17797.451000000001</v>
          </cell>
          <cell r="H2245">
            <v>19.754999999999999</v>
          </cell>
        </row>
        <row r="2246">
          <cell r="C2246">
            <v>13793.022999999999</v>
          </cell>
          <cell r="D2246">
            <v>10.053000000000001</v>
          </cell>
          <cell r="G2246">
            <v>17799.955999999998</v>
          </cell>
          <cell r="H2246">
            <v>18.416</v>
          </cell>
        </row>
        <row r="2247">
          <cell r="C2247">
            <v>13797.630999999999</v>
          </cell>
          <cell r="D2247">
            <v>9.8010000000000002</v>
          </cell>
          <cell r="G2247">
            <v>17802.510999999999</v>
          </cell>
          <cell r="H2247">
            <v>17.027000000000001</v>
          </cell>
        </row>
        <row r="2248">
          <cell r="C2248">
            <v>13804.117</v>
          </cell>
          <cell r="D2248">
            <v>9.2249999999999996</v>
          </cell>
          <cell r="G2248">
            <v>17806.29</v>
          </cell>
          <cell r="H2248">
            <v>15.119</v>
          </cell>
        </row>
        <row r="2249">
          <cell r="C2249">
            <v>13811.242</v>
          </cell>
          <cell r="D2249">
            <v>8.6620000000000008</v>
          </cell>
          <cell r="G2249">
            <v>17809.204000000002</v>
          </cell>
          <cell r="H2249">
            <v>13.58</v>
          </cell>
        </row>
        <row r="2250">
          <cell r="C2250">
            <v>13818.1</v>
          </cell>
          <cell r="D2250">
            <v>8.3780000000000001</v>
          </cell>
          <cell r="G2250">
            <v>17818.337</v>
          </cell>
          <cell r="H2250">
            <v>9.4710000000000001</v>
          </cell>
        </row>
        <row r="2251">
          <cell r="C2251">
            <v>13821.097</v>
          </cell>
          <cell r="D2251">
            <v>8.3469999999999995</v>
          </cell>
          <cell r="G2251">
            <v>17833.433000000001</v>
          </cell>
          <cell r="H2251">
            <v>3.96</v>
          </cell>
        </row>
        <row r="2252">
          <cell r="C2252">
            <v>13825.084999999999</v>
          </cell>
          <cell r="D2252">
            <v>7.9610000000000003</v>
          </cell>
          <cell r="G2252">
            <v>17846.313999999998</v>
          </cell>
          <cell r="H2252">
            <v>0.90900000000000003</v>
          </cell>
        </row>
        <row r="2253">
          <cell r="C2253">
            <v>13827.467000000001</v>
          </cell>
          <cell r="D2253">
            <v>7.5960000000000001</v>
          </cell>
          <cell r="G2253">
            <v>17874.314999999999</v>
          </cell>
          <cell r="H2253">
            <v>-1.5129999999999999</v>
          </cell>
        </row>
        <row r="2254">
          <cell r="C2254">
            <v>13828.572</v>
          </cell>
          <cell r="D2254">
            <v>7.2990000000000004</v>
          </cell>
          <cell r="G2254">
            <v>17917.623</v>
          </cell>
          <cell r="H2254">
            <v>-1.7549999999999999</v>
          </cell>
        </row>
        <row r="2255">
          <cell r="C2255">
            <v>13832.245000000001</v>
          </cell>
          <cell r="D2255">
            <v>7.0650000000000004</v>
          </cell>
          <cell r="G2255">
            <v>17943.129000000001</v>
          </cell>
          <cell r="H2255">
            <v>-1.877</v>
          </cell>
        </row>
        <row r="2256">
          <cell r="C2256">
            <v>13835.165000000001</v>
          </cell>
          <cell r="D2256">
            <v>6.9820000000000002</v>
          </cell>
          <cell r="G2256">
            <v>17980.746999999999</v>
          </cell>
          <cell r="H2256">
            <v>-2.9729999999999999</v>
          </cell>
        </row>
        <row r="2257">
          <cell r="C2257">
            <v>13837.698</v>
          </cell>
          <cell r="D2257">
            <v>6.9279999999999999</v>
          </cell>
          <cell r="G2257">
            <v>17986.52</v>
          </cell>
          <cell r="H2257">
            <v>-3.4790000000000001</v>
          </cell>
        </row>
        <row r="2258">
          <cell r="C2258">
            <v>13841.065000000001</v>
          </cell>
          <cell r="D2258">
            <v>6.8970000000000002</v>
          </cell>
          <cell r="G2258">
            <v>17991.55</v>
          </cell>
          <cell r="H2258">
            <v>-3.915</v>
          </cell>
        </row>
        <row r="2259">
          <cell r="C2259">
            <v>13845.647000000001</v>
          </cell>
          <cell r="D2259">
            <v>7.0549999999999997</v>
          </cell>
          <cell r="G2259">
            <v>17995.996999999999</v>
          </cell>
          <cell r="H2259">
            <v>-4.2380000000000004</v>
          </cell>
        </row>
        <row r="2260">
          <cell r="C2260">
            <v>13850.848</v>
          </cell>
          <cell r="D2260">
            <v>7.1289999999999996</v>
          </cell>
          <cell r="G2260">
            <v>18001.107</v>
          </cell>
          <cell r="H2260">
            <v>-4.569</v>
          </cell>
        </row>
        <row r="2261">
          <cell r="C2261">
            <v>13855.933000000001</v>
          </cell>
          <cell r="D2261">
            <v>6.8659999999999997</v>
          </cell>
          <cell r="G2261">
            <v>18006.824000000001</v>
          </cell>
          <cell r="H2261">
            <v>-4.9400000000000004</v>
          </cell>
        </row>
        <row r="2262">
          <cell r="C2262">
            <v>13861.674999999999</v>
          </cell>
          <cell r="D2262">
            <v>6.5709999999999997</v>
          </cell>
          <cell r="G2262">
            <v>18010.182000000001</v>
          </cell>
          <cell r="H2262">
            <v>-5.0419999999999998</v>
          </cell>
        </row>
        <row r="2263">
          <cell r="C2263">
            <v>13866.781999999999</v>
          </cell>
          <cell r="D2263">
            <v>6.3049999999999997</v>
          </cell>
          <cell r="G2263">
            <v>18013.569</v>
          </cell>
          <cell r="H2263">
            <v>-4.9800000000000004</v>
          </cell>
        </row>
        <row r="2264">
          <cell r="C2264">
            <v>13872.243</v>
          </cell>
          <cell r="D2264">
            <v>6.1280000000000001</v>
          </cell>
          <cell r="G2264">
            <v>18017.132000000001</v>
          </cell>
          <cell r="H2264">
            <v>-4.8120000000000003</v>
          </cell>
        </row>
        <row r="2265">
          <cell r="C2265">
            <v>13877.879000000001</v>
          </cell>
          <cell r="D2265">
            <v>6.0190000000000001</v>
          </cell>
          <cell r="G2265">
            <v>18021.045999999998</v>
          </cell>
          <cell r="H2265">
            <v>-4.5780000000000003</v>
          </cell>
        </row>
        <row r="2266">
          <cell r="C2266">
            <v>13883.757</v>
          </cell>
          <cell r="D2266">
            <v>6.0119999999999996</v>
          </cell>
          <cell r="G2266">
            <v>18025.954000000002</v>
          </cell>
          <cell r="H2266">
            <v>-4.1820000000000004</v>
          </cell>
        </row>
        <row r="2267">
          <cell r="C2267">
            <v>13890.2</v>
          </cell>
          <cell r="D2267">
            <v>5.7850000000000001</v>
          </cell>
          <cell r="G2267">
            <v>18029.698</v>
          </cell>
          <cell r="H2267">
            <v>-3.758</v>
          </cell>
        </row>
        <row r="2268">
          <cell r="C2268">
            <v>13897.473</v>
          </cell>
          <cell r="D2268">
            <v>5.5540000000000003</v>
          </cell>
          <cell r="G2268">
            <v>18034.691999999999</v>
          </cell>
          <cell r="H2268">
            <v>-3.3</v>
          </cell>
        </row>
        <row r="2269">
          <cell r="C2269">
            <v>13903.742</v>
          </cell>
          <cell r="D2269">
            <v>5.4370000000000003</v>
          </cell>
          <cell r="G2269">
            <v>18047.892</v>
          </cell>
          <cell r="H2269">
            <v>-2.5350000000000001</v>
          </cell>
        </row>
        <row r="2270">
          <cell r="C2270">
            <v>13910.41</v>
          </cell>
          <cell r="D2270">
            <v>5.5369999999999999</v>
          </cell>
          <cell r="G2270">
            <v>18065.564999999999</v>
          </cell>
          <cell r="H2270">
            <v>-1.9730000000000001</v>
          </cell>
        </row>
        <row r="2271">
          <cell r="C2271">
            <v>13914.623</v>
          </cell>
          <cell r="D2271">
            <v>5.4749999999999996</v>
          </cell>
          <cell r="G2271">
            <v>18082.138999999999</v>
          </cell>
          <cell r="H2271">
            <v>-1.974</v>
          </cell>
        </row>
        <row r="2272">
          <cell r="C2272">
            <v>13918.968000000001</v>
          </cell>
          <cell r="D2272">
            <v>5.74</v>
          </cell>
          <cell r="G2272">
            <v>18107.22</v>
          </cell>
          <cell r="H2272">
            <v>-1.93</v>
          </cell>
        </row>
        <row r="2273">
          <cell r="C2273">
            <v>13923.589</v>
          </cell>
          <cell r="D2273">
            <v>5.8869999999999996</v>
          </cell>
          <cell r="G2273">
            <v>18147.225999999999</v>
          </cell>
          <cell r="H2273">
            <v>-1.8939999999999999</v>
          </cell>
        </row>
        <row r="2274">
          <cell r="C2274">
            <v>13927.675999999999</v>
          </cell>
          <cell r="D2274">
            <v>5.78</v>
          </cell>
          <cell r="G2274">
            <v>18202.34</v>
          </cell>
          <cell r="H2274">
            <v>-2.0089999999999999</v>
          </cell>
        </row>
        <row r="2275">
          <cell r="C2275">
            <v>13935.066000000001</v>
          </cell>
          <cell r="D2275">
            <v>5.7229999999999999</v>
          </cell>
          <cell r="G2275">
            <v>18251.07</v>
          </cell>
          <cell r="H2275">
            <v>-2.0840000000000001</v>
          </cell>
        </row>
        <row r="2276">
          <cell r="C2276">
            <v>13944.072</v>
          </cell>
          <cell r="D2276">
            <v>5.69</v>
          </cell>
          <cell r="G2276">
            <v>18332.392</v>
          </cell>
          <cell r="H2276">
            <v>-2.202</v>
          </cell>
        </row>
        <row r="2277">
          <cell r="C2277">
            <v>13952.934999999999</v>
          </cell>
          <cell r="D2277">
            <v>5.165</v>
          </cell>
          <cell r="G2277">
            <v>18353.516</v>
          </cell>
          <cell r="H2277">
            <v>-2.1509999999999998</v>
          </cell>
        </row>
        <row r="2278">
          <cell r="C2278">
            <v>13960.348</v>
          </cell>
          <cell r="D2278">
            <v>5.024</v>
          </cell>
          <cell r="G2278">
            <v>18364.607</v>
          </cell>
          <cell r="H2278">
            <v>-2.21</v>
          </cell>
        </row>
        <row r="2279">
          <cell r="C2279">
            <v>13985.388999999999</v>
          </cell>
          <cell r="D2279">
            <v>5.2949999999999999</v>
          </cell>
          <cell r="G2279">
            <v>18376.239000000001</v>
          </cell>
          <cell r="H2279">
            <v>-2.177</v>
          </cell>
        </row>
        <row r="2280">
          <cell r="C2280">
            <v>13992.582</v>
          </cell>
          <cell r="D2280">
            <v>5.3620000000000001</v>
          </cell>
          <cell r="G2280">
            <v>18384.478999999999</v>
          </cell>
          <cell r="H2280">
            <v>-2.1269999999999998</v>
          </cell>
        </row>
        <row r="2281">
          <cell r="C2281">
            <v>13999.441000000001</v>
          </cell>
          <cell r="D2281">
            <v>5.1440000000000001</v>
          </cell>
          <cell r="G2281">
            <v>18391.653999999999</v>
          </cell>
          <cell r="H2281">
            <v>-2.1789999999999998</v>
          </cell>
        </row>
        <row r="2282">
          <cell r="C2282">
            <v>14029.263999999999</v>
          </cell>
          <cell r="D2282">
            <v>5.806</v>
          </cell>
          <cell r="G2282">
            <v>18397.990000000002</v>
          </cell>
          <cell r="H2282">
            <v>-2.2799999999999998</v>
          </cell>
        </row>
        <row r="2283">
          <cell r="C2283">
            <v>14036.145</v>
          </cell>
          <cell r="D2283">
            <v>5.8029999999999999</v>
          </cell>
          <cell r="G2283">
            <v>18403.591</v>
          </cell>
          <cell r="H2283">
            <v>-2.335</v>
          </cell>
        </row>
        <row r="2284">
          <cell r="C2284">
            <v>14040.058000000001</v>
          </cell>
          <cell r="D2284">
            <v>5.7089999999999996</v>
          </cell>
          <cell r="G2284">
            <v>18407.588</v>
          </cell>
          <cell r="H2284">
            <v>-2.5030000000000001</v>
          </cell>
        </row>
        <row r="2285">
          <cell r="C2285">
            <v>14047.281000000001</v>
          </cell>
          <cell r="D2285">
            <v>6.2460000000000004</v>
          </cell>
          <cell r="G2285">
            <v>18411.809000000001</v>
          </cell>
          <cell r="H2285">
            <v>-2.4020000000000001</v>
          </cell>
        </row>
        <row r="2286">
          <cell r="C2286">
            <v>14054.29</v>
          </cell>
          <cell r="D2286">
            <v>5.94</v>
          </cell>
          <cell r="G2286">
            <v>18416.84</v>
          </cell>
          <cell r="H2286">
            <v>-2.3370000000000002</v>
          </cell>
        </row>
        <row r="2287">
          <cell r="C2287">
            <v>14059.494000000001</v>
          </cell>
          <cell r="D2287">
            <v>5.9409999999999998</v>
          </cell>
          <cell r="G2287">
            <v>18421.837</v>
          </cell>
          <cell r="H2287">
            <v>-2.33</v>
          </cell>
        </row>
        <row r="2288">
          <cell r="C2288">
            <v>14069.311</v>
          </cell>
          <cell r="D2288">
            <v>5.9560000000000004</v>
          </cell>
          <cell r="G2288">
            <v>18426.374</v>
          </cell>
          <cell r="H2288">
            <v>-2.2709999999999999</v>
          </cell>
        </row>
        <row r="2289">
          <cell r="C2289">
            <v>14079.566999999999</v>
          </cell>
          <cell r="D2289">
            <v>5.665</v>
          </cell>
          <cell r="G2289">
            <v>18432.526999999998</v>
          </cell>
          <cell r="H2289">
            <v>-2.1339999999999999</v>
          </cell>
        </row>
        <row r="2290">
          <cell r="C2290">
            <v>14092.432000000001</v>
          </cell>
          <cell r="D2290">
            <v>5.468</v>
          </cell>
          <cell r="G2290">
            <v>18435.569</v>
          </cell>
          <cell r="H2290">
            <v>-2.1309999999999998</v>
          </cell>
        </row>
        <row r="2291">
          <cell r="C2291">
            <v>14102.361000000001</v>
          </cell>
          <cell r="D2291">
            <v>5.23</v>
          </cell>
          <cell r="G2291">
            <v>18438.617999999999</v>
          </cell>
          <cell r="H2291">
            <v>-2.0779999999999998</v>
          </cell>
        </row>
        <row r="2292">
          <cell r="C2292">
            <v>14106.344999999999</v>
          </cell>
          <cell r="D2292">
            <v>5.4420000000000002</v>
          </cell>
          <cell r="G2292">
            <v>18442.241000000002</v>
          </cell>
          <cell r="H2292">
            <v>-2.1</v>
          </cell>
        </row>
        <row r="2293">
          <cell r="C2293">
            <v>14110.54</v>
          </cell>
          <cell r="D2293">
            <v>5.9249999999999998</v>
          </cell>
          <cell r="G2293">
            <v>18445.021000000001</v>
          </cell>
          <cell r="H2293">
            <v>-2.0859999999999999</v>
          </cell>
        </row>
        <row r="2294">
          <cell r="C2294">
            <v>14119.957</v>
          </cell>
          <cell r="D2294">
            <v>5.7389999999999999</v>
          </cell>
          <cell r="G2294">
            <v>18447.749</v>
          </cell>
          <cell r="H2294">
            <v>-2.0950000000000002</v>
          </cell>
        </row>
        <row r="2295">
          <cell r="C2295">
            <v>14132.671</v>
          </cell>
          <cell r="D2295">
            <v>5.202</v>
          </cell>
          <cell r="G2295">
            <v>18451.169999999998</v>
          </cell>
          <cell r="H2295">
            <v>-2.1269999999999998</v>
          </cell>
        </row>
        <row r="2296">
          <cell r="C2296">
            <v>14140.376</v>
          </cell>
          <cell r="D2296">
            <v>5.3849999999999998</v>
          </cell>
          <cell r="G2296">
            <v>18454.925999999999</v>
          </cell>
          <cell r="H2296">
            <v>-2.19</v>
          </cell>
        </row>
        <row r="2297">
          <cell r="C2297">
            <v>14147.054</v>
          </cell>
          <cell r="D2297">
            <v>5.4160000000000004</v>
          </cell>
          <cell r="G2297">
            <v>18458.376</v>
          </cell>
          <cell r="H2297">
            <v>-2.1920000000000002</v>
          </cell>
        </row>
        <row r="2298">
          <cell r="C2298">
            <v>14153.621999999999</v>
          </cell>
          <cell r="D2298">
            <v>5.5069999999999997</v>
          </cell>
          <cell r="G2298">
            <v>18461.511999999999</v>
          </cell>
          <cell r="H2298">
            <v>-2.2160000000000002</v>
          </cell>
        </row>
        <row r="2299">
          <cell r="C2299">
            <v>14157.23</v>
          </cell>
          <cell r="D2299">
            <v>5.63</v>
          </cell>
          <cell r="G2299">
            <v>18464.993999999999</v>
          </cell>
          <cell r="H2299">
            <v>-2.23</v>
          </cell>
        </row>
        <row r="2300">
          <cell r="C2300">
            <v>14164.291999999999</v>
          </cell>
          <cell r="D2300">
            <v>5.5810000000000004</v>
          </cell>
          <cell r="G2300">
            <v>18469.031999999999</v>
          </cell>
          <cell r="H2300">
            <v>-2.2989999999999999</v>
          </cell>
        </row>
        <row r="2301">
          <cell r="C2301">
            <v>14172.004999999999</v>
          </cell>
          <cell r="D2301">
            <v>5.5049999999999999</v>
          </cell>
          <cell r="G2301">
            <v>18472.363000000001</v>
          </cell>
          <cell r="H2301">
            <v>-2.27</v>
          </cell>
        </row>
        <row r="2302">
          <cell r="C2302">
            <v>14181.191999999999</v>
          </cell>
          <cell r="D2302">
            <v>5.8959999999999999</v>
          </cell>
          <cell r="G2302">
            <v>18475.548999999999</v>
          </cell>
          <cell r="H2302">
            <v>-2.2919999999999998</v>
          </cell>
        </row>
        <row r="2303">
          <cell r="C2303">
            <v>14192.597</v>
          </cell>
          <cell r="D2303">
            <v>6.4980000000000002</v>
          </cell>
          <cell r="G2303">
            <v>18478.587</v>
          </cell>
          <cell r="H2303">
            <v>-2.2000000000000002</v>
          </cell>
        </row>
        <row r="2304">
          <cell r="C2304">
            <v>14207.117</v>
          </cell>
          <cell r="D2304">
            <v>7.3620000000000001</v>
          </cell>
          <cell r="G2304">
            <v>18482.187000000002</v>
          </cell>
          <cell r="H2304">
            <v>-2.17</v>
          </cell>
        </row>
        <row r="2305">
          <cell r="C2305">
            <v>14217.632</v>
          </cell>
          <cell r="D2305">
            <v>8.0210000000000008</v>
          </cell>
          <cell r="G2305">
            <v>18486.264999999999</v>
          </cell>
          <cell r="H2305">
            <v>-2.1509999999999998</v>
          </cell>
        </row>
        <row r="2306">
          <cell r="C2306">
            <v>14227.064</v>
          </cell>
          <cell r="D2306">
            <v>7.468</v>
          </cell>
          <cell r="G2306">
            <v>18490.342000000001</v>
          </cell>
          <cell r="H2306">
            <v>-2.1280000000000001</v>
          </cell>
        </row>
        <row r="2307">
          <cell r="C2307">
            <v>14242.589</v>
          </cell>
          <cell r="D2307">
            <v>8.1920000000000002</v>
          </cell>
          <cell r="G2307">
            <v>18494.739000000001</v>
          </cell>
          <cell r="H2307">
            <v>-2.0270000000000001</v>
          </cell>
        </row>
        <row r="2308">
          <cell r="C2308">
            <v>14255.017</v>
          </cell>
          <cell r="D2308">
            <v>8.4440000000000008</v>
          </cell>
          <cell r="G2308">
            <v>18499.651000000002</v>
          </cell>
          <cell r="H2308">
            <v>-1.9790000000000001</v>
          </cell>
        </row>
        <row r="2309">
          <cell r="C2309">
            <v>14267.172</v>
          </cell>
          <cell r="D2309">
            <v>8.1850000000000005</v>
          </cell>
          <cell r="G2309">
            <v>18512.848000000002</v>
          </cell>
          <cell r="H2309">
            <v>-1.93</v>
          </cell>
        </row>
        <row r="2310">
          <cell r="C2310">
            <v>14278.376</v>
          </cell>
          <cell r="D2310">
            <v>7.8120000000000003</v>
          </cell>
          <cell r="G2310">
            <v>18519.504000000001</v>
          </cell>
          <cell r="H2310">
            <v>-1.8260000000000001</v>
          </cell>
        </row>
        <row r="2311">
          <cell r="C2311">
            <v>14292.239</v>
          </cell>
          <cell r="D2311">
            <v>7.3529999999999998</v>
          </cell>
          <cell r="G2311">
            <v>18531.072</v>
          </cell>
          <cell r="H2311">
            <v>-1.788</v>
          </cell>
        </row>
        <row r="2312">
          <cell r="C2312">
            <v>14306.049000000001</v>
          </cell>
          <cell r="D2312">
            <v>6.7839999999999998</v>
          </cell>
          <cell r="G2312">
            <v>18545.593000000001</v>
          </cell>
          <cell r="H2312">
            <v>-1.7669999999999999</v>
          </cell>
        </row>
        <row r="2313">
          <cell r="C2313">
            <v>14324.834000000001</v>
          </cell>
          <cell r="D2313">
            <v>6.2290000000000001</v>
          </cell>
          <cell r="G2313">
            <v>18558.243999999999</v>
          </cell>
          <cell r="H2313">
            <v>-1.7629999999999999</v>
          </cell>
        </row>
        <row r="2314">
          <cell r="C2314">
            <v>14330.968000000001</v>
          </cell>
          <cell r="D2314">
            <v>6.0229999999999997</v>
          </cell>
          <cell r="G2314">
            <v>18575.455000000002</v>
          </cell>
          <cell r="H2314">
            <v>-1.7869999999999999</v>
          </cell>
        </row>
        <row r="2315">
          <cell r="C2315">
            <v>14343.484</v>
          </cell>
          <cell r="D2315">
            <v>5.6879999999999997</v>
          </cell>
          <cell r="G2315">
            <v>18602.516</v>
          </cell>
          <cell r="H2315">
            <v>-1.84</v>
          </cell>
        </row>
        <row r="2316">
          <cell r="C2316">
            <v>14357.099</v>
          </cell>
          <cell r="D2316">
            <v>5.3869999999999996</v>
          </cell>
          <cell r="G2316">
            <v>18643.114000000001</v>
          </cell>
          <cell r="H2316">
            <v>-1.8169999999999999</v>
          </cell>
        </row>
        <row r="2317">
          <cell r="C2317">
            <v>14363.88</v>
          </cell>
          <cell r="D2317">
            <v>5.3529999999999998</v>
          </cell>
          <cell r="G2317">
            <v>18703.722000000002</v>
          </cell>
          <cell r="H2317">
            <v>-1.835</v>
          </cell>
        </row>
        <row r="2318">
          <cell r="C2318">
            <v>14373.569</v>
          </cell>
          <cell r="D2318">
            <v>5.681</v>
          </cell>
          <cell r="G2318">
            <v>18746.031999999999</v>
          </cell>
          <cell r="H2318">
            <v>-1.792</v>
          </cell>
        </row>
        <row r="2319">
          <cell r="C2319">
            <v>14392.669</v>
          </cell>
          <cell r="D2319">
            <v>5.774</v>
          </cell>
          <cell r="G2319">
            <v>18784.150000000001</v>
          </cell>
          <cell r="H2319">
            <v>-1.762</v>
          </cell>
        </row>
        <row r="2320">
          <cell r="C2320">
            <v>14401.089</v>
          </cell>
          <cell r="D2320">
            <v>5.665</v>
          </cell>
          <cell r="G2320">
            <v>18793.235000000001</v>
          </cell>
          <cell r="H2320">
            <v>-1.8839999999999999</v>
          </cell>
        </row>
        <row r="2321">
          <cell r="C2321">
            <v>14409.525</v>
          </cell>
          <cell r="D2321">
            <v>5.64</v>
          </cell>
          <cell r="G2321">
            <v>18804.107</v>
          </cell>
          <cell r="H2321">
            <v>-2.073</v>
          </cell>
        </row>
        <row r="2322">
          <cell r="C2322">
            <v>14422.252</v>
          </cell>
          <cell r="D2322">
            <v>5.6580000000000004</v>
          </cell>
          <cell r="G2322">
            <v>18812.969000000001</v>
          </cell>
          <cell r="H2322">
            <v>-2.3090000000000002</v>
          </cell>
        </row>
        <row r="2323">
          <cell r="C2323">
            <v>14430.686</v>
          </cell>
          <cell r="D2323">
            <v>5.5750000000000002</v>
          </cell>
          <cell r="G2323">
            <v>18820.998</v>
          </cell>
          <cell r="H2323">
            <v>-2.605</v>
          </cell>
        </row>
        <row r="2324">
          <cell r="C2324">
            <v>14441.986000000001</v>
          </cell>
          <cell r="D2324">
            <v>5.2439999999999998</v>
          </cell>
          <cell r="G2324">
            <v>18830.002</v>
          </cell>
          <cell r="H2324">
            <v>-2.8540000000000001</v>
          </cell>
        </row>
        <row r="2325">
          <cell r="C2325">
            <v>14454.543</v>
          </cell>
          <cell r="D2325">
            <v>5.173</v>
          </cell>
          <cell r="G2325">
            <v>18841.29</v>
          </cell>
          <cell r="H2325">
            <v>-3.008</v>
          </cell>
        </row>
        <row r="2326">
          <cell r="C2326">
            <v>14466.332</v>
          </cell>
          <cell r="D2326">
            <v>5.032</v>
          </cell>
          <cell r="G2326">
            <v>18847.482</v>
          </cell>
          <cell r="H2326">
            <v>-3.0259999999999998</v>
          </cell>
        </row>
        <row r="2327">
          <cell r="C2327">
            <v>14478.944</v>
          </cell>
          <cell r="D2327">
            <v>4.9260000000000002</v>
          </cell>
          <cell r="G2327">
            <v>18852.144</v>
          </cell>
          <cell r="H2327">
            <v>-2.9740000000000002</v>
          </cell>
        </row>
        <row r="2328">
          <cell r="C2328">
            <v>14493.868</v>
          </cell>
          <cell r="D2328">
            <v>4.718</v>
          </cell>
          <cell r="G2328">
            <v>18856.546999999999</v>
          </cell>
          <cell r="H2328">
            <v>-2.988</v>
          </cell>
        </row>
        <row r="2329">
          <cell r="C2329">
            <v>14507.441999999999</v>
          </cell>
          <cell r="D2329">
            <v>4.1769999999999996</v>
          </cell>
          <cell r="G2329">
            <v>18861.911</v>
          </cell>
          <cell r="H2329">
            <v>-2.9369999999999998</v>
          </cell>
        </row>
        <row r="2330">
          <cell r="C2330">
            <v>14519.474</v>
          </cell>
          <cell r="D2330">
            <v>3.7170000000000001</v>
          </cell>
          <cell r="G2330">
            <v>18866.762999999999</v>
          </cell>
          <cell r="H2330">
            <v>-2.8660000000000001</v>
          </cell>
        </row>
        <row r="2331">
          <cell r="C2331">
            <v>14534.553</v>
          </cell>
          <cell r="D2331">
            <v>3.2080000000000002</v>
          </cell>
          <cell r="G2331">
            <v>18871.654999999999</v>
          </cell>
          <cell r="H2331">
            <v>-2.8740000000000001</v>
          </cell>
        </row>
        <row r="2332">
          <cell r="C2332">
            <v>14548.544</v>
          </cell>
          <cell r="D2332">
            <v>2.94</v>
          </cell>
          <cell r="G2332">
            <v>18876.53</v>
          </cell>
          <cell r="H2332">
            <v>-2.653</v>
          </cell>
        </row>
        <row r="2333">
          <cell r="C2333">
            <v>14553.665000000001</v>
          </cell>
          <cell r="D2333">
            <v>2.7370000000000001</v>
          </cell>
          <cell r="G2333">
            <v>18883.34</v>
          </cell>
          <cell r="H2333">
            <v>-2.2999999999999998</v>
          </cell>
        </row>
        <row r="2334">
          <cell r="C2334">
            <v>14557.925999999999</v>
          </cell>
          <cell r="D2334">
            <v>2.6469999999999998</v>
          </cell>
          <cell r="G2334">
            <v>18889.563999999998</v>
          </cell>
          <cell r="H2334">
            <v>-1.915</v>
          </cell>
        </row>
        <row r="2335">
          <cell r="C2335">
            <v>14561.856</v>
          </cell>
          <cell r="D2335">
            <v>2.613</v>
          </cell>
          <cell r="G2335">
            <v>18893.968000000001</v>
          </cell>
          <cell r="H2335">
            <v>-1.6519999999999999</v>
          </cell>
        </row>
        <row r="2336">
          <cell r="C2336">
            <v>14564.938</v>
          </cell>
          <cell r="D2336">
            <v>2.5670000000000002</v>
          </cell>
          <cell r="G2336">
            <v>18900.632000000001</v>
          </cell>
          <cell r="H2336">
            <v>-1.052</v>
          </cell>
        </row>
        <row r="2337">
          <cell r="C2337">
            <v>14568.879000000001</v>
          </cell>
          <cell r="D2337">
            <v>2.3690000000000002</v>
          </cell>
          <cell r="G2337">
            <v>18910.717000000001</v>
          </cell>
          <cell r="H2337">
            <v>0.14799999999999999</v>
          </cell>
        </row>
        <row r="2338">
          <cell r="C2338">
            <v>14576.8</v>
          </cell>
          <cell r="D2338">
            <v>1.97</v>
          </cell>
          <cell r="G2338">
            <v>18924.293000000001</v>
          </cell>
          <cell r="H2338">
            <v>2.38</v>
          </cell>
        </row>
        <row r="2339">
          <cell r="C2339">
            <v>14588.397999999999</v>
          </cell>
          <cell r="D2339">
            <v>1.839</v>
          </cell>
          <cell r="G2339">
            <v>18940.620999999999</v>
          </cell>
          <cell r="H2339">
            <v>6.1029999999999998</v>
          </cell>
        </row>
        <row r="2340">
          <cell r="C2340">
            <v>14600.814</v>
          </cell>
          <cell r="D2340">
            <v>1.976</v>
          </cell>
          <cell r="G2340">
            <v>18953.238000000001</v>
          </cell>
          <cell r="H2340">
            <v>9.8650000000000002</v>
          </cell>
        </row>
        <row r="2341">
          <cell r="C2341">
            <v>14613.909</v>
          </cell>
          <cell r="D2341">
            <v>2.6259999999999999</v>
          </cell>
          <cell r="G2341">
            <v>18965.995999999999</v>
          </cell>
          <cell r="H2341">
            <v>14.667</v>
          </cell>
        </row>
        <row r="2342">
          <cell r="C2342">
            <v>14618.870999999999</v>
          </cell>
          <cell r="D2342">
            <v>2.7669999999999999</v>
          </cell>
          <cell r="G2342">
            <v>18977.768</v>
          </cell>
          <cell r="H2342">
            <v>19.948</v>
          </cell>
        </row>
        <row r="2343">
          <cell r="C2343">
            <v>14624.5</v>
          </cell>
          <cell r="D2343">
            <v>2.8490000000000002</v>
          </cell>
          <cell r="G2343">
            <v>18983.777999999998</v>
          </cell>
          <cell r="H2343">
            <v>22.797999999999998</v>
          </cell>
        </row>
        <row r="2344">
          <cell r="C2344">
            <v>14633.843999999999</v>
          </cell>
          <cell r="D2344">
            <v>3.0329999999999999</v>
          </cell>
          <cell r="G2344">
            <v>18987.786</v>
          </cell>
          <cell r="H2344">
            <v>24.667999999999999</v>
          </cell>
        </row>
        <row r="2345">
          <cell r="C2345">
            <v>14650.686</v>
          </cell>
          <cell r="D2345">
            <v>4.3810000000000002</v>
          </cell>
          <cell r="G2345">
            <v>18992.901999999998</v>
          </cell>
          <cell r="H2345">
            <v>27.236999999999998</v>
          </cell>
        </row>
        <row r="2346">
          <cell r="C2346">
            <v>14657.516</v>
          </cell>
          <cell r="D2346">
            <v>4.548</v>
          </cell>
          <cell r="G2346">
            <v>18996.947</v>
          </cell>
          <cell r="H2346">
            <v>29.503</v>
          </cell>
        </row>
        <row r="2347">
          <cell r="C2347">
            <v>14666.159</v>
          </cell>
          <cell r="D2347">
            <v>5.0659999999999998</v>
          </cell>
          <cell r="G2347">
            <v>19001.366999999998</v>
          </cell>
          <cell r="H2347">
            <v>31.812999999999999</v>
          </cell>
        </row>
        <row r="2348">
          <cell r="C2348">
            <v>14682.246999999999</v>
          </cell>
          <cell r="D2348">
            <v>5.2679999999999998</v>
          </cell>
          <cell r="G2348">
            <v>19005.241000000002</v>
          </cell>
          <cell r="H2348">
            <v>33.646999999999998</v>
          </cell>
        </row>
        <row r="2349">
          <cell r="C2349">
            <v>14696.208000000001</v>
          </cell>
          <cell r="D2349">
            <v>5.5069999999999997</v>
          </cell>
          <cell r="G2349">
            <v>19008.562000000002</v>
          </cell>
          <cell r="H2349">
            <v>35.204999999999998</v>
          </cell>
        </row>
        <row r="2350">
          <cell r="C2350">
            <v>14713.938</v>
          </cell>
          <cell r="D2350">
            <v>5.6340000000000003</v>
          </cell>
          <cell r="G2350">
            <v>19011.490000000002</v>
          </cell>
          <cell r="H2350">
            <v>36.284999999999997</v>
          </cell>
        </row>
        <row r="2351">
          <cell r="C2351">
            <v>14739.138999999999</v>
          </cell>
          <cell r="D2351">
            <v>5.46</v>
          </cell>
          <cell r="G2351">
            <v>19013.815999999999</v>
          </cell>
          <cell r="H2351">
            <v>37.075000000000003</v>
          </cell>
        </row>
        <row r="2352">
          <cell r="C2352">
            <v>14764.15</v>
          </cell>
          <cell r="D2352">
            <v>5.7830000000000004</v>
          </cell>
          <cell r="G2352">
            <v>19016.058000000001</v>
          </cell>
          <cell r="H2352">
            <v>37.633000000000003</v>
          </cell>
        </row>
        <row r="2353">
          <cell r="C2353">
            <v>14785.053</v>
          </cell>
          <cell r="D2353">
            <v>5.4859999999999998</v>
          </cell>
          <cell r="G2353">
            <v>19018.701000000001</v>
          </cell>
          <cell r="H2353">
            <v>38.033000000000001</v>
          </cell>
        </row>
        <row r="2354">
          <cell r="C2354">
            <v>14792.751</v>
          </cell>
          <cell r="D2354">
            <v>5.1050000000000004</v>
          </cell>
          <cell r="G2354">
            <v>19021.041000000001</v>
          </cell>
          <cell r="H2354">
            <v>38.206000000000003</v>
          </cell>
        </row>
        <row r="2355">
          <cell r="C2355">
            <v>14800.127</v>
          </cell>
          <cell r="D2355">
            <v>4.7359999999999998</v>
          </cell>
          <cell r="G2355">
            <v>19023.256000000001</v>
          </cell>
          <cell r="H2355">
            <v>38.354999999999997</v>
          </cell>
        </row>
        <row r="2356">
          <cell r="C2356">
            <v>14805.415999999999</v>
          </cell>
          <cell r="D2356">
            <v>4.5389999999999997</v>
          </cell>
          <cell r="G2356">
            <v>19027.045999999998</v>
          </cell>
          <cell r="H2356">
            <v>38.435000000000002</v>
          </cell>
        </row>
        <row r="2357">
          <cell r="C2357">
            <v>14813.49</v>
          </cell>
          <cell r="D2357">
            <v>4.2370000000000001</v>
          </cell>
          <cell r="G2357">
            <v>19030.539000000001</v>
          </cell>
          <cell r="H2357">
            <v>38.417000000000002</v>
          </cell>
        </row>
        <row r="2358">
          <cell r="C2358">
            <v>14818.186</v>
          </cell>
          <cell r="D2358">
            <v>4.3250000000000002</v>
          </cell>
          <cell r="G2358">
            <v>19032.968000000001</v>
          </cell>
          <cell r="H2358">
            <v>38.158000000000001</v>
          </cell>
        </row>
        <row r="2359">
          <cell r="C2359">
            <v>14823.504000000001</v>
          </cell>
          <cell r="D2359">
            <v>4.3719999999999999</v>
          </cell>
          <cell r="G2359">
            <v>19035.673999999999</v>
          </cell>
          <cell r="H2359">
            <v>37.81</v>
          </cell>
        </row>
        <row r="2360">
          <cell r="C2360">
            <v>14830.571</v>
          </cell>
          <cell r="D2360">
            <v>4.4080000000000004</v>
          </cell>
          <cell r="G2360">
            <v>19038.187999999998</v>
          </cell>
          <cell r="H2360">
            <v>37.415999999999997</v>
          </cell>
        </row>
        <row r="2361">
          <cell r="C2361">
            <v>14840.065000000001</v>
          </cell>
          <cell r="D2361">
            <v>4.3559999999999999</v>
          </cell>
          <cell r="G2361">
            <v>19041.592000000001</v>
          </cell>
          <cell r="H2361">
            <v>36.716999999999999</v>
          </cell>
        </row>
        <row r="2362">
          <cell r="C2362">
            <v>14852.43</v>
          </cell>
          <cell r="D2362">
            <v>4.2560000000000002</v>
          </cell>
          <cell r="G2362">
            <v>19044.080999999998</v>
          </cell>
          <cell r="H2362">
            <v>35.956000000000003</v>
          </cell>
        </row>
        <row r="2363">
          <cell r="C2363">
            <v>14862.253000000001</v>
          </cell>
          <cell r="D2363">
            <v>3.9670000000000001</v>
          </cell>
          <cell r="G2363">
            <v>19046.404999999999</v>
          </cell>
          <cell r="H2363">
            <v>35.179000000000002</v>
          </cell>
        </row>
        <row r="2364">
          <cell r="C2364">
            <v>14870.999</v>
          </cell>
          <cell r="D2364">
            <v>3.6339999999999999</v>
          </cell>
          <cell r="G2364">
            <v>19048.5</v>
          </cell>
          <cell r="H2364">
            <v>34.29</v>
          </cell>
        </row>
        <row r="2365">
          <cell r="C2365">
            <v>14879.272999999999</v>
          </cell>
          <cell r="D2365">
            <v>3.347</v>
          </cell>
          <cell r="G2365">
            <v>19051.021000000001</v>
          </cell>
          <cell r="H2365">
            <v>33.218000000000004</v>
          </cell>
        </row>
        <row r="2366">
          <cell r="C2366">
            <v>14887.047</v>
          </cell>
          <cell r="D2366">
            <v>2.9950000000000001</v>
          </cell>
          <cell r="G2366">
            <v>19054.080999999998</v>
          </cell>
          <cell r="H2366">
            <v>31.783999999999999</v>
          </cell>
        </row>
        <row r="2367">
          <cell r="C2367">
            <v>14892.870999999999</v>
          </cell>
          <cell r="D2367">
            <v>2.722</v>
          </cell>
          <cell r="G2367">
            <v>19058.648000000001</v>
          </cell>
          <cell r="H2367">
            <v>29.164000000000001</v>
          </cell>
        </row>
        <row r="2368">
          <cell r="C2368">
            <v>14898.42</v>
          </cell>
          <cell r="D2368">
            <v>2.7919999999999998</v>
          </cell>
          <cell r="G2368">
            <v>19061.91</v>
          </cell>
          <cell r="H2368">
            <v>27.146999999999998</v>
          </cell>
        </row>
        <row r="2369">
          <cell r="C2369">
            <v>14904.034</v>
          </cell>
          <cell r="D2369">
            <v>2.73</v>
          </cell>
          <cell r="G2369">
            <v>19068.542000000001</v>
          </cell>
          <cell r="H2369">
            <v>23.114000000000001</v>
          </cell>
        </row>
        <row r="2370">
          <cell r="C2370">
            <v>14914.514999999999</v>
          </cell>
          <cell r="D2370">
            <v>2.5329999999999999</v>
          </cell>
          <cell r="G2370">
            <v>19075.483</v>
          </cell>
          <cell r="H2370">
            <v>19.123999999999999</v>
          </cell>
        </row>
        <row r="2371">
          <cell r="C2371">
            <v>14925.016</v>
          </cell>
          <cell r="D2371">
            <v>2.113</v>
          </cell>
          <cell r="G2371">
            <v>19084.213</v>
          </cell>
          <cell r="H2371">
            <v>14.569000000000001</v>
          </cell>
        </row>
        <row r="2372">
          <cell r="C2372">
            <v>14937.428</v>
          </cell>
          <cell r="D2372">
            <v>1.96</v>
          </cell>
          <cell r="G2372">
            <v>19107.026000000002</v>
          </cell>
          <cell r="H2372">
            <v>6.2859999999999996</v>
          </cell>
        </row>
        <row r="2373">
          <cell r="C2373">
            <v>14979.296</v>
          </cell>
          <cell r="D2373">
            <v>2.056</v>
          </cell>
          <cell r="G2373">
            <v>19119.606</v>
          </cell>
          <cell r="H2373">
            <v>3.11</v>
          </cell>
        </row>
        <row r="2374">
          <cell r="C2374">
            <v>14991.584999999999</v>
          </cell>
          <cell r="D2374">
            <v>2.0779999999999998</v>
          </cell>
          <cell r="G2374">
            <v>19126.204000000002</v>
          </cell>
          <cell r="H2374">
            <v>1.7529999999999999</v>
          </cell>
        </row>
        <row r="2375">
          <cell r="C2375">
            <v>15001.291999999999</v>
          </cell>
          <cell r="D2375">
            <v>2.1309999999999998</v>
          </cell>
          <cell r="G2375">
            <v>19131.192999999999</v>
          </cell>
          <cell r="H2375">
            <v>0.878</v>
          </cell>
        </row>
        <row r="2376">
          <cell r="C2376">
            <v>15011.441999999999</v>
          </cell>
          <cell r="D2376">
            <v>2.121</v>
          </cell>
          <cell r="G2376">
            <v>19137.955000000002</v>
          </cell>
          <cell r="H2376">
            <v>-0.11</v>
          </cell>
        </row>
        <row r="2377">
          <cell r="C2377">
            <v>15021.254999999999</v>
          </cell>
          <cell r="D2377">
            <v>2.0920000000000001</v>
          </cell>
          <cell r="G2377">
            <v>19145.471000000001</v>
          </cell>
          <cell r="H2377">
            <v>-0.97899999999999998</v>
          </cell>
        </row>
        <row r="2378">
          <cell r="C2378">
            <v>15030.762000000001</v>
          </cell>
          <cell r="D2378">
            <v>2.153</v>
          </cell>
          <cell r="G2378">
            <v>19155.305</v>
          </cell>
          <cell r="H2378">
            <v>-1.589</v>
          </cell>
        </row>
        <row r="2379">
          <cell r="C2379">
            <v>15063.999</v>
          </cell>
          <cell r="D2379">
            <v>2.72</v>
          </cell>
          <cell r="G2379">
            <v>19169.203000000001</v>
          </cell>
          <cell r="H2379">
            <v>-2.0249999999999999</v>
          </cell>
        </row>
        <row r="2380">
          <cell r="C2380">
            <v>15087.745000000001</v>
          </cell>
          <cell r="D2380">
            <v>4.7960000000000003</v>
          </cell>
          <cell r="G2380">
            <v>19175.453000000001</v>
          </cell>
          <cell r="H2380">
            <v>-2.0760000000000001</v>
          </cell>
        </row>
        <row r="2381">
          <cell r="C2381">
            <v>15105.666999999999</v>
          </cell>
          <cell r="D2381">
            <v>7.9459999999999997</v>
          </cell>
          <cell r="G2381">
            <v>19181.004000000001</v>
          </cell>
          <cell r="H2381">
            <v>-2.1669999999999998</v>
          </cell>
        </row>
        <row r="2382">
          <cell r="C2382">
            <v>15111.832</v>
          </cell>
          <cell r="D2382">
            <v>9.2080000000000002</v>
          </cell>
          <cell r="G2382">
            <v>19195.73</v>
          </cell>
          <cell r="H2382">
            <v>-1.8</v>
          </cell>
        </row>
        <row r="2383">
          <cell r="C2383">
            <v>15115.821</v>
          </cell>
          <cell r="D2383">
            <v>10.042</v>
          </cell>
          <cell r="G2383">
            <v>19198.960999999999</v>
          </cell>
          <cell r="H2383">
            <v>-1.742</v>
          </cell>
        </row>
        <row r="2384">
          <cell r="C2384">
            <v>15118.334999999999</v>
          </cell>
          <cell r="D2384">
            <v>10.506</v>
          </cell>
          <cell r="G2384">
            <v>19204.315999999999</v>
          </cell>
          <cell r="H2384">
            <v>-1.6619999999999999</v>
          </cell>
        </row>
        <row r="2385">
          <cell r="C2385">
            <v>15121.315000000001</v>
          </cell>
          <cell r="D2385">
            <v>10.938000000000001</v>
          </cell>
          <cell r="G2385">
            <v>19208.901000000002</v>
          </cell>
          <cell r="H2385">
            <v>-1.76</v>
          </cell>
        </row>
        <row r="2386">
          <cell r="C2386">
            <v>15124.598</v>
          </cell>
          <cell r="D2386">
            <v>11.445</v>
          </cell>
          <cell r="G2386">
            <v>19213.955999999998</v>
          </cell>
          <cell r="H2386">
            <v>-1.77</v>
          </cell>
        </row>
        <row r="2387">
          <cell r="C2387">
            <v>15127.297</v>
          </cell>
          <cell r="D2387">
            <v>11.727</v>
          </cell>
          <cell r="G2387">
            <v>19218.645</v>
          </cell>
          <cell r="H2387">
            <v>-1.7849999999999999</v>
          </cell>
        </row>
        <row r="2388">
          <cell r="C2388">
            <v>15131.934999999999</v>
          </cell>
          <cell r="D2388">
            <v>12.148999999999999</v>
          </cell>
          <cell r="G2388">
            <v>19222.938999999998</v>
          </cell>
          <cell r="H2388">
            <v>-1.8859999999999999</v>
          </cell>
        </row>
        <row r="2389">
          <cell r="C2389">
            <v>15138.267</v>
          </cell>
          <cell r="D2389">
            <v>12.542999999999999</v>
          </cell>
          <cell r="G2389">
            <v>19229.046999999999</v>
          </cell>
          <cell r="H2389">
            <v>-1.9630000000000001</v>
          </cell>
        </row>
        <row r="2390">
          <cell r="C2390">
            <v>15145.471</v>
          </cell>
          <cell r="D2390">
            <v>12.747999999999999</v>
          </cell>
          <cell r="G2390">
            <v>19233.746999999999</v>
          </cell>
          <cell r="H2390">
            <v>-1.9590000000000001</v>
          </cell>
        </row>
        <row r="2391">
          <cell r="C2391">
            <v>15152.152</v>
          </cell>
          <cell r="D2391">
            <v>12.331</v>
          </cell>
          <cell r="G2391">
            <v>19238.837</v>
          </cell>
          <cell r="H2391">
            <v>-2.125</v>
          </cell>
        </row>
        <row r="2392">
          <cell r="C2392">
            <v>15159.709000000001</v>
          </cell>
          <cell r="D2392">
            <v>11.587999999999999</v>
          </cell>
          <cell r="G2392">
            <v>19242.631000000001</v>
          </cell>
          <cell r="H2392">
            <v>-2.2570000000000001</v>
          </cell>
        </row>
        <row r="2393">
          <cell r="C2393">
            <v>15165.367</v>
          </cell>
          <cell r="D2393">
            <v>10.760999999999999</v>
          </cell>
          <cell r="G2393">
            <v>19246.543000000001</v>
          </cell>
          <cell r="H2393">
            <v>-2.2850000000000001</v>
          </cell>
        </row>
        <row r="2394">
          <cell r="C2394">
            <v>15172.516</v>
          </cell>
          <cell r="D2394">
            <v>9.4130000000000003</v>
          </cell>
          <cell r="G2394">
            <v>19250.153999999999</v>
          </cell>
          <cell r="H2394">
            <v>-2.3860000000000001</v>
          </cell>
        </row>
        <row r="2395">
          <cell r="C2395">
            <v>15177.429</v>
          </cell>
          <cell r="D2395">
            <v>8.4740000000000002</v>
          </cell>
          <cell r="G2395">
            <v>19254.901999999998</v>
          </cell>
          <cell r="H2395">
            <v>-2.3740000000000001</v>
          </cell>
        </row>
        <row r="2396">
          <cell r="C2396">
            <v>15183.795</v>
          </cell>
          <cell r="D2396">
            <v>7.343</v>
          </cell>
          <cell r="G2396">
            <v>19259.757000000001</v>
          </cell>
          <cell r="H2396">
            <v>-2.31</v>
          </cell>
        </row>
        <row r="2397">
          <cell r="C2397">
            <v>15191.187</v>
          </cell>
          <cell r="D2397">
            <v>5.7519999999999998</v>
          </cell>
          <cell r="G2397">
            <v>19286.156999999999</v>
          </cell>
          <cell r="H2397">
            <v>-2.274</v>
          </cell>
        </row>
        <row r="2398">
          <cell r="C2398">
            <v>15194.384</v>
          </cell>
          <cell r="D2398">
            <v>5.0750000000000002</v>
          </cell>
          <cell r="G2398">
            <v>19310.650000000001</v>
          </cell>
          <cell r="H2398">
            <v>-2.0539999999999998</v>
          </cell>
        </row>
        <row r="2399">
          <cell r="C2399">
            <v>15196.504000000001</v>
          </cell>
          <cell r="D2399">
            <v>4.6189999999999998</v>
          </cell>
          <cell r="G2399">
            <v>19331.052</v>
          </cell>
          <cell r="H2399">
            <v>-2.073</v>
          </cell>
        </row>
        <row r="2400">
          <cell r="C2400">
            <v>15200.557000000001</v>
          </cell>
          <cell r="D2400">
            <v>3.9630000000000001</v>
          </cell>
          <cell r="G2400">
            <v>19348.629000000001</v>
          </cell>
          <cell r="H2400">
            <v>-2.113</v>
          </cell>
        </row>
        <row r="2401">
          <cell r="C2401">
            <v>15204.763999999999</v>
          </cell>
          <cell r="D2401">
            <v>3.3290000000000002</v>
          </cell>
          <cell r="G2401">
            <v>19364.039000000001</v>
          </cell>
          <cell r="H2401">
            <v>-2.0350000000000001</v>
          </cell>
        </row>
        <row r="2402">
          <cell r="C2402">
            <v>15207.308999999999</v>
          </cell>
          <cell r="D2402">
            <v>3.02</v>
          </cell>
          <cell r="G2402">
            <v>19383.741000000002</v>
          </cell>
          <cell r="H2402">
            <v>-2.0699999999999998</v>
          </cell>
        </row>
        <row r="2403">
          <cell r="C2403">
            <v>15209.838</v>
          </cell>
          <cell r="D2403">
            <v>2.7530000000000001</v>
          </cell>
          <cell r="G2403">
            <v>19399.035</v>
          </cell>
          <cell r="H2403">
            <v>-2.024</v>
          </cell>
        </row>
        <row r="2404">
          <cell r="C2404">
            <v>15212.819</v>
          </cell>
          <cell r="D2404">
            <v>2.536</v>
          </cell>
          <cell r="G2404">
            <v>19403.988000000001</v>
          </cell>
          <cell r="H2404">
            <v>-2.1230000000000002</v>
          </cell>
        </row>
        <row r="2405">
          <cell r="C2405">
            <v>15215.304</v>
          </cell>
          <cell r="D2405">
            <v>2.444</v>
          </cell>
          <cell r="G2405">
            <v>19408.613000000001</v>
          </cell>
          <cell r="H2405">
            <v>-2.1509999999999998</v>
          </cell>
        </row>
        <row r="2406">
          <cell r="C2406">
            <v>15218.285</v>
          </cell>
          <cell r="D2406">
            <v>2.3889999999999998</v>
          </cell>
          <cell r="G2406">
            <v>19413.510999999999</v>
          </cell>
          <cell r="H2406">
            <v>-2.117</v>
          </cell>
        </row>
        <row r="2407">
          <cell r="C2407">
            <v>15220.718000000001</v>
          </cell>
          <cell r="D2407">
            <v>2.4780000000000002</v>
          </cell>
          <cell r="G2407">
            <v>19421.38</v>
          </cell>
          <cell r="H2407">
            <v>-2.117</v>
          </cell>
        </row>
        <row r="2408">
          <cell r="C2408">
            <v>15223.178</v>
          </cell>
          <cell r="D2408">
            <v>2.5840000000000001</v>
          </cell>
          <cell r="G2408">
            <v>19425.807000000001</v>
          </cell>
          <cell r="H2408">
            <v>-2.1339999999999999</v>
          </cell>
        </row>
        <row r="2409">
          <cell r="C2409">
            <v>15225.145</v>
          </cell>
          <cell r="D2409">
            <v>2.734</v>
          </cell>
          <cell r="G2409">
            <v>19438.759999999998</v>
          </cell>
          <cell r="H2409">
            <v>-2.0219999999999998</v>
          </cell>
        </row>
        <row r="2410">
          <cell r="C2410">
            <v>15229.703</v>
          </cell>
          <cell r="D2410">
            <v>3.0739999999999998</v>
          </cell>
          <cell r="G2410">
            <v>19455.492999999999</v>
          </cell>
          <cell r="H2410">
            <v>-2.0569999999999999</v>
          </cell>
        </row>
        <row r="2411">
          <cell r="C2411">
            <v>15234.777</v>
          </cell>
          <cell r="D2411">
            <v>3.7410000000000001</v>
          </cell>
          <cell r="G2411">
            <v>19478.983</v>
          </cell>
          <cell r="H2411">
            <v>-1.923</v>
          </cell>
        </row>
        <row r="2412">
          <cell r="C2412">
            <v>15240.146000000001</v>
          </cell>
          <cell r="D2412">
            <v>4.3129999999999997</v>
          </cell>
          <cell r="G2412">
            <v>19508.925999999999</v>
          </cell>
          <cell r="H2412">
            <v>-1.952</v>
          </cell>
        </row>
        <row r="2413">
          <cell r="C2413">
            <v>15246.982</v>
          </cell>
          <cell r="D2413">
            <v>5.3049999999999997</v>
          </cell>
          <cell r="G2413">
            <v>19535.249</v>
          </cell>
          <cell r="H2413">
            <v>-2.0539999999999998</v>
          </cell>
        </row>
        <row r="2414">
          <cell r="C2414">
            <v>15255.712</v>
          </cell>
          <cell r="D2414">
            <v>6.359</v>
          </cell>
        </row>
        <row r="2415">
          <cell r="C2415">
            <v>15264.004999999999</v>
          </cell>
          <cell r="D2415">
            <v>7.0960000000000001</v>
          </cell>
        </row>
        <row r="2416">
          <cell r="C2416">
            <v>15276.948</v>
          </cell>
          <cell r="D2416">
            <v>7.359</v>
          </cell>
        </row>
        <row r="2417">
          <cell r="C2417">
            <v>15288.822</v>
          </cell>
          <cell r="D2417">
            <v>6.6120000000000001</v>
          </cell>
        </row>
        <row r="2418">
          <cell r="C2418">
            <v>15296.793</v>
          </cell>
          <cell r="D2418">
            <v>5.6959999999999997</v>
          </cell>
        </row>
        <row r="2419">
          <cell r="C2419">
            <v>15301.064</v>
          </cell>
          <cell r="D2419">
            <v>5.2210000000000001</v>
          </cell>
        </row>
        <row r="2420">
          <cell r="C2420">
            <v>15304.944</v>
          </cell>
          <cell r="D2420">
            <v>4.7610000000000001</v>
          </cell>
        </row>
        <row r="2421">
          <cell r="C2421">
            <v>15306.45</v>
          </cell>
          <cell r="D2421">
            <v>4.617</v>
          </cell>
        </row>
        <row r="2422">
          <cell r="C2422">
            <v>15311.138999999999</v>
          </cell>
          <cell r="D2422">
            <v>4.2229999999999999</v>
          </cell>
        </row>
        <row r="2423">
          <cell r="C2423">
            <v>15314.864</v>
          </cell>
          <cell r="D2423">
            <v>3.927</v>
          </cell>
        </row>
        <row r="2424">
          <cell r="C2424">
            <v>15318.111000000001</v>
          </cell>
          <cell r="D2424">
            <v>3.7949999999999999</v>
          </cell>
        </row>
        <row r="2425">
          <cell r="C2425">
            <v>15322.539000000001</v>
          </cell>
          <cell r="D2425">
            <v>3.8580000000000001</v>
          </cell>
        </row>
        <row r="2426">
          <cell r="C2426">
            <v>15324.287</v>
          </cell>
          <cell r="D2426">
            <v>3.9510000000000001</v>
          </cell>
        </row>
        <row r="2427">
          <cell r="C2427">
            <v>15327.243</v>
          </cell>
          <cell r="D2427">
            <v>4.1550000000000002</v>
          </cell>
        </row>
        <row r="2428">
          <cell r="C2428">
            <v>15331.369000000001</v>
          </cell>
          <cell r="D2428">
            <v>4.4589999999999996</v>
          </cell>
        </row>
        <row r="2429">
          <cell r="C2429">
            <v>15334.746999999999</v>
          </cell>
          <cell r="D2429">
            <v>4.6340000000000003</v>
          </cell>
        </row>
        <row r="2430">
          <cell r="C2430">
            <v>15342.316999999999</v>
          </cell>
          <cell r="D2430">
            <v>4.87</v>
          </cell>
        </row>
        <row r="2431">
          <cell r="C2431">
            <v>15356.132</v>
          </cell>
          <cell r="D2431">
            <v>5.2480000000000002</v>
          </cell>
        </row>
        <row r="2432">
          <cell r="C2432">
            <v>15377.84</v>
          </cell>
          <cell r="D2432">
            <v>5.407</v>
          </cell>
        </row>
        <row r="2433">
          <cell r="C2433">
            <v>15393.957</v>
          </cell>
          <cell r="D2433">
            <v>5.3959999999999999</v>
          </cell>
        </row>
        <row r="2434">
          <cell r="C2434">
            <v>15406.844999999999</v>
          </cell>
          <cell r="D2434">
            <v>5.5149999999999997</v>
          </cell>
        </row>
        <row r="2435">
          <cell r="C2435">
            <v>15420.382</v>
          </cell>
          <cell r="D2435">
            <v>6.03</v>
          </cell>
        </row>
        <row r="2436">
          <cell r="C2436">
            <v>15437.526</v>
          </cell>
          <cell r="D2436">
            <v>8.08</v>
          </cell>
        </row>
        <row r="2437">
          <cell r="C2437">
            <v>15449.276</v>
          </cell>
          <cell r="D2437">
            <v>10.904</v>
          </cell>
        </row>
        <row r="2438">
          <cell r="C2438">
            <v>15455.608</v>
          </cell>
          <cell r="D2438">
            <v>13.054</v>
          </cell>
        </row>
        <row r="2439">
          <cell r="C2439">
            <v>15459.632</v>
          </cell>
          <cell r="D2439">
            <v>14.51</v>
          </cell>
        </row>
        <row r="2440">
          <cell r="C2440">
            <v>15463.418</v>
          </cell>
          <cell r="D2440">
            <v>16.065000000000001</v>
          </cell>
        </row>
        <row r="2441">
          <cell r="C2441">
            <v>15465.050999999999</v>
          </cell>
          <cell r="D2441">
            <v>16.683</v>
          </cell>
        </row>
        <row r="2442">
          <cell r="C2442">
            <v>15467.498</v>
          </cell>
          <cell r="D2442">
            <v>17.411000000000001</v>
          </cell>
        </row>
        <row r="2443">
          <cell r="C2443">
            <v>15469.751</v>
          </cell>
          <cell r="D2443">
            <v>17.901</v>
          </cell>
        </row>
        <row r="2444">
          <cell r="C2444">
            <v>15472.071</v>
          </cell>
          <cell r="D2444">
            <v>18.422000000000001</v>
          </cell>
        </row>
        <row r="2445">
          <cell r="C2445">
            <v>15474.805</v>
          </cell>
          <cell r="D2445">
            <v>18.943999999999999</v>
          </cell>
        </row>
        <row r="2446">
          <cell r="C2446">
            <v>15477.444</v>
          </cell>
          <cell r="D2446">
            <v>19.393000000000001</v>
          </cell>
        </row>
        <row r="2447">
          <cell r="C2447">
            <v>15479.288</v>
          </cell>
          <cell r="D2447">
            <v>19.696000000000002</v>
          </cell>
        </row>
        <row r="2448">
          <cell r="C2448">
            <v>15481.762000000001</v>
          </cell>
          <cell r="D2448">
            <v>20.010000000000002</v>
          </cell>
        </row>
        <row r="2449">
          <cell r="C2449">
            <v>15485.078</v>
          </cell>
          <cell r="D2449">
            <v>20.414999999999999</v>
          </cell>
        </row>
        <row r="2450">
          <cell r="C2450">
            <v>15487.647999999999</v>
          </cell>
          <cell r="D2450">
            <v>20.625</v>
          </cell>
        </row>
        <row r="2451">
          <cell r="C2451">
            <v>15489.962</v>
          </cell>
          <cell r="D2451">
            <v>20.626999999999999</v>
          </cell>
        </row>
        <row r="2452">
          <cell r="C2452">
            <v>15492.495999999999</v>
          </cell>
          <cell r="D2452">
            <v>20.634</v>
          </cell>
        </row>
        <row r="2453">
          <cell r="C2453">
            <v>15496.504999999999</v>
          </cell>
          <cell r="D2453">
            <v>20.562999999999999</v>
          </cell>
        </row>
        <row r="2454">
          <cell r="C2454">
            <v>15500.561</v>
          </cell>
          <cell r="D2454">
            <v>20.486000000000001</v>
          </cell>
        </row>
        <row r="2455">
          <cell r="C2455">
            <v>15504.368</v>
          </cell>
          <cell r="D2455">
            <v>20.114000000000001</v>
          </cell>
        </row>
        <row r="2456">
          <cell r="C2456">
            <v>15507.546</v>
          </cell>
          <cell r="D2456">
            <v>19.811</v>
          </cell>
        </row>
        <row r="2457">
          <cell r="C2457">
            <v>15512.049000000001</v>
          </cell>
          <cell r="D2457">
            <v>19.088000000000001</v>
          </cell>
        </row>
        <row r="2458">
          <cell r="C2458">
            <v>15514.807000000001</v>
          </cell>
          <cell r="D2458">
            <v>18.524999999999999</v>
          </cell>
        </row>
        <row r="2459">
          <cell r="C2459">
            <v>15518.273999999999</v>
          </cell>
          <cell r="D2459">
            <v>17.763000000000002</v>
          </cell>
        </row>
        <row r="2460">
          <cell r="C2460">
            <v>15520.784</v>
          </cell>
          <cell r="D2460">
            <v>17.097999999999999</v>
          </cell>
        </row>
        <row r="2461">
          <cell r="C2461">
            <v>15523.457</v>
          </cell>
          <cell r="D2461">
            <v>16.486999999999998</v>
          </cell>
        </row>
        <row r="2462">
          <cell r="C2462">
            <v>15527.159</v>
          </cell>
          <cell r="D2462">
            <v>15.208</v>
          </cell>
        </row>
        <row r="2463">
          <cell r="C2463">
            <v>15531.134</v>
          </cell>
          <cell r="D2463">
            <v>13.804</v>
          </cell>
        </row>
        <row r="2464">
          <cell r="C2464">
            <v>15536.236000000001</v>
          </cell>
          <cell r="D2464">
            <v>12.095000000000001</v>
          </cell>
        </row>
        <row r="2465">
          <cell r="C2465">
            <v>15547.53</v>
          </cell>
          <cell r="D2465">
            <v>8.98</v>
          </cell>
        </row>
        <row r="2466">
          <cell r="C2466">
            <v>15562.396000000001</v>
          </cell>
          <cell r="D2466">
            <v>6.47</v>
          </cell>
        </row>
        <row r="2467">
          <cell r="C2467">
            <v>15584.772000000001</v>
          </cell>
          <cell r="D2467">
            <v>5.2770000000000001</v>
          </cell>
        </row>
        <row r="2468">
          <cell r="C2468">
            <v>15592.828</v>
          </cell>
          <cell r="D2468">
            <v>5.2560000000000002</v>
          </cell>
        </row>
        <row r="2469">
          <cell r="C2469">
            <v>15611.195</v>
          </cell>
          <cell r="D2469">
            <v>5.2450000000000001</v>
          </cell>
        </row>
        <row r="2470">
          <cell r="C2470">
            <v>15632.227999999999</v>
          </cell>
          <cell r="D2470">
            <v>4.1349999999999998</v>
          </cell>
        </row>
        <row r="2471">
          <cell r="C2471">
            <v>15650.485000000001</v>
          </cell>
          <cell r="D2471">
            <v>1.0640000000000001</v>
          </cell>
        </row>
        <row r="2472">
          <cell r="C2472">
            <v>15668.266</v>
          </cell>
          <cell r="D2472">
            <v>-3.919</v>
          </cell>
        </row>
        <row r="2473">
          <cell r="C2473">
            <v>15673.242</v>
          </cell>
          <cell r="D2473">
            <v>-5.577</v>
          </cell>
        </row>
        <row r="2474">
          <cell r="C2474">
            <v>15676.857</v>
          </cell>
          <cell r="D2474">
            <v>-6.7279999999999998</v>
          </cell>
        </row>
        <row r="2475">
          <cell r="C2475">
            <v>15680.406000000001</v>
          </cell>
          <cell r="D2475">
            <v>-7.8259999999999996</v>
          </cell>
        </row>
        <row r="2476">
          <cell r="C2476">
            <v>15685.207</v>
          </cell>
          <cell r="D2476">
            <v>-9.3559999999999999</v>
          </cell>
        </row>
        <row r="2477">
          <cell r="C2477">
            <v>15689.507</v>
          </cell>
          <cell r="D2477">
            <v>-10.667</v>
          </cell>
        </row>
        <row r="2478">
          <cell r="C2478">
            <v>15696.545</v>
          </cell>
          <cell r="D2478">
            <v>-12.632</v>
          </cell>
        </row>
        <row r="2479">
          <cell r="C2479">
            <v>15700.643</v>
          </cell>
          <cell r="D2479">
            <v>-13.449</v>
          </cell>
        </row>
        <row r="2480">
          <cell r="C2480">
            <v>15704.784</v>
          </cell>
          <cell r="D2480">
            <v>-14.196999999999999</v>
          </cell>
        </row>
        <row r="2481">
          <cell r="C2481">
            <v>15711.308999999999</v>
          </cell>
          <cell r="D2481">
            <v>-14.872</v>
          </cell>
        </row>
        <row r="2482">
          <cell r="C2482">
            <v>15717.679</v>
          </cell>
          <cell r="D2482">
            <v>-15.379</v>
          </cell>
        </row>
        <row r="2483">
          <cell r="C2483">
            <v>15720.377</v>
          </cell>
          <cell r="D2483">
            <v>-15.534000000000001</v>
          </cell>
        </row>
        <row r="2484">
          <cell r="C2484">
            <v>15723.103999999999</v>
          </cell>
          <cell r="D2484">
            <v>-15.432</v>
          </cell>
        </row>
        <row r="2485">
          <cell r="C2485">
            <v>15725.751</v>
          </cell>
          <cell r="D2485">
            <v>-15.346</v>
          </cell>
        </row>
        <row r="2486">
          <cell r="C2486">
            <v>15728.762000000001</v>
          </cell>
          <cell r="D2486">
            <v>-15.358000000000001</v>
          </cell>
        </row>
        <row r="2487">
          <cell r="C2487">
            <v>15732.531999999999</v>
          </cell>
          <cell r="D2487">
            <v>-15.007999999999999</v>
          </cell>
        </row>
        <row r="2488">
          <cell r="C2488">
            <v>15738.543</v>
          </cell>
          <cell r="D2488">
            <v>-14.246</v>
          </cell>
        </row>
        <row r="2489">
          <cell r="C2489">
            <v>15745.053</v>
          </cell>
          <cell r="D2489">
            <v>-12.952</v>
          </cell>
        </row>
        <row r="2490">
          <cell r="C2490">
            <v>15759.347</v>
          </cell>
          <cell r="D2490">
            <v>-9.3149999999999995</v>
          </cell>
        </row>
        <row r="2491">
          <cell r="C2491">
            <v>15780.567999999999</v>
          </cell>
          <cell r="D2491">
            <v>-3.2410000000000001</v>
          </cell>
        </row>
        <row r="2492">
          <cell r="C2492">
            <v>15784.659</v>
          </cell>
          <cell r="D2492">
            <v>-2.0819999999999999</v>
          </cell>
        </row>
        <row r="2493">
          <cell r="C2493">
            <v>15787.797</v>
          </cell>
          <cell r="D2493">
            <v>-1.28</v>
          </cell>
        </row>
        <row r="2494">
          <cell r="C2494">
            <v>15791.731</v>
          </cell>
          <cell r="D2494">
            <v>-0.36099999999999999</v>
          </cell>
        </row>
        <row r="2495">
          <cell r="C2495">
            <v>15795.963</v>
          </cell>
          <cell r="D2495">
            <v>0.372</v>
          </cell>
        </row>
        <row r="2496">
          <cell r="C2496">
            <v>15799.903</v>
          </cell>
          <cell r="D2496">
            <v>1.0720000000000001</v>
          </cell>
        </row>
        <row r="2497">
          <cell r="C2497">
            <v>15803.134</v>
          </cell>
          <cell r="D2497">
            <v>1.4910000000000001</v>
          </cell>
        </row>
        <row r="2498">
          <cell r="C2498">
            <v>15806.295</v>
          </cell>
          <cell r="D2498">
            <v>1.8009999999999999</v>
          </cell>
        </row>
        <row r="2499">
          <cell r="C2499">
            <v>15811.835999999999</v>
          </cell>
          <cell r="D2499">
            <v>2.448</v>
          </cell>
        </row>
        <row r="2500">
          <cell r="C2500">
            <v>15815.040999999999</v>
          </cell>
          <cell r="D2500">
            <v>2.6819999999999999</v>
          </cell>
        </row>
        <row r="2501">
          <cell r="C2501">
            <v>15819.967000000001</v>
          </cell>
          <cell r="D2501">
            <v>3.1429999999999998</v>
          </cell>
        </row>
        <row r="2502">
          <cell r="C2502">
            <v>15822.921</v>
          </cell>
          <cell r="D2502">
            <v>3.32</v>
          </cell>
        </row>
        <row r="2503">
          <cell r="C2503">
            <v>15826.725</v>
          </cell>
          <cell r="D2503">
            <v>3.597</v>
          </cell>
        </row>
        <row r="2504">
          <cell r="C2504">
            <v>15830.796</v>
          </cell>
          <cell r="D2504">
            <v>3.6709999999999998</v>
          </cell>
        </row>
        <row r="2505">
          <cell r="C2505">
            <v>15836.883</v>
          </cell>
          <cell r="D2505">
            <v>3.819</v>
          </cell>
        </row>
        <row r="2506">
          <cell r="C2506">
            <v>15844.64</v>
          </cell>
          <cell r="D2506">
            <v>3.62</v>
          </cell>
        </row>
        <row r="2507">
          <cell r="C2507">
            <v>15851.346</v>
          </cell>
          <cell r="D2507">
            <v>3.5270000000000001</v>
          </cell>
        </row>
        <row r="2508">
          <cell r="C2508">
            <v>15855.597</v>
          </cell>
          <cell r="D2508">
            <v>3.2650000000000001</v>
          </cell>
        </row>
        <row r="2509">
          <cell r="C2509">
            <v>15860.82</v>
          </cell>
          <cell r="D2509">
            <v>2.738</v>
          </cell>
        </row>
        <row r="2510">
          <cell r="C2510">
            <v>15863.306</v>
          </cell>
          <cell r="D2510">
            <v>2.448</v>
          </cell>
        </row>
        <row r="2511">
          <cell r="C2511">
            <v>15867.200999999999</v>
          </cell>
          <cell r="D2511">
            <v>2.226</v>
          </cell>
        </row>
        <row r="2512">
          <cell r="C2512">
            <v>15870.004999999999</v>
          </cell>
          <cell r="D2512">
            <v>1.9450000000000001</v>
          </cell>
        </row>
        <row r="2513">
          <cell r="C2513">
            <v>15873.066000000001</v>
          </cell>
          <cell r="D2513">
            <v>1.5620000000000001</v>
          </cell>
        </row>
        <row r="2514">
          <cell r="C2514">
            <v>15875.808000000001</v>
          </cell>
          <cell r="D2514">
            <v>1.1220000000000001</v>
          </cell>
        </row>
        <row r="2515">
          <cell r="C2515">
            <v>15879.35</v>
          </cell>
          <cell r="D2515">
            <v>0.67300000000000004</v>
          </cell>
        </row>
        <row r="2516">
          <cell r="C2516">
            <v>15882.12</v>
          </cell>
          <cell r="D2516">
            <v>0.16300000000000001</v>
          </cell>
        </row>
        <row r="2517">
          <cell r="C2517">
            <v>15884.043</v>
          </cell>
          <cell r="D2517">
            <v>-9.8000000000000004E-2</v>
          </cell>
        </row>
        <row r="2518">
          <cell r="C2518">
            <v>15886.194</v>
          </cell>
          <cell r="D2518">
            <v>-0.53600000000000003</v>
          </cell>
        </row>
        <row r="2519">
          <cell r="C2519">
            <v>15889.031999999999</v>
          </cell>
          <cell r="D2519">
            <v>-1.0069999999999999</v>
          </cell>
        </row>
        <row r="2520">
          <cell r="C2520">
            <v>15891.558000000001</v>
          </cell>
          <cell r="D2520">
            <v>-1.3859999999999999</v>
          </cell>
        </row>
        <row r="2521">
          <cell r="C2521">
            <v>15893.941000000001</v>
          </cell>
          <cell r="D2521">
            <v>-1.9790000000000001</v>
          </cell>
        </row>
        <row r="2522">
          <cell r="C2522">
            <v>15897.395</v>
          </cell>
          <cell r="D2522">
            <v>-2.5270000000000001</v>
          </cell>
        </row>
        <row r="2523">
          <cell r="C2523">
            <v>15900.511</v>
          </cell>
          <cell r="D2523">
            <v>-3.0609999999999999</v>
          </cell>
        </row>
        <row r="2524">
          <cell r="C2524">
            <v>15902.537</v>
          </cell>
          <cell r="D2524">
            <v>-3.4239999999999999</v>
          </cell>
        </row>
        <row r="2525">
          <cell r="C2525">
            <v>15905.796</v>
          </cell>
          <cell r="D2525">
            <v>-4.1360000000000001</v>
          </cell>
        </row>
        <row r="2526">
          <cell r="C2526">
            <v>15908.55</v>
          </cell>
          <cell r="D2526">
            <v>-4.6970000000000001</v>
          </cell>
        </row>
        <row r="2527">
          <cell r="C2527">
            <v>15912.808000000001</v>
          </cell>
          <cell r="D2527">
            <v>-5.4649999999999999</v>
          </cell>
        </row>
        <row r="2528">
          <cell r="C2528">
            <v>15915.608</v>
          </cell>
          <cell r="D2528">
            <v>-5.9390000000000001</v>
          </cell>
        </row>
        <row r="2529">
          <cell r="C2529">
            <v>15917.630999999999</v>
          </cell>
          <cell r="D2529">
            <v>-6.3719999999999999</v>
          </cell>
        </row>
        <row r="2530">
          <cell r="C2530">
            <v>15925.71</v>
          </cell>
          <cell r="D2530">
            <v>-7.6779999999999999</v>
          </cell>
        </row>
        <row r="2531">
          <cell r="C2531">
            <v>15936.174999999999</v>
          </cell>
          <cell r="D2531">
            <v>-8.5749999999999993</v>
          </cell>
        </row>
        <row r="2532">
          <cell r="C2532">
            <v>15952.983</v>
          </cell>
          <cell r="D2532">
            <v>-8.2249999999999996</v>
          </cell>
        </row>
        <row r="2533">
          <cell r="C2533">
            <v>15960.304</v>
          </cell>
          <cell r="D2533">
            <v>-7.4240000000000004</v>
          </cell>
        </row>
        <row r="2534">
          <cell r="C2534">
            <v>15972.433000000001</v>
          </cell>
          <cell r="D2534">
            <v>-5.1440000000000001</v>
          </cell>
        </row>
        <row r="2535">
          <cell r="C2535">
            <v>15976.391</v>
          </cell>
          <cell r="D2535">
            <v>-4.0659999999999998</v>
          </cell>
        </row>
        <row r="2536">
          <cell r="C2536">
            <v>15980.766</v>
          </cell>
          <cell r="D2536">
            <v>-2.8090000000000002</v>
          </cell>
        </row>
        <row r="2537">
          <cell r="C2537">
            <v>15983.691000000001</v>
          </cell>
          <cell r="D2537">
            <v>-2.0049999999999999</v>
          </cell>
        </row>
        <row r="2538">
          <cell r="C2538">
            <v>15987.03</v>
          </cell>
          <cell r="D2538">
            <v>-1.0089999999999999</v>
          </cell>
        </row>
        <row r="2539">
          <cell r="C2539">
            <v>15991.356</v>
          </cell>
          <cell r="D2539">
            <v>0.17399999999999999</v>
          </cell>
        </row>
        <row r="2540">
          <cell r="C2540">
            <v>15995.566999999999</v>
          </cell>
          <cell r="D2540">
            <v>1.32</v>
          </cell>
        </row>
        <row r="2541">
          <cell r="C2541">
            <v>15999.421</v>
          </cell>
          <cell r="D2541">
            <v>2.2189999999999999</v>
          </cell>
        </row>
        <row r="2542">
          <cell r="C2542">
            <v>16002.143</v>
          </cell>
          <cell r="D2542">
            <v>2.851</v>
          </cell>
        </row>
        <row r="2543">
          <cell r="C2543">
            <v>16004.357</v>
          </cell>
          <cell r="D2543">
            <v>3.4</v>
          </cell>
        </row>
        <row r="2544">
          <cell r="C2544">
            <v>16006.51</v>
          </cell>
          <cell r="D2544">
            <v>3.7829999999999999</v>
          </cell>
        </row>
        <row r="2545">
          <cell r="C2545">
            <v>16009.504000000001</v>
          </cell>
          <cell r="D2545">
            <v>4.1669999999999998</v>
          </cell>
        </row>
        <row r="2546">
          <cell r="C2546">
            <v>16011.661</v>
          </cell>
          <cell r="D2546">
            <v>4.4169999999999998</v>
          </cell>
        </row>
        <row r="2547">
          <cell r="C2547">
            <v>16014.455</v>
          </cell>
          <cell r="D2547">
            <v>4.59</v>
          </cell>
        </row>
        <row r="2548">
          <cell r="C2548">
            <v>16017.508</v>
          </cell>
          <cell r="D2548">
            <v>4.7370000000000001</v>
          </cell>
        </row>
        <row r="2549">
          <cell r="C2549">
            <v>16020.656999999999</v>
          </cell>
          <cell r="D2549">
            <v>4.7919999999999998</v>
          </cell>
        </row>
        <row r="2550">
          <cell r="C2550">
            <v>16023.891</v>
          </cell>
          <cell r="D2550">
            <v>4.7409999999999997</v>
          </cell>
        </row>
        <row r="2551">
          <cell r="C2551">
            <v>16027.102000000001</v>
          </cell>
          <cell r="D2551">
            <v>4.6509999999999998</v>
          </cell>
        </row>
        <row r="2552">
          <cell r="C2552">
            <v>16030.989</v>
          </cell>
          <cell r="D2552">
            <v>4.4210000000000003</v>
          </cell>
        </row>
        <row r="2553">
          <cell r="C2553">
            <v>16034.883</v>
          </cell>
          <cell r="D2553">
            <v>4.1310000000000002</v>
          </cell>
        </row>
        <row r="2554">
          <cell r="C2554">
            <v>16039.174999999999</v>
          </cell>
          <cell r="D2554">
            <v>3.677</v>
          </cell>
        </row>
        <row r="2555">
          <cell r="C2555">
            <v>16042.637000000001</v>
          </cell>
          <cell r="D2555">
            <v>3.2730000000000001</v>
          </cell>
        </row>
        <row r="2556">
          <cell r="C2556">
            <v>16053.807000000001</v>
          </cell>
          <cell r="D2556">
            <v>2.2000000000000002</v>
          </cell>
        </row>
        <row r="2557">
          <cell r="C2557">
            <v>16094.223</v>
          </cell>
          <cell r="D2557">
            <v>-1.407</v>
          </cell>
        </row>
        <row r="2558">
          <cell r="C2558">
            <v>16099.088</v>
          </cell>
          <cell r="D2558">
            <v>-2.024</v>
          </cell>
        </row>
        <row r="2559">
          <cell r="C2559">
            <v>16103.773999999999</v>
          </cell>
          <cell r="D2559">
            <v>-2.665</v>
          </cell>
        </row>
        <row r="2560">
          <cell r="C2560">
            <v>16108.895</v>
          </cell>
          <cell r="D2560">
            <v>-3.371</v>
          </cell>
        </row>
        <row r="2561">
          <cell r="C2561">
            <v>16113.879000000001</v>
          </cell>
          <cell r="D2561">
            <v>-4.1109999999999998</v>
          </cell>
        </row>
        <row r="2562">
          <cell r="C2562">
            <v>16117.47</v>
          </cell>
          <cell r="D2562">
            <v>-4.6150000000000002</v>
          </cell>
        </row>
        <row r="2563">
          <cell r="C2563">
            <v>16121.286</v>
          </cell>
          <cell r="D2563">
            <v>-4.9290000000000003</v>
          </cell>
        </row>
        <row r="2564">
          <cell r="C2564">
            <v>16125.349</v>
          </cell>
          <cell r="D2564">
            <v>-5.1840000000000002</v>
          </cell>
        </row>
        <row r="2565">
          <cell r="C2565">
            <v>16128.932000000001</v>
          </cell>
          <cell r="D2565">
            <v>-5.2969999999999997</v>
          </cell>
        </row>
        <row r="2566">
          <cell r="C2566">
            <v>16131.971</v>
          </cell>
          <cell r="D2566">
            <v>-5.3120000000000003</v>
          </cell>
        </row>
        <row r="2567">
          <cell r="C2567">
            <v>16135.281999999999</v>
          </cell>
          <cell r="D2567">
            <v>-5.2430000000000003</v>
          </cell>
        </row>
        <row r="2568">
          <cell r="C2568">
            <v>16139.919</v>
          </cell>
          <cell r="D2568">
            <v>-4.9809999999999999</v>
          </cell>
        </row>
        <row r="2569">
          <cell r="C2569">
            <v>16142.716</v>
          </cell>
          <cell r="D2569">
            <v>-4.766</v>
          </cell>
        </row>
        <row r="2570">
          <cell r="C2570">
            <v>16146.362999999999</v>
          </cell>
          <cell r="D2570">
            <v>-4.3630000000000004</v>
          </cell>
        </row>
        <row r="2571">
          <cell r="C2571">
            <v>16150.027</v>
          </cell>
          <cell r="D2571">
            <v>-3.8540000000000001</v>
          </cell>
        </row>
        <row r="2572">
          <cell r="C2572">
            <v>16153.663</v>
          </cell>
          <cell r="D2572">
            <v>-3.23</v>
          </cell>
        </row>
        <row r="2573">
          <cell r="C2573">
            <v>16157.246999999999</v>
          </cell>
          <cell r="D2573">
            <v>-2.5649999999999999</v>
          </cell>
        </row>
        <row r="2574">
          <cell r="C2574">
            <v>16161.001</v>
          </cell>
          <cell r="D2574">
            <v>-1.93</v>
          </cell>
        </row>
        <row r="2575">
          <cell r="C2575">
            <v>16165.808000000001</v>
          </cell>
          <cell r="D2575">
            <v>-1.0860000000000001</v>
          </cell>
        </row>
        <row r="2576">
          <cell r="C2576">
            <v>16169.261</v>
          </cell>
          <cell r="D2576">
            <v>-0.57099999999999995</v>
          </cell>
        </row>
        <row r="2577">
          <cell r="C2577">
            <v>16174.839</v>
          </cell>
          <cell r="D2577">
            <v>0.28000000000000003</v>
          </cell>
        </row>
        <row r="2578">
          <cell r="C2578">
            <v>16179.887000000001</v>
          </cell>
          <cell r="D2578">
            <v>0.91400000000000003</v>
          </cell>
        </row>
        <row r="2579">
          <cell r="C2579">
            <v>16191.71</v>
          </cell>
          <cell r="D2579">
            <v>1.9910000000000001</v>
          </cell>
        </row>
        <row r="2580">
          <cell r="C2580">
            <v>16207.562</v>
          </cell>
          <cell r="D2580">
            <v>2.4849999999999999</v>
          </cell>
        </row>
        <row r="2581">
          <cell r="C2581">
            <v>16265.262000000001</v>
          </cell>
          <cell r="D2581">
            <v>2.38</v>
          </cell>
        </row>
        <row r="2582">
          <cell r="C2582">
            <v>16305.395</v>
          </cell>
          <cell r="D2582">
            <v>2.306</v>
          </cell>
        </row>
        <row r="2583">
          <cell r="C2583">
            <v>16355.527</v>
          </cell>
          <cell r="D2583">
            <v>2.1509999999999998</v>
          </cell>
        </row>
        <row r="2584">
          <cell r="C2584">
            <v>16387.599999999999</v>
          </cell>
          <cell r="D2584">
            <v>2.13</v>
          </cell>
        </row>
        <row r="2585">
          <cell r="C2585">
            <v>16421.617999999999</v>
          </cell>
          <cell r="D2585">
            <v>2.008</v>
          </cell>
        </row>
        <row r="2586">
          <cell r="C2586">
            <v>16484.669000000002</v>
          </cell>
          <cell r="D2586">
            <v>1.8180000000000001</v>
          </cell>
        </row>
        <row r="2587">
          <cell r="C2587">
            <v>16508.955000000002</v>
          </cell>
          <cell r="D2587">
            <v>1.95</v>
          </cell>
        </row>
        <row r="2588">
          <cell r="C2588">
            <v>16558.061000000002</v>
          </cell>
          <cell r="D2588">
            <v>2.0859999999999999</v>
          </cell>
        </row>
        <row r="2589">
          <cell r="C2589">
            <v>16631.341</v>
          </cell>
          <cell r="D2589">
            <v>1.94</v>
          </cell>
        </row>
        <row r="2590">
          <cell r="C2590">
            <v>16650.674999999999</v>
          </cell>
          <cell r="D2590">
            <v>1.163</v>
          </cell>
        </row>
        <row r="2591">
          <cell r="C2591">
            <v>16660.227999999999</v>
          </cell>
          <cell r="D2591">
            <v>0.442</v>
          </cell>
        </row>
        <row r="2592">
          <cell r="C2592">
            <v>16676.782999999999</v>
          </cell>
          <cell r="D2592">
            <v>-1.9359999999999999</v>
          </cell>
        </row>
        <row r="2593">
          <cell r="C2593">
            <v>16684.099999999999</v>
          </cell>
          <cell r="D2593">
            <v>-3.0430000000000001</v>
          </cell>
        </row>
        <row r="2594">
          <cell r="C2594">
            <v>16686.830000000002</v>
          </cell>
          <cell r="D2594">
            <v>-3.367</v>
          </cell>
        </row>
        <row r="2595">
          <cell r="C2595">
            <v>16690.444</v>
          </cell>
          <cell r="D2595">
            <v>-3.8029999999999999</v>
          </cell>
        </row>
        <row r="2596">
          <cell r="C2596">
            <v>16694.458999999999</v>
          </cell>
          <cell r="D2596">
            <v>-4.2380000000000004</v>
          </cell>
        </row>
        <row r="2597">
          <cell r="C2597">
            <v>16698.105</v>
          </cell>
          <cell r="D2597">
            <v>-4.5350000000000001</v>
          </cell>
        </row>
        <row r="2598">
          <cell r="C2598">
            <v>16701.682000000001</v>
          </cell>
          <cell r="D2598">
            <v>-4.7190000000000003</v>
          </cell>
        </row>
        <row r="2599">
          <cell r="C2599">
            <v>16706.396000000001</v>
          </cell>
          <cell r="D2599">
            <v>-4.7770000000000001</v>
          </cell>
        </row>
        <row r="2600">
          <cell r="C2600">
            <v>16711.377</v>
          </cell>
          <cell r="D2600">
            <v>-4.6890000000000001</v>
          </cell>
        </row>
        <row r="2601">
          <cell r="C2601">
            <v>16716.351999999999</v>
          </cell>
          <cell r="D2601">
            <v>-4.391</v>
          </cell>
        </row>
        <row r="2602">
          <cell r="C2602">
            <v>16719.616999999998</v>
          </cell>
          <cell r="D2602">
            <v>-4.2110000000000003</v>
          </cell>
        </row>
        <row r="2603">
          <cell r="C2603">
            <v>16721.532999999999</v>
          </cell>
          <cell r="D2603">
            <v>-4.0209999999999999</v>
          </cell>
        </row>
        <row r="2604">
          <cell r="C2604">
            <v>16725.019</v>
          </cell>
          <cell r="D2604">
            <v>-3.6680000000000001</v>
          </cell>
        </row>
        <row r="2605">
          <cell r="C2605">
            <v>16727.994999999999</v>
          </cell>
          <cell r="D2605">
            <v>-3.3010000000000002</v>
          </cell>
        </row>
        <row r="2606">
          <cell r="C2606">
            <v>16730.273000000001</v>
          </cell>
          <cell r="D2606">
            <v>-3.0289999999999999</v>
          </cell>
        </row>
        <row r="2607">
          <cell r="C2607">
            <v>16732.737000000001</v>
          </cell>
          <cell r="D2607">
            <v>-2.6680000000000001</v>
          </cell>
        </row>
        <row r="2608">
          <cell r="C2608">
            <v>16737.042000000001</v>
          </cell>
          <cell r="D2608">
            <v>-2.1120000000000001</v>
          </cell>
        </row>
        <row r="2609">
          <cell r="C2609">
            <v>16744.718000000001</v>
          </cell>
          <cell r="D2609">
            <v>-1.111</v>
          </cell>
        </row>
        <row r="2610">
          <cell r="C2610">
            <v>16756.156999999999</v>
          </cell>
          <cell r="D2610">
            <v>0.26</v>
          </cell>
        </row>
        <row r="2611">
          <cell r="C2611">
            <v>16765.316999999999</v>
          </cell>
          <cell r="D2611">
            <v>1.611</v>
          </cell>
        </row>
        <row r="2612">
          <cell r="C2612">
            <v>16775.975999999999</v>
          </cell>
          <cell r="D2612">
            <v>3.4929999999999999</v>
          </cell>
        </row>
        <row r="2613">
          <cell r="C2613">
            <v>16786.437000000002</v>
          </cell>
          <cell r="D2613">
            <v>5.9210000000000003</v>
          </cell>
        </row>
        <row r="2614">
          <cell r="C2614">
            <v>16791.776999999998</v>
          </cell>
          <cell r="D2614">
            <v>7.0869999999999997</v>
          </cell>
        </row>
        <row r="2615">
          <cell r="C2615">
            <v>16793.933000000001</v>
          </cell>
          <cell r="D2615">
            <v>7.4649999999999999</v>
          </cell>
        </row>
        <row r="2616">
          <cell r="C2616">
            <v>16797.512999999999</v>
          </cell>
          <cell r="D2616">
            <v>8.1359999999999992</v>
          </cell>
        </row>
        <row r="2617">
          <cell r="C2617">
            <v>16800.103999999999</v>
          </cell>
          <cell r="D2617">
            <v>8.5670000000000002</v>
          </cell>
        </row>
        <row r="2618">
          <cell r="C2618">
            <v>16804.142</v>
          </cell>
          <cell r="D2618">
            <v>9.0519999999999996</v>
          </cell>
        </row>
        <row r="2619">
          <cell r="C2619">
            <v>16807.289000000001</v>
          </cell>
          <cell r="D2619">
            <v>9.3339999999999996</v>
          </cell>
        </row>
        <row r="2620">
          <cell r="C2620">
            <v>16811.589</v>
          </cell>
          <cell r="D2620">
            <v>9.7319999999999993</v>
          </cell>
        </row>
        <row r="2621">
          <cell r="C2621">
            <v>16816.482</v>
          </cell>
          <cell r="D2621">
            <v>10.154999999999999</v>
          </cell>
        </row>
        <row r="2622">
          <cell r="C2622">
            <v>16818.632000000001</v>
          </cell>
          <cell r="D2622">
            <v>10.307</v>
          </cell>
        </row>
        <row r="2623">
          <cell r="C2623">
            <v>16821.203000000001</v>
          </cell>
          <cell r="D2623">
            <v>10.454000000000001</v>
          </cell>
        </row>
        <row r="2624">
          <cell r="C2624">
            <v>16823.634999999998</v>
          </cell>
          <cell r="D2624">
            <v>10.589</v>
          </cell>
        </row>
        <row r="2625">
          <cell r="C2625">
            <v>16826.226999999999</v>
          </cell>
          <cell r="D2625">
            <v>10.601000000000001</v>
          </cell>
        </row>
        <row r="2626">
          <cell r="C2626">
            <v>16828.451000000001</v>
          </cell>
          <cell r="D2626">
            <v>10.617000000000001</v>
          </cell>
        </row>
        <row r="2627">
          <cell r="C2627">
            <v>16830.851999999999</v>
          </cell>
          <cell r="D2627">
            <v>10.551</v>
          </cell>
        </row>
        <row r="2628">
          <cell r="C2628">
            <v>16833.425999999999</v>
          </cell>
          <cell r="D2628">
            <v>10.316000000000001</v>
          </cell>
        </row>
        <row r="2629">
          <cell r="C2629">
            <v>16835.778999999999</v>
          </cell>
          <cell r="D2629">
            <v>10.202</v>
          </cell>
        </row>
        <row r="2630">
          <cell r="C2630">
            <v>16838.921999999999</v>
          </cell>
          <cell r="D2630">
            <v>9.8780000000000001</v>
          </cell>
        </row>
        <row r="2631">
          <cell r="C2631">
            <v>16841.346000000001</v>
          </cell>
          <cell r="D2631">
            <v>9.5749999999999993</v>
          </cell>
        </row>
        <row r="2632">
          <cell r="C2632">
            <v>16844.478999999999</v>
          </cell>
          <cell r="D2632">
            <v>9.24</v>
          </cell>
        </row>
        <row r="2633">
          <cell r="C2633">
            <v>16847.11</v>
          </cell>
          <cell r="D2633">
            <v>8.9420000000000002</v>
          </cell>
        </row>
        <row r="2634">
          <cell r="C2634">
            <v>16849.638999999999</v>
          </cell>
          <cell r="D2634">
            <v>8.657</v>
          </cell>
        </row>
        <row r="2635">
          <cell r="C2635">
            <v>16851.855</v>
          </cell>
          <cell r="D2635">
            <v>8.2639999999999993</v>
          </cell>
        </row>
        <row r="2636">
          <cell r="C2636">
            <v>16853.603999999999</v>
          </cell>
          <cell r="D2636">
            <v>7.9690000000000003</v>
          </cell>
        </row>
        <row r="2637">
          <cell r="C2637">
            <v>16855.919000000002</v>
          </cell>
          <cell r="D2637">
            <v>7.5110000000000001</v>
          </cell>
        </row>
        <row r="2638">
          <cell r="C2638">
            <v>16858.161</v>
          </cell>
          <cell r="D2638">
            <v>7.0069999999999997</v>
          </cell>
        </row>
        <row r="2639">
          <cell r="C2639">
            <v>16861.474999999999</v>
          </cell>
          <cell r="D2639">
            <v>6.2519999999999998</v>
          </cell>
        </row>
        <row r="2640">
          <cell r="C2640">
            <v>16866.12</v>
          </cell>
          <cell r="D2640">
            <v>5.1779999999999999</v>
          </cell>
        </row>
        <row r="2641">
          <cell r="C2641">
            <v>16870.845000000001</v>
          </cell>
          <cell r="D2641">
            <v>4.25</v>
          </cell>
        </row>
        <row r="2642">
          <cell r="C2642">
            <v>16885.595000000001</v>
          </cell>
          <cell r="D2642">
            <v>2.5710000000000002</v>
          </cell>
        </row>
        <row r="2643">
          <cell r="C2643">
            <v>16944.834999999999</v>
          </cell>
          <cell r="D2643">
            <v>2.234</v>
          </cell>
        </row>
        <row r="2644">
          <cell r="C2644">
            <v>16983.723999999998</v>
          </cell>
          <cell r="D2644">
            <v>2.5779999999999998</v>
          </cell>
        </row>
        <row r="2645">
          <cell r="C2645">
            <v>16997.062999999998</v>
          </cell>
          <cell r="D2645">
            <v>2.6190000000000002</v>
          </cell>
        </row>
        <row r="2646">
          <cell r="C2646">
            <v>17000.955000000002</v>
          </cell>
          <cell r="D2646">
            <v>2.5609999999999999</v>
          </cell>
        </row>
        <row r="2647">
          <cell r="C2647">
            <v>17004.742999999999</v>
          </cell>
          <cell r="D2647">
            <v>2.488</v>
          </cell>
        </row>
        <row r="2648">
          <cell r="C2648">
            <v>17008.687000000002</v>
          </cell>
          <cell r="D2648">
            <v>2.379</v>
          </cell>
        </row>
        <row r="2649">
          <cell r="C2649">
            <v>17012.273000000001</v>
          </cell>
          <cell r="D2649">
            <v>2.238</v>
          </cell>
        </row>
        <row r="2650">
          <cell r="C2650">
            <v>17015.986000000001</v>
          </cell>
          <cell r="D2650">
            <v>2.1389999999999998</v>
          </cell>
        </row>
        <row r="2651">
          <cell r="C2651">
            <v>17018.924999999999</v>
          </cell>
          <cell r="D2651">
            <v>1.9710000000000001</v>
          </cell>
        </row>
        <row r="2652">
          <cell r="C2652">
            <v>17022.146000000001</v>
          </cell>
          <cell r="D2652">
            <v>1.6919999999999999</v>
          </cell>
        </row>
        <row r="2653">
          <cell r="C2653">
            <v>17025.099999999999</v>
          </cell>
          <cell r="D2653">
            <v>1.327</v>
          </cell>
        </row>
        <row r="2654">
          <cell r="C2654">
            <v>17031.330999999998</v>
          </cell>
          <cell r="D2654">
            <v>0.35199999999999998</v>
          </cell>
        </row>
        <row r="2655">
          <cell r="C2655">
            <v>17034.580000000002</v>
          </cell>
          <cell r="D2655">
            <v>-0.17899999999999999</v>
          </cell>
        </row>
        <row r="2656">
          <cell r="C2656">
            <v>17037.883000000002</v>
          </cell>
          <cell r="D2656">
            <v>-0.8</v>
          </cell>
        </row>
        <row r="2657">
          <cell r="C2657">
            <v>17041.075000000001</v>
          </cell>
          <cell r="D2657">
            <v>-1.4950000000000001</v>
          </cell>
        </row>
        <row r="2658">
          <cell r="C2658">
            <v>17045.713</v>
          </cell>
          <cell r="D2658">
            <v>-2.472</v>
          </cell>
        </row>
        <row r="2659">
          <cell r="C2659">
            <v>17049.132000000001</v>
          </cell>
          <cell r="D2659">
            <v>-3.2360000000000002</v>
          </cell>
        </row>
        <row r="2660">
          <cell r="C2660">
            <v>17052.416000000001</v>
          </cell>
          <cell r="D2660">
            <v>-3.984</v>
          </cell>
        </row>
        <row r="2661">
          <cell r="C2661">
            <v>17054.366999999998</v>
          </cell>
          <cell r="D2661">
            <v>-4.4690000000000003</v>
          </cell>
        </row>
        <row r="2662">
          <cell r="C2662">
            <v>17058.046999999999</v>
          </cell>
          <cell r="D2662">
            <v>-5.3780000000000001</v>
          </cell>
        </row>
        <row r="2663">
          <cell r="C2663">
            <v>17063.675999999999</v>
          </cell>
          <cell r="D2663">
            <v>-6.6689999999999996</v>
          </cell>
        </row>
        <row r="2664">
          <cell r="C2664">
            <v>17066.179</v>
          </cell>
          <cell r="D2664">
            <v>-7.1689999999999996</v>
          </cell>
        </row>
        <row r="2665">
          <cell r="C2665">
            <v>17068.341</v>
          </cell>
          <cell r="D2665">
            <v>-7.6139999999999999</v>
          </cell>
        </row>
        <row r="2666">
          <cell r="C2666">
            <v>17070.978999999999</v>
          </cell>
          <cell r="D2666">
            <v>-8.2260000000000009</v>
          </cell>
        </row>
        <row r="2667">
          <cell r="C2667">
            <v>17074.21</v>
          </cell>
          <cell r="D2667">
            <v>-8.9280000000000008</v>
          </cell>
        </row>
        <row r="2668">
          <cell r="C2668">
            <v>17077.150000000001</v>
          </cell>
          <cell r="D2668">
            <v>-9.51</v>
          </cell>
        </row>
        <row r="2669">
          <cell r="C2669">
            <v>17079.924999999999</v>
          </cell>
          <cell r="D2669">
            <v>-10.068</v>
          </cell>
        </row>
        <row r="2670">
          <cell r="C2670">
            <v>17082.437000000002</v>
          </cell>
          <cell r="D2670">
            <v>-10.603999999999999</v>
          </cell>
        </row>
        <row r="2671">
          <cell r="C2671">
            <v>17086.478999999999</v>
          </cell>
          <cell r="D2671">
            <v>-11.358000000000001</v>
          </cell>
        </row>
        <row r="2672">
          <cell r="C2672">
            <v>17101.746999999999</v>
          </cell>
          <cell r="D2672">
            <v>-12.849</v>
          </cell>
        </row>
        <row r="2673">
          <cell r="C2673">
            <v>17116.146000000001</v>
          </cell>
          <cell r="D2673">
            <v>-12.862</v>
          </cell>
        </row>
        <row r="2674">
          <cell r="C2674">
            <v>17121.955000000002</v>
          </cell>
          <cell r="D2674">
            <v>-12.582000000000001</v>
          </cell>
        </row>
        <row r="2675">
          <cell r="C2675">
            <v>17129.532999999999</v>
          </cell>
          <cell r="D2675">
            <v>87.021000000000001</v>
          </cell>
        </row>
        <row r="2676">
          <cell r="C2676">
            <v>17129.913</v>
          </cell>
          <cell r="D2676">
            <v>-12.04</v>
          </cell>
        </row>
        <row r="2677">
          <cell r="C2677">
            <v>17137.557000000001</v>
          </cell>
          <cell r="D2677">
            <v>-11.388999999999999</v>
          </cell>
        </row>
        <row r="2678">
          <cell r="C2678">
            <v>17140</v>
          </cell>
          <cell r="D2678">
            <v>88.399000000000001</v>
          </cell>
        </row>
        <row r="2679">
          <cell r="C2679">
            <v>17147.651000000002</v>
          </cell>
          <cell r="D2679">
            <v>89.028999999999996</v>
          </cell>
        </row>
        <row r="2680">
          <cell r="C2680">
            <v>17148.128000000001</v>
          </cell>
          <cell r="D2680">
            <v>-10.563000000000001</v>
          </cell>
        </row>
        <row r="2681">
          <cell r="C2681">
            <v>17156.402999999998</v>
          </cell>
          <cell r="D2681">
            <v>89.387</v>
          </cell>
        </row>
        <row r="2682">
          <cell r="C2682">
            <v>17156.5</v>
          </cell>
          <cell r="D2682">
            <v>-9.9220000000000006</v>
          </cell>
        </row>
        <row r="2683">
          <cell r="C2683">
            <v>17159.243999999999</v>
          </cell>
          <cell r="D2683">
            <v>89.453999999999994</v>
          </cell>
        </row>
        <row r="2684">
          <cell r="C2684">
            <v>17161.45</v>
          </cell>
          <cell r="D2684">
            <v>-9.4380000000000006</v>
          </cell>
        </row>
        <row r="2685">
          <cell r="C2685">
            <v>17162.382000000001</v>
          </cell>
          <cell r="D2685">
            <v>89.397999999999996</v>
          </cell>
        </row>
        <row r="2686">
          <cell r="C2686">
            <v>17165.173999999999</v>
          </cell>
          <cell r="D2686">
            <v>89.352000000000004</v>
          </cell>
        </row>
        <row r="2687">
          <cell r="C2687">
            <v>17165.304</v>
          </cell>
          <cell r="D2687">
            <v>-8.8989999999999991</v>
          </cell>
        </row>
        <row r="2688">
          <cell r="C2688">
            <v>17168.261999999999</v>
          </cell>
          <cell r="D2688">
            <v>89.034999999999997</v>
          </cell>
        </row>
        <row r="2689">
          <cell r="C2689">
            <v>17168.672999999999</v>
          </cell>
          <cell r="D2689">
            <v>-8.3719999999999999</v>
          </cell>
        </row>
        <row r="2690">
          <cell r="C2690">
            <v>17172.713</v>
          </cell>
          <cell r="D2690">
            <v>-7.6239999999999997</v>
          </cell>
        </row>
        <row r="2691">
          <cell r="C2691">
            <v>17173.924999999999</v>
          </cell>
          <cell r="D2691">
            <v>88.49</v>
          </cell>
        </row>
        <row r="2692">
          <cell r="C2692">
            <v>17174.558000000001</v>
          </cell>
          <cell r="D2692">
            <v>-7.1859999999999999</v>
          </cell>
        </row>
        <row r="2693">
          <cell r="C2693">
            <v>17178.596000000001</v>
          </cell>
          <cell r="D2693">
            <v>87.745000000000005</v>
          </cell>
        </row>
        <row r="2694">
          <cell r="C2694">
            <v>17178.821</v>
          </cell>
          <cell r="D2694">
            <v>-6.1959999999999997</v>
          </cell>
        </row>
        <row r="2695">
          <cell r="C2695">
            <v>17181.323</v>
          </cell>
          <cell r="D2695">
            <v>-5.3879999999999999</v>
          </cell>
        </row>
        <row r="2696">
          <cell r="C2696">
            <v>17181.766</v>
          </cell>
          <cell r="D2696">
            <v>87.262</v>
          </cell>
        </row>
        <row r="2697">
          <cell r="C2697">
            <v>17183.28</v>
          </cell>
          <cell r="D2697">
            <v>-4.7309999999999999</v>
          </cell>
        </row>
        <row r="2698">
          <cell r="C2698">
            <v>17184.446</v>
          </cell>
          <cell r="D2698">
            <v>86.66</v>
          </cell>
        </row>
        <row r="2699">
          <cell r="C2699">
            <v>17184.949000000001</v>
          </cell>
          <cell r="D2699">
            <v>-4.1210000000000004</v>
          </cell>
        </row>
        <row r="2700">
          <cell r="C2700">
            <v>17186.239000000001</v>
          </cell>
          <cell r="D2700">
            <v>-3.633</v>
          </cell>
        </row>
        <row r="2701">
          <cell r="C2701">
            <v>17187.404999999999</v>
          </cell>
          <cell r="D2701">
            <v>86.021000000000001</v>
          </cell>
        </row>
        <row r="2702">
          <cell r="C2702">
            <v>17188.231</v>
          </cell>
          <cell r="D2702">
            <v>-2.7690000000000001</v>
          </cell>
        </row>
        <row r="2703">
          <cell r="C2703">
            <v>17189.657999999999</v>
          </cell>
          <cell r="D2703">
            <v>-2.1440000000000001</v>
          </cell>
        </row>
        <row r="2704">
          <cell r="C2704">
            <v>17190.768</v>
          </cell>
          <cell r="D2704">
            <v>85.185000000000002</v>
          </cell>
        </row>
        <row r="2705">
          <cell r="C2705">
            <v>17191.294000000002</v>
          </cell>
          <cell r="D2705">
            <v>-1.3680000000000001</v>
          </cell>
        </row>
        <row r="2706">
          <cell r="C2706">
            <v>17193.652999999998</v>
          </cell>
          <cell r="D2706">
            <v>-0.11799999999999999</v>
          </cell>
        </row>
        <row r="2707">
          <cell r="C2707">
            <v>17196.334999999999</v>
          </cell>
          <cell r="D2707">
            <v>1.294</v>
          </cell>
        </row>
        <row r="2708">
          <cell r="C2708">
            <v>17197.672999999999</v>
          </cell>
          <cell r="D2708">
            <v>2.0910000000000002</v>
          </cell>
        </row>
        <row r="2709">
          <cell r="C2709">
            <v>17198.108</v>
          </cell>
          <cell r="D2709">
            <v>83.361999999999995</v>
          </cell>
        </row>
        <row r="2710">
          <cell r="C2710">
            <v>17199.508000000002</v>
          </cell>
          <cell r="D2710">
            <v>3.1680000000000001</v>
          </cell>
        </row>
        <row r="2711">
          <cell r="C2711">
            <v>17201.243999999999</v>
          </cell>
          <cell r="D2711">
            <v>4.2569999999999997</v>
          </cell>
        </row>
        <row r="2712">
          <cell r="C2712">
            <v>17202.702000000001</v>
          </cell>
          <cell r="D2712">
            <v>5.2910000000000004</v>
          </cell>
        </row>
        <row r="2713">
          <cell r="C2713">
            <v>17204.149000000001</v>
          </cell>
          <cell r="D2713">
            <v>6.3840000000000003</v>
          </cell>
        </row>
        <row r="2714">
          <cell r="C2714">
            <v>17205.901000000002</v>
          </cell>
          <cell r="D2714">
            <v>7.7640000000000002</v>
          </cell>
        </row>
        <row r="2715">
          <cell r="C2715">
            <v>17207.275000000001</v>
          </cell>
          <cell r="D2715">
            <v>81.021000000000001</v>
          </cell>
        </row>
        <row r="2716">
          <cell r="C2716">
            <v>17207.621999999999</v>
          </cell>
          <cell r="D2716">
            <v>9.3149999999999995</v>
          </cell>
        </row>
        <row r="2717">
          <cell r="C2717">
            <v>17209.850999999999</v>
          </cell>
          <cell r="D2717">
            <v>11.356</v>
          </cell>
        </row>
        <row r="2718">
          <cell r="C2718">
            <v>17211.366999999998</v>
          </cell>
          <cell r="D2718">
            <v>79.840999999999994</v>
          </cell>
        </row>
        <row r="2719">
          <cell r="C2719">
            <v>17211.375</v>
          </cell>
          <cell r="D2719">
            <v>12.851000000000001</v>
          </cell>
        </row>
        <row r="2720">
          <cell r="C2720">
            <v>17213.072</v>
          </cell>
          <cell r="D2720">
            <v>14.654999999999999</v>
          </cell>
        </row>
        <row r="2721">
          <cell r="C2721">
            <v>17214.239000000001</v>
          </cell>
          <cell r="D2721">
            <v>15.84</v>
          </cell>
        </row>
        <row r="2722">
          <cell r="C2722">
            <v>17214.768</v>
          </cell>
          <cell r="D2722">
            <v>78.727999999999994</v>
          </cell>
        </row>
        <row r="2723">
          <cell r="C2723">
            <v>17216.438999999998</v>
          </cell>
          <cell r="D2723">
            <v>18.262</v>
          </cell>
        </row>
        <row r="2724">
          <cell r="C2724">
            <v>17216.917000000001</v>
          </cell>
          <cell r="D2724">
            <v>77.843999999999994</v>
          </cell>
        </row>
        <row r="2725">
          <cell r="C2725">
            <v>17218.186000000002</v>
          </cell>
          <cell r="D2725">
            <v>20.254000000000001</v>
          </cell>
        </row>
        <row r="2726">
          <cell r="C2726">
            <v>17219.976999999999</v>
          </cell>
          <cell r="D2726">
            <v>76.275000000000006</v>
          </cell>
        </row>
        <row r="2727">
          <cell r="C2727">
            <v>17219.981</v>
          </cell>
          <cell r="D2727">
            <v>22.407</v>
          </cell>
        </row>
        <row r="2728">
          <cell r="C2728">
            <v>17221.344000000001</v>
          </cell>
          <cell r="D2728">
            <v>24.244</v>
          </cell>
        </row>
        <row r="2729">
          <cell r="C2729">
            <v>17223.23</v>
          </cell>
          <cell r="D2729">
            <v>74.131</v>
          </cell>
        </row>
        <row r="2730">
          <cell r="C2730">
            <v>17223.364000000001</v>
          </cell>
          <cell r="D2730">
            <v>27.006</v>
          </cell>
        </row>
        <row r="2731">
          <cell r="C2731">
            <v>17224.981</v>
          </cell>
          <cell r="D2731">
            <v>29.445</v>
          </cell>
        </row>
        <row r="2732">
          <cell r="C2732">
            <v>17225.356</v>
          </cell>
          <cell r="D2732">
            <v>72.372</v>
          </cell>
        </row>
        <row r="2733">
          <cell r="C2733">
            <v>17226.594000000001</v>
          </cell>
          <cell r="D2733">
            <v>32.173000000000002</v>
          </cell>
        </row>
        <row r="2734">
          <cell r="C2734">
            <v>17227.746999999999</v>
          </cell>
          <cell r="D2734">
            <v>69.989000000000004</v>
          </cell>
        </row>
        <row r="2735">
          <cell r="C2735">
            <v>17227.851999999999</v>
          </cell>
          <cell r="D2735">
            <v>34.433</v>
          </cell>
        </row>
        <row r="2736">
          <cell r="C2736">
            <v>17229.339</v>
          </cell>
          <cell r="D2736">
            <v>37.417999999999999</v>
          </cell>
        </row>
        <row r="2737">
          <cell r="C2737">
            <v>17230.357</v>
          </cell>
          <cell r="D2737">
            <v>39.729999999999997</v>
          </cell>
        </row>
        <row r="2738">
          <cell r="C2738">
            <v>17231.167000000001</v>
          </cell>
          <cell r="D2738">
            <v>66.218999999999994</v>
          </cell>
        </row>
        <row r="2739">
          <cell r="C2739">
            <v>17231.692999999999</v>
          </cell>
          <cell r="D2739">
            <v>43.075000000000003</v>
          </cell>
        </row>
        <row r="2740">
          <cell r="C2740">
            <v>17231.949000000001</v>
          </cell>
          <cell r="D2740">
            <v>64.91</v>
          </cell>
        </row>
        <row r="2741">
          <cell r="C2741">
            <v>17232.288</v>
          </cell>
          <cell r="D2741">
            <v>45.561999999999998</v>
          </cell>
        </row>
        <row r="2742">
          <cell r="C2742">
            <v>17232.601999999999</v>
          </cell>
          <cell r="D2742">
            <v>63.223999999999997</v>
          </cell>
        </row>
        <row r="2743">
          <cell r="C2743">
            <v>17233.800999999999</v>
          </cell>
          <cell r="D2743">
            <v>52.38</v>
          </cell>
        </row>
        <row r="2744">
          <cell r="C2744">
            <v>17233.967000000001</v>
          </cell>
          <cell r="D2744">
            <v>57.642000000000003</v>
          </cell>
        </row>
        <row r="2745">
          <cell r="C2745">
            <v>17234.050999999999</v>
          </cell>
          <cell r="D2745">
            <v>55.893000000000001</v>
          </cell>
        </row>
        <row r="2746">
          <cell r="C2746">
            <v>17711.748</v>
          </cell>
          <cell r="D2746">
            <v>72.975999999999999</v>
          </cell>
        </row>
        <row r="2747">
          <cell r="C2747">
            <v>17726.206999999999</v>
          </cell>
          <cell r="D2747">
            <v>59.564999999999998</v>
          </cell>
        </row>
        <row r="2748">
          <cell r="C2748">
            <v>17735.662</v>
          </cell>
          <cell r="D2748">
            <v>53.07</v>
          </cell>
        </row>
        <row r="2749">
          <cell r="C2749">
            <v>17755.415000000001</v>
          </cell>
          <cell r="D2749">
            <v>44.003999999999998</v>
          </cell>
        </row>
        <row r="2750">
          <cell r="C2750">
            <v>17758.303</v>
          </cell>
          <cell r="D2750">
            <v>43.12</v>
          </cell>
        </row>
        <row r="2751">
          <cell r="C2751">
            <v>17760.387999999999</v>
          </cell>
          <cell r="D2751">
            <v>42.482999999999997</v>
          </cell>
        </row>
        <row r="2752">
          <cell r="C2752">
            <v>17763.060000000001</v>
          </cell>
          <cell r="D2752">
            <v>41.671999999999997</v>
          </cell>
        </row>
        <row r="2753">
          <cell r="C2753">
            <v>17764.768</v>
          </cell>
          <cell r="D2753">
            <v>41.112000000000002</v>
          </cell>
        </row>
        <row r="2754">
          <cell r="C2754">
            <v>17767.837</v>
          </cell>
          <cell r="D2754">
            <v>40.194000000000003</v>
          </cell>
        </row>
        <row r="2755">
          <cell r="C2755">
            <v>17770.752</v>
          </cell>
          <cell r="D2755">
            <v>39.244999999999997</v>
          </cell>
        </row>
        <row r="2756">
          <cell r="C2756">
            <v>17773.187999999998</v>
          </cell>
          <cell r="D2756">
            <v>38.384999999999998</v>
          </cell>
        </row>
        <row r="2757">
          <cell r="C2757">
            <v>17775.278999999999</v>
          </cell>
          <cell r="D2757">
            <v>37.56</v>
          </cell>
        </row>
        <row r="2758">
          <cell r="C2758">
            <v>17777.031999999999</v>
          </cell>
          <cell r="D2758">
            <v>36.853000000000002</v>
          </cell>
        </row>
        <row r="2759">
          <cell r="C2759">
            <v>17779.674999999999</v>
          </cell>
          <cell r="D2759">
            <v>35.808</v>
          </cell>
        </row>
        <row r="2760">
          <cell r="C2760">
            <v>17782.819</v>
          </cell>
          <cell r="D2760">
            <v>34.652000000000001</v>
          </cell>
        </row>
        <row r="2761">
          <cell r="C2761">
            <v>17784.502</v>
          </cell>
          <cell r="D2761">
            <v>33.976999999999997</v>
          </cell>
        </row>
        <row r="2762">
          <cell r="C2762">
            <v>17787.546999999999</v>
          </cell>
          <cell r="D2762">
            <v>32.701999999999998</v>
          </cell>
        </row>
        <row r="2763">
          <cell r="C2763">
            <v>17789.891</v>
          </cell>
          <cell r="D2763">
            <v>31.696000000000002</v>
          </cell>
        </row>
        <row r="2764">
          <cell r="C2764">
            <v>17792.617999999999</v>
          </cell>
          <cell r="D2764">
            <v>30.53</v>
          </cell>
        </row>
        <row r="2765">
          <cell r="C2765">
            <v>17794.875</v>
          </cell>
          <cell r="D2765">
            <v>29.465</v>
          </cell>
        </row>
        <row r="2766">
          <cell r="C2766">
            <v>17797.453000000001</v>
          </cell>
          <cell r="D2766">
            <v>28.212</v>
          </cell>
        </row>
        <row r="2767">
          <cell r="C2767">
            <v>17799.45</v>
          </cell>
          <cell r="D2767">
            <v>27.26</v>
          </cell>
        </row>
        <row r="2768">
          <cell r="C2768">
            <v>17801.807000000001</v>
          </cell>
          <cell r="D2768">
            <v>26.036000000000001</v>
          </cell>
        </row>
        <row r="2769">
          <cell r="C2769">
            <v>17804.72</v>
          </cell>
          <cell r="D2769">
            <v>24.457999999999998</v>
          </cell>
        </row>
        <row r="2770">
          <cell r="C2770">
            <v>17810.651000000002</v>
          </cell>
          <cell r="D2770">
            <v>21.138000000000002</v>
          </cell>
        </row>
        <row r="2771">
          <cell r="C2771">
            <v>17814.322</v>
          </cell>
          <cell r="D2771">
            <v>19.158999999999999</v>
          </cell>
        </row>
        <row r="2772">
          <cell r="C2772">
            <v>17818.537</v>
          </cell>
          <cell r="D2772">
            <v>17.097000000000001</v>
          </cell>
        </row>
        <row r="2773">
          <cell r="C2773">
            <v>17824.006000000001</v>
          </cell>
          <cell r="D2773">
            <v>14.565</v>
          </cell>
        </row>
        <row r="2774">
          <cell r="C2774">
            <v>17832.242999999999</v>
          </cell>
          <cell r="D2774">
            <v>11.430999999999999</v>
          </cell>
        </row>
        <row r="2775">
          <cell r="C2775">
            <v>17840.578000000001</v>
          </cell>
          <cell r="D2775">
            <v>9.0709999999999997</v>
          </cell>
        </row>
        <row r="2776">
          <cell r="C2776">
            <v>17848.925999999999</v>
          </cell>
          <cell r="D2776">
            <v>7.4950000000000001</v>
          </cell>
        </row>
        <row r="2777">
          <cell r="C2777">
            <v>17855.782999999999</v>
          </cell>
          <cell r="D2777">
            <v>6.5730000000000004</v>
          </cell>
        </row>
        <row r="2778">
          <cell r="C2778">
            <v>17865.846000000001</v>
          </cell>
          <cell r="D2778">
            <v>5.8120000000000003</v>
          </cell>
        </row>
        <row r="2779">
          <cell r="C2779">
            <v>17874.047999999999</v>
          </cell>
          <cell r="D2779">
            <v>5.5309999999999997</v>
          </cell>
        </row>
        <row r="2780">
          <cell r="C2780">
            <v>17884.071</v>
          </cell>
          <cell r="D2780">
            <v>5.3639999999999999</v>
          </cell>
        </row>
        <row r="2781">
          <cell r="C2781">
            <v>17895.483</v>
          </cell>
          <cell r="D2781">
            <v>5.3810000000000002</v>
          </cell>
        </row>
        <row r="2782">
          <cell r="C2782">
            <v>17919.490000000002</v>
          </cell>
          <cell r="D2782">
            <v>5.4029999999999996</v>
          </cell>
        </row>
        <row r="2783">
          <cell r="C2783">
            <v>17929.638999999999</v>
          </cell>
          <cell r="D2783">
            <v>5.383</v>
          </cell>
        </row>
        <row r="2784">
          <cell r="C2784">
            <v>17953.417000000001</v>
          </cell>
          <cell r="D2784">
            <v>5.46</v>
          </cell>
        </row>
        <row r="2785">
          <cell r="C2785">
            <v>17969.28</v>
          </cell>
          <cell r="D2785">
            <v>5.2510000000000003</v>
          </cell>
        </row>
        <row r="2786">
          <cell r="C2786">
            <v>17985.509999999998</v>
          </cell>
          <cell r="D2786">
            <v>4.4480000000000004</v>
          </cell>
        </row>
        <row r="2787">
          <cell r="C2787">
            <v>17989.862000000001</v>
          </cell>
          <cell r="D2787">
            <v>4.2519999999999998</v>
          </cell>
        </row>
        <row r="2788">
          <cell r="C2788">
            <v>17994.188999999998</v>
          </cell>
          <cell r="D2788">
            <v>3.8860000000000001</v>
          </cell>
        </row>
        <row r="2789">
          <cell r="C2789">
            <v>17997.912</v>
          </cell>
          <cell r="D2789">
            <v>3.7149999999999999</v>
          </cell>
        </row>
        <row r="2790">
          <cell r="C2790">
            <v>18001.071</v>
          </cell>
          <cell r="D2790">
            <v>3.4769999999999999</v>
          </cell>
        </row>
        <row r="2791">
          <cell r="C2791">
            <v>18004.415000000001</v>
          </cell>
          <cell r="D2791">
            <v>3.359</v>
          </cell>
        </row>
        <row r="2792">
          <cell r="C2792">
            <v>18007.677</v>
          </cell>
          <cell r="D2792">
            <v>3.2160000000000002</v>
          </cell>
        </row>
        <row r="2793">
          <cell r="C2793">
            <v>18010.593000000001</v>
          </cell>
          <cell r="D2793">
            <v>3.2240000000000002</v>
          </cell>
        </row>
        <row r="2794">
          <cell r="C2794">
            <v>18013.009999999998</v>
          </cell>
          <cell r="D2794">
            <v>3.1960000000000002</v>
          </cell>
        </row>
        <row r="2795">
          <cell r="C2795">
            <v>18015.738000000001</v>
          </cell>
          <cell r="D2795">
            <v>3.2570000000000001</v>
          </cell>
        </row>
        <row r="2796">
          <cell r="C2796">
            <v>18018.398000000001</v>
          </cell>
          <cell r="D2796">
            <v>3.3919999999999999</v>
          </cell>
        </row>
        <row r="2797">
          <cell r="C2797">
            <v>18021.493999999999</v>
          </cell>
          <cell r="D2797">
            <v>3.5259999999999998</v>
          </cell>
        </row>
        <row r="2798">
          <cell r="C2798">
            <v>18023.416000000001</v>
          </cell>
          <cell r="D2798">
            <v>3.5819999999999999</v>
          </cell>
        </row>
        <row r="2799">
          <cell r="C2799">
            <v>18025.851999999999</v>
          </cell>
          <cell r="D2799">
            <v>3.7509999999999999</v>
          </cell>
        </row>
        <row r="2800">
          <cell r="C2800">
            <v>18029.881000000001</v>
          </cell>
          <cell r="D2800">
            <v>4.05</v>
          </cell>
        </row>
        <row r="2801">
          <cell r="C2801">
            <v>18033.287</v>
          </cell>
          <cell r="D2801">
            <v>4.3170000000000002</v>
          </cell>
        </row>
        <row r="2802">
          <cell r="C2802">
            <v>18044.308000000001</v>
          </cell>
          <cell r="D2802">
            <v>4.9640000000000004</v>
          </cell>
        </row>
        <row r="2803">
          <cell r="C2803">
            <v>18057.361000000001</v>
          </cell>
          <cell r="D2803">
            <v>5.4320000000000004</v>
          </cell>
        </row>
        <row r="2804">
          <cell r="C2804">
            <v>18084.530999999999</v>
          </cell>
          <cell r="D2804">
            <v>5.5</v>
          </cell>
        </row>
        <row r="2805">
          <cell r="C2805">
            <v>18098.917000000001</v>
          </cell>
          <cell r="D2805">
            <v>5.5220000000000002</v>
          </cell>
        </row>
        <row r="2806">
          <cell r="C2806">
            <v>18113.295999999998</v>
          </cell>
          <cell r="D2806">
            <v>5.508</v>
          </cell>
        </row>
        <row r="2807">
          <cell r="C2807">
            <v>18132.324000000001</v>
          </cell>
          <cell r="D2807">
            <v>5.5149999999999997</v>
          </cell>
        </row>
        <row r="2808">
          <cell r="C2808">
            <v>18151.607</v>
          </cell>
          <cell r="D2808">
            <v>5.5579999999999998</v>
          </cell>
        </row>
        <row r="2809">
          <cell r="C2809">
            <v>18167.363000000001</v>
          </cell>
          <cell r="D2809">
            <v>5.4930000000000003</v>
          </cell>
        </row>
        <row r="2810">
          <cell r="C2810">
            <v>18185.662</v>
          </cell>
          <cell r="D2810">
            <v>5.48</v>
          </cell>
        </row>
        <row r="2811">
          <cell r="C2811">
            <v>18209.710999999999</v>
          </cell>
          <cell r="D2811">
            <v>5.4829999999999997</v>
          </cell>
        </row>
        <row r="2812">
          <cell r="C2812">
            <v>18225.797999999999</v>
          </cell>
          <cell r="D2812">
            <v>5.4850000000000003</v>
          </cell>
        </row>
        <row r="2813">
          <cell r="C2813">
            <v>18240.887999999999</v>
          </cell>
          <cell r="D2813">
            <v>5.4210000000000003</v>
          </cell>
        </row>
        <row r="2814">
          <cell r="C2814">
            <v>18255.308000000001</v>
          </cell>
          <cell r="D2814">
            <v>5.4969999999999999</v>
          </cell>
        </row>
        <row r="2815">
          <cell r="C2815">
            <v>18290.784</v>
          </cell>
          <cell r="D2815">
            <v>5.5270000000000001</v>
          </cell>
        </row>
        <row r="2816">
          <cell r="C2816">
            <v>18328.008000000002</v>
          </cell>
          <cell r="D2816">
            <v>5.4880000000000004</v>
          </cell>
        </row>
        <row r="2817">
          <cell r="C2817">
            <v>18346.855</v>
          </cell>
          <cell r="D2817">
            <v>5.4630000000000001</v>
          </cell>
        </row>
        <row r="2818">
          <cell r="C2818">
            <v>18361.812000000002</v>
          </cell>
          <cell r="D2818">
            <v>5.452</v>
          </cell>
        </row>
        <row r="2819">
          <cell r="C2819">
            <v>18373.678</v>
          </cell>
          <cell r="D2819">
            <v>5.4610000000000003</v>
          </cell>
        </row>
        <row r="2820">
          <cell r="C2820">
            <v>18381.385999999999</v>
          </cell>
          <cell r="D2820">
            <v>5.492</v>
          </cell>
        </row>
        <row r="2821">
          <cell r="C2821">
            <v>18392.347000000002</v>
          </cell>
          <cell r="D2821">
            <v>5.6429999999999998</v>
          </cell>
        </row>
        <row r="2822">
          <cell r="C2822">
            <v>18397.489000000001</v>
          </cell>
          <cell r="D2822">
            <v>5.7450000000000001</v>
          </cell>
        </row>
        <row r="2823">
          <cell r="C2823">
            <v>18406.672999999999</v>
          </cell>
          <cell r="D2823">
            <v>5.774</v>
          </cell>
        </row>
        <row r="2824">
          <cell r="C2824">
            <v>18415.386999999999</v>
          </cell>
          <cell r="D2824">
            <v>5.8460000000000001</v>
          </cell>
        </row>
        <row r="2825">
          <cell r="C2825">
            <v>18422.537</v>
          </cell>
          <cell r="D2825">
            <v>5.9409999999999998</v>
          </cell>
        </row>
        <row r="2826">
          <cell r="C2826">
            <v>18430.879000000001</v>
          </cell>
          <cell r="D2826">
            <v>5.9130000000000003</v>
          </cell>
        </row>
        <row r="2827">
          <cell r="C2827">
            <v>18438.392</v>
          </cell>
          <cell r="D2827">
            <v>5.9669999999999996</v>
          </cell>
        </row>
        <row r="2828">
          <cell r="C2828">
            <v>18444.789000000001</v>
          </cell>
          <cell r="D2828">
            <v>5.9560000000000004</v>
          </cell>
        </row>
        <row r="2829">
          <cell r="C2829">
            <v>18448.677</v>
          </cell>
          <cell r="D2829">
            <v>5.976</v>
          </cell>
        </row>
        <row r="2830">
          <cell r="C2830">
            <v>18452.739000000001</v>
          </cell>
          <cell r="D2830">
            <v>5.9829999999999997</v>
          </cell>
        </row>
        <row r="2831">
          <cell r="C2831">
            <v>18455.573</v>
          </cell>
          <cell r="D2831">
            <v>6.0140000000000002</v>
          </cell>
        </row>
        <row r="2832">
          <cell r="C2832">
            <v>18458.79</v>
          </cell>
          <cell r="D2832">
            <v>6.0350000000000001</v>
          </cell>
        </row>
        <row r="2833">
          <cell r="C2833">
            <v>18462.32</v>
          </cell>
          <cell r="D2833">
            <v>5.9189999999999996</v>
          </cell>
        </row>
        <row r="2834">
          <cell r="C2834">
            <v>18465.887999999999</v>
          </cell>
          <cell r="D2834">
            <v>5.907</v>
          </cell>
        </row>
        <row r="2835">
          <cell r="C2835">
            <v>18468.86</v>
          </cell>
          <cell r="D2835">
            <v>5.9240000000000004</v>
          </cell>
        </row>
        <row r="2836">
          <cell r="C2836">
            <v>18471.485000000001</v>
          </cell>
          <cell r="D2836">
            <v>5.8780000000000001</v>
          </cell>
        </row>
        <row r="2837">
          <cell r="C2837">
            <v>18475.807000000001</v>
          </cell>
          <cell r="D2837">
            <v>5.8570000000000002</v>
          </cell>
        </row>
        <row r="2838">
          <cell r="C2838">
            <v>18481.491000000002</v>
          </cell>
          <cell r="D2838">
            <v>5.8289999999999997</v>
          </cell>
        </row>
        <row r="2839">
          <cell r="C2839">
            <v>18484.609</v>
          </cell>
          <cell r="D2839">
            <v>5.7969999999999997</v>
          </cell>
        </row>
        <row r="2840">
          <cell r="C2840">
            <v>18489.074000000001</v>
          </cell>
          <cell r="D2840">
            <v>5.76</v>
          </cell>
        </row>
        <row r="2841">
          <cell r="C2841">
            <v>18494.481</v>
          </cell>
          <cell r="D2841">
            <v>5.7279999999999998</v>
          </cell>
        </row>
        <row r="2842">
          <cell r="C2842">
            <v>18499.798999999999</v>
          </cell>
          <cell r="D2842">
            <v>5.6139999999999999</v>
          </cell>
        </row>
        <row r="2843">
          <cell r="C2843">
            <v>18505.059000000001</v>
          </cell>
          <cell r="D2843">
            <v>5.5430000000000001</v>
          </cell>
        </row>
        <row r="2844">
          <cell r="C2844">
            <v>18510.990000000002</v>
          </cell>
          <cell r="D2844">
            <v>5.4329999999999998</v>
          </cell>
        </row>
        <row r="2845">
          <cell r="C2845">
            <v>18518.582999999999</v>
          </cell>
          <cell r="D2845">
            <v>5.4059999999999997</v>
          </cell>
        </row>
        <row r="2846">
          <cell r="C2846">
            <v>18521.657999999999</v>
          </cell>
          <cell r="D2846">
            <v>5.4189999999999996</v>
          </cell>
        </row>
        <row r="2847">
          <cell r="C2847">
            <v>18526.151000000002</v>
          </cell>
          <cell r="D2847">
            <v>5.4640000000000004</v>
          </cell>
        </row>
        <row r="2848">
          <cell r="C2848">
            <v>18554.208999999999</v>
          </cell>
          <cell r="D2848">
            <v>5.4480000000000004</v>
          </cell>
        </row>
        <row r="2849">
          <cell r="C2849">
            <v>18572.025000000001</v>
          </cell>
          <cell r="D2849">
            <v>5.452</v>
          </cell>
        </row>
        <row r="2850">
          <cell r="C2850">
            <v>18591.409</v>
          </cell>
          <cell r="D2850">
            <v>5.6429999999999998</v>
          </cell>
        </row>
        <row r="2851">
          <cell r="C2851">
            <v>18600.507000000001</v>
          </cell>
          <cell r="D2851">
            <v>5.681</v>
          </cell>
        </row>
        <row r="2852">
          <cell r="C2852">
            <v>18607.417000000001</v>
          </cell>
          <cell r="D2852">
            <v>5.6890000000000001</v>
          </cell>
        </row>
        <row r="2853">
          <cell r="C2853">
            <v>18674.330000000002</v>
          </cell>
          <cell r="D2853">
            <v>5.76</v>
          </cell>
        </row>
        <row r="2854">
          <cell r="C2854">
            <v>18717.767</v>
          </cell>
          <cell r="D2854">
            <v>5.8250000000000002</v>
          </cell>
        </row>
        <row r="2855">
          <cell r="C2855">
            <v>18744.845000000001</v>
          </cell>
          <cell r="D2855">
            <v>5.7430000000000003</v>
          </cell>
        </row>
        <row r="2856">
          <cell r="C2856">
            <v>18768.679</v>
          </cell>
          <cell r="D2856">
            <v>5.7889999999999997</v>
          </cell>
        </row>
        <row r="2857">
          <cell r="C2857">
            <v>18786.098999999998</v>
          </cell>
          <cell r="D2857">
            <v>5.8319999999999999</v>
          </cell>
        </row>
        <row r="2858">
          <cell r="C2858">
            <v>18803.883000000002</v>
          </cell>
          <cell r="D2858">
            <v>5.7489999999999997</v>
          </cell>
        </row>
        <row r="2859">
          <cell r="C2859">
            <v>18812.223000000002</v>
          </cell>
          <cell r="D2859">
            <v>5.6520000000000001</v>
          </cell>
        </row>
        <row r="2860">
          <cell r="C2860">
            <v>18815.555</v>
          </cell>
          <cell r="D2860">
            <v>5.5339999999999998</v>
          </cell>
        </row>
        <row r="2861">
          <cell r="C2861">
            <v>18823.306</v>
          </cell>
          <cell r="D2861">
            <v>5.3339999999999996</v>
          </cell>
        </row>
        <row r="2862">
          <cell r="C2862">
            <v>18833.163</v>
          </cell>
          <cell r="D2862">
            <v>5.1849999999999996</v>
          </cell>
        </row>
        <row r="2863">
          <cell r="C2863">
            <v>18840.791000000001</v>
          </cell>
          <cell r="D2863">
            <v>5.2290000000000001</v>
          </cell>
        </row>
        <row r="2864">
          <cell r="C2864">
            <v>18845.811000000002</v>
          </cell>
          <cell r="D2864">
            <v>5.13</v>
          </cell>
        </row>
        <row r="2865">
          <cell r="C2865">
            <v>18851.874</v>
          </cell>
          <cell r="D2865">
            <v>5.0209999999999999</v>
          </cell>
        </row>
        <row r="2866">
          <cell r="C2866">
            <v>18856.536</v>
          </cell>
          <cell r="D2866">
            <v>5.0750000000000002</v>
          </cell>
        </row>
        <row r="2867">
          <cell r="C2867">
            <v>18861.767</v>
          </cell>
          <cell r="D2867">
            <v>5.1260000000000003</v>
          </cell>
        </row>
        <row r="2868">
          <cell r="C2868">
            <v>18865.371999999999</v>
          </cell>
          <cell r="D2868">
            <v>5.202</v>
          </cell>
        </row>
        <row r="2869">
          <cell r="C2869">
            <v>18870.255000000001</v>
          </cell>
          <cell r="D2869">
            <v>5.2830000000000004</v>
          </cell>
        </row>
        <row r="2870">
          <cell r="C2870">
            <v>18877.526999999998</v>
          </cell>
          <cell r="D2870">
            <v>5.4589999999999996</v>
          </cell>
        </row>
        <row r="2871">
          <cell r="C2871">
            <v>18884.763999999999</v>
          </cell>
          <cell r="D2871">
            <v>5.774</v>
          </cell>
        </row>
        <row r="2872">
          <cell r="C2872">
            <v>18898.815999999999</v>
          </cell>
          <cell r="D2872">
            <v>6.7389999999999999</v>
          </cell>
        </row>
        <row r="2873">
          <cell r="C2873">
            <v>18914.138999999999</v>
          </cell>
          <cell r="D2873">
            <v>8.3979999999999997</v>
          </cell>
        </row>
        <row r="2874">
          <cell r="C2874">
            <v>18939.37</v>
          </cell>
          <cell r="D2874">
            <v>13.476000000000001</v>
          </cell>
        </row>
        <row r="2875">
          <cell r="C2875">
            <v>18956.879000000001</v>
          </cell>
          <cell r="D2875">
            <v>19.122</v>
          </cell>
        </row>
        <row r="2876">
          <cell r="C2876">
            <v>18971.842000000001</v>
          </cell>
          <cell r="D2876">
            <v>25.151</v>
          </cell>
        </row>
        <row r="2877">
          <cell r="C2877">
            <v>18984.781999999999</v>
          </cell>
          <cell r="D2877">
            <v>31.335000000000001</v>
          </cell>
        </row>
        <row r="2878">
          <cell r="C2878">
            <v>18991.348000000002</v>
          </cell>
          <cell r="D2878">
            <v>34.991</v>
          </cell>
        </row>
        <row r="2879">
          <cell r="C2879">
            <v>18994.999</v>
          </cell>
          <cell r="D2879">
            <v>37.18</v>
          </cell>
        </row>
        <row r="2880">
          <cell r="C2880">
            <v>18999.984</v>
          </cell>
          <cell r="D2880">
            <v>40.241</v>
          </cell>
        </row>
        <row r="2881">
          <cell r="C2881">
            <v>19001.848000000002</v>
          </cell>
          <cell r="D2881">
            <v>41.383000000000003</v>
          </cell>
        </row>
        <row r="2882">
          <cell r="C2882">
            <v>19003.933000000001</v>
          </cell>
          <cell r="D2882">
            <v>42.426000000000002</v>
          </cell>
        </row>
        <row r="2883">
          <cell r="C2883">
            <v>19005.62</v>
          </cell>
          <cell r="D2883">
            <v>43.256</v>
          </cell>
        </row>
        <row r="2884">
          <cell r="C2884">
            <v>19007.117999999999</v>
          </cell>
          <cell r="D2884">
            <v>43.936999999999998</v>
          </cell>
        </row>
        <row r="2885">
          <cell r="C2885">
            <v>19008.987000000001</v>
          </cell>
          <cell r="D2885">
            <v>44.573</v>
          </cell>
        </row>
        <row r="2886">
          <cell r="C2886">
            <v>19010.685000000001</v>
          </cell>
          <cell r="D2886">
            <v>45.119</v>
          </cell>
        </row>
        <row r="2887">
          <cell r="C2887">
            <v>19012.822</v>
          </cell>
          <cell r="D2887">
            <v>45.784999999999997</v>
          </cell>
        </row>
        <row r="2888">
          <cell r="C2888">
            <v>19015.350999999999</v>
          </cell>
          <cell r="D2888">
            <v>46.405999999999999</v>
          </cell>
        </row>
        <row r="2889">
          <cell r="C2889">
            <v>19018.223999999998</v>
          </cell>
          <cell r="D2889">
            <v>47.106000000000002</v>
          </cell>
        </row>
        <row r="2890">
          <cell r="C2890">
            <v>19020.698</v>
          </cell>
          <cell r="D2890">
            <v>47.533999999999999</v>
          </cell>
        </row>
        <row r="2891">
          <cell r="C2891">
            <v>19023.678</v>
          </cell>
          <cell r="D2891">
            <v>47.84</v>
          </cell>
        </row>
        <row r="2892">
          <cell r="C2892">
            <v>19026.392</v>
          </cell>
          <cell r="D2892">
            <v>47.970999999999997</v>
          </cell>
        </row>
        <row r="2893">
          <cell r="C2893">
            <v>19029.577000000001</v>
          </cell>
          <cell r="D2893">
            <v>48.034999999999997</v>
          </cell>
        </row>
        <row r="2894">
          <cell r="C2894">
            <v>19031.925999999999</v>
          </cell>
          <cell r="D2894">
            <v>47.872999999999998</v>
          </cell>
        </row>
        <row r="2895">
          <cell r="C2895">
            <v>19034.054</v>
          </cell>
          <cell r="D2895">
            <v>47.628999999999998</v>
          </cell>
        </row>
        <row r="2896">
          <cell r="C2896">
            <v>19036.816999999999</v>
          </cell>
          <cell r="D2896">
            <v>47.216999999999999</v>
          </cell>
        </row>
        <row r="2897">
          <cell r="C2897">
            <v>19039.098000000002</v>
          </cell>
          <cell r="D2897">
            <v>46.715000000000003</v>
          </cell>
        </row>
        <row r="2898">
          <cell r="C2898">
            <v>19041.931</v>
          </cell>
          <cell r="D2898">
            <v>45.78</v>
          </cell>
        </row>
        <row r="2899">
          <cell r="C2899">
            <v>19046.125</v>
          </cell>
          <cell r="D2899">
            <v>44.344999999999999</v>
          </cell>
        </row>
        <row r="2900">
          <cell r="C2900">
            <v>19050.861000000001</v>
          </cell>
          <cell r="D2900">
            <v>42.427999999999997</v>
          </cell>
        </row>
        <row r="2901">
          <cell r="C2901">
            <v>19053.523000000001</v>
          </cell>
          <cell r="D2901">
            <v>41.122</v>
          </cell>
        </row>
        <row r="2902">
          <cell r="C2902">
            <v>19057.654999999999</v>
          </cell>
          <cell r="D2902">
            <v>38.707000000000001</v>
          </cell>
        </row>
        <row r="2903">
          <cell r="C2903">
            <v>19062.254000000001</v>
          </cell>
          <cell r="D2903">
            <v>35.871000000000002</v>
          </cell>
        </row>
        <row r="2904">
          <cell r="C2904">
            <v>19065.657999999999</v>
          </cell>
          <cell r="D2904">
            <v>33.582999999999998</v>
          </cell>
        </row>
        <row r="2905">
          <cell r="C2905">
            <v>19068.806</v>
          </cell>
          <cell r="D2905">
            <v>31.413</v>
          </cell>
        </row>
        <row r="2906">
          <cell r="C2906">
            <v>19078.556</v>
          </cell>
          <cell r="D2906">
            <v>25.402000000000001</v>
          </cell>
        </row>
        <row r="2907">
          <cell r="C2907">
            <v>19088.023000000001</v>
          </cell>
          <cell r="D2907">
            <v>20.899000000000001</v>
          </cell>
        </row>
        <row r="2908">
          <cell r="C2908">
            <v>19098.351999999999</v>
          </cell>
          <cell r="D2908">
            <v>17.033000000000001</v>
          </cell>
        </row>
        <row r="2909">
          <cell r="C2909">
            <v>19112.812000000002</v>
          </cell>
          <cell r="D2909">
            <v>12.701000000000001</v>
          </cell>
        </row>
        <row r="2910">
          <cell r="C2910">
            <v>19138.393</v>
          </cell>
          <cell r="D2910">
            <v>7.5330000000000004</v>
          </cell>
        </row>
        <row r="2911">
          <cell r="C2911">
            <v>19153.626</v>
          </cell>
          <cell r="D2911">
            <v>6.1130000000000004</v>
          </cell>
        </row>
        <row r="2912">
          <cell r="C2912">
            <v>19170.348999999998</v>
          </cell>
          <cell r="D2912">
            <v>5.6639999999999997</v>
          </cell>
        </row>
        <row r="2913">
          <cell r="C2913">
            <v>19181.598999999998</v>
          </cell>
          <cell r="D2913">
            <v>5.9870000000000001</v>
          </cell>
        </row>
        <row r="2914">
          <cell r="C2914">
            <v>19186.231</v>
          </cell>
          <cell r="D2914">
            <v>6.1829999999999998</v>
          </cell>
        </row>
        <row r="2915">
          <cell r="C2915">
            <v>19189.678</v>
          </cell>
          <cell r="D2915">
            <v>6.2430000000000003</v>
          </cell>
        </row>
        <row r="2916">
          <cell r="C2916">
            <v>19194.403999999999</v>
          </cell>
          <cell r="D2916">
            <v>6.2279999999999998</v>
          </cell>
        </row>
        <row r="2917">
          <cell r="C2917">
            <v>19201.985000000001</v>
          </cell>
          <cell r="D2917">
            <v>6.335</v>
          </cell>
        </row>
        <row r="2918">
          <cell r="C2918">
            <v>19206.183000000001</v>
          </cell>
          <cell r="D2918">
            <v>6.3659999999999997</v>
          </cell>
        </row>
        <row r="2919">
          <cell r="C2919">
            <v>19211.113000000001</v>
          </cell>
          <cell r="D2919">
            <v>6.3710000000000004</v>
          </cell>
        </row>
        <row r="2920">
          <cell r="C2920">
            <v>19214.46</v>
          </cell>
          <cell r="D2920">
            <v>6.35</v>
          </cell>
        </row>
        <row r="2921">
          <cell r="C2921">
            <v>19218.945</v>
          </cell>
          <cell r="D2921">
            <v>6.1879999999999997</v>
          </cell>
        </row>
        <row r="2922">
          <cell r="C2922">
            <v>19223.987000000001</v>
          </cell>
          <cell r="D2922">
            <v>6.11</v>
          </cell>
        </row>
        <row r="2923">
          <cell r="C2923">
            <v>19228.246999999999</v>
          </cell>
          <cell r="D2923">
            <v>6.01</v>
          </cell>
        </row>
        <row r="2924">
          <cell r="C2924">
            <v>19233.744999999999</v>
          </cell>
          <cell r="D2924">
            <v>5.7460000000000004</v>
          </cell>
        </row>
        <row r="2925">
          <cell r="C2925">
            <v>19245.417000000001</v>
          </cell>
          <cell r="D2925">
            <v>5.4359999999999999</v>
          </cell>
        </row>
        <row r="2926">
          <cell r="C2926">
            <v>19255.996999999999</v>
          </cell>
          <cell r="D2926">
            <v>5.2430000000000003</v>
          </cell>
        </row>
        <row r="2927">
          <cell r="C2927">
            <v>19261.245999999999</v>
          </cell>
          <cell r="D2927">
            <v>5.2560000000000002</v>
          </cell>
        </row>
        <row r="2928">
          <cell r="C2928">
            <v>19270.094000000001</v>
          </cell>
          <cell r="D2928">
            <v>5.3369999999999997</v>
          </cell>
        </row>
        <row r="2929">
          <cell r="C2929">
            <v>19281.951000000001</v>
          </cell>
          <cell r="D2929">
            <v>5.4379999999999997</v>
          </cell>
        </row>
        <row r="2930">
          <cell r="C2930">
            <v>19300.888999999999</v>
          </cell>
          <cell r="D2930">
            <v>5.3609999999999998</v>
          </cell>
        </row>
        <row r="2931">
          <cell r="C2931">
            <v>19319.796999999999</v>
          </cell>
          <cell r="D2931">
            <v>5.4109999999999996</v>
          </cell>
        </row>
        <row r="2932">
          <cell r="C2932">
            <v>19340.166000000001</v>
          </cell>
          <cell r="D2932">
            <v>5.4429999999999996</v>
          </cell>
        </row>
        <row r="2933">
          <cell r="C2933">
            <v>19367.942999999999</v>
          </cell>
          <cell r="D2933">
            <v>5.4210000000000003</v>
          </cell>
        </row>
        <row r="2934">
          <cell r="C2934">
            <v>19377.830999999998</v>
          </cell>
          <cell r="D2934">
            <v>5.4779999999999998</v>
          </cell>
        </row>
        <row r="2935">
          <cell r="C2935">
            <v>19396.723000000002</v>
          </cell>
          <cell r="D2935">
            <v>5.3979999999999997</v>
          </cell>
        </row>
        <row r="2936">
          <cell r="C2936">
            <v>19415.221000000001</v>
          </cell>
          <cell r="D2936">
            <v>5.3959999999999999</v>
          </cell>
        </row>
        <row r="2937">
          <cell r="C2937">
            <v>19435.422999999999</v>
          </cell>
          <cell r="D2937">
            <v>5.3869999999999996</v>
          </cell>
        </row>
        <row r="2938">
          <cell r="C2938">
            <v>19459.846000000001</v>
          </cell>
          <cell r="D2938">
            <v>5.3719999999999999</v>
          </cell>
        </row>
        <row r="2939">
          <cell r="C2939">
            <v>19477.767</v>
          </cell>
          <cell r="D2939">
            <v>5.399</v>
          </cell>
        </row>
        <row r="2940">
          <cell r="C2940">
            <v>19489.569</v>
          </cell>
          <cell r="D2940">
            <v>5.3970000000000002</v>
          </cell>
        </row>
        <row r="2941">
          <cell r="C2941">
            <v>19504.306</v>
          </cell>
          <cell r="D2941">
            <v>5.4420000000000002</v>
          </cell>
        </row>
        <row r="2942">
          <cell r="C2942">
            <v>19535</v>
          </cell>
          <cell r="D2942">
            <v>5.415</v>
          </cell>
        </row>
      </sheetData>
      <sheetData sheetId="1"/>
      <sheetData sheetId="2"/>
      <sheetData sheetId="3"/>
      <sheetData sheetId="4"/>
    </sheetDataSet>
  </externalBook>
</externalLink>
</file>

<file path=xl/externalLinks/externalLink85.xml><?xml version="1.0" encoding="utf-8"?>
<externalLink xmlns="http://schemas.openxmlformats.org/spreadsheetml/2006/main">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6.xml><?xml version="1.0" encoding="utf-8"?>
<externalLink xmlns="http://schemas.openxmlformats.org/spreadsheetml/2006/main">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87.xml><?xml version="1.0" encoding="utf-8"?>
<externalLink xmlns="http://schemas.openxmlformats.org/spreadsheetml/2006/main">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88.xml><?xml version="1.0" encoding="utf-8"?>
<externalLink xmlns="http://schemas.openxmlformats.org/spreadsheetml/2006/main">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89.xml><?xml version="1.0" encoding="utf-8"?>
<externalLink xmlns="http://schemas.openxmlformats.org/spreadsheetml/2006/main">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0.xml><?xml version="1.0" encoding="utf-8"?>
<externalLink xmlns="http://schemas.openxmlformats.org/spreadsheetml/2006/main">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s>
    <sheetDataSet>
      <sheetData sheetId="0">
        <row r="1002">
          <cell r="Z1002">
            <v>1</v>
          </cell>
          <cell r="AA1002">
            <v>1689000</v>
          </cell>
        </row>
        <row r="1003">
          <cell r="Z1003">
            <v>2</v>
          </cell>
          <cell r="AA1003">
            <v>1700000</v>
          </cell>
        </row>
        <row r="1004">
          <cell r="Z1004">
            <v>3</v>
          </cell>
          <cell r="AA1004">
            <v>2810000</v>
          </cell>
        </row>
        <row r="1005">
          <cell r="Z1005">
            <v>4</v>
          </cell>
          <cell r="AA1005">
            <v>3429000</v>
          </cell>
        </row>
        <row r="1006">
          <cell r="Z1006">
            <v>5</v>
          </cell>
          <cell r="AA1006">
            <v>4810000</v>
          </cell>
        </row>
        <row r="1007">
          <cell r="Z1007">
            <v>6</v>
          </cell>
          <cell r="AA1007">
            <v>6225000</v>
          </cell>
        </row>
        <row r="1008">
          <cell r="Z1008">
            <v>7</v>
          </cell>
          <cell r="AA1008">
            <v>3000000</v>
          </cell>
        </row>
        <row r="1009">
          <cell r="Z1009">
            <v>8</v>
          </cell>
          <cell r="AA1009">
            <v>4134000.0000000005</v>
          </cell>
        </row>
        <row r="1010">
          <cell r="Z1010">
            <v>9</v>
          </cell>
          <cell r="AA1010">
            <v>4718000</v>
          </cell>
        </row>
        <row r="1011">
          <cell r="Z1011">
            <v>10</v>
          </cell>
          <cell r="AA1011">
            <v>5640000</v>
          </cell>
        </row>
        <row r="1012">
          <cell r="Z1012">
            <v>11</v>
          </cell>
          <cell r="AA1012">
            <v>3962000</v>
          </cell>
        </row>
        <row r="1013">
          <cell r="Z1013">
            <v>12</v>
          </cell>
          <cell r="AA1013">
            <v>4834000</v>
          </cell>
        </row>
        <row r="1014">
          <cell r="Z1014">
            <v>13</v>
          </cell>
          <cell r="AA1014">
            <v>5311000</v>
          </cell>
        </row>
        <row r="1015">
          <cell r="Z1015">
            <v>14</v>
          </cell>
          <cell r="AA1015">
            <v>6377000</v>
          </cell>
        </row>
        <row r="1016">
          <cell r="Z1016">
            <v>15</v>
          </cell>
          <cell r="AA1016">
            <v>4492000</v>
          </cell>
        </row>
        <row r="1017">
          <cell r="Z1017">
            <v>16</v>
          </cell>
          <cell r="AA1017">
            <v>5294000</v>
          </cell>
        </row>
        <row r="1018">
          <cell r="Z1018">
            <v>17</v>
          </cell>
          <cell r="AA1018">
            <v>6084000</v>
          </cell>
        </row>
        <row r="1019">
          <cell r="Z1019">
            <v>18</v>
          </cell>
          <cell r="AA1019">
            <v>7000000</v>
          </cell>
        </row>
        <row r="1020">
          <cell r="Z1020">
            <v>19</v>
          </cell>
          <cell r="AA1020">
            <v>5172000</v>
          </cell>
        </row>
        <row r="1021">
          <cell r="Z1021">
            <v>20</v>
          </cell>
          <cell r="AA1021">
            <v>6098000</v>
          </cell>
        </row>
        <row r="1022">
          <cell r="Z1022">
            <v>21</v>
          </cell>
          <cell r="AA1022">
            <v>7275000</v>
          </cell>
        </row>
        <row r="1023">
          <cell r="Z1023">
            <v>22</v>
          </cell>
          <cell r="AA1023">
            <v>8898000</v>
          </cell>
        </row>
        <row r="1024">
          <cell r="Z1024">
            <v>23</v>
          </cell>
          <cell r="AA1024">
            <v>5946000</v>
          </cell>
        </row>
        <row r="1025">
          <cell r="Z1025">
            <v>24</v>
          </cell>
          <cell r="AA1025">
            <v>7009000</v>
          </cell>
        </row>
        <row r="1026">
          <cell r="Z1026">
            <v>25</v>
          </cell>
          <cell r="AA1026">
            <v>8616000</v>
          </cell>
        </row>
        <row r="1027">
          <cell r="Z1027">
            <v>26</v>
          </cell>
          <cell r="AA1027">
            <v>9540000</v>
          </cell>
        </row>
        <row r="1028">
          <cell r="Z1028">
            <v>27</v>
          </cell>
          <cell r="AA1028">
            <v>7184000</v>
          </cell>
        </row>
        <row r="1029">
          <cell r="Z1029">
            <v>28</v>
          </cell>
          <cell r="AA1029">
            <v>9020000</v>
          </cell>
        </row>
        <row r="1030">
          <cell r="Z1030">
            <v>29</v>
          </cell>
          <cell r="AA1030">
            <v>10500000</v>
          </cell>
        </row>
        <row r="1031">
          <cell r="Z1031">
            <v>30</v>
          </cell>
          <cell r="AA1031">
            <v>11859000</v>
          </cell>
        </row>
        <row r="1032">
          <cell r="Z1032">
            <v>31</v>
          </cell>
          <cell r="AA1032">
            <v>9000000</v>
          </cell>
        </row>
        <row r="1033">
          <cell r="Z1033">
            <v>32</v>
          </cell>
          <cell r="AA1033">
            <v>10640000</v>
          </cell>
        </row>
        <row r="1034">
          <cell r="Z1034">
            <v>33</v>
          </cell>
          <cell r="AA1034">
            <v>12038000</v>
          </cell>
        </row>
        <row r="1035">
          <cell r="Z1035">
            <v>34</v>
          </cell>
          <cell r="AA1035">
            <v>13250000</v>
          </cell>
        </row>
        <row r="1036">
          <cell r="Z1036">
            <v>35</v>
          </cell>
          <cell r="AA1036">
            <v>10994000</v>
          </cell>
        </row>
        <row r="1037">
          <cell r="Z1037">
            <v>36</v>
          </cell>
          <cell r="AA1037">
            <v>12775000</v>
          </cell>
        </row>
        <row r="1038">
          <cell r="Z1038">
            <v>37</v>
          </cell>
          <cell r="AA1038">
            <v>14415000</v>
          </cell>
        </row>
        <row r="1039">
          <cell r="Z1039">
            <v>38</v>
          </cell>
          <cell r="AA1039">
            <v>15450000</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Set>
  </externalBook>
</externalLink>
</file>

<file path=xl/externalLinks/externalLink91.xml><?xml version="1.0" encoding="utf-8"?>
<externalLink xmlns="http://schemas.openxmlformats.org/spreadsheetml/2006/main">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92.xml><?xml version="1.0" encoding="utf-8"?>
<externalLink xmlns="http://schemas.openxmlformats.org/spreadsheetml/2006/main">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93.xml><?xml version="1.0" encoding="utf-8"?>
<externalLink xmlns="http://schemas.openxmlformats.org/spreadsheetml/2006/main">
  <externalBook xmlns:r="http://schemas.openxmlformats.org/officeDocument/2006/relationships" r:id="rId1">
    <sheetNames>
      <sheetName val="Estructura"/>
    </sheetNames>
    <sheetDataSet>
      <sheetData sheetId="0" refreshError="1"/>
    </sheetDataSet>
  </externalBook>
</externalLink>
</file>

<file path=xl/externalLinks/externalLink94.xml><?xml version="1.0" encoding="utf-8"?>
<externalLink xmlns="http://schemas.openxmlformats.org/spreadsheetml/2006/main">
  <externalBook xmlns:r="http://schemas.openxmlformats.org/officeDocument/2006/relationships" r:id="rId1">
    <sheetNames>
      <sheetName val="Hoja3"/>
    </sheetNames>
    <sheetDataSet>
      <sheetData sheetId="0" refreshError="1"/>
    </sheetDataSet>
  </externalBook>
</externalLink>
</file>

<file path=xl/externalLinks/externalLink95.xml><?xml version="1.0" encoding="utf-8"?>
<externalLink xmlns="http://schemas.openxmlformats.org/spreadsheetml/2006/main">
  <externalBook xmlns:r="http://schemas.openxmlformats.org/officeDocument/2006/relationships" r:id="rId1">
    <sheetNames>
      <sheetName val="Análisis de precios"/>
    </sheetNames>
    <sheetDataSet>
      <sheetData sheetId="0" refreshError="1"/>
    </sheetDataSet>
  </externalBook>
</externalLink>
</file>

<file path=xl/externalLinks/externalLink96.xml><?xml version="1.0" encoding="utf-8"?>
<externalLink xmlns="http://schemas.openxmlformats.org/spreadsheetml/2006/main">
  <externalBook xmlns:r="http://schemas.openxmlformats.org/officeDocument/2006/relationships" r:id="rId1">
    <sheetNames>
      <sheetName val="Itemes Renovación"/>
    </sheetNames>
    <sheetDataSet>
      <sheetData sheetId="0"/>
    </sheetDataSet>
  </externalBook>
</externalLink>
</file>

<file path=xl/externalLinks/externalLink97.xml><?xml version="1.0" encoding="utf-8"?>
<externalLink xmlns="http://schemas.openxmlformats.org/spreadsheetml/2006/main">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98.xml><?xml version="1.0" encoding="utf-8"?>
<externalLink xmlns="http://schemas.openxmlformats.org/spreadsheetml/2006/main">
  <externalBook xmlns:r="http://schemas.openxmlformats.org/officeDocument/2006/relationships" r:id="rId1">
    <sheetNames>
      <sheetName val="7422CW00"/>
    </sheetNames>
    <sheetDataSet>
      <sheetData sheetId="0"/>
    </sheetDataSet>
  </externalBook>
</externalLink>
</file>

<file path=xl/externalLinks/externalLink99.xml><?xml version="1.0" encoding="utf-8"?>
<externalLink xmlns="http://schemas.openxmlformats.org/spreadsheetml/2006/main">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externalBook xmlns:r="http://schemas.openxmlformats.org/officeDocument/2006/relationships" r:id="rId1">
    <sheetNames>
      <sheetName val="Cálculo"/>
      <sheetName val="Estandarizacion"/>
    </sheetNames>
    <sheetDataSet>
      <sheetData sheetId="0" refreshError="1">
        <row r="36">
          <cell r="B36">
            <v>370</v>
          </cell>
        </row>
        <row r="37">
          <cell r="B37">
            <v>253</v>
          </cell>
        </row>
        <row r="38">
          <cell r="B38">
            <v>406</v>
          </cell>
        </row>
      </sheetData>
      <sheetData sheetId="1" refreshError="1"/>
    </sheetDataSet>
  </externalBook>
</externalLink>
</file>

<file path=xl/externalLinks/externalLink101.xml><?xml version="1.0" encoding="utf-8"?>
<externalLink xmlns="http://schemas.openxmlformats.org/spreadsheetml/2006/main">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2.xml><?xml version="1.0" encoding="utf-8"?>
<externalLink xmlns="http://schemas.openxmlformats.org/spreadsheetml/2006/main">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03.xml><?xml version="1.0" encoding="utf-8"?>
<externalLink xmlns="http://schemas.openxmlformats.org/spreadsheetml/2006/main">
  <externalBook xmlns:r="http://schemas.openxmlformats.org/officeDocument/2006/relationships" r:id="rId1">
    <sheetNames>
      <sheetName val="Hoja5"/>
      <sheetName val="Indice"/>
      <sheetName val="Equipo"/>
      <sheetName val="Materiales"/>
      <sheetName val="Otros"/>
      <sheetName val="201.7"/>
      <sheetName val="201.8"/>
      <sheetName val="201.15"/>
      <sheetName val="201.21"/>
      <sheetName val="210.1.1"/>
      <sheetName val="210.1.2"/>
      <sheetName val="210.2.2"/>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30.1P"/>
      <sheetName val="410.1"/>
      <sheetName val="420.1"/>
      <sheetName val="420.2"/>
      <sheetName val="421.1"/>
      <sheetName val="421.2"/>
      <sheetName val="421.3"/>
      <sheetName val="421.4"/>
      <sheetName val="450.2 7403"/>
      <sheetName val="450.9 7403"/>
      <sheetName val="460.1"/>
      <sheetName val="460.1-P"/>
      <sheetName val="464.1"/>
      <sheetName val="465.1"/>
      <sheetName val="466.1"/>
      <sheetName val="466.2"/>
      <sheetName val="500.1"/>
      <sheetName val="600.1"/>
      <sheetName val="600.4"/>
      <sheetName val="600.5"/>
      <sheetName val="812.1-P"/>
      <sheetName val="610.1"/>
      <sheetName val="610.1P"/>
      <sheetName val="610.2"/>
      <sheetName val="630.1"/>
      <sheetName val="630.2"/>
      <sheetName val="630.3"/>
      <sheetName val="630.4"/>
      <sheetName val="630.5"/>
      <sheetName val="630.6"/>
      <sheetName val="630.7"/>
      <sheetName val="633.1P"/>
      <sheetName val="633.2P"/>
      <sheetName val="633-3P"/>
      <sheetName val="640.1"/>
      <sheetName val="642.1"/>
      <sheetName val="650.4"/>
      <sheetName val="651.1P"/>
      <sheetName val="651.2P"/>
      <sheetName val="661.1"/>
      <sheetName val="670.2"/>
      <sheetName val="671.1"/>
      <sheetName val="672.1"/>
      <sheetName val="673.1"/>
      <sheetName val="673.2"/>
      <sheetName val="673.3"/>
      <sheetName val="674.1P"/>
      <sheetName val="681.1"/>
      <sheetName val="681.1P"/>
      <sheetName val="681.2P"/>
      <sheetName val="692.1P"/>
      <sheetName val="693.1P"/>
      <sheetName val="694.1P"/>
      <sheetName val="695.1P"/>
      <sheetName val="700.1"/>
      <sheetName val="700.2"/>
      <sheetName val="700.3"/>
      <sheetName val="700.4"/>
      <sheetName val="700.5P"/>
      <sheetName val="701.1"/>
      <sheetName val="710.1"/>
      <sheetName val="702.1P"/>
      <sheetName val="710.2"/>
      <sheetName val="730.1"/>
      <sheetName val="730.2"/>
      <sheetName val="740.1"/>
      <sheetName val="900.2"/>
      <sheetName val="900.3"/>
      <sheetName val="680P"/>
      <sheetName val="Mortero Sello Grietas O. D."/>
      <sheetName val="SELLO DE GRIETAS"/>
      <sheetName val="PINTURA ACABADO"/>
      <sheetName val="CHORRO ARENA"/>
      <sheetName val="MAMPOSTERIA EN PIEDRA"/>
      <sheetName val="Mampostería en piedra"/>
      <sheetName val="Tub RIB1,40 (2)"/>
      <sheetName val="EPOXIAMIDA"/>
      <sheetName val="EPOXIPOLIAMIDA"/>
      <sheetName val="235"/>
      <sheetName val="localizacion (estructuras)"/>
      <sheetName val="632"/>
      <sheetName val="225P"/>
      <sheetName val="800.1"/>
      <sheetName val="810.1"/>
      <sheetName val="810.2"/>
      <sheetName val="810.3"/>
      <sheetName val="642.2P"/>
      <sheetName val="632.3P"/>
      <sheetName val="632.1P-2"/>
      <sheetName val="Hoja1"/>
      <sheetName val="Hoja3"/>
      <sheetName val="Hoja4"/>
    </sheetNames>
    <sheetDataSet>
      <sheetData sheetId="0"/>
      <sheetData sheetId="1">
        <row r="1">
          <cell r="A1" t="str">
            <v>ITEM</v>
          </cell>
          <cell r="B1">
            <v>0</v>
          </cell>
          <cell r="C1" t="str">
            <v>CODIGO</v>
          </cell>
          <cell r="D1">
            <v>0</v>
          </cell>
          <cell r="E1" t="str">
            <v>DESCRIPCION</v>
          </cell>
          <cell r="F1" t="str">
            <v>UNIDAD DE</v>
          </cell>
          <cell r="G1" t="str">
            <v>APROXIMACION</v>
          </cell>
          <cell r="H1" t="str">
            <v>VALOR UNITARIO</v>
          </cell>
          <cell r="K1" t="str">
            <v>No. CAPITULO</v>
          </cell>
          <cell r="L1" t="str">
            <v>CAPITULO</v>
          </cell>
          <cell r="M1" t="str">
            <v>ARTICULO</v>
          </cell>
        </row>
        <row r="2">
          <cell r="A2" t="str">
            <v>GENERAL</v>
          </cell>
          <cell r="B2" t="str">
            <v>PAGO</v>
          </cell>
          <cell r="C2" t="str">
            <v>C.U.B.S</v>
          </cell>
          <cell r="D2">
            <v>0</v>
          </cell>
          <cell r="E2">
            <v>0</v>
          </cell>
          <cell r="F2" t="str">
            <v>PAGO</v>
          </cell>
          <cell r="G2">
            <v>0</v>
          </cell>
          <cell r="H2">
            <v>0</v>
          </cell>
          <cell r="K2">
            <v>0</v>
          </cell>
          <cell r="L2">
            <v>0</v>
          </cell>
          <cell r="M2">
            <v>0</v>
          </cell>
        </row>
        <row r="3">
          <cell r="A3">
            <v>0</v>
          </cell>
          <cell r="B3">
            <v>0</v>
          </cell>
          <cell r="C3">
            <v>0</v>
          </cell>
          <cell r="D3">
            <v>0</v>
          </cell>
          <cell r="E3">
            <v>0</v>
          </cell>
          <cell r="F3">
            <v>0</v>
          </cell>
          <cell r="G3">
            <v>0</v>
          </cell>
          <cell r="H3">
            <v>0</v>
          </cell>
          <cell r="K3">
            <v>0</v>
          </cell>
          <cell r="L3">
            <v>0</v>
          </cell>
          <cell r="M3">
            <v>0</v>
          </cell>
        </row>
        <row r="4">
          <cell r="A4" t="str">
            <v>200.1</v>
          </cell>
          <cell r="B4" t="str">
            <v>200-07</v>
          </cell>
          <cell r="C4">
            <v>0</v>
          </cell>
          <cell r="D4" t="str">
            <v>3.6.1.2.1</v>
          </cell>
          <cell r="E4" t="str">
            <v xml:space="preserve">Desmonte y limpieza en bosque </v>
          </cell>
          <cell r="F4" t="str">
            <v>Ha</v>
          </cell>
          <cell r="G4">
            <v>0</v>
          </cell>
          <cell r="H4">
            <v>0</v>
          </cell>
          <cell r="K4">
            <v>2</v>
          </cell>
          <cell r="L4" t="str">
            <v>EXPLANACIONES</v>
          </cell>
          <cell r="M4" t="str">
            <v>Desmonte y limpieza</v>
          </cell>
        </row>
        <row r="5">
          <cell r="A5" t="str">
            <v>200.2</v>
          </cell>
          <cell r="B5" t="str">
            <v>200-07</v>
          </cell>
          <cell r="C5">
            <v>0</v>
          </cell>
          <cell r="D5" t="str">
            <v>3.6.1.2.3</v>
          </cell>
          <cell r="E5" t="str">
            <v xml:space="preserve">Desmonte y limpieza en zonas no boscosas </v>
          </cell>
          <cell r="F5" t="str">
            <v>Ha</v>
          </cell>
          <cell r="G5">
            <v>0</v>
          </cell>
          <cell r="H5">
            <v>0</v>
          </cell>
          <cell r="K5">
            <v>2</v>
          </cell>
          <cell r="L5" t="str">
            <v>EXPLANACIONES</v>
          </cell>
          <cell r="M5" t="str">
            <v>Desmonte y limpieza</v>
          </cell>
        </row>
        <row r="6">
          <cell r="A6" t="str">
            <v>201.1</v>
          </cell>
          <cell r="B6" t="str">
            <v>201-07</v>
          </cell>
          <cell r="C6">
            <v>0</v>
          </cell>
          <cell r="D6" t="str">
            <v>3.6.1.3.11</v>
          </cell>
          <cell r="E6" t="str">
            <v xml:space="preserve">Demolición de edificaciones </v>
          </cell>
          <cell r="F6" t="str">
            <v>Gl</v>
          </cell>
          <cell r="G6">
            <v>0</v>
          </cell>
          <cell r="H6">
            <v>0</v>
          </cell>
          <cell r="K6">
            <v>2</v>
          </cell>
          <cell r="L6" t="str">
            <v>EXPLANACIONES</v>
          </cell>
          <cell r="M6" t="str">
            <v>Demolición y remoción</v>
          </cell>
        </row>
        <row r="7">
          <cell r="A7" t="str">
            <v>201.2</v>
          </cell>
          <cell r="B7" t="str">
            <v>201-07</v>
          </cell>
          <cell r="C7">
            <v>0</v>
          </cell>
          <cell r="D7" t="str">
            <v>3.6.1.3.11</v>
          </cell>
          <cell r="E7" t="str">
            <v xml:space="preserve">Demolición de estructuras </v>
          </cell>
          <cell r="F7" t="str">
            <v>Gl</v>
          </cell>
          <cell r="G7">
            <v>0</v>
          </cell>
          <cell r="H7">
            <v>0</v>
          </cell>
          <cell r="K7">
            <v>2</v>
          </cell>
          <cell r="L7" t="str">
            <v>EXPLANACIONES</v>
          </cell>
          <cell r="M7" t="str">
            <v>Demolición y remoción</v>
          </cell>
        </row>
        <row r="8">
          <cell r="A8" t="str">
            <v>201.3</v>
          </cell>
          <cell r="B8" t="str">
            <v>201-07</v>
          </cell>
          <cell r="C8">
            <v>0</v>
          </cell>
          <cell r="D8" t="str">
            <v>3.6.1.3.15</v>
          </cell>
          <cell r="E8" t="str">
            <v xml:space="preserve">Demolición de pavimentos rígidos, pisos, andenes y bordillos de concreto </v>
          </cell>
          <cell r="F8" t="str">
            <v>Gl</v>
          </cell>
          <cell r="G8">
            <v>0</v>
          </cell>
          <cell r="H8">
            <v>0</v>
          </cell>
          <cell r="K8">
            <v>2</v>
          </cell>
          <cell r="L8" t="str">
            <v>EXPLANACIONES</v>
          </cell>
          <cell r="M8" t="str">
            <v>Demolición y remoción</v>
          </cell>
        </row>
        <row r="9">
          <cell r="A9" t="str">
            <v>201.4</v>
          </cell>
          <cell r="B9" t="str">
            <v>201-07</v>
          </cell>
          <cell r="C9">
            <v>0</v>
          </cell>
          <cell r="D9" t="str">
            <v>3.6.1.3.14</v>
          </cell>
          <cell r="E9" t="str">
            <v xml:space="preserve">Demolición de obstáculos </v>
          </cell>
          <cell r="F9" t="str">
            <v>Gl</v>
          </cell>
          <cell r="G9">
            <v>0</v>
          </cell>
          <cell r="H9">
            <v>0</v>
          </cell>
          <cell r="K9">
            <v>2</v>
          </cell>
          <cell r="L9" t="str">
            <v>EXPLANACIONES</v>
          </cell>
          <cell r="M9" t="str">
            <v>Demolición y remoción</v>
          </cell>
        </row>
        <row r="10">
          <cell r="A10" t="str">
            <v>201.5</v>
          </cell>
          <cell r="B10" t="str">
            <v>201-07</v>
          </cell>
          <cell r="C10">
            <v>0</v>
          </cell>
          <cell r="D10" t="str">
            <v>3.3.1.1</v>
          </cell>
          <cell r="E10" t="str">
            <v xml:space="preserve">Demolición de edificaciones </v>
          </cell>
          <cell r="F10" t="str">
            <v>U</v>
          </cell>
          <cell r="G10">
            <v>0</v>
          </cell>
          <cell r="H10">
            <v>0</v>
          </cell>
          <cell r="K10">
            <v>2</v>
          </cell>
          <cell r="L10" t="str">
            <v>EXPLANACIONES</v>
          </cell>
          <cell r="M10" t="str">
            <v>Demolición y remoción</v>
          </cell>
        </row>
        <row r="11">
          <cell r="A11" t="str">
            <v>201.6</v>
          </cell>
          <cell r="B11" t="str">
            <v>201-07</v>
          </cell>
          <cell r="C11">
            <v>0</v>
          </cell>
          <cell r="D11" t="str">
            <v>3.6.1.3.11</v>
          </cell>
          <cell r="E11" t="str">
            <v xml:space="preserve">Demolición de estructuras </v>
          </cell>
          <cell r="F11" t="str">
            <v>U</v>
          </cell>
          <cell r="G11">
            <v>0</v>
          </cell>
          <cell r="H11">
            <v>0</v>
          </cell>
          <cell r="K11">
            <v>2</v>
          </cell>
          <cell r="L11" t="str">
            <v>EXPLANACIONES</v>
          </cell>
          <cell r="M11" t="str">
            <v>Demolición y remoción</v>
          </cell>
        </row>
        <row r="12">
          <cell r="A12" t="str">
            <v>201.7</v>
          </cell>
          <cell r="B12" t="str">
            <v>201-07</v>
          </cell>
          <cell r="C12">
            <v>0</v>
          </cell>
          <cell r="D12" t="str">
            <v xml:space="preserve">3.6.1.3.13  </v>
          </cell>
          <cell r="E12" t="str">
            <v xml:space="preserve">Demolición de estructuras </v>
          </cell>
          <cell r="F12" t="str">
            <v>M3</v>
          </cell>
          <cell r="G12">
            <v>0</v>
          </cell>
          <cell r="H12">
            <v>76126</v>
          </cell>
          <cell r="K12">
            <v>2</v>
          </cell>
          <cell r="L12" t="str">
            <v>EXPLANACIONES</v>
          </cell>
          <cell r="M12" t="str">
            <v>Demolición y remoción</v>
          </cell>
        </row>
        <row r="13">
          <cell r="A13" t="str">
            <v>201.8</v>
          </cell>
          <cell r="B13" t="str">
            <v>201-07</v>
          </cell>
          <cell r="C13">
            <v>0</v>
          </cell>
          <cell r="D13" t="str">
            <v>3.6.1.3.15</v>
          </cell>
          <cell r="E13" t="str">
            <v xml:space="preserve">Demolición de pavimentos rígidos </v>
          </cell>
          <cell r="F13" t="str">
            <v>M2</v>
          </cell>
          <cell r="G13">
            <v>0</v>
          </cell>
          <cell r="H13">
            <v>21203</v>
          </cell>
          <cell r="K13">
            <v>2</v>
          </cell>
          <cell r="L13" t="str">
            <v>EXPLANACIONES</v>
          </cell>
          <cell r="M13" t="str">
            <v>Demolición y remoción</v>
          </cell>
        </row>
        <row r="14">
          <cell r="A14" t="str">
            <v>201.9</v>
          </cell>
          <cell r="B14" t="str">
            <v>201-07</v>
          </cell>
          <cell r="C14">
            <v>0</v>
          </cell>
          <cell r="D14" t="str">
            <v>3.6.1.3.33</v>
          </cell>
          <cell r="E14" t="str">
            <v xml:space="preserve">Demolición de pisos y andenes de concreto </v>
          </cell>
          <cell r="F14" t="str">
            <v>M2</v>
          </cell>
          <cell r="G14">
            <v>0</v>
          </cell>
          <cell r="H14">
            <v>0</v>
          </cell>
          <cell r="K14">
            <v>2</v>
          </cell>
          <cell r="L14" t="str">
            <v>EXPLANACIONES</v>
          </cell>
          <cell r="M14" t="str">
            <v>Demolición y remoción</v>
          </cell>
        </row>
        <row r="15">
          <cell r="A15" t="str">
            <v>201.10</v>
          </cell>
          <cell r="B15" t="str">
            <v>201-07</v>
          </cell>
          <cell r="C15">
            <v>0</v>
          </cell>
          <cell r="D15" t="str">
            <v>3.6.1.3.35</v>
          </cell>
          <cell r="E15" t="str">
            <v xml:space="preserve">Demolición de bordillos de concreto </v>
          </cell>
          <cell r="F15" t="str">
            <v>M</v>
          </cell>
          <cell r="G15">
            <v>0</v>
          </cell>
          <cell r="H15">
            <v>0</v>
          </cell>
          <cell r="K15">
            <v>2</v>
          </cell>
          <cell r="L15" t="str">
            <v>EXPLANACIONES</v>
          </cell>
          <cell r="M15" t="str">
            <v>Demolición y remoción</v>
          </cell>
        </row>
        <row r="16">
          <cell r="A16" t="str">
            <v>201.11</v>
          </cell>
          <cell r="B16" t="str">
            <v>201-07</v>
          </cell>
          <cell r="C16">
            <v>0</v>
          </cell>
          <cell r="D16" t="str">
            <v>3.6.1.3</v>
          </cell>
          <cell r="E16" t="str">
            <v xml:space="preserve">Desmontaje y traslado de estructuras metálicas </v>
          </cell>
          <cell r="F16" t="str">
            <v>Kg</v>
          </cell>
          <cell r="G16">
            <v>0</v>
          </cell>
          <cell r="H16">
            <v>0</v>
          </cell>
          <cell r="K16">
            <v>2</v>
          </cell>
          <cell r="L16" t="str">
            <v>EXPLANACIONES</v>
          </cell>
          <cell r="M16" t="str">
            <v>Demolición y remoción</v>
          </cell>
        </row>
        <row r="17">
          <cell r="A17" t="str">
            <v>201.12</v>
          </cell>
          <cell r="B17" t="str">
            <v>201-07</v>
          </cell>
          <cell r="C17">
            <v>0</v>
          </cell>
          <cell r="D17" t="str">
            <v>3.6.1.3.47</v>
          </cell>
          <cell r="E17" t="str">
            <v xml:space="preserve">Remoción de especies vegetales </v>
          </cell>
          <cell r="F17" t="str">
            <v>U</v>
          </cell>
          <cell r="G17">
            <v>0</v>
          </cell>
          <cell r="H17">
            <v>0</v>
          </cell>
          <cell r="K17">
            <v>2</v>
          </cell>
          <cell r="L17" t="str">
            <v>EXPLANACIONES</v>
          </cell>
          <cell r="M17" t="str">
            <v>Demolición y remoción</v>
          </cell>
        </row>
        <row r="18">
          <cell r="A18" t="str">
            <v>201.13</v>
          </cell>
          <cell r="B18" t="str">
            <v>201-07</v>
          </cell>
          <cell r="C18">
            <v>0</v>
          </cell>
          <cell r="D18" t="str">
            <v>3.6.1.3</v>
          </cell>
          <cell r="E18" t="str">
            <v xml:space="preserve">Remoción de obstáculos (Se deberá hacer un ítem de pago para cada tipo de obstáculo) </v>
          </cell>
          <cell r="F18" t="str">
            <v>U</v>
          </cell>
          <cell r="G18">
            <v>0</v>
          </cell>
          <cell r="H18">
            <v>0</v>
          </cell>
          <cell r="K18">
            <v>2</v>
          </cell>
          <cell r="L18" t="str">
            <v>EXPLANACIONES</v>
          </cell>
          <cell r="M18" t="str">
            <v>Demolición y remoción</v>
          </cell>
        </row>
        <row r="19">
          <cell r="A19" t="str">
            <v>201.14</v>
          </cell>
          <cell r="B19" t="str">
            <v>201-07</v>
          </cell>
          <cell r="C19">
            <v>0</v>
          </cell>
          <cell r="D19" t="str">
            <v>3.6.1.3.9</v>
          </cell>
          <cell r="E19" t="str">
            <v xml:space="preserve">Remoción de ductos de servicios existentes </v>
          </cell>
          <cell r="F19" t="str">
            <v>M</v>
          </cell>
          <cell r="G19">
            <v>0</v>
          </cell>
          <cell r="H19">
            <v>0</v>
          </cell>
          <cell r="K19">
            <v>2</v>
          </cell>
          <cell r="L19" t="str">
            <v>EXPLANACIONES</v>
          </cell>
          <cell r="M19" t="str">
            <v>Demolición y remoción</v>
          </cell>
        </row>
        <row r="20">
          <cell r="A20" t="str">
            <v>201.15</v>
          </cell>
          <cell r="B20" t="str">
            <v>201-07</v>
          </cell>
          <cell r="C20" t="str">
            <v>3.2.1.9.38</v>
          </cell>
          <cell r="D20" t="str">
            <v>3.6.1.3</v>
          </cell>
          <cell r="E20" t="str">
            <v xml:space="preserve">Remoción de alcantarillas </v>
          </cell>
          <cell r="F20" t="str">
            <v>M</v>
          </cell>
          <cell r="G20">
            <v>0</v>
          </cell>
          <cell r="H20">
            <v>45372</v>
          </cell>
          <cell r="K20">
            <v>2</v>
          </cell>
          <cell r="L20" t="str">
            <v>EXPLANACIONES</v>
          </cell>
          <cell r="M20" t="str">
            <v>Demolición y remoción</v>
          </cell>
        </row>
        <row r="21">
          <cell r="A21" t="str">
            <v>201.16</v>
          </cell>
          <cell r="B21" t="str">
            <v>201-07</v>
          </cell>
          <cell r="C21">
            <v>0</v>
          </cell>
          <cell r="D21" t="str">
            <v>3.6.1.3</v>
          </cell>
          <cell r="E21" t="str">
            <v xml:space="preserve">Remoción de cercas de alambre </v>
          </cell>
          <cell r="F21" t="str">
            <v>M</v>
          </cell>
          <cell r="G21">
            <v>0</v>
          </cell>
          <cell r="H21">
            <v>0</v>
          </cell>
          <cell r="K21">
            <v>2</v>
          </cell>
          <cell r="L21" t="str">
            <v>EXPLANACIONES</v>
          </cell>
          <cell r="M21" t="str">
            <v>Demolición y remoción</v>
          </cell>
        </row>
        <row r="22">
          <cell r="A22" t="str">
            <v>201.17</v>
          </cell>
          <cell r="B22" t="str">
            <v>201-07</v>
          </cell>
          <cell r="C22">
            <v>0</v>
          </cell>
          <cell r="D22" t="str">
            <v>3.6.1.3</v>
          </cell>
          <cell r="E22" t="str">
            <v xml:space="preserve">Remoción de obstáculos (Se deberá hacer un ítem de pago para cada tipo de obstáculo) </v>
          </cell>
          <cell r="F22" t="str">
            <v>M</v>
          </cell>
          <cell r="G22">
            <v>0</v>
          </cell>
          <cell r="H22">
            <v>0</v>
          </cell>
          <cell r="K22">
            <v>2</v>
          </cell>
          <cell r="L22" t="str">
            <v>EXPLANACIONES</v>
          </cell>
          <cell r="M22" t="str">
            <v>Demolición y remoción</v>
          </cell>
        </row>
        <row r="23">
          <cell r="A23" t="str">
            <v>201.18</v>
          </cell>
          <cell r="B23" t="str">
            <v>201-07</v>
          </cell>
          <cell r="C23">
            <v>0</v>
          </cell>
          <cell r="D23" t="str">
            <v>3.6.1.3.1</v>
          </cell>
          <cell r="E23" t="str">
            <v xml:space="preserve">Traslado de postes </v>
          </cell>
          <cell r="F23" t="str">
            <v>U</v>
          </cell>
          <cell r="G23">
            <v>0</v>
          </cell>
          <cell r="H23">
            <v>0</v>
          </cell>
          <cell r="K23">
            <v>2</v>
          </cell>
          <cell r="L23" t="str">
            <v>EXPLANACIONES</v>
          </cell>
          <cell r="M23" t="str">
            <v>Demolición y remoción</v>
          </cell>
        </row>
        <row r="24">
          <cell r="A24" t="str">
            <v>201.19</v>
          </cell>
          <cell r="B24" t="str">
            <v>201-07</v>
          </cell>
          <cell r="C24">
            <v>0</v>
          </cell>
          <cell r="D24" t="str">
            <v>3.6.1.3</v>
          </cell>
          <cell r="E24" t="str">
            <v xml:space="preserve">Traslado de torres </v>
          </cell>
          <cell r="F24" t="str">
            <v>U</v>
          </cell>
          <cell r="G24">
            <v>0</v>
          </cell>
          <cell r="H24">
            <v>0</v>
          </cell>
          <cell r="K24">
            <v>2</v>
          </cell>
          <cell r="L24" t="str">
            <v>EXPLANACIONES</v>
          </cell>
          <cell r="M24" t="str">
            <v>Demolición y remoción</v>
          </cell>
        </row>
        <row r="25">
          <cell r="A25" t="str">
            <v>201.20</v>
          </cell>
          <cell r="B25" t="str">
            <v>201-07</v>
          </cell>
          <cell r="C25">
            <v>0</v>
          </cell>
          <cell r="D25" t="str">
            <v>3.6.1.3</v>
          </cell>
          <cell r="E25" t="str">
            <v xml:space="preserve">Remoción de rieles </v>
          </cell>
          <cell r="F25" t="str">
            <v>M</v>
          </cell>
          <cell r="G25">
            <v>0</v>
          </cell>
          <cell r="H25">
            <v>0</v>
          </cell>
          <cell r="K25">
            <v>2</v>
          </cell>
          <cell r="L25" t="str">
            <v>EXPLANACIONES</v>
          </cell>
          <cell r="M25" t="str">
            <v>Demolición y remoción</v>
          </cell>
        </row>
        <row r="26">
          <cell r="A26" t="str">
            <v>201.21</v>
          </cell>
          <cell r="B26" t="str">
            <v>201-07</v>
          </cell>
          <cell r="C26">
            <v>0</v>
          </cell>
          <cell r="D26" t="str">
            <v>3.6.1.3</v>
          </cell>
          <cell r="E26" t="str">
            <v xml:space="preserve">Remoción de defensas metálicas </v>
          </cell>
          <cell r="F26" t="str">
            <v>M</v>
          </cell>
          <cell r="G26">
            <v>0</v>
          </cell>
          <cell r="H26">
            <v>10716</v>
          </cell>
          <cell r="K26">
            <v>2</v>
          </cell>
          <cell r="L26" t="str">
            <v>EXPLANACIONES</v>
          </cell>
          <cell r="M26" t="str">
            <v>Demolición y remoción</v>
          </cell>
        </row>
        <row r="27">
          <cell r="A27" t="str">
            <v>201.22</v>
          </cell>
          <cell r="B27" t="str">
            <v>201-07</v>
          </cell>
          <cell r="C27">
            <v>0</v>
          </cell>
          <cell r="D27" t="str">
            <v>3.6.1.3.13</v>
          </cell>
          <cell r="E27" t="str">
            <v xml:space="preserve">Remoción de barreras de seguridad </v>
          </cell>
          <cell r="F27" t="str">
            <v>M</v>
          </cell>
          <cell r="G27">
            <v>0</v>
          </cell>
          <cell r="H27">
            <v>0</v>
          </cell>
          <cell r="K27">
            <v>2</v>
          </cell>
          <cell r="L27" t="str">
            <v>EXPLANACIONES</v>
          </cell>
          <cell r="M27" t="str">
            <v>Demolición y remoción</v>
          </cell>
        </row>
        <row r="28">
          <cell r="A28" t="str">
            <v>210.1.1</v>
          </cell>
          <cell r="B28" t="str">
            <v>210-07</v>
          </cell>
          <cell r="C28">
            <v>0</v>
          </cell>
          <cell r="D28" t="str">
            <v xml:space="preserve">3.6.2.1.1 </v>
          </cell>
          <cell r="E28" t="str">
            <v xml:space="preserve">Excavación sin clasificar de la explanación y canales </v>
          </cell>
          <cell r="F28" t="str">
            <v>M3</v>
          </cell>
          <cell r="G28">
            <v>0</v>
          </cell>
          <cell r="H28">
            <v>5544</v>
          </cell>
          <cell r="K28">
            <v>2</v>
          </cell>
          <cell r="L28" t="str">
            <v>EXPLANACIONES</v>
          </cell>
          <cell r="M28" t="str">
            <v>Excavación de la explanación, canales y préstamos</v>
          </cell>
        </row>
        <row r="29">
          <cell r="A29" t="str">
            <v>210.1.2</v>
          </cell>
          <cell r="B29" t="str">
            <v>210-07</v>
          </cell>
          <cell r="C29">
            <v>0</v>
          </cell>
          <cell r="D29" t="str">
            <v>3.6.2.1.3 </v>
          </cell>
          <cell r="E29" t="str">
            <v xml:space="preserve">Excavación sin clasificar de préstamos </v>
          </cell>
          <cell r="F29" t="str">
            <v>M3</v>
          </cell>
          <cell r="G29">
            <v>0</v>
          </cell>
          <cell r="H29">
            <v>2772</v>
          </cell>
          <cell r="K29">
            <v>2</v>
          </cell>
          <cell r="L29" t="str">
            <v>EXPLANACIONES</v>
          </cell>
          <cell r="M29" t="str">
            <v>Excavación de la explanación, canales y préstamos</v>
          </cell>
          <cell r="IU29">
            <v>0</v>
          </cell>
          <cell r="IV29">
            <v>0</v>
          </cell>
        </row>
        <row r="30">
          <cell r="A30" t="str">
            <v>210.2.1</v>
          </cell>
          <cell r="B30" t="str">
            <v>210-07</v>
          </cell>
          <cell r="C30">
            <v>0</v>
          </cell>
          <cell r="D30" t="str">
            <v>3.6.2.1.3</v>
          </cell>
          <cell r="E30" t="str">
            <v xml:space="preserve">Excavación en roca de la explanación y canales </v>
          </cell>
          <cell r="F30" t="str">
            <v>M3</v>
          </cell>
          <cell r="G30">
            <v>0</v>
          </cell>
          <cell r="H30">
            <v>0</v>
          </cell>
          <cell r="K30">
            <v>2</v>
          </cell>
          <cell r="L30" t="str">
            <v>EXPLANACIONES</v>
          </cell>
          <cell r="M30" t="str">
            <v>Excavación de la explanación, canales y préstamos</v>
          </cell>
        </row>
        <row r="31">
          <cell r="A31" t="str">
            <v>210.2.2</v>
          </cell>
          <cell r="B31" t="str">
            <v>210-07</v>
          </cell>
          <cell r="C31">
            <v>0</v>
          </cell>
          <cell r="D31" t="str">
            <v>3.6.2.1.5</v>
          </cell>
          <cell r="E31" t="str">
            <v xml:space="preserve">Excavación en material común de la explanación y canales </v>
          </cell>
          <cell r="F31" t="str">
            <v>M3</v>
          </cell>
          <cell r="G31">
            <v>0</v>
          </cell>
          <cell r="H31">
            <v>4752</v>
          </cell>
          <cell r="K31">
            <v>2</v>
          </cell>
          <cell r="L31" t="str">
            <v>EXPLANACIONES</v>
          </cell>
          <cell r="M31" t="str">
            <v>Excavación de la explanación, canales y préstamos</v>
          </cell>
        </row>
        <row r="32">
          <cell r="A32" t="str">
            <v>210.2.3</v>
          </cell>
          <cell r="B32" t="str">
            <v>210-07</v>
          </cell>
          <cell r="C32">
            <v>0</v>
          </cell>
          <cell r="D32" t="str">
            <v>3.6.2.1.5</v>
          </cell>
          <cell r="E32" t="str">
            <v xml:space="preserve">Excavación en roca de préstamos </v>
          </cell>
          <cell r="F32" t="str">
            <v>M3</v>
          </cell>
          <cell r="G32">
            <v>0</v>
          </cell>
          <cell r="H32">
            <v>0</v>
          </cell>
          <cell r="K32">
            <v>2</v>
          </cell>
          <cell r="L32" t="str">
            <v>EXPLANACIONES</v>
          </cell>
          <cell r="M32" t="str">
            <v>Excavación de la explanación, canales y préstamos</v>
          </cell>
        </row>
        <row r="33">
          <cell r="A33" t="str">
            <v>210.2.4</v>
          </cell>
          <cell r="B33" t="str">
            <v>210-07</v>
          </cell>
          <cell r="C33">
            <v>0</v>
          </cell>
          <cell r="D33" t="str">
            <v>3.6.2.1.5</v>
          </cell>
          <cell r="E33" t="str">
            <v xml:space="preserve">Excavación en material común de préstamos </v>
          </cell>
          <cell r="F33" t="str">
            <v>M3</v>
          </cell>
          <cell r="G33">
            <v>0</v>
          </cell>
          <cell r="H33">
            <v>14602</v>
          </cell>
          <cell r="K33">
            <v>2</v>
          </cell>
          <cell r="L33" t="str">
            <v>EXPLANACIONES</v>
          </cell>
          <cell r="M33" t="str">
            <v>Excavación de la explanación, canales y préstamos</v>
          </cell>
        </row>
        <row r="34">
          <cell r="A34" t="str">
            <v>211.1</v>
          </cell>
          <cell r="B34" t="str">
            <v>211-07</v>
          </cell>
          <cell r="C34">
            <v>0</v>
          </cell>
          <cell r="D34" t="str">
            <v xml:space="preserve">3.6.2.2.1  </v>
          </cell>
          <cell r="E34" t="str">
            <v xml:space="preserve">Remoción de derrumbes </v>
          </cell>
          <cell r="F34" t="str">
            <v>M3</v>
          </cell>
          <cell r="G34">
            <v>0</v>
          </cell>
          <cell r="H34">
            <v>5407</v>
          </cell>
          <cell r="K34">
            <v>2</v>
          </cell>
          <cell r="L34" t="str">
            <v>EXPLANACIONES</v>
          </cell>
          <cell r="M34" t="str">
            <v>Remoción de derrumbes</v>
          </cell>
        </row>
        <row r="35">
          <cell r="A35" t="str">
            <v>220.1</v>
          </cell>
          <cell r="B35" t="str">
            <v>220-07</v>
          </cell>
          <cell r="C35" t="str">
            <v>3.6.2.3.2</v>
          </cell>
          <cell r="D35" t="str">
            <v>3.6.2.3.1</v>
          </cell>
          <cell r="E35" t="str">
            <v xml:space="preserve">Terraplenes </v>
          </cell>
          <cell r="F35" t="str">
            <v>M3</v>
          </cell>
          <cell r="G35">
            <v>0</v>
          </cell>
          <cell r="H35">
            <v>9531</v>
          </cell>
          <cell r="K35">
            <v>2</v>
          </cell>
          <cell r="L35" t="str">
            <v>EXPLANACIONES</v>
          </cell>
          <cell r="M35" t="str">
            <v>Terraplenes</v>
          </cell>
        </row>
        <row r="36">
          <cell r="A36" t="str">
            <v>221.1</v>
          </cell>
          <cell r="B36" t="str">
            <v>221-07</v>
          </cell>
          <cell r="C36" t="str">
            <v>3.6.2.4.2</v>
          </cell>
          <cell r="D36" t="str">
            <v>3.6.2.4.2</v>
          </cell>
          <cell r="E36" t="str">
            <v xml:space="preserve">Pedraplén compacto </v>
          </cell>
          <cell r="F36" t="str">
            <v>M3</v>
          </cell>
          <cell r="G36">
            <v>0</v>
          </cell>
          <cell r="H36">
            <v>14061</v>
          </cell>
          <cell r="K36">
            <v>2</v>
          </cell>
          <cell r="L36" t="str">
            <v>EXPLANACIONES</v>
          </cell>
          <cell r="M36" t="str">
            <v>Pedraplenes</v>
          </cell>
        </row>
        <row r="37">
          <cell r="A37" t="str">
            <v>221.2</v>
          </cell>
          <cell r="B37" t="str">
            <v>221-07</v>
          </cell>
          <cell r="C37">
            <v>0</v>
          </cell>
          <cell r="D37" t="str">
            <v>3.6.2.4.1</v>
          </cell>
          <cell r="E37" t="str">
            <v xml:space="preserve">Pedraplén suelto </v>
          </cell>
          <cell r="F37" t="str">
            <v>M3</v>
          </cell>
          <cell r="G37">
            <v>0</v>
          </cell>
          <cell r="H37">
            <v>5571</v>
          </cell>
          <cell r="K37">
            <v>2</v>
          </cell>
          <cell r="L37" t="str">
            <v>EXPLANACIONES</v>
          </cell>
          <cell r="M37" t="str">
            <v>Pedraplenes</v>
          </cell>
        </row>
        <row r="38">
          <cell r="A38" t="str">
            <v>230.1</v>
          </cell>
          <cell r="B38" t="str">
            <v>230-07</v>
          </cell>
          <cell r="C38">
            <v>0</v>
          </cell>
          <cell r="D38" t="str">
            <v>3.6.2.5.1</v>
          </cell>
          <cell r="E38" t="str">
            <v xml:space="preserve">Mejoramiento de la subrasante involucrando el suelo existente  </v>
          </cell>
          <cell r="F38" t="str">
            <v>M2</v>
          </cell>
          <cell r="G38">
            <v>0</v>
          </cell>
          <cell r="H38">
            <v>635</v>
          </cell>
          <cell r="K38">
            <v>2</v>
          </cell>
          <cell r="L38" t="str">
            <v>EXPLANACIONES</v>
          </cell>
          <cell r="M38" t="str">
            <v>Mejoramiento de la subrasante</v>
          </cell>
        </row>
        <row r="39">
          <cell r="A39" t="str">
            <v>230.2</v>
          </cell>
          <cell r="B39" t="str">
            <v>230-07</v>
          </cell>
          <cell r="C39">
            <v>0</v>
          </cell>
          <cell r="D39" t="str">
            <v>3.6.2.5.2</v>
          </cell>
          <cell r="E39" t="str">
            <v>Mejoramiento de la subrasante empleando únicamente material adicionado</v>
          </cell>
          <cell r="F39" t="str">
            <v>M3</v>
          </cell>
          <cell r="G39">
            <v>0</v>
          </cell>
          <cell r="H39">
            <v>0</v>
          </cell>
          <cell r="K39">
            <v>2</v>
          </cell>
          <cell r="L39" t="str">
            <v>EXPLANACIONES</v>
          </cell>
          <cell r="M39" t="str">
            <v>Mejoramiento de la subrasante</v>
          </cell>
        </row>
        <row r="40">
          <cell r="A40" t="str">
            <v>231.1</v>
          </cell>
          <cell r="B40" t="str">
            <v>231-07</v>
          </cell>
          <cell r="C40">
            <v>0</v>
          </cell>
          <cell r="D40" t="str">
            <v>3.6.8.2 </v>
          </cell>
          <cell r="E40" t="str">
            <v xml:space="preserve">Geotextil para separación de suelos de subrasante y capas granulares </v>
          </cell>
          <cell r="F40" t="str">
            <v>M2</v>
          </cell>
          <cell r="G40">
            <v>0</v>
          </cell>
          <cell r="H40">
            <v>7485</v>
          </cell>
          <cell r="K40">
            <v>2</v>
          </cell>
          <cell r="L40" t="str">
            <v>EXPLANACIONES</v>
          </cell>
          <cell r="M40" t="str">
            <v>Separación de suelos de subrasante y capas granulares con geotextiles</v>
          </cell>
        </row>
        <row r="41">
          <cell r="A41" t="str">
            <v>232.1</v>
          </cell>
          <cell r="B41" t="str">
            <v>232-07</v>
          </cell>
          <cell r="C41">
            <v>0</v>
          </cell>
          <cell r="D41" t="str">
            <v>3.6.8.2 </v>
          </cell>
          <cell r="E41" t="str">
            <v xml:space="preserve">Geotextil para estabilización de suelos de subrasante y capas granulares </v>
          </cell>
          <cell r="F41" t="str">
            <v>M2</v>
          </cell>
          <cell r="G41">
            <v>0</v>
          </cell>
          <cell r="H41">
            <v>7545</v>
          </cell>
          <cell r="K41">
            <v>2</v>
          </cell>
          <cell r="L41" t="str">
            <v>EXPLANACIONES</v>
          </cell>
          <cell r="M41" t="str">
            <v>Estabilización de suelos de subrasante y capas granulares con geotextiles</v>
          </cell>
        </row>
        <row r="42">
          <cell r="A42" t="str">
            <v>234.1</v>
          </cell>
          <cell r="B42" t="str">
            <v>234-07</v>
          </cell>
          <cell r="C42">
            <v>0</v>
          </cell>
          <cell r="D42" t="str">
            <v>3.6.8.2 </v>
          </cell>
          <cell r="E42" t="str">
            <v xml:space="preserve">Afinamiento de taludes </v>
          </cell>
          <cell r="F42" t="str">
            <v>M2</v>
          </cell>
          <cell r="G42">
            <v>0</v>
          </cell>
          <cell r="H42">
            <v>0</v>
          </cell>
          <cell r="K42">
            <v>2</v>
          </cell>
          <cell r="L42" t="str">
            <v>EXPLANACIONES</v>
          </cell>
          <cell r="M42" t="str">
            <v>Afinamiento de taludes</v>
          </cell>
        </row>
        <row r="43">
          <cell r="A43" t="str">
            <v>310.1</v>
          </cell>
          <cell r="B43" t="str">
            <v>310-07</v>
          </cell>
          <cell r="C43">
            <v>0</v>
          </cell>
          <cell r="D43" t="str">
            <v>3.6.3.1.1</v>
          </cell>
          <cell r="E43" t="str">
            <v xml:space="preserve">Conformación de la calzada existente </v>
          </cell>
          <cell r="F43" t="str">
            <v>M2</v>
          </cell>
          <cell r="G43">
            <v>0</v>
          </cell>
          <cell r="H43">
            <v>480</v>
          </cell>
          <cell r="K43">
            <v>3</v>
          </cell>
          <cell r="L43" t="str">
            <v>AFIRMADOS, SUBBASES Y BASES</v>
          </cell>
          <cell r="M43" t="str">
            <v>Conformación de la calzada existente</v>
          </cell>
        </row>
        <row r="44">
          <cell r="A44" t="str">
            <v>311.1</v>
          </cell>
          <cell r="B44" t="str">
            <v>311-07</v>
          </cell>
          <cell r="C44" t="str">
            <v>3.6.3.2.1.</v>
          </cell>
          <cell r="D44" t="str">
            <v>3.6.3.2.1</v>
          </cell>
          <cell r="E44" t="str">
            <v>Afirmado</v>
          </cell>
          <cell r="F44" t="str">
            <v>M3</v>
          </cell>
          <cell r="G44">
            <v>0</v>
          </cell>
          <cell r="H44">
            <v>70255</v>
          </cell>
          <cell r="K44">
            <v>3</v>
          </cell>
          <cell r="L44" t="str">
            <v>AFIRMADOS, SUBBASES Y BASES</v>
          </cell>
          <cell r="M44" t="str">
            <v>Afirmado</v>
          </cell>
        </row>
        <row r="45">
          <cell r="A45" t="str">
            <v>312.1</v>
          </cell>
          <cell r="B45" t="str">
            <v>312-07</v>
          </cell>
          <cell r="C45">
            <v>0</v>
          </cell>
          <cell r="D45" t="str">
            <v>3.6.3.2</v>
          </cell>
          <cell r="E45" t="str">
            <v xml:space="preserve">Tratamiento paliativo de polvo aplicado en forma sólida en hojuelas. </v>
          </cell>
          <cell r="F45" t="str">
            <v>Kg</v>
          </cell>
          <cell r="G45">
            <v>0</v>
          </cell>
          <cell r="H45">
            <v>0</v>
          </cell>
          <cell r="K45">
            <v>3</v>
          </cell>
          <cell r="L45" t="str">
            <v>AFIRMADOS, SUBBASES Y BASES</v>
          </cell>
          <cell r="M45" t="str">
            <v>Tratamiento paliativo del polvo en afirmados</v>
          </cell>
        </row>
        <row r="46">
          <cell r="A46" t="str">
            <v>312.2</v>
          </cell>
          <cell r="B46" t="str">
            <v>312-07</v>
          </cell>
          <cell r="C46">
            <v>0</v>
          </cell>
          <cell r="D46" t="str">
            <v>3.6.3.2</v>
          </cell>
          <cell r="E46" t="str">
            <v xml:space="preserve">Tratamiento paliativo de polvo aplicado en forma sólida en esferas. </v>
          </cell>
          <cell r="F46" t="str">
            <v>Kg</v>
          </cell>
          <cell r="G46">
            <v>0</v>
          </cell>
          <cell r="H46">
            <v>0</v>
          </cell>
          <cell r="K46">
            <v>3</v>
          </cell>
          <cell r="L46" t="str">
            <v>AFIRMADOS, SUBBASES Y BASES</v>
          </cell>
          <cell r="M46" t="str">
            <v>Tratamiento paliativo del polvo en afirmados</v>
          </cell>
        </row>
        <row r="47">
          <cell r="A47" t="str">
            <v>312.3</v>
          </cell>
          <cell r="B47" t="str">
            <v>312-07</v>
          </cell>
          <cell r="C47">
            <v>0</v>
          </cell>
          <cell r="D47" t="str">
            <v>3.6.3.2</v>
          </cell>
          <cell r="E47" t="str">
            <v xml:space="preserve">Tratamiento paliativo de polvo aplicado en forma líquida. </v>
          </cell>
          <cell r="F47" t="str">
            <v>L</v>
          </cell>
          <cell r="G47">
            <v>0</v>
          </cell>
          <cell r="H47">
            <v>0</v>
          </cell>
          <cell r="K47">
            <v>3</v>
          </cell>
          <cell r="L47" t="str">
            <v>AFIRMADOS, SUBBASES Y BASES</v>
          </cell>
          <cell r="M47" t="str">
            <v>Tratamiento paliativo del polvo en afirmados</v>
          </cell>
        </row>
        <row r="48">
          <cell r="A48" t="str">
            <v>312.4</v>
          </cell>
          <cell r="B48" t="str">
            <v>312-07</v>
          </cell>
          <cell r="C48">
            <v>0</v>
          </cell>
          <cell r="D48" t="str">
            <v>3.6.3.3</v>
          </cell>
          <cell r="E48" t="str">
            <v xml:space="preserve">Material granular de adición. </v>
          </cell>
          <cell r="F48" t="str">
            <v>M3</v>
          </cell>
          <cell r="G48">
            <v>0</v>
          </cell>
          <cell r="H48">
            <v>0</v>
          </cell>
          <cell r="K48">
            <v>3</v>
          </cell>
          <cell r="L48" t="str">
            <v>AFIRMADOS, SUBBASES Y BASES</v>
          </cell>
          <cell r="M48" t="str">
            <v>Tratamiento paliativo del polvo en afirmados</v>
          </cell>
        </row>
        <row r="49">
          <cell r="A49" t="str">
            <v>320.1</v>
          </cell>
          <cell r="B49" t="str">
            <v>320-07</v>
          </cell>
          <cell r="C49" t="str">
            <v>3.6.3.4.4</v>
          </cell>
          <cell r="D49" t="str">
            <v xml:space="preserve"> 3.6.3.4.2</v>
          </cell>
          <cell r="E49" t="str">
            <v xml:space="preserve">Subbase granular </v>
          </cell>
          <cell r="F49" t="str">
            <v>M3</v>
          </cell>
          <cell r="G49">
            <v>0</v>
          </cell>
          <cell r="H49">
            <v>124802</v>
          </cell>
          <cell r="K49">
            <v>3</v>
          </cell>
          <cell r="L49" t="str">
            <v>AFIRMADOS, SUBBASES Y BASES</v>
          </cell>
          <cell r="M49" t="str">
            <v>Subbase granular</v>
          </cell>
        </row>
        <row r="50">
          <cell r="A50" t="str">
            <v>320.2</v>
          </cell>
          <cell r="B50" t="str">
            <v>320-07</v>
          </cell>
          <cell r="C50">
            <v>0</v>
          </cell>
          <cell r="D50" t="str">
            <v>3.6.3.4.4</v>
          </cell>
          <cell r="E50" t="str">
            <v>Subbase granular para bacheo</v>
          </cell>
          <cell r="F50" t="str">
            <v>M3</v>
          </cell>
          <cell r="G50">
            <v>0</v>
          </cell>
          <cell r="H50">
            <v>140326</v>
          </cell>
          <cell r="K50">
            <v>3</v>
          </cell>
          <cell r="L50" t="str">
            <v>AFIRMADOS, SUBBASES Y BASES</v>
          </cell>
          <cell r="M50" t="str">
            <v>Subbase granular</v>
          </cell>
        </row>
        <row r="51">
          <cell r="A51" t="str">
            <v>330.1</v>
          </cell>
          <cell r="B51" t="str">
            <v>330-07</v>
          </cell>
          <cell r="C51">
            <v>0</v>
          </cell>
          <cell r="D51" t="str">
            <v>3.6.3.6.2</v>
          </cell>
          <cell r="E51" t="str">
            <v xml:space="preserve">Base granular </v>
          </cell>
          <cell r="F51" t="str">
            <v>M3</v>
          </cell>
          <cell r="G51">
            <v>0</v>
          </cell>
          <cell r="H51">
            <v>152653</v>
          </cell>
          <cell r="K51">
            <v>3</v>
          </cell>
          <cell r="L51" t="str">
            <v>AFIRMADOS, SUBBASES Y BASES</v>
          </cell>
          <cell r="M51" t="str">
            <v>Base granular</v>
          </cell>
        </row>
        <row r="52">
          <cell r="A52" t="str">
            <v>330.2</v>
          </cell>
          <cell r="B52" t="str">
            <v>330-07</v>
          </cell>
          <cell r="C52">
            <v>0</v>
          </cell>
          <cell r="D52" t="str">
            <v>3.6.3.6.3</v>
          </cell>
          <cell r="E52" t="str">
            <v xml:space="preserve">Base granular para bacheo </v>
          </cell>
          <cell r="F52" t="str">
            <v>M3</v>
          </cell>
          <cell r="G52">
            <v>0</v>
          </cell>
          <cell r="H52">
            <v>156685</v>
          </cell>
          <cell r="K52">
            <v>3</v>
          </cell>
          <cell r="L52" t="str">
            <v>AFIRMADOS, SUBBASES Y BASES</v>
          </cell>
          <cell r="M52" t="str">
            <v>Base granular</v>
          </cell>
        </row>
        <row r="53">
          <cell r="A53" t="str">
            <v>330.1P</v>
          </cell>
          <cell r="B53" t="str">
            <v>330-07P</v>
          </cell>
          <cell r="C53">
            <v>0</v>
          </cell>
          <cell r="D53" t="e">
            <v>#N/A</v>
          </cell>
          <cell r="E53" t="str">
            <v>Base granular reciclada</v>
          </cell>
          <cell r="F53" t="str">
            <v>M3</v>
          </cell>
          <cell r="G53">
            <v>0</v>
          </cell>
          <cell r="H53">
            <v>112399</v>
          </cell>
          <cell r="K53">
            <v>3</v>
          </cell>
          <cell r="L53" t="str">
            <v>AFIRMADOS, SUBBASES Y BASES</v>
          </cell>
          <cell r="M53" t="str">
            <v>Base granular</v>
          </cell>
        </row>
        <row r="54">
          <cell r="A54" t="str">
            <v>340.1</v>
          </cell>
          <cell r="B54" t="str">
            <v>340-07</v>
          </cell>
          <cell r="C54">
            <v>0</v>
          </cell>
          <cell r="D54" t="str">
            <v>3.6.3.7.1</v>
          </cell>
          <cell r="E54" t="str">
            <v xml:space="preserve">Base estabilizada con emulsión asfáltica tipo BEE-1 </v>
          </cell>
          <cell r="F54" t="str">
            <v>M3</v>
          </cell>
          <cell r="G54">
            <v>0</v>
          </cell>
          <cell r="H54">
            <v>0</v>
          </cell>
          <cell r="K54">
            <v>3</v>
          </cell>
          <cell r="L54" t="str">
            <v>AFIRMADOS, SUBBASES Y BASES</v>
          </cell>
          <cell r="M54" t="str">
            <v>Base estabilizada con emulsión asfáltica</v>
          </cell>
        </row>
        <row r="55">
          <cell r="A55" t="str">
            <v>340.2</v>
          </cell>
          <cell r="B55" t="str">
            <v>340-07</v>
          </cell>
          <cell r="C55">
            <v>0</v>
          </cell>
          <cell r="D55" t="str">
            <v>3.6.3.7.3</v>
          </cell>
          <cell r="E55" t="str">
            <v xml:space="preserve">Base estabilizada con emulsión asfáltica tipo BEE-2 </v>
          </cell>
          <cell r="F55" t="str">
            <v>M3</v>
          </cell>
          <cell r="G55">
            <v>0</v>
          </cell>
          <cell r="H55">
            <v>0</v>
          </cell>
          <cell r="K55">
            <v>3</v>
          </cell>
          <cell r="L55" t="str">
            <v>AFIRMADOS, SUBBASES Y BASES</v>
          </cell>
          <cell r="M55" t="str">
            <v>Base estabilizada con emulsión asfáltica</v>
          </cell>
        </row>
        <row r="56">
          <cell r="A56" t="str">
            <v>340.3</v>
          </cell>
          <cell r="B56" t="str">
            <v>340-07</v>
          </cell>
          <cell r="C56">
            <v>0</v>
          </cell>
          <cell r="D56" t="str">
            <v>3.6.3.7.5</v>
          </cell>
          <cell r="E56" t="str">
            <v>Base estabilizada con emulsión asfáltica tipo BEE-3</v>
          </cell>
          <cell r="F56" t="str">
            <v>M3</v>
          </cell>
          <cell r="G56">
            <v>0</v>
          </cell>
          <cell r="H56">
            <v>0</v>
          </cell>
          <cell r="K56">
            <v>3</v>
          </cell>
          <cell r="L56" t="str">
            <v>AFIRMADOS, SUBBASES Y BASES</v>
          </cell>
          <cell r="M56" t="str">
            <v>Base estabilizada con emulsión asfáltica</v>
          </cell>
        </row>
        <row r="57">
          <cell r="A57" t="str">
            <v>341.1</v>
          </cell>
          <cell r="B57" t="str">
            <v>341-07</v>
          </cell>
          <cell r="C57">
            <v>0</v>
          </cell>
          <cell r="D57" t="str">
            <v>3.6.3.7</v>
          </cell>
          <cell r="E57" t="str">
            <v xml:space="preserve">Base estabilizada con cemento Portland </v>
          </cell>
          <cell r="F57" t="str">
            <v>M3</v>
          </cell>
          <cell r="G57">
            <v>0</v>
          </cell>
          <cell r="H57">
            <v>0</v>
          </cell>
          <cell r="K57">
            <v>3</v>
          </cell>
          <cell r="L57" t="str">
            <v>AFIRMADOS, SUBBASES Y BASES</v>
          </cell>
          <cell r="M57" t="str">
            <v>Base estabilizada con cemento</v>
          </cell>
        </row>
        <row r="58">
          <cell r="A58" t="str">
            <v>341.2</v>
          </cell>
          <cell r="B58" t="str">
            <v>341-07</v>
          </cell>
          <cell r="C58">
            <v>0</v>
          </cell>
          <cell r="D58" t="str">
            <v>3.6.4.1.8</v>
          </cell>
          <cell r="E58" t="str">
            <v>Cemento Portland</v>
          </cell>
          <cell r="F58" t="str">
            <v>Kg</v>
          </cell>
          <cell r="G58">
            <v>0</v>
          </cell>
          <cell r="H58">
            <v>0</v>
          </cell>
          <cell r="K58">
            <v>3</v>
          </cell>
          <cell r="L58" t="str">
            <v>AFIRMADOS, SUBBASES Y BASES</v>
          </cell>
          <cell r="M58" t="str">
            <v>Base estabilizada con cemento</v>
          </cell>
        </row>
        <row r="59">
          <cell r="A59" t="str">
            <v>342.1</v>
          </cell>
          <cell r="B59" t="str">
            <v>342-07</v>
          </cell>
          <cell r="C59">
            <v>0</v>
          </cell>
          <cell r="D59" t="str">
            <v>3.6.4.1</v>
          </cell>
          <cell r="E59" t="str">
            <v xml:space="preserve">Base de concreto hidráulico </v>
          </cell>
          <cell r="F59" t="str">
            <v>M3</v>
          </cell>
          <cell r="G59">
            <v>0</v>
          </cell>
          <cell r="H59">
            <v>0</v>
          </cell>
          <cell r="K59">
            <v>3</v>
          </cell>
          <cell r="L59" t="str">
            <v>AFIRMADOS, SUBBASES Y BASES</v>
          </cell>
          <cell r="M59" t="str">
            <v>Base de concreto hidráulico</v>
          </cell>
        </row>
        <row r="60">
          <cell r="A60" t="str">
            <v>410.1</v>
          </cell>
          <cell r="B60" t="str">
            <v>410-07</v>
          </cell>
          <cell r="C60">
            <v>0</v>
          </cell>
          <cell r="D60" t="str">
            <v>3.6.4.1.1</v>
          </cell>
          <cell r="E60" t="str">
            <v xml:space="preserve">Cemento asfáltico de penetración 60-70 </v>
          </cell>
          <cell r="F60" t="str">
            <v>Kg</v>
          </cell>
          <cell r="G60">
            <v>0</v>
          </cell>
          <cell r="H60">
            <v>1607</v>
          </cell>
          <cell r="K60">
            <v>4</v>
          </cell>
          <cell r="L60" t="str">
            <v>PAVIMENTOS ASFÁLTICOS</v>
          </cell>
          <cell r="M60" t="str">
            <v>Suministro de cemento asfáltico</v>
          </cell>
        </row>
        <row r="61">
          <cell r="A61" t="str">
            <v>410.2</v>
          </cell>
          <cell r="B61" t="str">
            <v>410-07</v>
          </cell>
          <cell r="C61">
            <v>0</v>
          </cell>
          <cell r="D61" t="str">
            <v>3.6.4.1.2</v>
          </cell>
          <cell r="E61" t="str">
            <v>Cemento asfáltico de penetración 80-100</v>
          </cell>
          <cell r="F61" t="str">
            <v>Kg</v>
          </cell>
          <cell r="G61">
            <v>0</v>
          </cell>
          <cell r="H61">
            <v>0</v>
          </cell>
          <cell r="K61">
            <v>4</v>
          </cell>
          <cell r="L61" t="str">
            <v>PAVIMENTOS ASFÁLTICOS</v>
          </cell>
          <cell r="M61" t="str">
            <v>Suministro de cemento asfáltico</v>
          </cell>
        </row>
        <row r="62">
          <cell r="A62" t="str">
            <v>411.1</v>
          </cell>
          <cell r="B62" t="str">
            <v>411-07</v>
          </cell>
          <cell r="C62">
            <v>0</v>
          </cell>
          <cell r="D62" t="str">
            <v>3.6.4.2.1</v>
          </cell>
          <cell r="E62" t="str">
            <v xml:space="preserve">Emulsión asfáltica de rotura media CRM </v>
          </cell>
          <cell r="F62" t="str">
            <v>L</v>
          </cell>
          <cell r="G62">
            <v>0</v>
          </cell>
          <cell r="H62">
            <v>0</v>
          </cell>
          <cell r="K62">
            <v>4</v>
          </cell>
          <cell r="L62" t="str">
            <v>PAVIMENTOS ASFÁLTICOS</v>
          </cell>
          <cell r="M62" t="str">
            <v>Suministro de emulsión asfáltica</v>
          </cell>
        </row>
        <row r="63">
          <cell r="A63" t="str">
            <v>411.2</v>
          </cell>
          <cell r="B63" t="str">
            <v>411-07</v>
          </cell>
          <cell r="C63">
            <v>0</v>
          </cell>
          <cell r="D63" t="str">
            <v>3.6.4.2.2</v>
          </cell>
          <cell r="E63" t="str">
            <v xml:space="preserve">Emulsión asfáltica de rotura lenta CRL-1 </v>
          </cell>
          <cell r="F63" t="str">
            <v>L</v>
          </cell>
          <cell r="G63">
            <v>0</v>
          </cell>
          <cell r="H63">
            <v>0</v>
          </cell>
          <cell r="K63">
            <v>4</v>
          </cell>
          <cell r="L63" t="str">
            <v>PAVIMENTOS ASFÁLTICOS</v>
          </cell>
          <cell r="M63" t="str">
            <v>Suministro de emulsión asfáltica</v>
          </cell>
        </row>
        <row r="64">
          <cell r="A64" t="str">
            <v>411.3</v>
          </cell>
          <cell r="B64" t="str">
            <v>411-07</v>
          </cell>
          <cell r="C64">
            <v>0</v>
          </cell>
          <cell r="D64" t="str">
            <v>3.6.4.2.3</v>
          </cell>
          <cell r="E64" t="str">
            <v xml:space="preserve">Emulsión asfáltica de rotura lenta CRL-1h </v>
          </cell>
          <cell r="F64" t="str">
            <v>L</v>
          </cell>
          <cell r="G64">
            <v>0</v>
          </cell>
          <cell r="H64">
            <v>0</v>
          </cell>
          <cell r="K64">
            <v>4</v>
          </cell>
          <cell r="L64" t="str">
            <v>PAVIMENTOS ASFÁLTICOS</v>
          </cell>
          <cell r="M64" t="str">
            <v>Suministro de emulsión asfáltica</v>
          </cell>
        </row>
        <row r="65">
          <cell r="A65" t="str">
            <v>414.1</v>
          </cell>
          <cell r="B65" t="str">
            <v>414-07</v>
          </cell>
          <cell r="C65">
            <v>0</v>
          </cell>
          <cell r="D65" t="str">
            <v>3.6.4.1.3</v>
          </cell>
          <cell r="E65" t="str">
            <v xml:space="preserve">Cemento asfáltico modificado con polímeros tipo I </v>
          </cell>
          <cell r="F65" t="str">
            <v>Kg</v>
          </cell>
          <cell r="G65">
            <v>0</v>
          </cell>
          <cell r="H65">
            <v>0</v>
          </cell>
          <cell r="K65">
            <v>4</v>
          </cell>
          <cell r="L65" t="str">
            <v>PAVIMENTOS ASFÁLTICOS</v>
          </cell>
          <cell r="M65" t="str">
            <v>Suministro de cemento asfáltico modificado con polímeros</v>
          </cell>
        </row>
        <row r="66">
          <cell r="A66" t="str">
            <v>414.2</v>
          </cell>
          <cell r="B66" t="str">
            <v>414-07</v>
          </cell>
          <cell r="C66">
            <v>0</v>
          </cell>
          <cell r="D66" t="str">
            <v>3.6.4.1.4</v>
          </cell>
          <cell r="E66" t="str">
            <v xml:space="preserve">Cemento asfáltico modificado con polímeros tipo II </v>
          </cell>
          <cell r="F66" t="str">
            <v>Kg</v>
          </cell>
          <cell r="G66">
            <v>0</v>
          </cell>
          <cell r="H66">
            <v>0</v>
          </cell>
          <cell r="K66">
            <v>4</v>
          </cell>
          <cell r="L66" t="str">
            <v>PAVIMENTOS ASFÁLTICOS</v>
          </cell>
          <cell r="M66" t="str">
            <v>Suministro de cemento asfáltico modificado con polímeros</v>
          </cell>
        </row>
        <row r="67">
          <cell r="A67" t="str">
            <v>414.3</v>
          </cell>
          <cell r="B67" t="str">
            <v>414-07</v>
          </cell>
          <cell r="C67">
            <v>0</v>
          </cell>
          <cell r="D67" t="str">
            <v>3.6.4.1.5</v>
          </cell>
          <cell r="E67" t="str">
            <v xml:space="preserve">Cemento asfáltico modificado con polímeros tipo III </v>
          </cell>
          <cell r="F67" t="str">
            <v>Kg</v>
          </cell>
          <cell r="G67">
            <v>0</v>
          </cell>
          <cell r="H67">
            <v>0</v>
          </cell>
          <cell r="K67">
            <v>4</v>
          </cell>
          <cell r="L67" t="str">
            <v>PAVIMENTOS ASFÁLTICOS</v>
          </cell>
          <cell r="M67" t="str">
            <v>Suministro de cemento asfáltico modificado con polímeros</v>
          </cell>
        </row>
        <row r="68">
          <cell r="A68" t="str">
            <v>414.4</v>
          </cell>
          <cell r="B68" t="str">
            <v>414-07</v>
          </cell>
          <cell r="C68">
            <v>0</v>
          </cell>
          <cell r="D68" t="str">
            <v>3.6.4.1.6</v>
          </cell>
          <cell r="E68" t="str">
            <v xml:space="preserve">Cemento asfáltico modificado con polímeros tipo IV </v>
          </cell>
          <cell r="F68" t="str">
            <v>Kg</v>
          </cell>
          <cell r="G68">
            <v>0</v>
          </cell>
          <cell r="H68">
            <v>0</v>
          </cell>
          <cell r="K68">
            <v>4</v>
          </cell>
          <cell r="L68" t="str">
            <v>PAVIMENTOS ASFÁLTICOS</v>
          </cell>
          <cell r="M68" t="str">
            <v>Suministro de cemento asfáltico modificado con polímeros</v>
          </cell>
        </row>
        <row r="69">
          <cell r="A69" t="str">
            <v>414.5</v>
          </cell>
          <cell r="B69" t="str">
            <v>414-07</v>
          </cell>
          <cell r="C69">
            <v>0</v>
          </cell>
          <cell r="D69" t="str">
            <v>3.6.4.1</v>
          </cell>
          <cell r="E69" t="str">
            <v xml:space="preserve">Cemento asfáltico modificado con polímeros tipo V </v>
          </cell>
          <cell r="F69" t="str">
            <v>Kg</v>
          </cell>
          <cell r="G69">
            <v>0</v>
          </cell>
          <cell r="H69">
            <v>0</v>
          </cell>
          <cell r="K69">
            <v>4</v>
          </cell>
          <cell r="L69" t="str">
            <v>PAVIMENTOS ASFÁLTICOS</v>
          </cell>
          <cell r="M69" t="str">
            <v>Suministro de cemento asfáltico modificado con polímeros</v>
          </cell>
        </row>
        <row r="70">
          <cell r="A70" t="str">
            <v>415.1</v>
          </cell>
          <cell r="B70" t="str">
            <v>415-07</v>
          </cell>
          <cell r="C70">
            <v>0</v>
          </cell>
          <cell r="D70" t="str">
            <v>3.6.4.2.5</v>
          </cell>
          <cell r="E70" t="str">
            <v xml:space="preserve">Emulsión asfáltica de rotura media, modificada con polímeros, CRM-m </v>
          </cell>
          <cell r="F70" t="str">
            <v>L</v>
          </cell>
          <cell r="G70">
            <v>0</v>
          </cell>
          <cell r="H70">
            <v>0</v>
          </cell>
          <cell r="K70">
            <v>4</v>
          </cell>
          <cell r="L70" t="str">
            <v>PAVIMENTOS ASFÁLTICOS</v>
          </cell>
          <cell r="M70" t="str">
            <v>Suministro de emulsión asfáltica modificada con polímeros</v>
          </cell>
        </row>
        <row r="71">
          <cell r="A71" t="str">
            <v>420.1</v>
          </cell>
          <cell r="B71" t="str">
            <v>420-07</v>
          </cell>
          <cell r="C71">
            <v>0</v>
          </cell>
          <cell r="D71" t="str">
            <v xml:space="preserve">3.6.4.3.1 </v>
          </cell>
          <cell r="E71" t="str">
            <v xml:space="preserve">Riego de imprimación con emulsión asfáltica </v>
          </cell>
          <cell r="F71" t="str">
            <v>M2</v>
          </cell>
          <cell r="G71">
            <v>0</v>
          </cell>
          <cell r="H71">
            <v>1259</v>
          </cell>
          <cell r="K71">
            <v>4</v>
          </cell>
          <cell r="L71" t="str">
            <v>PAVIMENTOS ASFÁLTICOS</v>
          </cell>
          <cell r="M71" t="str">
            <v>Riego de imprimación</v>
          </cell>
        </row>
        <row r="72">
          <cell r="A72" t="str">
            <v>420.2</v>
          </cell>
          <cell r="B72" t="str">
            <v>420-07</v>
          </cell>
          <cell r="C72">
            <v>0</v>
          </cell>
          <cell r="D72" t="str">
            <v>3.6.4.3.2</v>
          </cell>
          <cell r="E72" t="str">
            <v xml:space="preserve">Riego de imprimación con asfalto líquido </v>
          </cell>
          <cell r="F72" t="str">
            <v>M2</v>
          </cell>
          <cell r="G72">
            <v>0</v>
          </cell>
          <cell r="H72">
            <v>4387</v>
          </cell>
          <cell r="K72">
            <v>4</v>
          </cell>
          <cell r="L72" t="str">
            <v>PAVIMENTOS ASFÁLTICOS</v>
          </cell>
          <cell r="M72" t="str">
            <v>Riego de imprimación</v>
          </cell>
        </row>
        <row r="73">
          <cell r="A73" t="str">
            <v>421.1</v>
          </cell>
          <cell r="B73" t="str">
            <v>421-07</v>
          </cell>
          <cell r="C73">
            <v>0</v>
          </cell>
          <cell r="D73" t="str">
            <v>3.6.4.4.2</v>
          </cell>
          <cell r="E73" t="str">
            <v xml:space="preserve">Riego de liga con emulsión asfáltica CRR-1 </v>
          </cell>
          <cell r="F73" t="str">
            <v>M2</v>
          </cell>
          <cell r="G73">
            <v>0</v>
          </cell>
          <cell r="H73">
            <v>993</v>
          </cell>
          <cell r="K73">
            <v>4</v>
          </cell>
          <cell r="L73" t="str">
            <v>PAVIMENTOS ASFÁLTICOS</v>
          </cell>
          <cell r="M73" t="str">
            <v>Riego de liga</v>
          </cell>
        </row>
        <row r="74">
          <cell r="A74" t="str">
            <v>421.2</v>
          </cell>
          <cell r="B74" t="str">
            <v>421-07</v>
          </cell>
          <cell r="C74">
            <v>0</v>
          </cell>
          <cell r="D74" t="str">
            <v>3.6.4.4.3</v>
          </cell>
          <cell r="E74" t="str">
            <v xml:space="preserve">Riego de liga con emulsión asfáltica CRR-2 </v>
          </cell>
          <cell r="F74" t="str">
            <v>M2</v>
          </cell>
          <cell r="G74">
            <v>0</v>
          </cell>
          <cell r="H74">
            <v>917</v>
          </cell>
          <cell r="K74">
            <v>4</v>
          </cell>
          <cell r="L74" t="str">
            <v>PAVIMENTOS ASFÁLTICOS</v>
          </cell>
          <cell r="M74" t="str">
            <v>Riego de liga</v>
          </cell>
        </row>
        <row r="75">
          <cell r="A75" t="str">
            <v>421.3</v>
          </cell>
          <cell r="B75" t="str">
            <v>421-07</v>
          </cell>
          <cell r="C75">
            <v>0</v>
          </cell>
          <cell r="D75" t="str">
            <v>3.6.4.4.4</v>
          </cell>
          <cell r="E75" t="str">
            <v xml:space="preserve">Riego de liga con emulsión modificada con polímeros CRR-1m </v>
          </cell>
          <cell r="F75" t="str">
            <v>M2</v>
          </cell>
          <cell r="G75">
            <v>0</v>
          </cell>
          <cell r="H75">
            <v>1551</v>
          </cell>
          <cell r="K75">
            <v>4</v>
          </cell>
          <cell r="L75" t="str">
            <v>PAVIMENTOS ASFÁLTICOS</v>
          </cell>
          <cell r="M75" t="str">
            <v>Riego de liga</v>
          </cell>
        </row>
        <row r="76">
          <cell r="A76" t="str">
            <v>421.4</v>
          </cell>
          <cell r="B76" t="str">
            <v>421-07</v>
          </cell>
          <cell r="C76">
            <v>0</v>
          </cell>
          <cell r="D76" t="str">
            <v>3.6.4.4.5</v>
          </cell>
          <cell r="E76" t="str">
            <v xml:space="preserve">Riego de liga con emulsión modificada con polímeros CRR-2m </v>
          </cell>
          <cell r="F76" t="str">
            <v>M2</v>
          </cell>
          <cell r="G76">
            <v>0</v>
          </cell>
          <cell r="H76">
            <v>1604</v>
          </cell>
          <cell r="K76">
            <v>4</v>
          </cell>
          <cell r="L76" t="str">
            <v>PAVIMENTOS ASFÁLTICOS</v>
          </cell>
          <cell r="M76" t="str">
            <v>Riego de liga</v>
          </cell>
        </row>
        <row r="77">
          <cell r="A77" t="str">
            <v>430.1</v>
          </cell>
          <cell r="B77" t="str">
            <v>430-07</v>
          </cell>
          <cell r="C77">
            <v>0</v>
          </cell>
          <cell r="D77" t="str">
            <v>3.6.4.5.1</v>
          </cell>
          <cell r="E77" t="str">
            <v xml:space="preserve">Tratamiento superficial simple con emulsión CRR-2 </v>
          </cell>
          <cell r="F77" t="str">
            <v>M2</v>
          </cell>
          <cell r="G77">
            <v>0</v>
          </cell>
          <cell r="H77">
            <v>0</v>
          </cell>
          <cell r="K77">
            <v>4</v>
          </cell>
          <cell r="L77" t="str">
            <v>PAVIMENTOS ASFÁLTICOS</v>
          </cell>
          <cell r="M77" t="str">
            <v>Tratamiento superficial simple</v>
          </cell>
        </row>
        <row r="78">
          <cell r="A78" t="str">
            <v>430.2</v>
          </cell>
          <cell r="B78" t="str">
            <v>430-07</v>
          </cell>
          <cell r="C78">
            <v>0</v>
          </cell>
          <cell r="D78" t="str">
            <v>3.6.4.5.2</v>
          </cell>
          <cell r="E78" t="str">
            <v xml:space="preserve">Tratamiento superficial simple con emulsión CRR-2 m </v>
          </cell>
          <cell r="F78" t="str">
            <v>M2</v>
          </cell>
          <cell r="G78">
            <v>0</v>
          </cell>
          <cell r="H78">
            <v>0</v>
          </cell>
          <cell r="K78">
            <v>4</v>
          </cell>
          <cell r="L78" t="str">
            <v>PAVIMENTOS ASFÁLTICOS</v>
          </cell>
          <cell r="M78" t="str">
            <v>Tratamiento superficial simple</v>
          </cell>
        </row>
        <row r="79">
          <cell r="A79" t="str">
            <v>431.1</v>
          </cell>
          <cell r="B79" t="str">
            <v>431-07</v>
          </cell>
          <cell r="C79">
            <v>0</v>
          </cell>
          <cell r="D79" t="str">
            <v>3.6.4.6.1</v>
          </cell>
          <cell r="E79" t="str">
            <v xml:space="preserve">Tratamiento superficial doble con emulsión CRR-2 </v>
          </cell>
          <cell r="F79" t="str">
            <v>M2</v>
          </cell>
          <cell r="G79">
            <v>0</v>
          </cell>
          <cell r="H79">
            <v>0</v>
          </cell>
          <cell r="K79">
            <v>4</v>
          </cell>
          <cell r="L79" t="str">
            <v>PAVIMENTOS ASFÁLTICOS</v>
          </cell>
          <cell r="M79" t="str">
            <v>Tratamiento superficial doble</v>
          </cell>
        </row>
        <row r="80">
          <cell r="A80" t="str">
            <v>431.2</v>
          </cell>
          <cell r="B80" t="str">
            <v>431-07</v>
          </cell>
          <cell r="C80">
            <v>0</v>
          </cell>
          <cell r="D80" t="str">
            <v>3.6.4.6.2</v>
          </cell>
          <cell r="E80" t="str">
            <v xml:space="preserve">Tratamiento superficial doble con emulsión CRR-2 m </v>
          </cell>
          <cell r="F80" t="str">
            <v>M2</v>
          </cell>
          <cell r="G80">
            <v>0</v>
          </cell>
          <cell r="H80">
            <v>0</v>
          </cell>
          <cell r="K80">
            <v>4</v>
          </cell>
          <cell r="L80" t="str">
            <v>PAVIMENTOS ASFÁLTICOS</v>
          </cell>
          <cell r="M80" t="str">
            <v>Tratamiento superficial doble</v>
          </cell>
        </row>
        <row r="81">
          <cell r="A81" t="str">
            <v>432.1</v>
          </cell>
          <cell r="B81" t="str">
            <v>432-07</v>
          </cell>
          <cell r="C81">
            <v>0</v>
          </cell>
          <cell r="D81" t="str">
            <v>3.6.4.7.1</v>
          </cell>
          <cell r="E81" t="str">
            <v xml:space="preserve">Sello de arena-asfalto con emulsión CRR-2 </v>
          </cell>
          <cell r="F81" t="str">
            <v>M2</v>
          </cell>
          <cell r="G81">
            <v>0</v>
          </cell>
          <cell r="H81">
            <v>0</v>
          </cell>
          <cell r="K81">
            <v>4</v>
          </cell>
          <cell r="L81" t="str">
            <v>PAVIMENTOS ASFÁLTICOS</v>
          </cell>
          <cell r="M81" t="str">
            <v>Sello de arena-asfalto</v>
          </cell>
        </row>
        <row r="82">
          <cell r="A82" t="str">
            <v>432.2</v>
          </cell>
          <cell r="B82" t="str">
            <v>432-07</v>
          </cell>
          <cell r="C82">
            <v>0</v>
          </cell>
          <cell r="D82" t="str">
            <v>3.6.4.7.1</v>
          </cell>
          <cell r="E82" t="str">
            <v xml:space="preserve">Sello de arena-asfalto con emulsión CRR-2m </v>
          </cell>
          <cell r="F82" t="str">
            <v>M2</v>
          </cell>
          <cell r="G82">
            <v>0</v>
          </cell>
          <cell r="H82">
            <v>0</v>
          </cell>
          <cell r="K82">
            <v>4</v>
          </cell>
          <cell r="L82" t="str">
            <v>PAVIMENTOS ASFÁLTICOS</v>
          </cell>
          <cell r="M82" t="str">
            <v>Sello de arena-asfalto</v>
          </cell>
        </row>
        <row r="83">
          <cell r="A83" t="str">
            <v>433.1</v>
          </cell>
          <cell r="B83" t="str">
            <v>433-07</v>
          </cell>
          <cell r="C83">
            <v>0</v>
          </cell>
          <cell r="D83" t="str">
            <v>3.6.4.8.1</v>
          </cell>
          <cell r="E83" t="str">
            <v xml:space="preserve">Lechada asfáltica con emulsión CRL-1h, tipo LA-1 </v>
          </cell>
          <cell r="F83" t="str">
            <v>M2</v>
          </cell>
          <cell r="G83">
            <v>0</v>
          </cell>
          <cell r="H83">
            <v>0</v>
          </cell>
          <cell r="K83">
            <v>4</v>
          </cell>
          <cell r="L83" t="str">
            <v>PAVIMENTOS ASFÁLTICOS</v>
          </cell>
          <cell r="M83" t="str">
            <v>Lechada asfáltica</v>
          </cell>
        </row>
        <row r="84">
          <cell r="A84" t="str">
            <v>433.2</v>
          </cell>
          <cell r="B84" t="str">
            <v>433-07</v>
          </cell>
          <cell r="C84">
            <v>0</v>
          </cell>
          <cell r="D84" t="str">
            <v>3.6.4.8.2</v>
          </cell>
          <cell r="E84" t="str">
            <v>Lechada asfáltica con emulsión CRL-1h, tipo LA-2</v>
          </cell>
          <cell r="F84" t="str">
            <v>M2</v>
          </cell>
          <cell r="G84">
            <v>0</v>
          </cell>
          <cell r="H84">
            <v>0</v>
          </cell>
          <cell r="K84">
            <v>4</v>
          </cell>
          <cell r="L84" t="str">
            <v>PAVIMENTOS ASFÁLTICOS</v>
          </cell>
          <cell r="M84" t="str">
            <v>Lechada asfáltica</v>
          </cell>
        </row>
        <row r="85">
          <cell r="A85" t="str">
            <v>433.3</v>
          </cell>
          <cell r="B85" t="str">
            <v>433-07</v>
          </cell>
          <cell r="C85">
            <v>0</v>
          </cell>
          <cell r="D85" t="str">
            <v>3.6.4.8.3</v>
          </cell>
          <cell r="E85" t="str">
            <v>Lechada asfáltica con emulsión CRL-1h, tipo LA-3</v>
          </cell>
          <cell r="F85" t="str">
            <v>M2</v>
          </cell>
          <cell r="G85">
            <v>0</v>
          </cell>
          <cell r="H85">
            <v>0</v>
          </cell>
          <cell r="K85">
            <v>4</v>
          </cell>
          <cell r="L85" t="str">
            <v>PAVIMENTOS ASFÁLTICOS</v>
          </cell>
          <cell r="M85" t="str">
            <v>Lechada asfáltica</v>
          </cell>
        </row>
        <row r="86">
          <cell r="A86" t="str">
            <v>433.4</v>
          </cell>
          <cell r="B86" t="str">
            <v>433-07</v>
          </cell>
          <cell r="C86">
            <v>0</v>
          </cell>
          <cell r="D86" t="str">
            <v>3.6.4.8.4</v>
          </cell>
          <cell r="E86" t="str">
            <v xml:space="preserve">Lechada asfáltica con emulsión CRL-1h, tipo LA-4 </v>
          </cell>
          <cell r="F86" t="str">
            <v>M2</v>
          </cell>
          <cell r="G86">
            <v>0</v>
          </cell>
          <cell r="H86">
            <v>0</v>
          </cell>
          <cell r="K86">
            <v>4</v>
          </cell>
          <cell r="L86" t="str">
            <v>PAVIMENTOS ASFÁLTICOS</v>
          </cell>
          <cell r="M86" t="str">
            <v>Lechada asfáltica</v>
          </cell>
        </row>
        <row r="87">
          <cell r="A87" t="str">
            <v>433.5</v>
          </cell>
          <cell r="B87" t="str">
            <v>433-07</v>
          </cell>
          <cell r="C87">
            <v>0</v>
          </cell>
          <cell r="D87" t="str">
            <v>3.6.4.8.5</v>
          </cell>
          <cell r="E87" t="str">
            <v xml:space="preserve">Lechada asfáltica con emulsión CRL-1hm ,tipo LA-1 </v>
          </cell>
          <cell r="F87" t="str">
            <v>M2</v>
          </cell>
          <cell r="G87">
            <v>0</v>
          </cell>
          <cell r="H87">
            <v>0</v>
          </cell>
          <cell r="K87">
            <v>4</v>
          </cell>
          <cell r="L87" t="str">
            <v>PAVIMENTOS ASFÁLTICOS</v>
          </cell>
          <cell r="M87" t="str">
            <v>Lechada asfáltica</v>
          </cell>
        </row>
        <row r="88">
          <cell r="A88" t="str">
            <v>433.6</v>
          </cell>
          <cell r="B88" t="str">
            <v>433-07</v>
          </cell>
          <cell r="C88">
            <v>0</v>
          </cell>
          <cell r="D88" t="str">
            <v>3.6.4.8.6</v>
          </cell>
          <cell r="E88" t="str">
            <v xml:space="preserve">Lechada asfáltica con emulsión CRL-1hm ,tipo LA-2 </v>
          </cell>
          <cell r="F88" t="str">
            <v>M2</v>
          </cell>
          <cell r="G88">
            <v>0</v>
          </cell>
          <cell r="H88">
            <v>0</v>
          </cell>
          <cell r="K88">
            <v>4</v>
          </cell>
          <cell r="L88" t="str">
            <v>PAVIMENTOS ASFÁLTICOS</v>
          </cell>
          <cell r="M88" t="str">
            <v>Lechada asfáltica</v>
          </cell>
        </row>
        <row r="89">
          <cell r="A89" t="str">
            <v>433.7</v>
          </cell>
          <cell r="B89" t="str">
            <v>433-07</v>
          </cell>
          <cell r="C89">
            <v>0</v>
          </cell>
          <cell r="D89" t="str">
            <v>3.6.4.8.7</v>
          </cell>
          <cell r="E89" t="str">
            <v xml:space="preserve">Lechada asfáltica con emulsión CRL-1hm ,tipo LA-3 </v>
          </cell>
          <cell r="F89" t="str">
            <v>M2</v>
          </cell>
          <cell r="G89">
            <v>0</v>
          </cell>
          <cell r="H89">
            <v>0</v>
          </cell>
          <cell r="K89">
            <v>4</v>
          </cell>
          <cell r="L89" t="str">
            <v>PAVIMENTOS ASFÁLTICOS</v>
          </cell>
          <cell r="M89" t="str">
            <v>Lechada asfáltica</v>
          </cell>
        </row>
        <row r="90">
          <cell r="A90" t="str">
            <v>433.8</v>
          </cell>
          <cell r="B90" t="str">
            <v>433-07</v>
          </cell>
          <cell r="C90">
            <v>0</v>
          </cell>
          <cell r="D90" t="str">
            <v>3.6.4.8.8</v>
          </cell>
          <cell r="E90" t="str">
            <v xml:space="preserve">Lechada asfáltica con emulsión CRL-1hm ,tipo LA-4 </v>
          </cell>
          <cell r="F90" t="str">
            <v>M2</v>
          </cell>
          <cell r="G90">
            <v>0</v>
          </cell>
          <cell r="H90">
            <v>0</v>
          </cell>
          <cell r="K90">
            <v>4</v>
          </cell>
          <cell r="L90" t="str">
            <v>PAVIMENTOS ASFÁLTICOS</v>
          </cell>
          <cell r="M90" t="str">
            <v>Lechada asfáltica</v>
          </cell>
        </row>
        <row r="91">
          <cell r="A91" t="str">
            <v>440.1</v>
          </cell>
          <cell r="B91" t="str">
            <v>440-07</v>
          </cell>
          <cell r="C91">
            <v>0</v>
          </cell>
          <cell r="D91" t="str">
            <v>3.6.4.9.1</v>
          </cell>
          <cell r="E91" t="str">
            <v xml:space="preserve">Mezcla densa en frío tipo MDF-1 </v>
          </cell>
          <cell r="F91" t="str">
            <v>M3</v>
          </cell>
          <cell r="G91">
            <v>0</v>
          </cell>
          <cell r="H91">
            <v>0</v>
          </cell>
          <cell r="K91">
            <v>4</v>
          </cell>
          <cell r="L91" t="str">
            <v>PAVIMENTOS ASFÁLTICOS</v>
          </cell>
          <cell r="M91" t="str">
            <v>Mezcla densa en frío</v>
          </cell>
        </row>
        <row r="92">
          <cell r="A92" t="str">
            <v>440.2</v>
          </cell>
          <cell r="B92" t="str">
            <v>440-07</v>
          </cell>
          <cell r="C92">
            <v>0</v>
          </cell>
          <cell r="D92" t="str">
            <v>3.6.4.9.2</v>
          </cell>
          <cell r="E92" t="str">
            <v xml:space="preserve">Mezcla densa en frío tipo MDF-2 </v>
          </cell>
          <cell r="F92" t="str">
            <v>M3</v>
          </cell>
          <cell r="G92">
            <v>0</v>
          </cell>
          <cell r="H92">
            <v>0</v>
          </cell>
          <cell r="K92">
            <v>4</v>
          </cell>
          <cell r="L92" t="str">
            <v>PAVIMENTOS ASFÁLTICOS</v>
          </cell>
          <cell r="M92" t="str">
            <v>Mezcla densa en frío</v>
          </cell>
        </row>
        <row r="93">
          <cell r="A93" t="str">
            <v>440.3</v>
          </cell>
          <cell r="B93" t="str">
            <v>440-07</v>
          </cell>
          <cell r="C93">
            <v>0</v>
          </cell>
          <cell r="D93" t="str">
            <v>3.6.4.9.3</v>
          </cell>
          <cell r="E93" t="str">
            <v xml:space="preserve">Mezcla densa en frío tipo MDF-3 </v>
          </cell>
          <cell r="F93" t="str">
            <v>M3</v>
          </cell>
          <cell r="G93">
            <v>0</v>
          </cell>
          <cell r="H93">
            <v>0</v>
          </cell>
          <cell r="K93">
            <v>4</v>
          </cell>
          <cell r="L93" t="str">
            <v>PAVIMENTOS ASFÁLTICOS</v>
          </cell>
          <cell r="M93" t="str">
            <v>Mezcla densa en frío</v>
          </cell>
        </row>
        <row r="94">
          <cell r="A94" t="str">
            <v>440.4</v>
          </cell>
          <cell r="B94" t="str">
            <v>440-07</v>
          </cell>
          <cell r="C94">
            <v>0</v>
          </cell>
          <cell r="D94" t="str">
            <v>3.6.4.9.4</v>
          </cell>
          <cell r="E94" t="str">
            <v xml:space="preserve">Mezcla densa en frío para bacheo </v>
          </cell>
          <cell r="F94" t="str">
            <v>M3</v>
          </cell>
          <cell r="G94">
            <v>0</v>
          </cell>
          <cell r="H94">
            <v>0</v>
          </cell>
          <cell r="K94">
            <v>4</v>
          </cell>
          <cell r="L94" t="str">
            <v>PAVIMENTOS ASFÁLTICOS</v>
          </cell>
          <cell r="M94" t="str">
            <v>Mezcla densa en frío</v>
          </cell>
        </row>
        <row r="95">
          <cell r="A95" t="str">
            <v>441.1</v>
          </cell>
          <cell r="B95" t="str">
            <v>441-07</v>
          </cell>
          <cell r="C95">
            <v>0</v>
          </cell>
          <cell r="D95" t="str">
            <v>3.6.4.10.1</v>
          </cell>
          <cell r="E95" t="str">
            <v xml:space="preserve">Mezcla abierta en frío tipo MAF-1 </v>
          </cell>
          <cell r="F95" t="str">
            <v>M3</v>
          </cell>
          <cell r="G95">
            <v>0</v>
          </cell>
          <cell r="H95">
            <v>0</v>
          </cell>
          <cell r="K95">
            <v>4</v>
          </cell>
          <cell r="L95" t="str">
            <v>PAVIMENTOS ASFÁLTICOS</v>
          </cell>
          <cell r="M95" t="str">
            <v>Mezcla abierta en frío</v>
          </cell>
        </row>
        <row r="96">
          <cell r="A96" t="str">
            <v>441.2</v>
          </cell>
          <cell r="B96" t="str">
            <v>441-07</v>
          </cell>
          <cell r="C96">
            <v>0</v>
          </cell>
          <cell r="D96" t="str">
            <v>3.6.4.10.2</v>
          </cell>
          <cell r="E96" t="str">
            <v xml:space="preserve">Mezcla abierta en frío tipo MAF-2 </v>
          </cell>
          <cell r="F96" t="str">
            <v>M3</v>
          </cell>
          <cell r="G96">
            <v>0</v>
          </cell>
          <cell r="H96">
            <v>0</v>
          </cell>
          <cell r="K96">
            <v>4</v>
          </cell>
          <cell r="L96" t="str">
            <v>PAVIMENTOS ASFÁLTICOS</v>
          </cell>
          <cell r="M96" t="str">
            <v>Mezcla abierta en frío</v>
          </cell>
        </row>
        <row r="97">
          <cell r="A97" t="str">
            <v>441.3</v>
          </cell>
          <cell r="B97" t="str">
            <v>441-07</v>
          </cell>
          <cell r="C97">
            <v>0</v>
          </cell>
          <cell r="D97" t="str">
            <v>3.6.4.10.3</v>
          </cell>
          <cell r="E97" t="str">
            <v xml:space="preserve">Mezcla abierta en frío tipo MAF-3 </v>
          </cell>
          <cell r="F97" t="str">
            <v>M3</v>
          </cell>
          <cell r="G97">
            <v>0</v>
          </cell>
          <cell r="H97">
            <v>0</v>
          </cell>
          <cell r="K97">
            <v>4</v>
          </cell>
          <cell r="L97" t="str">
            <v>PAVIMENTOS ASFÁLTICOS</v>
          </cell>
          <cell r="M97" t="str">
            <v>Mezcla abierta en frío</v>
          </cell>
        </row>
        <row r="98">
          <cell r="A98" t="str">
            <v>441.4</v>
          </cell>
          <cell r="B98" t="str">
            <v>441-07</v>
          </cell>
          <cell r="C98">
            <v>0</v>
          </cell>
          <cell r="D98" t="str">
            <v>3.6.4.10.4</v>
          </cell>
          <cell r="E98" t="str">
            <v>Mezcla abierta en frío para bacheo</v>
          </cell>
          <cell r="F98" t="str">
            <v>M3</v>
          </cell>
          <cell r="G98">
            <v>0</v>
          </cell>
          <cell r="H98">
            <v>0</v>
          </cell>
          <cell r="K98">
            <v>4</v>
          </cell>
          <cell r="L98" t="str">
            <v>PAVIMENTOS ASFÁLTICOS</v>
          </cell>
          <cell r="M98" t="str">
            <v>Mezcla abierta en frío</v>
          </cell>
        </row>
        <row r="99">
          <cell r="A99" t="str">
            <v>450.1</v>
          </cell>
          <cell r="B99" t="str">
            <v>450-07</v>
          </cell>
          <cell r="C99">
            <v>0</v>
          </cell>
          <cell r="D99" t="str">
            <v>3.6.4.11.2</v>
          </cell>
          <cell r="E99" t="str">
            <v xml:space="preserve">Mezcla densa en caliente tipo MDC-1 </v>
          </cell>
          <cell r="F99" t="str">
            <v>M3</v>
          </cell>
          <cell r="G99">
            <v>0</v>
          </cell>
          <cell r="H99">
            <v>0</v>
          </cell>
          <cell r="K99">
            <v>4</v>
          </cell>
          <cell r="L99" t="str">
            <v>PAVIMENTOS ASFÁLTICOS</v>
          </cell>
          <cell r="M99" t="str">
            <v>Mezclas asfálticas en caliente (Concreto asfáltico y Mezcla de alto módulo)</v>
          </cell>
        </row>
        <row r="100">
          <cell r="A100" t="str">
            <v>450.2 (7401)</v>
          </cell>
          <cell r="B100" t="str">
            <v>450-07</v>
          </cell>
          <cell r="C100" t="str">
            <v>3.6.4.11.3</v>
          </cell>
          <cell r="D100" t="e">
            <v>#N/A</v>
          </cell>
          <cell r="E100" t="str">
            <v>Mezcla densa en caliente tipo MDC-2 (7403)</v>
          </cell>
          <cell r="F100" t="str">
            <v>M3</v>
          </cell>
          <cell r="G100">
            <v>1</v>
          </cell>
          <cell r="H100">
            <v>614388</v>
          </cell>
          <cell r="K100">
            <v>4</v>
          </cell>
          <cell r="L100" t="str">
            <v>PAVIMENTOS ASFÁLTICOS</v>
          </cell>
          <cell r="M100" t="str">
            <v>Mezclas asfálticas en caliente (Concreto asfáltico y Mezcla de alto módulo)</v>
          </cell>
        </row>
        <row r="101">
          <cell r="A101" t="str">
            <v>450.3</v>
          </cell>
          <cell r="B101" t="str">
            <v>450-07</v>
          </cell>
          <cell r="C101">
            <v>0</v>
          </cell>
          <cell r="D101" t="str">
            <v>3.6.4.11.4</v>
          </cell>
          <cell r="E101" t="str">
            <v xml:space="preserve">Mezcla densa en caliente tipo MDC-3 </v>
          </cell>
          <cell r="F101" t="str">
            <v>M3</v>
          </cell>
          <cell r="G101">
            <v>0</v>
          </cell>
          <cell r="H101">
            <v>0</v>
          </cell>
          <cell r="K101">
            <v>4</v>
          </cell>
          <cell r="L101" t="str">
            <v>PAVIMENTOS ASFÁLTICOS</v>
          </cell>
          <cell r="M101" t="str">
            <v>Mezclas asfálticas en caliente (Concreto asfáltico y Mezcla de alto módulo)</v>
          </cell>
        </row>
        <row r="102">
          <cell r="A102" t="str">
            <v>450.4</v>
          </cell>
          <cell r="B102" t="str">
            <v>450-07</v>
          </cell>
          <cell r="C102">
            <v>0</v>
          </cell>
          <cell r="D102" t="str">
            <v>3.6.4</v>
          </cell>
          <cell r="E102" t="str">
            <v xml:space="preserve">Mezcla semidensa en caliente tipo MSC-1 </v>
          </cell>
          <cell r="F102" t="str">
            <v>M3</v>
          </cell>
          <cell r="G102">
            <v>0</v>
          </cell>
          <cell r="H102">
            <v>0</v>
          </cell>
          <cell r="K102">
            <v>4</v>
          </cell>
          <cell r="L102" t="str">
            <v>PAVIMENTOS ASFÁLTICOS</v>
          </cell>
          <cell r="M102" t="str">
            <v>Mezclas asfálticas en caliente (Concreto asfáltico y Mezcla de alto módulo)</v>
          </cell>
        </row>
        <row r="103">
          <cell r="A103" t="str">
            <v>450.5</v>
          </cell>
          <cell r="B103" t="str">
            <v>450-07</v>
          </cell>
          <cell r="C103">
            <v>0</v>
          </cell>
          <cell r="D103" t="str">
            <v>3.6.4</v>
          </cell>
          <cell r="E103" t="str">
            <v xml:space="preserve">Mezcla semidensa en caliente tipo MSC-2 </v>
          </cell>
          <cell r="F103" t="str">
            <v>M3</v>
          </cell>
          <cell r="G103">
            <v>0</v>
          </cell>
          <cell r="H103">
            <v>0</v>
          </cell>
          <cell r="K103">
            <v>4</v>
          </cell>
          <cell r="L103" t="str">
            <v>PAVIMENTOS ASFÁLTICOS</v>
          </cell>
          <cell r="M103" t="str">
            <v>Mezclas asfálticas en caliente (Concreto asfáltico y Mezcla de alto módulo)</v>
          </cell>
        </row>
        <row r="104">
          <cell r="A104" t="str">
            <v>450.6</v>
          </cell>
          <cell r="B104" t="str">
            <v>450-07</v>
          </cell>
          <cell r="C104">
            <v>0</v>
          </cell>
          <cell r="D104" t="str">
            <v>3.6.4</v>
          </cell>
          <cell r="E104" t="str">
            <v xml:space="preserve">Mezcla gruesa en caliente tipo MGC-0 </v>
          </cell>
          <cell r="F104" t="str">
            <v>M3</v>
          </cell>
          <cell r="G104">
            <v>0</v>
          </cell>
          <cell r="H104">
            <v>0</v>
          </cell>
          <cell r="K104">
            <v>4</v>
          </cell>
          <cell r="L104" t="str">
            <v>PAVIMENTOS ASFÁLTICOS</v>
          </cell>
          <cell r="M104" t="str">
            <v>Mezclas asfálticas en caliente (Concreto asfáltico y Mezcla de alto módulo)</v>
          </cell>
        </row>
        <row r="105">
          <cell r="A105" t="str">
            <v>450.7</v>
          </cell>
          <cell r="B105" t="str">
            <v>450-07</v>
          </cell>
          <cell r="C105">
            <v>0</v>
          </cell>
          <cell r="D105" t="str">
            <v>3.6.4</v>
          </cell>
          <cell r="E105" t="str">
            <v xml:space="preserve">Mezcla gruesa en caliente tipo MGC-1 </v>
          </cell>
          <cell r="F105" t="str">
            <v>M3</v>
          </cell>
          <cell r="G105">
            <v>0</v>
          </cell>
          <cell r="H105">
            <v>0</v>
          </cell>
          <cell r="K105">
            <v>4</v>
          </cell>
          <cell r="L105" t="str">
            <v>PAVIMENTOS ASFÁLTICOS</v>
          </cell>
          <cell r="M105" t="str">
            <v>Mezclas asfálticas en caliente (Concreto asfáltico y Mezcla de alto módulo)</v>
          </cell>
        </row>
        <row r="106">
          <cell r="A106" t="str">
            <v>450.8</v>
          </cell>
          <cell r="B106" t="str">
            <v>450-07</v>
          </cell>
          <cell r="C106">
            <v>0</v>
          </cell>
          <cell r="D106" t="str">
            <v>3.6.4</v>
          </cell>
          <cell r="E106" t="str">
            <v xml:space="preserve">Mezcla de alto módulo </v>
          </cell>
          <cell r="F106" t="str">
            <v>M3</v>
          </cell>
          <cell r="G106">
            <v>0</v>
          </cell>
          <cell r="H106">
            <v>0</v>
          </cell>
          <cell r="K106">
            <v>4</v>
          </cell>
          <cell r="L106" t="str">
            <v>PAVIMENTOS ASFÁLTICOS</v>
          </cell>
          <cell r="M106" t="str">
            <v>Mezclas asfálticas en caliente (Concreto asfáltico y Mezcla de alto módulo)</v>
          </cell>
        </row>
        <row r="107">
          <cell r="A107" t="str">
            <v>450.9 (7401)</v>
          </cell>
          <cell r="B107" t="str">
            <v>450-07</v>
          </cell>
          <cell r="C107" t="str">
            <v>3.6.4.11.10</v>
          </cell>
          <cell r="D107" t="e">
            <v>#N/A</v>
          </cell>
          <cell r="E107" t="str">
            <v>Mezcla en caliente para bacheo (7403)</v>
          </cell>
          <cell r="F107" t="str">
            <v>M3</v>
          </cell>
          <cell r="G107">
            <v>1</v>
          </cell>
          <cell r="H107">
            <v>663609</v>
          </cell>
          <cell r="K107">
            <v>4</v>
          </cell>
          <cell r="L107" t="str">
            <v>PAVIMENTOS ASFÁLTICOS</v>
          </cell>
          <cell r="M107" t="str">
            <v>Mezclas asfálticas en caliente (Concreto asfáltico y Mezcla de alto módulo)</v>
          </cell>
        </row>
        <row r="108">
          <cell r="A108" t="str">
            <v>450.1.1</v>
          </cell>
          <cell r="B108" t="str">
            <v>450-07</v>
          </cell>
          <cell r="C108">
            <v>0</v>
          </cell>
          <cell r="D108" t="str">
            <v>3.6.4.11</v>
          </cell>
          <cell r="E108" t="str">
            <v xml:space="preserve">Mezcla densa en caliente tipo MDC-1, para capa de rodadura. </v>
          </cell>
          <cell r="F108" t="str">
            <v>M3</v>
          </cell>
          <cell r="G108">
            <v>0</v>
          </cell>
          <cell r="H108">
            <v>0</v>
          </cell>
          <cell r="K108">
            <v>4</v>
          </cell>
          <cell r="L108" t="str">
            <v>PAVIMENTOS ASFÁLTICOS</v>
          </cell>
          <cell r="M108" t="str">
            <v>Mezclas asfálticas en caliente (Concreto asfáltico y Mezcla de alto módulo)</v>
          </cell>
        </row>
        <row r="109">
          <cell r="A109" t="str">
            <v>450.1.2</v>
          </cell>
          <cell r="B109" t="str">
            <v>450-07</v>
          </cell>
          <cell r="C109">
            <v>0</v>
          </cell>
          <cell r="D109" t="str">
            <v>3.6.4.11</v>
          </cell>
          <cell r="E109" t="str">
            <v>Mezcla densa en caliente tipo MDC-1, para capa intermedia.</v>
          </cell>
          <cell r="F109" t="str">
            <v>M3</v>
          </cell>
          <cell r="G109">
            <v>0</v>
          </cell>
          <cell r="H109">
            <v>0</v>
          </cell>
          <cell r="K109">
            <v>4</v>
          </cell>
          <cell r="L109" t="str">
            <v>PAVIMENTOS ASFÁLTICOS</v>
          </cell>
          <cell r="M109" t="str">
            <v>Mezclas asfálticas en caliente (Concreto asfáltico y Mezcla de alto módulo)</v>
          </cell>
        </row>
        <row r="110">
          <cell r="A110" t="str">
            <v>451.1</v>
          </cell>
          <cell r="B110" t="str">
            <v>451-07</v>
          </cell>
          <cell r="C110">
            <v>0</v>
          </cell>
          <cell r="D110" t="str">
            <v>3.6.4.12.1</v>
          </cell>
          <cell r="E110" t="str">
            <v xml:space="preserve">Mezcla abierta en caliente tipo MAC-1 </v>
          </cell>
          <cell r="F110" t="str">
            <v>M3</v>
          </cell>
          <cell r="G110">
            <v>0</v>
          </cell>
          <cell r="H110">
            <v>0</v>
          </cell>
          <cell r="K110">
            <v>4</v>
          </cell>
          <cell r="L110" t="str">
            <v>PAVIMENTOS ASFÁLTICOS</v>
          </cell>
          <cell r="M110" t="str">
            <v>Mezcla abierta en caliente</v>
          </cell>
        </row>
        <row r="111">
          <cell r="A111" t="str">
            <v>451.2</v>
          </cell>
          <cell r="B111" t="str">
            <v>451-07</v>
          </cell>
          <cell r="C111">
            <v>0</v>
          </cell>
          <cell r="D111" t="str">
            <v>3.6.4.12.2</v>
          </cell>
          <cell r="E111" t="str">
            <v xml:space="preserve">Mezcla abierta en caliente tipo MAC-2 </v>
          </cell>
          <cell r="F111" t="str">
            <v>M3</v>
          </cell>
          <cell r="G111">
            <v>0</v>
          </cell>
          <cell r="H111">
            <v>0</v>
          </cell>
          <cell r="K111">
            <v>4</v>
          </cell>
          <cell r="L111" t="str">
            <v>PAVIMENTOS ASFÁLTICOS</v>
          </cell>
          <cell r="M111" t="str">
            <v>Mezcla abierta en caliente</v>
          </cell>
        </row>
        <row r="112">
          <cell r="A112" t="str">
            <v>451.3</v>
          </cell>
          <cell r="B112" t="str">
            <v>451-07</v>
          </cell>
          <cell r="C112">
            <v>0</v>
          </cell>
          <cell r="D112" t="str">
            <v>3.6.4.12.3</v>
          </cell>
          <cell r="E112" t="str">
            <v xml:space="preserve">Mezcla abierta en caliente tipo MAC-3 </v>
          </cell>
          <cell r="F112" t="str">
            <v>M3</v>
          </cell>
          <cell r="G112">
            <v>0</v>
          </cell>
          <cell r="H112">
            <v>0</v>
          </cell>
          <cell r="K112">
            <v>4</v>
          </cell>
          <cell r="L112" t="str">
            <v>PAVIMENTOS ASFÁLTICOS</v>
          </cell>
          <cell r="M112" t="str">
            <v>Mezcla abierta en caliente</v>
          </cell>
        </row>
        <row r="113">
          <cell r="A113" t="str">
            <v>451.4</v>
          </cell>
          <cell r="B113" t="str">
            <v>451-07</v>
          </cell>
          <cell r="C113">
            <v>0</v>
          </cell>
          <cell r="D113" t="str">
            <v>3.6.4.12</v>
          </cell>
          <cell r="E113" t="str">
            <v>Mezcla abierta en caliente tipo MAC-3 para bacheo</v>
          </cell>
          <cell r="F113" t="str">
            <v>M3</v>
          </cell>
          <cell r="G113">
            <v>0</v>
          </cell>
          <cell r="H113">
            <v>0</v>
          </cell>
          <cell r="K113">
            <v>4</v>
          </cell>
          <cell r="L113" t="str">
            <v>PAVIMENTOS ASFÁLTICOS</v>
          </cell>
          <cell r="M113" t="str">
            <v>Mezcla abierta en caliente</v>
          </cell>
        </row>
        <row r="114">
          <cell r="A114" t="str">
            <v>452.1</v>
          </cell>
          <cell r="B114" t="str">
            <v>452-07</v>
          </cell>
          <cell r="C114">
            <v>0</v>
          </cell>
          <cell r="D114" t="str">
            <v>3.6.4.13.1</v>
          </cell>
          <cell r="E114" t="str">
            <v xml:space="preserve">Mezcla discontinua en caliente tipo M-1 </v>
          </cell>
          <cell r="F114" t="str">
            <v>M3</v>
          </cell>
          <cell r="G114">
            <v>0</v>
          </cell>
          <cell r="H114">
            <v>0</v>
          </cell>
          <cell r="K114">
            <v>4</v>
          </cell>
          <cell r="L114" t="str">
            <v>PAVIMENTOS ASFÁLTICOS</v>
          </cell>
          <cell r="M114" t="str">
            <v>Mezcla discontinua en caliente para capa de rodadura</v>
          </cell>
        </row>
        <row r="115">
          <cell r="A115" t="str">
            <v>452.2</v>
          </cell>
          <cell r="B115" t="str">
            <v>452-07</v>
          </cell>
          <cell r="C115">
            <v>0</v>
          </cell>
          <cell r="D115" t="str">
            <v>3.6.4.13.2</v>
          </cell>
          <cell r="E115" t="str">
            <v xml:space="preserve">Mezcla discontinua en caliente tipo M-2 </v>
          </cell>
          <cell r="F115" t="str">
            <v>M3</v>
          </cell>
          <cell r="G115">
            <v>0</v>
          </cell>
          <cell r="H115">
            <v>0</v>
          </cell>
          <cell r="K115">
            <v>4</v>
          </cell>
          <cell r="L115" t="str">
            <v>PAVIMENTOS ASFÁLTICOS</v>
          </cell>
          <cell r="M115" t="str">
            <v>Mezcla discontinua en caliente para capa de rodadura</v>
          </cell>
        </row>
        <row r="116">
          <cell r="A116" t="str">
            <v>452.3</v>
          </cell>
          <cell r="B116" t="str">
            <v>452-07</v>
          </cell>
          <cell r="C116">
            <v>0</v>
          </cell>
          <cell r="D116" t="str">
            <v>3.6.4.13.7</v>
          </cell>
          <cell r="E116" t="str">
            <v xml:space="preserve">Mezcla discontinua en caliente tipo F-1 </v>
          </cell>
          <cell r="F116" t="str">
            <v>M3</v>
          </cell>
          <cell r="G116">
            <v>0</v>
          </cell>
          <cell r="H116">
            <v>0</v>
          </cell>
          <cell r="K116">
            <v>4</v>
          </cell>
          <cell r="L116" t="str">
            <v>PAVIMENTOS ASFÁLTICOS</v>
          </cell>
          <cell r="M116" t="str">
            <v>Mezcla discontinua en caliente para capa de rodadura</v>
          </cell>
        </row>
        <row r="117">
          <cell r="A117" t="str">
            <v>452.4</v>
          </cell>
          <cell r="B117" t="str">
            <v>452-07</v>
          </cell>
          <cell r="C117">
            <v>0</v>
          </cell>
          <cell r="D117" t="str">
            <v>3.6.4.13.8</v>
          </cell>
          <cell r="E117" t="str">
            <v xml:space="preserve">Mezcla discontinua en caliente tipo F-2 </v>
          </cell>
          <cell r="F117" t="str">
            <v>M3</v>
          </cell>
          <cell r="G117">
            <v>0</v>
          </cell>
          <cell r="H117">
            <v>0</v>
          </cell>
          <cell r="K117">
            <v>4</v>
          </cell>
          <cell r="L117" t="str">
            <v>PAVIMENTOS ASFÁLTICOS</v>
          </cell>
          <cell r="M117" t="str">
            <v>Mezcla discontinua en caliente para capa de rodadura</v>
          </cell>
        </row>
        <row r="118">
          <cell r="A118" t="str">
            <v>453.1</v>
          </cell>
          <cell r="B118" t="str">
            <v>453-07</v>
          </cell>
          <cell r="C118">
            <v>0</v>
          </cell>
          <cell r="D118" t="str">
            <v>3.6.4.13.7</v>
          </cell>
          <cell r="E118" t="str">
            <v xml:space="preserve">Mezcla drenante </v>
          </cell>
          <cell r="F118" t="str">
            <v>M3</v>
          </cell>
          <cell r="G118">
            <v>0</v>
          </cell>
          <cell r="H118">
            <v>0</v>
          </cell>
          <cell r="K118">
            <v>4</v>
          </cell>
          <cell r="L118" t="str">
            <v>PAVIMENTOS ASFÁLTICOS</v>
          </cell>
          <cell r="M118" t="str">
            <v>Mezcla drenante</v>
          </cell>
        </row>
        <row r="119">
          <cell r="A119" t="str">
            <v>460.1</v>
          </cell>
          <cell r="B119" t="str">
            <v>460-07</v>
          </cell>
          <cell r="C119" t="str">
            <v>3.6.4.15.1</v>
          </cell>
          <cell r="D119" t="str">
            <v>3.6.4.15.2</v>
          </cell>
          <cell r="E119" t="str">
            <v xml:space="preserve">Fresado de pavimento asfáltico en espesor de 4 cm </v>
          </cell>
          <cell r="F119" t="str">
            <v>M2</v>
          </cell>
          <cell r="G119">
            <v>0</v>
          </cell>
          <cell r="H119">
            <v>2821</v>
          </cell>
          <cell r="K119">
            <v>4</v>
          </cell>
          <cell r="L119" t="str">
            <v>PAVIMENTOS ASFÁLTICOS</v>
          </cell>
          <cell r="M119" t="str">
            <v>Fresado de pavimento asfáltico</v>
          </cell>
        </row>
        <row r="120">
          <cell r="A120" t="str">
            <v>460-P</v>
          </cell>
          <cell r="B120" t="str">
            <v>460-07P</v>
          </cell>
          <cell r="C120" t="str">
            <v>3.6.4.15.1</v>
          </cell>
          <cell r="D120" t="e">
            <v>#N/A</v>
          </cell>
          <cell r="E120" t="str">
            <v xml:space="preserve">Fresado de pavimento asfáltico en espesor de 4 cm </v>
          </cell>
          <cell r="F120" t="str">
            <v>M3</v>
          </cell>
          <cell r="G120">
            <v>0</v>
          </cell>
          <cell r="H120">
            <v>58713</v>
          </cell>
          <cell r="K120">
            <v>4</v>
          </cell>
          <cell r="L120" t="str">
            <v>PAVIMENTOS ASFÁLTICOS</v>
          </cell>
          <cell r="M120" t="str">
            <v>Fresado de pavimento asfáltico</v>
          </cell>
        </row>
        <row r="121">
          <cell r="A121" t="str">
            <v>461.1</v>
          </cell>
          <cell r="B121" t="str">
            <v>461-07</v>
          </cell>
          <cell r="C121">
            <v>0</v>
          </cell>
          <cell r="D121" t="str">
            <v>3.6.4.16.1</v>
          </cell>
          <cell r="E121" t="str">
            <v xml:space="preserve">Pavimento reciclado en frío en el lugar con emulsión asfáltica  </v>
          </cell>
          <cell r="F121" t="str">
            <v>M3</v>
          </cell>
          <cell r="G121">
            <v>0</v>
          </cell>
          <cell r="H121">
            <v>0</v>
          </cell>
          <cell r="K121">
            <v>4</v>
          </cell>
          <cell r="L121" t="str">
            <v>PAVIMENTOS ASFÁLTICOS</v>
          </cell>
          <cell r="M121" t="str">
            <v>Reciclado de pavimento asfáltico en frío en el lugar empleando ligantes bituminosos</v>
          </cell>
        </row>
        <row r="122">
          <cell r="A122" t="str">
            <v>461.2</v>
          </cell>
          <cell r="B122" t="str">
            <v>461-07</v>
          </cell>
          <cell r="C122">
            <v>0</v>
          </cell>
          <cell r="D122" t="str">
            <v>3.6.4.16.2</v>
          </cell>
          <cell r="E122" t="str">
            <v>Pavimento reciclado en frío en el lugar con cemento asfáltico espumado</v>
          </cell>
          <cell r="F122" t="str">
            <v>M3</v>
          </cell>
          <cell r="G122">
            <v>0</v>
          </cell>
          <cell r="H122">
            <v>0</v>
          </cell>
          <cell r="K122">
            <v>4</v>
          </cell>
          <cell r="L122" t="str">
            <v>PAVIMENTOS ASFÁLTICOS</v>
          </cell>
          <cell r="M122" t="str">
            <v>Reciclado de pavimento asfáltico en frío en el lugar empleando ligantes bituminosos</v>
          </cell>
        </row>
        <row r="123">
          <cell r="A123" t="str">
            <v>462.1</v>
          </cell>
          <cell r="B123" t="str">
            <v>462-07</v>
          </cell>
          <cell r="C123">
            <v>0</v>
          </cell>
          <cell r="D123" t="str">
            <v>3.6.4.17.1 </v>
          </cell>
          <cell r="E123" t="str">
            <v>Mezcla asfáltica reciclada en caliente del tipo______</v>
          </cell>
          <cell r="F123" t="str">
            <v>M3</v>
          </cell>
          <cell r="G123">
            <v>0</v>
          </cell>
          <cell r="H123">
            <v>0</v>
          </cell>
          <cell r="K123">
            <v>4</v>
          </cell>
          <cell r="L123" t="str">
            <v>PAVIMENTOS ASFÁLTICOS</v>
          </cell>
          <cell r="M123" t="str">
            <v>Reciclado de pavimento asfáltico en planta y en caliente</v>
          </cell>
        </row>
        <row r="124">
          <cell r="A124" t="str">
            <v>462.2</v>
          </cell>
          <cell r="B124" t="str">
            <v>462-07</v>
          </cell>
          <cell r="C124">
            <v>0</v>
          </cell>
          <cell r="D124" t="str">
            <v>3.6.4.17</v>
          </cell>
          <cell r="E124" t="str">
            <v>Mezcla asfáltica reciclada en caliente del tipo para bacheo</v>
          </cell>
          <cell r="F124" t="str">
            <v>M3</v>
          </cell>
          <cell r="G124">
            <v>0</v>
          </cell>
          <cell r="H124">
            <v>0</v>
          </cell>
          <cell r="K124">
            <v>4</v>
          </cell>
          <cell r="L124" t="str">
            <v>PAVIMENTOS ASFÁLTICOS</v>
          </cell>
          <cell r="M124" t="str">
            <v>Reciclado de pavimento asfáltico en planta y en caliente</v>
          </cell>
        </row>
        <row r="125">
          <cell r="A125" t="str">
            <v>462.1.1</v>
          </cell>
          <cell r="B125" t="str">
            <v>462-07</v>
          </cell>
          <cell r="C125">
            <v>0</v>
          </cell>
          <cell r="D125" t="str">
            <v>3.6.4.17.3</v>
          </cell>
          <cell r="E125" t="str">
            <v xml:space="preserve">Mezcla asfáltica reciclada en caliente del tipo MDC-2 </v>
          </cell>
          <cell r="F125" t="str">
            <v>M3</v>
          </cell>
          <cell r="G125">
            <v>0</v>
          </cell>
          <cell r="H125">
            <v>0</v>
          </cell>
          <cell r="K125">
            <v>4</v>
          </cell>
          <cell r="L125" t="str">
            <v>PAVIMENTOS ASFÁLTICOS</v>
          </cell>
          <cell r="M125" t="str">
            <v>Reciclado de pavimento asfáltico en planta y en caliente</v>
          </cell>
        </row>
        <row r="126">
          <cell r="A126" t="str">
            <v>462.1.2</v>
          </cell>
          <cell r="B126" t="str">
            <v>462-07</v>
          </cell>
          <cell r="C126">
            <v>0</v>
          </cell>
          <cell r="D126" t="str">
            <v>3.6.4.17.4</v>
          </cell>
          <cell r="E126" t="str">
            <v>Mezcla asfáltica reciclada en caliente del tipo MSC -1</v>
          </cell>
          <cell r="F126" t="str">
            <v>M3</v>
          </cell>
          <cell r="G126">
            <v>0</v>
          </cell>
          <cell r="H126">
            <v>0</v>
          </cell>
          <cell r="K126">
            <v>4</v>
          </cell>
          <cell r="L126" t="str">
            <v>PAVIMENTOS ASFÁLTICOS</v>
          </cell>
          <cell r="M126" t="str">
            <v>Reciclado de pavimento asfáltico en planta y en caliente</v>
          </cell>
        </row>
        <row r="127">
          <cell r="A127" t="str">
            <v>464.1</v>
          </cell>
          <cell r="B127" t="str">
            <v>464-07</v>
          </cell>
          <cell r="C127">
            <v>0</v>
          </cell>
          <cell r="D127" t="str">
            <v>3.6.8</v>
          </cell>
          <cell r="E127" t="str">
            <v xml:space="preserve">Geotextil para rehabilitación de pavimentos asfálticos </v>
          </cell>
          <cell r="F127" t="str">
            <v>M2</v>
          </cell>
          <cell r="G127">
            <v>0</v>
          </cell>
          <cell r="H127">
            <v>6230</v>
          </cell>
          <cell r="K127">
            <v>4</v>
          </cell>
          <cell r="L127" t="str">
            <v>PAVIMENTOS ASFÁLTICOS</v>
          </cell>
          <cell r="M127" t="str">
            <v>Rehabilitación de pavimentos asfálticos con geotextiles</v>
          </cell>
        </row>
        <row r="128">
          <cell r="A128" t="str">
            <v>464.2</v>
          </cell>
          <cell r="B128" t="str">
            <v>464-07</v>
          </cell>
          <cell r="C128">
            <v>0</v>
          </cell>
          <cell r="D128" t="str">
            <v>3.6.4.8 </v>
          </cell>
          <cell r="E128" t="str">
            <v xml:space="preserve">Suministro de cemento asfáltico </v>
          </cell>
          <cell r="F128" t="str">
            <v>Kg</v>
          </cell>
          <cell r="G128">
            <v>0</v>
          </cell>
          <cell r="H128">
            <v>0</v>
          </cell>
          <cell r="K128">
            <v>4</v>
          </cell>
          <cell r="L128" t="str">
            <v>PAVIMENTOS ASFÁLTICOS</v>
          </cell>
          <cell r="M128" t="str">
            <v>Rehabilitación de pavimentos asfálticos con geotextiles</v>
          </cell>
        </row>
        <row r="129">
          <cell r="A129" t="str">
            <v>464.3</v>
          </cell>
          <cell r="B129" t="str">
            <v>464-07</v>
          </cell>
          <cell r="C129">
            <v>0</v>
          </cell>
          <cell r="D129" t="str">
            <v>3.6.4.2</v>
          </cell>
          <cell r="E129" t="str">
            <v xml:space="preserve">Suministro de emulsión asfáltica convencional </v>
          </cell>
          <cell r="F129" t="str">
            <v>L</v>
          </cell>
          <cell r="G129">
            <v>0</v>
          </cell>
          <cell r="H129">
            <v>0</v>
          </cell>
          <cell r="K129">
            <v>4</v>
          </cell>
          <cell r="L129" t="str">
            <v>PAVIMENTOS ASFÁLTICOS</v>
          </cell>
          <cell r="M129" t="str">
            <v>Rehabilitación de pavimentos asfálticos con geotextiles</v>
          </cell>
        </row>
        <row r="130">
          <cell r="A130" t="str">
            <v>464.4</v>
          </cell>
          <cell r="B130" t="str">
            <v>464-07</v>
          </cell>
          <cell r="C130">
            <v>0</v>
          </cell>
          <cell r="D130" t="str">
            <v> 3.6.4.2.5 </v>
          </cell>
          <cell r="E130" t="str">
            <v xml:space="preserve">Suministro de emulsión asfáltica modificada con polímeros </v>
          </cell>
          <cell r="F130" t="str">
            <v>L</v>
          </cell>
          <cell r="G130">
            <v>0</v>
          </cell>
          <cell r="H130">
            <v>0</v>
          </cell>
          <cell r="K130">
            <v>4</v>
          </cell>
          <cell r="L130" t="str">
            <v>PAVIMENTOS ASFÁLTICOS</v>
          </cell>
          <cell r="M130" t="str">
            <v>Rehabilitación de pavimentos asfálticos con geotextiles</v>
          </cell>
        </row>
        <row r="131">
          <cell r="A131" t="str">
            <v>465.1</v>
          </cell>
          <cell r="B131" t="str">
            <v>465-07</v>
          </cell>
          <cell r="C131" t="str">
            <v>3.6.1.3.32</v>
          </cell>
          <cell r="D131" t="str">
            <v>3.6.2.1</v>
          </cell>
          <cell r="E131" t="str">
            <v xml:space="preserve">Excavación para reparación de pavimento asfáltico existente </v>
          </cell>
          <cell r="F131" t="str">
            <v>M3</v>
          </cell>
          <cell r="G131">
            <v>1</v>
          </cell>
          <cell r="H131">
            <v>46438</v>
          </cell>
          <cell r="K131">
            <v>4</v>
          </cell>
          <cell r="L131" t="str">
            <v>PAVIMENTOS ASFÁLTICOS</v>
          </cell>
          <cell r="M131" t="str">
            <v>Excavación para reparación del pavimento existente</v>
          </cell>
        </row>
        <row r="132">
          <cell r="A132" t="str">
            <v>466.1</v>
          </cell>
          <cell r="B132" t="str">
            <v>466-07</v>
          </cell>
          <cell r="C132">
            <v>0</v>
          </cell>
          <cell r="D132" t="str">
            <v>3.6.4.7</v>
          </cell>
          <cell r="E132" t="str">
            <v xml:space="preserve">Sello de grietas en pavimento asfáltico sin ruteo </v>
          </cell>
          <cell r="F132" t="str">
            <v>M</v>
          </cell>
          <cell r="G132">
            <v>0</v>
          </cell>
          <cell r="H132">
            <v>2149</v>
          </cell>
          <cell r="K132">
            <v>4</v>
          </cell>
          <cell r="L132" t="str">
            <v>PAVIMENTOS ASFÁLTICOS</v>
          </cell>
          <cell r="M132" t="str">
            <v>Sello de grietas en pavimentos asfálticos</v>
          </cell>
        </row>
        <row r="133">
          <cell r="A133" t="str">
            <v>466.2</v>
          </cell>
          <cell r="B133" t="str">
            <v>466-07</v>
          </cell>
          <cell r="C133">
            <v>0</v>
          </cell>
          <cell r="D133" t="str">
            <v>3.6.4.7</v>
          </cell>
          <cell r="E133" t="str">
            <v xml:space="preserve">Sello de grietas en pavimento asfáltico con ruteo </v>
          </cell>
          <cell r="F133" t="str">
            <v>M</v>
          </cell>
          <cell r="G133">
            <v>0</v>
          </cell>
          <cell r="H133">
            <v>2937</v>
          </cell>
          <cell r="K133">
            <v>4</v>
          </cell>
          <cell r="L133" t="str">
            <v>PAVIMENTOS ASFÁLTICOS</v>
          </cell>
          <cell r="M133" t="str">
            <v>Sello de grietas en pavimentos asfálticos</v>
          </cell>
        </row>
        <row r="134">
          <cell r="A134" t="str">
            <v>500.1</v>
          </cell>
          <cell r="B134" t="str">
            <v>500-07</v>
          </cell>
          <cell r="C134">
            <v>0</v>
          </cell>
          <cell r="D134" t="str">
            <v>3.6.5.1</v>
          </cell>
          <cell r="E134" t="str">
            <v>Pavimento de concreto hidráulico</v>
          </cell>
          <cell r="F134" t="str">
            <v>M3</v>
          </cell>
          <cell r="G134">
            <v>1</v>
          </cell>
          <cell r="H134">
            <v>681027</v>
          </cell>
          <cell r="K134">
            <v>5</v>
          </cell>
          <cell r="L134" t="str">
            <v>PAVIMENTOS DE CONCRETO</v>
          </cell>
          <cell r="M134" t="str">
            <v>Pavimento de concreto hidráulico</v>
          </cell>
        </row>
        <row r="135">
          <cell r="A135" t="str">
            <v>501.1</v>
          </cell>
          <cell r="B135" t="str">
            <v>501-07</v>
          </cell>
          <cell r="C135">
            <v>0</v>
          </cell>
          <cell r="D135" t="str">
            <v>1.35.1.1.3</v>
          </cell>
          <cell r="E135" t="str">
            <v>Cemento Portland normal</v>
          </cell>
          <cell r="F135" t="str">
            <v>Kg</v>
          </cell>
          <cell r="G135">
            <v>0</v>
          </cell>
          <cell r="H135">
            <v>0</v>
          </cell>
          <cell r="K135">
            <v>5</v>
          </cell>
          <cell r="L135" t="str">
            <v>PAVIMENTOS DE CONCRETO</v>
          </cell>
          <cell r="M135" t="str">
            <v>Suministro de cemento Portland normal</v>
          </cell>
        </row>
        <row r="136">
          <cell r="A136" t="str">
            <v>510.1</v>
          </cell>
          <cell r="B136" t="str">
            <v>510-07</v>
          </cell>
          <cell r="C136">
            <v>0</v>
          </cell>
          <cell r="D136" t="str">
            <v>3.6.5.2.10</v>
          </cell>
          <cell r="E136" t="str">
            <v xml:space="preserve">Pavimento de adoquines de concreto </v>
          </cell>
          <cell r="F136" t="str">
            <v>M2</v>
          </cell>
          <cell r="G136">
            <v>0</v>
          </cell>
          <cell r="H136">
            <v>0</v>
          </cell>
          <cell r="K136">
            <v>5</v>
          </cell>
          <cell r="L136" t="str">
            <v>PAVIMENTOS DE CONCRETO</v>
          </cell>
          <cell r="M136" t="str">
            <v>Pavimento de adoquines de concreto</v>
          </cell>
        </row>
        <row r="137">
          <cell r="A137" t="str">
            <v>600.1</v>
          </cell>
          <cell r="B137" t="str">
            <v>600-07</v>
          </cell>
          <cell r="C137" t="str">
            <v>3.6.6.1.</v>
          </cell>
          <cell r="D137" t="str">
            <v>3.6.6.1.9</v>
          </cell>
          <cell r="E137" t="str">
            <v xml:space="preserve">Excavaciones varias sin clasificar </v>
          </cell>
          <cell r="F137" t="str">
            <v>M3</v>
          </cell>
          <cell r="G137">
            <v>1</v>
          </cell>
          <cell r="H137">
            <v>19104</v>
          </cell>
          <cell r="K137">
            <v>6</v>
          </cell>
          <cell r="L137" t="str">
            <v>ESTRUCTURAS Y DRENAJES</v>
          </cell>
          <cell r="M137" t="str">
            <v>Excavaciones varias</v>
          </cell>
        </row>
        <row r="138">
          <cell r="A138" t="str">
            <v>600.2</v>
          </cell>
          <cell r="B138" t="str">
            <v>600-07</v>
          </cell>
          <cell r="C138">
            <v>0</v>
          </cell>
          <cell r="D138" t="str">
            <v>3.6.6.1.9</v>
          </cell>
          <cell r="E138" t="str">
            <v xml:space="preserve">Excavaciones varias en roca en seco </v>
          </cell>
          <cell r="F138" t="str">
            <v>M3</v>
          </cell>
          <cell r="G138">
            <v>0</v>
          </cell>
          <cell r="H138">
            <v>0</v>
          </cell>
          <cell r="K138">
            <v>6</v>
          </cell>
          <cell r="L138" t="str">
            <v>ESTRUCTURAS Y DRENAJES</v>
          </cell>
          <cell r="M138" t="str">
            <v>Excavaciones varias</v>
          </cell>
        </row>
        <row r="139">
          <cell r="A139" t="str">
            <v>600.3</v>
          </cell>
          <cell r="B139" t="str">
            <v>600-07</v>
          </cell>
          <cell r="C139">
            <v>0</v>
          </cell>
          <cell r="D139" t="str">
            <v>3.6.6.1.9</v>
          </cell>
          <cell r="E139" t="str">
            <v xml:space="preserve">Excavaciones varias en roca bajo agua </v>
          </cell>
          <cell r="F139" t="str">
            <v>M3</v>
          </cell>
          <cell r="G139">
            <v>0</v>
          </cell>
          <cell r="H139">
            <v>0</v>
          </cell>
          <cell r="K139">
            <v>6</v>
          </cell>
          <cell r="L139" t="str">
            <v>ESTRUCTURAS Y DRENAJES</v>
          </cell>
          <cell r="M139" t="str">
            <v>Excavaciones varias</v>
          </cell>
        </row>
        <row r="140">
          <cell r="A140" t="str">
            <v>600.4</v>
          </cell>
          <cell r="B140" t="str">
            <v>600-07</v>
          </cell>
          <cell r="C140" t="str">
            <v>3.6.6.1.10</v>
          </cell>
          <cell r="D140" t="str">
            <v xml:space="preserve">3.6.6.1.10  </v>
          </cell>
          <cell r="E140" t="str">
            <v>Excavaciones varias en material común en seco</v>
          </cell>
          <cell r="F140" t="str">
            <v>M3</v>
          </cell>
          <cell r="G140">
            <v>1</v>
          </cell>
          <cell r="H140">
            <v>25038</v>
          </cell>
          <cell r="K140">
            <v>6</v>
          </cell>
          <cell r="L140" t="str">
            <v>ESTRUCTURAS Y DRENAJES</v>
          </cell>
          <cell r="M140" t="str">
            <v>Excavaciones varias</v>
          </cell>
        </row>
        <row r="141">
          <cell r="A141" t="str">
            <v>600.5</v>
          </cell>
          <cell r="B141" t="str">
            <v>600-07</v>
          </cell>
          <cell r="C141">
            <v>0</v>
          </cell>
          <cell r="D141" t="str">
            <v>3.6.6.1.11</v>
          </cell>
          <cell r="E141" t="str">
            <v xml:space="preserve">Excavaciones varias en material común bajo agua </v>
          </cell>
          <cell r="F141" t="str">
            <v>M3</v>
          </cell>
          <cell r="G141">
            <v>1</v>
          </cell>
          <cell r="H141">
            <v>24728</v>
          </cell>
          <cell r="K141">
            <v>6</v>
          </cell>
          <cell r="L141" t="str">
            <v>ESTRUCTURAS Y DRENAJES</v>
          </cell>
          <cell r="M141" t="str">
            <v>Excavaciones varias</v>
          </cell>
        </row>
        <row r="142">
          <cell r="A142" t="str">
            <v>812.1-P</v>
          </cell>
          <cell r="B142" t="str">
            <v>812-07P</v>
          </cell>
          <cell r="C142">
            <v>0</v>
          </cell>
          <cell r="D142" t="e">
            <v>#N/A</v>
          </cell>
          <cell r="E142" t="str">
            <v>Piedra pegada</v>
          </cell>
          <cell r="F142" t="str">
            <v>M2</v>
          </cell>
          <cell r="G142">
            <v>1</v>
          </cell>
          <cell r="H142">
            <v>39563</v>
          </cell>
          <cell r="K142">
            <v>6</v>
          </cell>
          <cell r="L142" t="str">
            <v>ESTRUCTURAS Y DRENAJES</v>
          </cell>
          <cell r="M142" t="str">
            <v>Rellenos para estructuras</v>
          </cell>
        </row>
        <row r="143">
          <cell r="A143" t="str">
            <v>610.1</v>
          </cell>
          <cell r="B143" t="str">
            <v>610-07</v>
          </cell>
          <cell r="C143" t="str">
            <v>3.6.6.2.1</v>
          </cell>
          <cell r="D143" t="str">
            <v xml:space="preserve">3.6.6.2.1   </v>
          </cell>
          <cell r="E143" t="str">
            <v xml:space="preserve">Rellenos para estructuras </v>
          </cell>
          <cell r="F143" t="str">
            <v>M3</v>
          </cell>
          <cell r="G143">
            <v>1</v>
          </cell>
          <cell r="H143">
            <v>81912</v>
          </cell>
          <cell r="K143">
            <v>6</v>
          </cell>
          <cell r="L143" t="str">
            <v>ESTRUCTURAS Y DRENAJES</v>
          </cell>
          <cell r="M143" t="str">
            <v>Rellenos para estructuras</v>
          </cell>
        </row>
        <row r="144">
          <cell r="A144" t="str">
            <v>610.2</v>
          </cell>
          <cell r="B144" t="str">
            <v>610-07</v>
          </cell>
          <cell r="C144">
            <v>0</v>
          </cell>
          <cell r="D144" t="str">
            <v>3.6.6.2.4</v>
          </cell>
          <cell r="E144" t="str">
            <v>Rellenos con material filtrante</v>
          </cell>
          <cell r="F144" t="str">
            <v>M3</v>
          </cell>
          <cell r="G144">
            <v>1</v>
          </cell>
          <cell r="H144">
            <v>84453</v>
          </cell>
          <cell r="K144">
            <v>6</v>
          </cell>
          <cell r="L144" t="str">
            <v>ESTRUCTURAS Y DRENAJES</v>
          </cell>
          <cell r="M144" t="str">
            <v>Rellenos para estructuras</v>
          </cell>
        </row>
        <row r="145">
          <cell r="A145" t="str">
            <v>610.1P</v>
          </cell>
          <cell r="B145" t="str">
            <v>610-07P</v>
          </cell>
          <cell r="C145">
            <v>0</v>
          </cell>
          <cell r="D145" t="str">
            <v>3.6.2.4.2</v>
          </cell>
          <cell r="E145" t="str">
            <v>Relleno en piedra</v>
          </cell>
          <cell r="F145" t="str">
            <v>M3</v>
          </cell>
          <cell r="G145">
            <v>1</v>
          </cell>
          <cell r="H145">
            <v>130113</v>
          </cell>
          <cell r="K145">
            <v>6</v>
          </cell>
          <cell r="L145" t="str">
            <v>ESTRUCTURAS Y DRENAJES</v>
          </cell>
          <cell r="M145" t="str">
            <v>Rellenos para estructuras</v>
          </cell>
        </row>
        <row r="146">
          <cell r="A146" t="str">
            <v>620.1</v>
          </cell>
          <cell r="B146" t="str">
            <v>620-07</v>
          </cell>
          <cell r="C146">
            <v>0</v>
          </cell>
          <cell r="D146" t="str">
            <v>3.6.6.3.1</v>
          </cell>
          <cell r="E146" t="str">
            <v xml:space="preserve">Pilotes prefabricados de concreto </v>
          </cell>
          <cell r="F146" t="str">
            <v>M</v>
          </cell>
          <cell r="G146">
            <v>0</v>
          </cell>
          <cell r="H146">
            <v>0</v>
          </cell>
          <cell r="K146">
            <v>6</v>
          </cell>
          <cell r="L146" t="str">
            <v>ESTRUCTURAS Y DRENAJES</v>
          </cell>
          <cell r="M146" t="str">
            <v>Pilotes prefabricados de concreto</v>
          </cell>
        </row>
        <row r="147">
          <cell r="A147" t="str">
            <v>620.2</v>
          </cell>
          <cell r="B147" t="str">
            <v>620-07</v>
          </cell>
          <cell r="C147">
            <v>0</v>
          </cell>
          <cell r="D147" t="str">
            <v>3.6.6.3.2</v>
          </cell>
          <cell r="E147" t="str">
            <v xml:space="preserve">Extensión de pilotes </v>
          </cell>
          <cell r="F147" t="str">
            <v>M</v>
          </cell>
          <cell r="G147">
            <v>0</v>
          </cell>
          <cell r="H147">
            <v>0</v>
          </cell>
          <cell r="K147">
            <v>6</v>
          </cell>
          <cell r="L147" t="str">
            <v>ESTRUCTURAS Y DRENAJES</v>
          </cell>
          <cell r="M147" t="str">
            <v>Pilotes prefabricados de concreto</v>
          </cell>
        </row>
        <row r="148">
          <cell r="A148" t="str">
            <v>620.3</v>
          </cell>
          <cell r="B148" t="str">
            <v>620-07</v>
          </cell>
          <cell r="C148">
            <v>0</v>
          </cell>
          <cell r="D148" t="str">
            <v>3.6.6.4.6</v>
          </cell>
          <cell r="E148" t="str">
            <v xml:space="preserve">Prueba de carga </v>
          </cell>
          <cell r="F148" t="str">
            <v>U</v>
          </cell>
          <cell r="G148">
            <v>0</v>
          </cell>
          <cell r="H148">
            <v>0</v>
          </cell>
          <cell r="K148">
            <v>6</v>
          </cell>
          <cell r="L148" t="str">
            <v>ESTRUCTURAS Y DRENAJES</v>
          </cell>
          <cell r="M148" t="str">
            <v>Pilotes prefabricados de concreto</v>
          </cell>
        </row>
        <row r="149">
          <cell r="A149" t="str">
            <v>621.1</v>
          </cell>
          <cell r="B149" t="str">
            <v>621-07</v>
          </cell>
          <cell r="C149">
            <v>0</v>
          </cell>
          <cell r="D149" t="str">
            <v>3.6.6.4.1</v>
          </cell>
          <cell r="E149" t="str">
            <v xml:space="preserve">Pilote de concreto fundido in situ, de diámetro_____ </v>
          </cell>
          <cell r="F149" t="str">
            <v>M</v>
          </cell>
          <cell r="G149">
            <v>0</v>
          </cell>
          <cell r="H149">
            <v>0</v>
          </cell>
          <cell r="K149">
            <v>6</v>
          </cell>
          <cell r="L149" t="str">
            <v>ESTRUCTURAS Y DRENAJES</v>
          </cell>
          <cell r="M149" t="str">
            <v>Pilotes preexcavados</v>
          </cell>
        </row>
        <row r="150">
          <cell r="A150" t="str">
            <v>621.2</v>
          </cell>
          <cell r="B150" t="str">
            <v>621-07</v>
          </cell>
          <cell r="C150">
            <v>0</v>
          </cell>
          <cell r="D150" t="str">
            <v>3.6.6.4.2</v>
          </cell>
          <cell r="E150" t="str">
            <v>Base acampanada</v>
          </cell>
          <cell r="F150" t="str">
            <v>M3</v>
          </cell>
          <cell r="G150">
            <v>2</v>
          </cell>
          <cell r="H150">
            <v>0</v>
          </cell>
          <cell r="K150">
            <v>6</v>
          </cell>
          <cell r="L150" t="str">
            <v>ESTRUCTURAS Y DRENAJES</v>
          </cell>
          <cell r="M150" t="str">
            <v>Pilotes preexcavados</v>
          </cell>
        </row>
        <row r="151">
          <cell r="A151" t="str">
            <v>621.3</v>
          </cell>
          <cell r="B151" t="str">
            <v>621-07</v>
          </cell>
          <cell r="C151">
            <v>0</v>
          </cell>
          <cell r="D151" t="str">
            <v>3.6.6.4.3</v>
          </cell>
          <cell r="E151" t="str">
            <v xml:space="preserve">Pilote de prueba de diámetro _____ </v>
          </cell>
          <cell r="F151" t="str">
            <v>M</v>
          </cell>
          <cell r="G151">
            <v>0</v>
          </cell>
          <cell r="H151">
            <v>0</v>
          </cell>
          <cell r="I151">
            <v>0</v>
          </cell>
          <cell r="K151">
            <v>6</v>
          </cell>
          <cell r="L151" t="str">
            <v>ESTRUCTURAS Y DRENAJES</v>
          </cell>
          <cell r="M151" t="str">
            <v>Pilotes preexcavados</v>
          </cell>
        </row>
        <row r="152">
          <cell r="A152" t="str">
            <v>621.4</v>
          </cell>
          <cell r="B152" t="str">
            <v>621-07</v>
          </cell>
          <cell r="C152">
            <v>0</v>
          </cell>
          <cell r="D152" t="str">
            <v xml:space="preserve"> 3.6.6.4.4</v>
          </cell>
          <cell r="E152" t="str">
            <v xml:space="preserve">Base acampanada de prueba </v>
          </cell>
          <cell r="F152" t="str">
            <v>M3</v>
          </cell>
          <cell r="G152">
            <v>2</v>
          </cell>
          <cell r="H152">
            <v>0</v>
          </cell>
          <cell r="I152">
            <v>0</v>
          </cell>
          <cell r="K152">
            <v>6</v>
          </cell>
          <cell r="L152" t="str">
            <v>ESTRUCTURAS Y DRENAJES</v>
          </cell>
          <cell r="M152" t="str">
            <v>Pilotes preexcavados</v>
          </cell>
        </row>
        <row r="153">
          <cell r="A153" t="str">
            <v>621.5</v>
          </cell>
          <cell r="B153" t="str">
            <v>621-07</v>
          </cell>
          <cell r="C153">
            <v>0</v>
          </cell>
          <cell r="D153" t="str">
            <v>3.6.6.5.5</v>
          </cell>
          <cell r="E153" t="str">
            <v xml:space="preserve">Camisa permanente de diámetro exterior ______ </v>
          </cell>
          <cell r="F153" t="str">
            <v>M</v>
          </cell>
          <cell r="G153">
            <v>0</v>
          </cell>
          <cell r="H153">
            <v>0</v>
          </cell>
          <cell r="K153">
            <v>6</v>
          </cell>
          <cell r="L153" t="str">
            <v>ESTRUCTURAS Y DRENAJES</v>
          </cell>
          <cell r="M153" t="str">
            <v>Pilotes preexcavados</v>
          </cell>
        </row>
        <row r="154">
          <cell r="A154" t="str">
            <v>621.6</v>
          </cell>
          <cell r="B154" t="str">
            <v>621-07</v>
          </cell>
          <cell r="C154">
            <v>0</v>
          </cell>
          <cell r="D154" t="str">
            <v xml:space="preserve"> 3.6.6.4.6 </v>
          </cell>
          <cell r="E154" t="str">
            <v xml:space="preserve">Prueba de carga </v>
          </cell>
          <cell r="F154" t="str">
            <v>U</v>
          </cell>
          <cell r="G154">
            <v>0</v>
          </cell>
          <cell r="H154">
            <v>0</v>
          </cell>
          <cell r="K154">
            <v>6</v>
          </cell>
          <cell r="L154" t="str">
            <v>ESTRUCTURAS Y DRENAJES</v>
          </cell>
          <cell r="M154" t="str">
            <v>Pilotes preexcavados</v>
          </cell>
        </row>
        <row r="155">
          <cell r="A155" t="str">
            <v>622.1</v>
          </cell>
          <cell r="B155" t="str">
            <v>622-07</v>
          </cell>
          <cell r="C155">
            <v>0</v>
          </cell>
          <cell r="D155" t="str">
            <v>3.6.6.5.1</v>
          </cell>
          <cell r="E155" t="str">
            <v xml:space="preserve">Tablestacado de madera </v>
          </cell>
          <cell r="F155" t="str">
            <v>M2</v>
          </cell>
          <cell r="G155">
            <v>0</v>
          </cell>
          <cell r="H155">
            <v>0</v>
          </cell>
          <cell r="K155">
            <v>6</v>
          </cell>
          <cell r="L155" t="str">
            <v>ESTRUCTURAS Y DRENAJES</v>
          </cell>
          <cell r="M155" t="str">
            <v>Tablestacados</v>
          </cell>
        </row>
        <row r="156">
          <cell r="A156" t="str">
            <v>622.2</v>
          </cell>
          <cell r="B156" t="str">
            <v>622-07</v>
          </cell>
          <cell r="C156">
            <v>0</v>
          </cell>
          <cell r="D156" t="str">
            <v>3.6.6.5.3</v>
          </cell>
          <cell r="E156" t="str">
            <v xml:space="preserve">Tablestacado metálico </v>
          </cell>
          <cell r="F156" t="str">
            <v>M2</v>
          </cell>
          <cell r="G156">
            <v>0</v>
          </cell>
          <cell r="H156">
            <v>0</v>
          </cell>
          <cell r="K156">
            <v>6</v>
          </cell>
          <cell r="L156" t="str">
            <v>ESTRUCTURAS Y DRENAJES</v>
          </cell>
          <cell r="M156" t="str">
            <v>Tablestacados</v>
          </cell>
        </row>
        <row r="157">
          <cell r="A157" t="str">
            <v>622.3</v>
          </cell>
          <cell r="B157" t="str">
            <v>622-07</v>
          </cell>
          <cell r="C157">
            <v>0</v>
          </cell>
          <cell r="D157" t="str">
            <v>3.6.6.5.2</v>
          </cell>
          <cell r="E157" t="str">
            <v xml:space="preserve">Tablestacado de concreto reforzado </v>
          </cell>
          <cell r="F157" t="str">
            <v>M2</v>
          </cell>
          <cell r="G157">
            <v>0</v>
          </cell>
          <cell r="H157">
            <v>0</v>
          </cell>
          <cell r="K157">
            <v>6</v>
          </cell>
          <cell r="L157" t="str">
            <v>ESTRUCTURAS Y DRENAJES</v>
          </cell>
          <cell r="M157" t="str">
            <v>Tablestacados</v>
          </cell>
        </row>
        <row r="158">
          <cell r="A158" t="str">
            <v>622.4</v>
          </cell>
          <cell r="B158" t="str">
            <v>622-07</v>
          </cell>
          <cell r="C158">
            <v>0</v>
          </cell>
          <cell r="D158" t="str">
            <v>3.6.6.5.4 </v>
          </cell>
          <cell r="E158" t="str">
            <v xml:space="preserve">Tablestacado de concreto preesforzado </v>
          </cell>
          <cell r="F158" t="str">
            <v>M2</v>
          </cell>
          <cell r="G158">
            <v>0</v>
          </cell>
          <cell r="H158">
            <v>0</v>
          </cell>
          <cell r="K158">
            <v>6</v>
          </cell>
          <cell r="L158" t="str">
            <v>ESTRUCTURAS Y DRENAJES</v>
          </cell>
          <cell r="M158" t="str">
            <v>Tablestacados</v>
          </cell>
        </row>
        <row r="159">
          <cell r="A159" t="str">
            <v>622.5</v>
          </cell>
          <cell r="B159" t="str">
            <v>622-07</v>
          </cell>
          <cell r="C159">
            <v>0</v>
          </cell>
          <cell r="D159" t="str">
            <v>3.6.6.5.5</v>
          </cell>
          <cell r="E159" t="str">
            <v xml:space="preserve">Corte del extremo superior del elemento </v>
          </cell>
          <cell r="F159" t="str">
            <v>M</v>
          </cell>
          <cell r="G159">
            <v>0</v>
          </cell>
          <cell r="H159">
            <v>0</v>
          </cell>
          <cell r="K159">
            <v>6</v>
          </cell>
          <cell r="L159" t="str">
            <v>ESTRUCTURAS Y DRENAJES</v>
          </cell>
          <cell r="M159" t="str">
            <v>Tablestacados</v>
          </cell>
        </row>
        <row r="160">
          <cell r="A160" t="str">
            <v>623.1</v>
          </cell>
          <cell r="B160" t="str">
            <v>623-07</v>
          </cell>
          <cell r="C160">
            <v>0</v>
          </cell>
          <cell r="D160" t="str">
            <v>3.6.6.8</v>
          </cell>
          <cell r="E160" t="str">
            <v xml:space="preserve">Anclaje tipo _____ </v>
          </cell>
          <cell r="F160" t="str">
            <v>M</v>
          </cell>
          <cell r="G160">
            <v>0</v>
          </cell>
          <cell r="H160">
            <v>0</v>
          </cell>
          <cell r="K160">
            <v>6</v>
          </cell>
          <cell r="L160" t="str">
            <v>ESTRUCTURAS Y DRENAJES</v>
          </cell>
          <cell r="M160" t="str">
            <v>Anclajes</v>
          </cell>
        </row>
        <row r="161">
          <cell r="A161" t="str">
            <v>623.1</v>
          </cell>
          <cell r="B161" t="str">
            <v>623-07</v>
          </cell>
          <cell r="C161">
            <v>0</v>
          </cell>
          <cell r="D161" t="str">
            <v>3.6.6.8</v>
          </cell>
          <cell r="E161" t="str">
            <v xml:space="preserve">Prueba de carga </v>
          </cell>
          <cell r="F161" t="str">
            <v>U</v>
          </cell>
          <cell r="G161">
            <v>0</v>
          </cell>
          <cell r="H161">
            <v>0</v>
          </cell>
          <cell r="K161">
            <v>6</v>
          </cell>
          <cell r="L161" t="str">
            <v>ESTRUCTURAS Y DRENAJES</v>
          </cell>
          <cell r="M161" t="str">
            <v>Anclajes</v>
          </cell>
        </row>
        <row r="162">
          <cell r="A162" t="str">
            <v>630.1</v>
          </cell>
          <cell r="B162" t="str">
            <v>630-07</v>
          </cell>
          <cell r="C162">
            <v>0</v>
          </cell>
          <cell r="D162" t="str">
            <v>3.6.6.6.8</v>
          </cell>
          <cell r="E162" t="str">
            <v xml:space="preserve">Concreto Clase A </v>
          </cell>
          <cell r="F162" t="str">
            <v>M3</v>
          </cell>
          <cell r="G162">
            <v>1</v>
          </cell>
          <cell r="H162">
            <v>903127</v>
          </cell>
          <cell r="K162">
            <v>6</v>
          </cell>
          <cell r="L162" t="str">
            <v>ESTRUCTURAS Y DRENAJES</v>
          </cell>
          <cell r="M162" t="str">
            <v>Concreto estructural</v>
          </cell>
        </row>
        <row r="163">
          <cell r="A163" t="str">
            <v>630.2</v>
          </cell>
          <cell r="B163" t="str">
            <v>630-07</v>
          </cell>
          <cell r="C163">
            <v>0</v>
          </cell>
          <cell r="D163" t="str">
            <v>3.6.6.6.17</v>
          </cell>
          <cell r="E163" t="str">
            <v xml:space="preserve">Concreto Clase B </v>
          </cell>
          <cell r="F163" t="str">
            <v>M3</v>
          </cell>
          <cell r="G163">
            <v>1</v>
          </cell>
          <cell r="H163">
            <v>879050</v>
          </cell>
          <cell r="K163">
            <v>6</v>
          </cell>
          <cell r="L163" t="str">
            <v>ESTRUCTURAS Y DRENAJES</v>
          </cell>
          <cell r="M163" t="str">
            <v>Concreto estructural</v>
          </cell>
        </row>
        <row r="164">
          <cell r="A164" t="str">
            <v>630.3</v>
          </cell>
          <cell r="B164" t="str">
            <v>630-07</v>
          </cell>
          <cell r="C164">
            <v>0</v>
          </cell>
          <cell r="D164" t="str">
            <v xml:space="preserve"> 3.6.6.6.26</v>
          </cell>
          <cell r="E164" t="str">
            <v xml:space="preserve">Concreto Clase C </v>
          </cell>
          <cell r="F164" t="str">
            <v>M3</v>
          </cell>
          <cell r="G164">
            <v>1</v>
          </cell>
          <cell r="H164">
            <v>606256</v>
          </cell>
          <cell r="K164">
            <v>6</v>
          </cell>
          <cell r="L164" t="str">
            <v>ESTRUCTURAS Y DRENAJES</v>
          </cell>
          <cell r="M164" t="str">
            <v>Concreto estructural</v>
          </cell>
        </row>
        <row r="165">
          <cell r="A165" t="str">
            <v>630.4</v>
          </cell>
          <cell r="B165" t="str">
            <v>630-07</v>
          </cell>
          <cell r="C165" t="str">
            <v>3.6.6.6.35</v>
          </cell>
          <cell r="D165" t="str">
            <v xml:space="preserve">3.6.6.6.35 </v>
          </cell>
          <cell r="E165" t="str">
            <v xml:space="preserve">Concreto Clase D </v>
          </cell>
          <cell r="F165" t="str">
            <v>M3</v>
          </cell>
          <cell r="G165">
            <v>1</v>
          </cell>
          <cell r="H165">
            <v>453676</v>
          </cell>
          <cell r="I165">
            <v>0</v>
          </cell>
          <cell r="K165">
            <v>6</v>
          </cell>
          <cell r="L165" t="str">
            <v>ESTRUCTURAS Y DRENAJES</v>
          </cell>
          <cell r="M165" t="str">
            <v>Concreto estructural</v>
          </cell>
        </row>
        <row r="166">
          <cell r="A166" t="str">
            <v>630.5</v>
          </cell>
          <cell r="B166" t="str">
            <v>630-07</v>
          </cell>
          <cell r="C166">
            <v>0</v>
          </cell>
          <cell r="D166" t="str">
            <v>3.6.6.6.44</v>
          </cell>
          <cell r="E166" t="str">
            <v xml:space="preserve">Concreto Clase E </v>
          </cell>
          <cell r="F166" t="str">
            <v>M3</v>
          </cell>
          <cell r="G166">
            <v>1</v>
          </cell>
          <cell r="H166">
            <v>431078</v>
          </cell>
          <cell r="K166">
            <v>6</v>
          </cell>
          <cell r="L166" t="str">
            <v>ESTRUCTURAS Y DRENAJES</v>
          </cell>
          <cell r="M166" t="str">
            <v>Concreto estructural</v>
          </cell>
        </row>
        <row r="167">
          <cell r="A167" t="str">
            <v>630.6</v>
          </cell>
          <cell r="B167" t="str">
            <v>630-07</v>
          </cell>
          <cell r="C167" t="str">
            <v>3.6.6.6.46</v>
          </cell>
          <cell r="D167" t="str">
            <v>3.6.6.6.46</v>
          </cell>
          <cell r="E167" t="str">
            <v xml:space="preserve">Concreto Clase F </v>
          </cell>
          <cell r="F167" t="str">
            <v>M3</v>
          </cell>
          <cell r="G167">
            <v>1</v>
          </cell>
          <cell r="H167">
            <v>392422</v>
          </cell>
          <cell r="K167">
            <v>6</v>
          </cell>
          <cell r="L167" t="str">
            <v>ESTRUCTURAS Y DRENAJES</v>
          </cell>
          <cell r="M167" t="str">
            <v>Concreto estructural</v>
          </cell>
        </row>
        <row r="168">
          <cell r="A168" t="str">
            <v>630.7</v>
          </cell>
          <cell r="B168" t="str">
            <v>630-07</v>
          </cell>
          <cell r="C168" t="str">
            <v>3.6.6.6.47</v>
          </cell>
          <cell r="D168" t="str">
            <v>3.6.6.6.47</v>
          </cell>
          <cell r="E168" t="str">
            <v xml:space="preserve">Concreto Clase G </v>
          </cell>
          <cell r="F168" t="str">
            <v>M3</v>
          </cell>
          <cell r="G168">
            <v>1</v>
          </cell>
          <cell r="H168">
            <v>328306</v>
          </cell>
          <cell r="K168">
            <v>6</v>
          </cell>
          <cell r="L168" t="str">
            <v>ESTRUCTURAS Y DRENAJES</v>
          </cell>
          <cell r="M168" t="str">
            <v>Concreto estructural</v>
          </cell>
        </row>
        <row r="169">
          <cell r="A169" t="str">
            <v>633.1P</v>
          </cell>
          <cell r="B169" t="str">
            <v>633-P</v>
          </cell>
          <cell r="C169">
            <v>0</v>
          </cell>
          <cell r="D169" t="e">
            <v>#N/A</v>
          </cell>
          <cell r="E169" t="str">
            <v>Mortero 1:3</v>
          </cell>
          <cell r="F169" t="str">
            <v>M3</v>
          </cell>
          <cell r="G169">
            <v>1</v>
          </cell>
          <cell r="H169">
            <v>253355</v>
          </cell>
          <cell r="K169">
            <v>6</v>
          </cell>
          <cell r="L169" t="str">
            <v>ESTRUCTURAS Y DRENAJES</v>
          </cell>
          <cell r="M169" t="str">
            <v>Concreto estructural</v>
          </cell>
        </row>
        <row r="170">
          <cell r="A170" t="str">
            <v>633.2P</v>
          </cell>
          <cell r="B170" t="str">
            <v>633-P</v>
          </cell>
          <cell r="C170">
            <v>0</v>
          </cell>
          <cell r="D170" t="e">
            <v>#N/A</v>
          </cell>
          <cell r="E170" t="str">
            <v>Mortero epoxico</v>
          </cell>
          <cell r="F170" t="str">
            <v>M2</v>
          </cell>
          <cell r="G170">
            <v>1</v>
          </cell>
          <cell r="H170">
            <v>226553</v>
          </cell>
          <cell r="K170">
            <v>0</v>
          </cell>
          <cell r="L170">
            <v>0</v>
          </cell>
          <cell r="M170">
            <v>0</v>
          </cell>
        </row>
        <row r="171">
          <cell r="A171" t="str">
            <v>632.1</v>
          </cell>
          <cell r="B171" t="str">
            <v>632-07</v>
          </cell>
          <cell r="C171">
            <v>0</v>
          </cell>
          <cell r="D171" t="str">
            <v>3.6.6.7.1</v>
          </cell>
          <cell r="E171" t="str">
            <v xml:space="preserve">Baranda de concreto </v>
          </cell>
          <cell r="F171" t="str">
            <v>M</v>
          </cell>
          <cell r="G171">
            <v>0</v>
          </cell>
          <cell r="H171">
            <v>0</v>
          </cell>
          <cell r="K171">
            <v>6</v>
          </cell>
          <cell r="L171" t="str">
            <v>ESTRUCTURAS Y DRENAJES</v>
          </cell>
          <cell r="M171" t="str">
            <v>Barandas de concreto</v>
          </cell>
        </row>
        <row r="172">
          <cell r="A172" t="str">
            <v>651.1P</v>
          </cell>
          <cell r="B172" t="str">
            <v>651-P</v>
          </cell>
          <cell r="C172">
            <v>0</v>
          </cell>
          <cell r="D172" t="str">
            <v>3.6.7.5</v>
          </cell>
          <cell r="E172" t="str">
            <v>Baranda metálica para tráfio peatonal</v>
          </cell>
          <cell r="F172" t="str">
            <v>M</v>
          </cell>
          <cell r="G172">
            <v>1</v>
          </cell>
          <cell r="H172">
            <v>231186</v>
          </cell>
          <cell r="K172">
            <v>6</v>
          </cell>
          <cell r="L172" t="str">
            <v>ESTRUCTURAS Y DRENAJES</v>
          </cell>
          <cell r="M172" t="str">
            <v>Barandas metálicas</v>
          </cell>
        </row>
        <row r="173">
          <cell r="A173" t="str">
            <v>651.2P</v>
          </cell>
          <cell r="B173" t="str">
            <v>651-P</v>
          </cell>
          <cell r="C173">
            <v>0</v>
          </cell>
          <cell r="D173" t="str">
            <v>3.6.7.5.1</v>
          </cell>
          <cell r="E173" t="str">
            <v>Baranda metálica para tráfico vehicular</v>
          </cell>
          <cell r="F173" t="str">
            <v>M</v>
          </cell>
          <cell r="G173">
            <v>1</v>
          </cell>
          <cell r="H173">
            <v>480537</v>
          </cell>
          <cell r="K173">
            <v>6</v>
          </cell>
          <cell r="L173" t="str">
            <v>ESTRUCTURAS Y DRENAJES</v>
          </cell>
          <cell r="M173" t="str">
            <v>Barandas metálicas</v>
          </cell>
        </row>
        <row r="174">
          <cell r="A174" t="str">
            <v>640.1</v>
          </cell>
          <cell r="B174" t="str">
            <v>640-07</v>
          </cell>
          <cell r="C174" t="str">
            <v>3.6.6.8.3</v>
          </cell>
          <cell r="D174" t="str">
            <v>3.6.6.8.1 </v>
          </cell>
          <cell r="E174" t="str">
            <v xml:space="preserve">Acero de refuerzo fy 4,2 MPa </v>
          </cell>
          <cell r="F174" t="str">
            <v>Kg</v>
          </cell>
          <cell r="G174">
            <v>1</v>
          </cell>
          <cell r="H174">
            <v>4213</v>
          </cell>
          <cell r="K174">
            <v>6</v>
          </cell>
          <cell r="L174" t="str">
            <v>ESTRUCTURAS Y DRENAJES</v>
          </cell>
          <cell r="M174" t="str">
            <v>Acero de refuerzo</v>
          </cell>
        </row>
        <row r="175">
          <cell r="A175" t="str">
            <v>640.2</v>
          </cell>
          <cell r="B175" t="str">
            <v>640-07</v>
          </cell>
          <cell r="C175">
            <v>0</v>
          </cell>
          <cell r="D175" t="str">
            <v> 3.6.6.8.2 </v>
          </cell>
          <cell r="E175" t="str">
            <v xml:space="preserve">Malla de refuerzo fy ___ MPa </v>
          </cell>
          <cell r="F175" t="str">
            <v>Kg</v>
          </cell>
          <cell r="G175">
            <v>0</v>
          </cell>
          <cell r="H175">
            <v>0</v>
          </cell>
          <cell r="K175">
            <v>6</v>
          </cell>
          <cell r="L175" t="str">
            <v>ESTRUCTURAS Y DRENAJES</v>
          </cell>
          <cell r="M175" t="str">
            <v>Acero de refuerzo</v>
          </cell>
        </row>
        <row r="176">
          <cell r="A176" t="str">
            <v>641.1</v>
          </cell>
          <cell r="B176" t="str">
            <v>641-07</v>
          </cell>
          <cell r="C176">
            <v>0</v>
          </cell>
          <cell r="D176" t="str">
            <v>3.6.6.9.1</v>
          </cell>
          <cell r="E176" t="str">
            <v xml:space="preserve">Acero de preesfuerzo </v>
          </cell>
          <cell r="F176" t="str">
            <v>Ton-M</v>
          </cell>
          <cell r="G176">
            <v>0</v>
          </cell>
          <cell r="H176">
            <v>0</v>
          </cell>
          <cell r="K176">
            <v>6</v>
          </cell>
          <cell r="L176" t="str">
            <v>ESTRUCTURAS Y DRENAJES</v>
          </cell>
          <cell r="M176" t="str">
            <v>Acero de preesfuerzo</v>
          </cell>
        </row>
        <row r="177">
          <cell r="A177" t="str">
            <v>641.2</v>
          </cell>
          <cell r="B177" t="str">
            <v>641-07</v>
          </cell>
          <cell r="C177">
            <v>0</v>
          </cell>
          <cell r="D177" t="str">
            <v>3.6.6.9</v>
          </cell>
          <cell r="E177" t="str">
            <v xml:space="preserve">Acero de preesfuerzo </v>
          </cell>
          <cell r="F177" t="str">
            <v>Kg</v>
          </cell>
          <cell r="G177">
            <v>0</v>
          </cell>
          <cell r="H177">
            <v>0</v>
          </cell>
          <cell r="K177">
            <v>6</v>
          </cell>
          <cell r="L177" t="str">
            <v>ESTRUCTURAS Y DRENAJES</v>
          </cell>
          <cell r="M177" t="str">
            <v>Acero de preesfuerzo</v>
          </cell>
        </row>
        <row r="178">
          <cell r="A178" t="str">
            <v>642.1</v>
          </cell>
          <cell r="B178" t="str">
            <v>642-07</v>
          </cell>
          <cell r="C178">
            <v>0</v>
          </cell>
          <cell r="D178" t="str">
            <v>3.6.6.10.1</v>
          </cell>
          <cell r="E178" t="str">
            <v xml:space="preserve">Apoyo elastomérico </v>
          </cell>
          <cell r="F178" t="str">
            <v>U</v>
          </cell>
          <cell r="G178">
            <v>0</v>
          </cell>
          <cell r="H178">
            <v>0</v>
          </cell>
          <cell r="K178">
            <v>6</v>
          </cell>
          <cell r="L178" t="str">
            <v>ESTRUCTURAS Y DRENAJES</v>
          </cell>
          <cell r="M178" t="str">
            <v>Apoyos y sellos para juntas de puentes</v>
          </cell>
        </row>
        <row r="179">
          <cell r="A179" t="str">
            <v>642.2</v>
          </cell>
          <cell r="B179" t="str">
            <v>642-07</v>
          </cell>
          <cell r="C179">
            <v>0</v>
          </cell>
          <cell r="D179" t="str">
            <v>3.6.6.10.2</v>
          </cell>
          <cell r="E179" t="str">
            <v xml:space="preserve">Sello para juntas de puentes </v>
          </cell>
          <cell r="F179" t="str">
            <v>M</v>
          </cell>
          <cell r="G179">
            <v>2</v>
          </cell>
          <cell r="H179">
            <v>43752</v>
          </cell>
          <cell r="K179">
            <v>6</v>
          </cell>
          <cell r="L179" t="str">
            <v>ESTRUCTURAS Y DRENAJES</v>
          </cell>
          <cell r="M179" t="str">
            <v>Apoyos y sellos para juntas de puentes</v>
          </cell>
        </row>
        <row r="180">
          <cell r="A180" t="str">
            <v>650.1</v>
          </cell>
          <cell r="B180" t="str">
            <v>650-07</v>
          </cell>
          <cell r="C180">
            <v>0</v>
          </cell>
          <cell r="D180" t="str">
            <v>3.6.6.11.1</v>
          </cell>
          <cell r="E180" t="str">
            <v xml:space="preserve">Diseño y fabricación de estructura metálica </v>
          </cell>
          <cell r="F180" t="str">
            <v>Kg</v>
          </cell>
          <cell r="G180">
            <v>0</v>
          </cell>
          <cell r="H180">
            <v>0</v>
          </cell>
          <cell r="K180">
            <v>6</v>
          </cell>
          <cell r="L180" t="str">
            <v>ESTRUCTURAS Y DRENAJES</v>
          </cell>
          <cell r="M180" t="str">
            <v>Estructuras de acero</v>
          </cell>
        </row>
        <row r="181">
          <cell r="A181" t="str">
            <v>650.2</v>
          </cell>
          <cell r="B181" t="str">
            <v>650-07</v>
          </cell>
          <cell r="C181">
            <v>0</v>
          </cell>
          <cell r="D181" t="str">
            <v>3.6.6.11.2</v>
          </cell>
          <cell r="E181" t="str">
            <v xml:space="preserve">Fabricación de la estructura metálica </v>
          </cell>
          <cell r="F181" t="str">
            <v>Kg</v>
          </cell>
          <cell r="G181">
            <v>0</v>
          </cell>
          <cell r="H181">
            <v>0</v>
          </cell>
          <cell r="K181">
            <v>6</v>
          </cell>
          <cell r="L181" t="str">
            <v>ESTRUCTURAS Y DRENAJES</v>
          </cell>
          <cell r="M181" t="str">
            <v>Estructuras de acero</v>
          </cell>
        </row>
        <row r="182">
          <cell r="A182" t="str">
            <v>650.3</v>
          </cell>
          <cell r="B182" t="str">
            <v>650-07</v>
          </cell>
          <cell r="C182">
            <v>0</v>
          </cell>
          <cell r="D182" t="str">
            <v>3.6.6.11.7</v>
          </cell>
          <cell r="E182" t="str">
            <v xml:space="preserve">Transporte de estructura metálica </v>
          </cell>
          <cell r="F182" t="str">
            <v>Kg</v>
          </cell>
          <cell r="G182">
            <v>0</v>
          </cell>
          <cell r="H182">
            <v>0</v>
          </cell>
          <cell r="K182">
            <v>6</v>
          </cell>
          <cell r="L182" t="str">
            <v>ESTRUCTURAS Y DRENAJES</v>
          </cell>
          <cell r="M182" t="str">
            <v>Estructuras de acero</v>
          </cell>
        </row>
        <row r="183">
          <cell r="A183" t="str">
            <v>650.4</v>
          </cell>
          <cell r="B183" t="str">
            <v>650-07</v>
          </cell>
          <cell r="C183">
            <v>0</v>
          </cell>
          <cell r="D183" t="str">
            <v>3.6.6.11.6</v>
          </cell>
          <cell r="E183" t="str">
            <v xml:space="preserve">Montaje y pintura de estructura metálica </v>
          </cell>
          <cell r="F183" t="str">
            <v>Kg</v>
          </cell>
          <cell r="G183">
            <v>0</v>
          </cell>
          <cell r="H183">
            <v>1296</v>
          </cell>
          <cell r="K183">
            <v>6</v>
          </cell>
          <cell r="L183" t="str">
            <v>ESTRUCTURAS Y DRENAJES</v>
          </cell>
          <cell r="M183" t="str">
            <v>Estructuras de acero</v>
          </cell>
        </row>
        <row r="184">
          <cell r="A184" t="str">
            <v>660.1</v>
          </cell>
          <cell r="B184" t="str">
            <v>660-07</v>
          </cell>
          <cell r="C184">
            <v>0</v>
          </cell>
          <cell r="D184" t="str">
            <v>3.6.6.12.9 </v>
          </cell>
          <cell r="E184" t="str">
            <v xml:space="preserve">Tubería de concreto simple de diámetro 450 mm </v>
          </cell>
          <cell r="F184" t="str">
            <v>M</v>
          </cell>
          <cell r="G184">
            <v>0</v>
          </cell>
          <cell r="H184">
            <v>0</v>
          </cell>
          <cell r="K184">
            <v>6</v>
          </cell>
          <cell r="L184" t="str">
            <v>ESTRUCTURAS Y DRENAJES</v>
          </cell>
          <cell r="M184" t="str">
            <v>Tubería de concreto simple</v>
          </cell>
        </row>
        <row r="185">
          <cell r="A185" t="str">
            <v>660.2</v>
          </cell>
          <cell r="B185" t="str">
            <v>660-07</v>
          </cell>
          <cell r="C185">
            <v>0</v>
          </cell>
          <cell r="D185" t="str">
            <v>3.6.6.12.8</v>
          </cell>
          <cell r="E185" t="str">
            <v xml:space="preserve">Tubería de concreto simple de diámetro 500 mm </v>
          </cell>
          <cell r="F185" t="str">
            <v>M</v>
          </cell>
          <cell r="G185">
            <v>0</v>
          </cell>
          <cell r="H185">
            <v>0</v>
          </cell>
          <cell r="K185">
            <v>6</v>
          </cell>
          <cell r="L185" t="str">
            <v>ESTRUCTURAS Y DRENAJES</v>
          </cell>
          <cell r="M185" t="str">
            <v>Tubería de concreto simple</v>
          </cell>
        </row>
        <row r="186">
          <cell r="A186" t="str">
            <v>660.3</v>
          </cell>
          <cell r="B186" t="str">
            <v>660-07</v>
          </cell>
          <cell r="C186">
            <v>0</v>
          </cell>
          <cell r="D186" t="str">
            <v>3.6.6.12.9</v>
          </cell>
          <cell r="E186" t="str">
            <v xml:space="preserve">Tubería de concreto simple de diámetro 600 mm </v>
          </cell>
          <cell r="F186" t="str">
            <v>M</v>
          </cell>
          <cell r="G186">
            <v>0</v>
          </cell>
          <cell r="H186">
            <v>0</v>
          </cell>
          <cell r="K186">
            <v>6</v>
          </cell>
          <cell r="L186" t="str">
            <v>ESTRUCTURAS Y DRENAJES</v>
          </cell>
          <cell r="M186" t="str">
            <v>Tubería de concreto simple</v>
          </cell>
        </row>
        <row r="187">
          <cell r="A187" t="str">
            <v>661.1</v>
          </cell>
          <cell r="B187" t="str">
            <v>661-07</v>
          </cell>
          <cell r="C187">
            <v>0</v>
          </cell>
          <cell r="D187" t="str">
            <v>3.6.6.13.4</v>
          </cell>
          <cell r="E187" t="str">
            <v>Tubería de concreto reforzado de 900 mm de diámetro interior</v>
          </cell>
          <cell r="F187" t="str">
            <v>M</v>
          </cell>
          <cell r="G187">
            <v>1</v>
          </cell>
          <cell r="H187">
            <v>774714</v>
          </cell>
          <cell r="K187">
            <v>6</v>
          </cell>
          <cell r="L187" t="str">
            <v>ESTRUCTURAS Y DRENAJES</v>
          </cell>
          <cell r="M187" t="str">
            <v>Tubería de concreto reforzado</v>
          </cell>
        </row>
        <row r="188">
          <cell r="A188" t="str">
            <v>662.1</v>
          </cell>
          <cell r="B188" t="str">
            <v>662-07</v>
          </cell>
          <cell r="C188">
            <v>0</v>
          </cell>
          <cell r="D188" t="str">
            <v>3.3.14.19.1</v>
          </cell>
          <cell r="E188" t="str">
            <v xml:space="preserve">Tubería corrugada de acero galvanizado, de lámina calibre ___ y diámetro (mm) </v>
          </cell>
          <cell r="F188" t="str">
            <v>M</v>
          </cell>
          <cell r="G188">
            <v>0</v>
          </cell>
          <cell r="H188">
            <v>0</v>
          </cell>
          <cell r="K188">
            <v>6</v>
          </cell>
          <cell r="L188" t="str">
            <v>ESTRUCTURAS Y DRENAJES</v>
          </cell>
          <cell r="M188" t="str">
            <v>Tubería metálica corrugada</v>
          </cell>
        </row>
        <row r="189">
          <cell r="A189" t="str">
            <v>662.2</v>
          </cell>
          <cell r="B189" t="str">
            <v>662-07</v>
          </cell>
          <cell r="C189">
            <v>0</v>
          </cell>
          <cell r="D189" t="str">
            <v>3.6.6.14</v>
          </cell>
          <cell r="E189" t="str">
            <v xml:space="preserve">Tubería corrugada de acero con recubrimiento bituminoso, de lámina calibre ___ y diámetro ___ (mm) </v>
          </cell>
          <cell r="F189" t="str">
            <v>M</v>
          </cell>
          <cell r="G189">
            <v>0</v>
          </cell>
          <cell r="H189">
            <v>0</v>
          </cell>
          <cell r="K189">
            <v>6</v>
          </cell>
          <cell r="L189" t="str">
            <v>ESTRUCTURAS Y DRENAJES</v>
          </cell>
          <cell r="M189" t="str">
            <v>Tubería metálica corrugada</v>
          </cell>
        </row>
        <row r="190">
          <cell r="A190" t="str">
            <v>670.1</v>
          </cell>
          <cell r="B190" t="str">
            <v>670-07</v>
          </cell>
          <cell r="C190">
            <v>0</v>
          </cell>
          <cell r="D190" t="str">
            <v>3.6.6.15.2</v>
          </cell>
          <cell r="E190" t="str">
            <v xml:space="preserve">Disipadores de energía y sedimentadores en gaviones. </v>
          </cell>
          <cell r="F190" t="str">
            <v>M3</v>
          </cell>
          <cell r="G190">
            <v>0</v>
          </cell>
          <cell r="H190">
            <v>0</v>
          </cell>
          <cell r="K190">
            <v>6</v>
          </cell>
          <cell r="L190" t="str">
            <v>ESTRUCTURAS Y DRENAJES</v>
          </cell>
          <cell r="M190" t="str">
            <v>Disipadores de energía y sedimentadores</v>
          </cell>
        </row>
        <row r="191">
          <cell r="A191" t="str">
            <v>670.2</v>
          </cell>
          <cell r="B191" t="str">
            <v>670-07</v>
          </cell>
          <cell r="C191">
            <v>0</v>
          </cell>
          <cell r="D191" t="str">
            <v>3.6.6.15.2</v>
          </cell>
          <cell r="E191" t="str">
            <v>Disipadores de energía y sedimentadores en concreto ciclópeo.</v>
          </cell>
          <cell r="F191" t="str">
            <v>M3</v>
          </cell>
          <cell r="G191">
            <v>1</v>
          </cell>
          <cell r="H191">
            <v>392299</v>
          </cell>
          <cell r="K191">
            <v>6</v>
          </cell>
          <cell r="L191" t="str">
            <v>ESTRUCTURAS Y DRENAJES</v>
          </cell>
          <cell r="M191" t="str">
            <v>Disipadores de energía y sedimentadores</v>
          </cell>
        </row>
        <row r="192">
          <cell r="A192" t="str">
            <v>671.1</v>
          </cell>
          <cell r="B192" t="str">
            <v>671-07</v>
          </cell>
          <cell r="C192">
            <v>0</v>
          </cell>
          <cell r="D192" t="str">
            <v>3.6.6.16.1</v>
          </cell>
          <cell r="E192" t="str">
            <v xml:space="preserve">Cuneta de concreto fundida en el lugar </v>
          </cell>
          <cell r="F192" t="str">
            <v>M3</v>
          </cell>
          <cell r="G192">
            <v>1</v>
          </cell>
          <cell r="H192">
            <v>473032</v>
          </cell>
          <cell r="I192">
            <v>0</v>
          </cell>
          <cell r="K192">
            <v>6</v>
          </cell>
          <cell r="L192" t="str">
            <v>ESTRUCTURAS Y DRENAJES</v>
          </cell>
          <cell r="M192" t="str">
            <v>Cunetas revestidas en concreto</v>
          </cell>
        </row>
        <row r="193">
          <cell r="A193" t="str">
            <v>671.2</v>
          </cell>
          <cell r="B193" t="str">
            <v>671-07</v>
          </cell>
          <cell r="C193">
            <v>0</v>
          </cell>
          <cell r="D193" t="str">
            <v> 3.6.6.16.8</v>
          </cell>
          <cell r="E193" t="str">
            <v xml:space="preserve">Cuneta prefabricada de concreto </v>
          </cell>
          <cell r="F193" t="str">
            <v>M</v>
          </cell>
          <cell r="G193">
            <v>0</v>
          </cell>
          <cell r="H193">
            <v>0</v>
          </cell>
          <cell r="I193">
            <v>0</v>
          </cell>
          <cell r="K193">
            <v>6</v>
          </cell>
          <cell r="L193" t="str">
            <v>ESTRUCTURAS Y DRENAJES</v>
          </cell>
          <cell r="M193" t="str">
            <v>Cunetas revestidas en concreto</v>
          </cell>
        </row>
        <row r="194">
          <cell r="A194" t="str">
            <v>672.1</v>
          </cell>
          <cell r="B194" t="str">
            <v>672-07</v>
          </cell>
          <cell r="C194" t="str">
            <v>3.6.6.17.21</v>
          </cell>
          <cell r="D194" t="str">
            <v>3.6.6.19.2</v>
          </cell>
          <cell r="E194" t="str">
            <v>Bordillo de concreto</v>
          </cell>
          <cell r="F194" t="str">
            <v>M</v>
          </cell>
          <cell r="G194">
            <v>1</v>
          </cell>
          <cell r="H194">
            <v>56934</v>
          </cell>
          <cell r="I194">
            <v>0</v>
          </cell>
          <cell r="K194">
            <v>6</v>
          </cell>
          <cell r="L194" t="str">
            <v>ESTRUCTURAS Y DRENAJES</v>
          </cell>
          <cell r="M194" t="str">
            <v>Bordillos de concreto</v>
          </cell>
        </row>
        <row r="195">
          <cell r="A195" t="str">
            <v>673.1</v>
          </cell>
          <cell r="B195" t="str">
            <v>673-07</v>
          </cell>
          <cell r="C195">
            <v>0</v>
          </cell>
          <cell r="D195" t="str">
            <v>3.6.6.19.2</v>
          </cell>
          <cell r="E195" t="str">
            <v>Material granular filtrante</v>
          </cell>
          <cell r="F195" t="str">
            <v>M3</v>
          </cell>
          <cell r="G195">
            <v>1</v>
          </cell>
          <cell r="H195">
            <v>109330</v>
          </cell>
          <cell r="I195">
            <v>0</v>
          </cell>
          <cell r="K195">
            <v>6</v>
          </cell>
          <cell r="L195" t="str">
            <v>ESTRUCTURAS Y DRENAJES</v>
          </cell>
          <cell r="M195" t="str">
            <v>Subdrenes con geotextil y material granular</v>
          </cell>
        </row>
        <row r="196">
          <cell r="A196" t="str">
            <v>673.2</v>
          </cell>
          <cell r="B196" t="str">
            <v>673-07</v>
          </cell>
          <cell r="C196">
            <v>0</v>
          </cell>
          <cell r="D196" t="str">
            <v> 3.6.8.2.4 </v>
          </cell>
          <cell r="E196" t="str">
            <v>Geotextil</v>
          </cell>
          <cell r="F196" t="str">
            <v>M2</v>
          </cell>
          <cell r="G196">
            <v>1</v>
          </cell>
          <cell r="H196">
            <v>7062</v>
          </cell>
          <cell r="I196">
            <v>0</v>
          </cell>
          <cell r="K196">
            <v>6</v>
          </cell>
          <cell r="L196" t="str">
            <v>ESTRUCTURAS Y DRENAJES</v>
          </cell>
          <cell r="M196" t="str">
            <v>Subdrenes con geotextil y material granular</v>
          </cell>
        </row>
        <row r="197">
          <cell r="A197" t="str">
            <v>673.3</v>
          </cell>
          <cell r="B197" t="str">
            <v>673-07</v>
          </cell>
          <cell r="C197">
            <v>0</v>
          </cell>
          <cell r="D197" t="str">
            <v>3.6.8.1.2</v>
          </cell>
          <cell r="E197" t="str">
            <v>Material de cobertura</v>
          </cell>
          <cell r="F197" t="str">
            <v>M3</v>
          </cell>
          <cell r="G197">
            <v>1</v>
          </cell>
          <cell r="H197">
            <v>132077</v>
          </cell>
          <cell r="I197">
            <v>0</v>
          </cell>
          <cell r="K197">
            <v>6</v>
          </cell>
          <cell r="L197" t="str">
            <v>ESTRUCTURAS Y DRENAJES</v>
          </cell>
          <cell r="M197" t="str">
            <v>Subdrenes con geotextil y material granular</v>
          </cell>
        </row>
        <row r="198">
          <cell r="A198" t="str">
            <v>674.1</v>
          </cell>
          <cell r="B198" t="str">
            <v>674-07</v>
          </cell>
          <cell r="C198">
            <v>0</v>
          </cell>
          <cell r="D198" t="str">
            <v>3.6.6.20.1</v>
          </cell>
          <cell r="E198" t="str">
            <v>Dren horizontal de longitud menor o igual a diez (10) metros.</v>
          </cell>
          <cell r="F198" t="str">
            <v>Ml</v>
          </cell>
          <cell r="G198">
            <v>0</v>
          </cell>
          <cell r="H198">
            <v>0</v>
          </cell>
          <cell r="K198">
            <v>6</v>
          </cell>
          <cell r="L198" t="str">
            <v>ESTRUCTURAS Y DRENAJES</v>
          </cell>
          <cell r="M198" t="str">
            <v>Drenes horizontales en taludes</v>
          </cell>
        </row>
        <row r="199">
          <cell r="A199" t="str">
            <v>674.2</v>
          </cell>
          <cell r="B199" t="str">
            <v>674-07</v>
          </cell>
          <cell r="C199">
            <v>0</v>
          </cell>
          <cell r="D199" t="str">
            <v>3.6.6.20.2</v>
          </cell>
          <cell r="E199" t="str">
            <v xml:space="preserve">Dren horizontal de longitud mayor a diez (10) metros. </v>
          </cell>
          <cell r="F199" t="str">
            <v>Ml</v>
          </cell>
          <cell r="G199">
            <v>0</v>
          </cell>
          <cell r="H199">
            <v>0</v>
          </cell>
          <cell r="K199">
            <v>6</v>
          </cell>
          <cell r="L199" t="str">
            <v>ESTRUCTURAS Y DRENAJES</v>
          </cell>
          <cell r="M199" t="str">
            <v>Drenes horizontales en taludes</v>
          </cell>
        </row>
        <row r="200">
          <cell r="A200" t="str">
            <v>680.1</v>
          </cell>
          <cell r="B200" t="str">
            <v>680-07</v>
          </cell>
          <cell r="C200">
            <v>0</v>
          </cell>
          <cell r="D200" t="str">
            <v>3.6.6.20.1</v>
          </cell>
          <cell r="E200" t="str">
            <v xml:space="preserve">Escamas en concreto </v>
          </cell>
          <cell r="F200" t="str">
            <v>M2</v>
          </cell>
          <cell r="G200">
            <v>0</v>
          </cell>
          <cell r="H200">
            <v>0</v>
          </cell>
          <cell r="K200">
            <v>6</v>
          </cell>
          <cell r="L200" t="str">
            <v>ESTRUCTURAS Y DRENAJES</v>
          </cell>
          <cell r="M200" t="str">
            <v>Tierra armada</v>
          </cell>
        </row>
        <row r="201">
          <cell r="A201" t="str">
            <v>680.2</v>
          </cell>
          <cell r="B201" t="str">
            <v>680-07</v>
          </cell>
          <cell r="C201">
            <v>0</v>
          </cell>
          <cell r="D201" t="str">
            <v>3.6.6.20.2</v>
          </cell>
          <cell r="E201" t="str">
            <v xml:space="preserve">Armadura galvanizada </v>
          </cell>
          <cell r="F201" t="str">
            <v>M</v>
          </cell>
          <cell r="G201">
            <v>2</v>
          </cell>
          <cell r="H201">
            <v>0</v>
          </cell>
          <cell r="K201">
            <v>6</v>
          </cell>
          <cell r="L201" t="str">
            <v>ESTRUCTURAS Y DRENAJES</v>
          </cell>
          <cell r="M201" t="str">
            <v>Tierra armada</v>
          </cell>
        </row>
        <row r="202">
          <cell r="A202" t="str">
            <v>680.3</v>
          </cell>
          <cell r="B202" t="str">
            <v>680-07</v>
          </cell>
          <cell r="C202">
            <v>0</v>
          </cell>
          <cell r="D202" t="str">
            <v>3.6.6.20.3</v>
          </cell>
          <cell r="E202" t="str">
            <v xml:space="preserve">Relleno granular para tierra armada </v>
          </cell>
          <cell r="F202" t="str">
            <v>M3</v>
          </cell>
          <cell r="G202">
            <v>0</v>
          </cell>
          <cell r="H202">
            <v>0</v>
          </cell>
          <cell r="K202">
            <v>6</v>
          </cell>
          <cell r="L202" t="str">
            <v>ESTRUCTURAS Y DRENAJES</v>
          </cell>
          <cell r="M202" t="str">
            <v>Tierra armada</v>
          </cell>
        </row>
        <row r="203">
          <cell r="A203" t="str">
            <v>681.1</v>
          </cell>
          <cell r="B203" t="str">
            <v>681-07</v>
          </cell>
          <cell r="C203" t="str">
            <v>3.6.6.21.1</v>
          </cell>
          <cell r="D203" t="str">
            <v xml:space="preserve">3.6.6.21.1  </v>
          </cell>
          <cell r="E203" t="str">
            <v xml:space="preserve">Gavión </v>
          </cell>
          <cell r="F203" t="str">
            <v>M3</v>
          </cell>
          <cell r="G203">
            <v>1</v>
          </cell>
          <cell r="H203">
            <v>199262</v>
          </cell>
          <cell r="K203">
            <v>6</v>
          </cell>
          <cell r="L203" t="str">
            <v>ESTRUCTURAS Y DRENAJES</v>
          </cell>
          <cell r="M203" t="str">
            <v>Gaviones</v>
          </cell>
        </row>
        <row r="204">
          <cell r="A204" t="str">
            <v>681.2P</v>
          </cell>
          <cell r="B204" t="str">
            <v>681-P</v>
          </cell>
          <cell r="C204">
            <v>0</v>
          </cell>
          <cell r="D204" t="str">
            <v>3.6.6.21</v>
          </cell>
          <cell r="E204" t="str">
            <v>Remoción de gaviones</v>
          </cell>
          <cell r="F204" t="str">
            <v>M3</v>
          </cell>
          <cell r="G204">
            <v>0</v>
          </cell>
          <cell r="H204">
            <v>30996</v>
          </cell>
          <cell r="K204">
            <v>0</v>
          </cell>
          <cell r="L204">
            <v>0</v>
          </cell>
          <cell r="M204">
            <v>0</v>
          </cell>
        </row>
        <row r="205">
          <cell r="A205" t="str">
            <v>681.1P</v>
          </cell>
          <cell r="B205" t="str">
            <v>681-P</v>
          </cell>
          <cell r="C205">
            <v>0</v>
          </cell>
          <cell r="D205" t="str">
            <v>3.6.6.21</v>
          </cell>
          <cell r="E205" t="str">
            <v>Reconstrucción de gaviones</v>
          </cell>
          <cell r="F205" t="str">
            <v>M3</v>
          </cell>
          <cell r="G205">
            <v>1</v>
          </cell>
          <cell r="H205">
            <v>99091</v>
          </cell>
          <cell r="K205">
            <v>6</v>
          </cell>
          <cell r="L205" t="str">
            <v>ESTRUCTURAS Y DRENAJES</v>
          </cell>
          <cell r="M205" t="str">
            <v>Gaviones</v>
          </cell>
        </row>
        <row r="206">
          <cell r="A206" t="str">
            <v>682.1</v>
          </cell>
          <cell r="B206" t="str">
            <v>682-07</v>
          </cell>
          <cell r="C206">
            <v>0</v>
          </cell>
          <cell r="D206" t="str">
            <v>3.2.7.5.3</v>
          </cell>
          <cell r="E206" t="str">
            <v xml:space="preserve">Colchogavión </v>
          </cell>
          <cell r="F206" t="str">
            <v>M3</v>
          </cell>
          <cell r="G206">
            <v>0</v>
          </cell>
          <cell r="H206">
            <v>0</v>
          </cell>
          <cell r="K206">
            <v>6</v>
          </cell>
          <cell r="L206" t="str">
            <v>ESTRUCTURAS Y DRENAJES</v>
          </cell>
          <cell r="M206" t="str">
            <v>Colchogaviones</v>
          </cell>
        </row>
        <row r="207">
          <cell r="A207" t="str">
            <v>674.1P</v>
          </cell>
          <cell r="B207" t="str">
            <v>674-P</v>
          </cell>
          <cell r="C207">
            <v>0</v>
          </cell>
          <cell r="D207" t="str">
            <v>3.6.6.20.1</v>
          </cell>
          <cell r="E207" t="str">
            <v>Drenes horizontales Tubería perforada de 2" sin clasificar</v>
          </cell>
          <cell r="F207" t="str">
            <v>Ml</v>
          </cell>
          <cell r="G207">
            <v>2</v>
          </cell>
          <cell r="H207">
            <v>152231</v>
          </cell>
          <cell r="K207">
            <v>0</v>
          </cell>
          <cell r="L207">
            <v>0</v>
          </cell>
          <cell r="M207">
            <v>0</v>
          </cell>
        </row>
        <row r="208">
          <cell r="A208" t="str">
            <v>690.1</v>
          </cell>
          <cell r="B208" t="str">
            <v>690-07</v>
          </cell>
          <cell r="C208">
            <v>0</v>
          </cell>
          <cell r="D208" t="str">
            <v>3.6.7.1.1</v>
          </cell>
          <cell r="E208" t="str">
            <v xml:space="preserve">Impermeabilización de estructuras </v>
          </cell>
          <cell r="F208" t="str">
            <v>M</v>
          </cell>
          <cell r="G208">
            <v>2</v>
          </cell>
          <cell r="H208">
            <v>0</v>
          </cell>
          <cell r="K208">
            <v>6</v>
          </cell>
          <cell r="L208" t="str">
            <v>ESTRUCTURAS Y DRENAJES</v>
          </cell>
          <cell r="M208" t="str">
            <v>Impermeabilización de estructuras</v>
          </cell>
        </row>
        <row r="209">
          <cell r="A209" t="str">
            <v>692.1P</v>
          </cell>
          <cell r="B209" t="str">
            <v>692-P</v>
          </cell>
          <cell r="C209">
            <v>0</v>
          </cell>
          <cell r="D209" t="e">
            <v>#N/A</v>
          </cell>
          <cell r="E209" t="str">
            <v>Pintura de acabado en estructuras</v>
          </cell>
          <cell r="F209" t="str">
            <v>M2</v>
          </cell>
          <cell r="G209">
            <v>1</v>
          </cell>
          <cell r="H209">
            <v>13579</v>
          </cell>
          <cell r="K209">
            <v>6</v>
          </cell>
          <cell r="L209" t="str">
            <v>ESTRUCTURAS Y DRENAJES</v>
          </cell>
          <cell r="M209" t="str">
            <v>Pintura de Acabado</v>
          </cell>
        </row>
        <row r="210">
          <cell r="A210" t="str">
            <v>693.1P</v>
          </cell>
          <cell r="B210" t="str">
            <v>693-P</v>
          </cell>
          <cell r="C210">
            <v>0</v>
          </cell>
          <cell r="D210" t="e">
            <v>#N/A</v>
          </cell>
          <cell r="E210" t="str">
            <v>Capa intermedia con epoxiamida</v>
          </cell>
          <cell r="F210" t="str">
            <v>M2</v>
          </cell>
          <cell r="G210">
            <v>2</v>
          </cell>
          <cell r="H210">
            <v>17640</v>
          </cell>
          <cell r="K210">
            <v>6</v>
          </cell>
          <cell r="L210" t="str">
            <v>ESTRUCTURAS Y DRENAJES</v>
          </cell>
          <cell r="M210" t="str">
            <v>Pintura de Acabado</v>
          </cell>
        </row>
        <row r="211">
          <cell r="A211" t="str">
            <v>694.1P</v>
          </cell>
          <cell r="B211" t="str">
            <v>694-P</v>
          </cell>
          <cell r="C211">
            <v>0</v>
          </cell>
          <cell r="D211" t="e">
            <v>#N/A</v>
          </cell>
          <cell r="E211" t="str">
            <v>Imprimación con epoxipoliamida</v>
          </cell>
          <cell r="F211" t="str">
            <v>M2</v>
          </cell>
          <cell r="G211">
            <v>2</v>
          </cell>
          <cell r="H211">
            <v>18377</v>
          </cell>
          <cell r="K211">
            <v>6</v>
          </cell>
          <cell r="L211" t="str">
            <v>ESTRUCTURAS Y DRENAJES</v>
          </cell>
          <cell r="M211" t="str">
            <v>Pintura de Acabado</v>
          </cell>
        </row>
        <row r="212">
          <cell r="A212" t="str">
            <v>695.1P</v>
          </cell>
          <cell r="B212" t="str">
            <v>695-P</v>
          </cell>
          <cell r="C212">
            <v>0</v>
          </cell>
          <cell r="D212" t="e">
            <v>#N/A</v>
          </cell>
          <cell r="E212" t="str">
            <v>Limpieza de metal con chorro de arena</v>
          </cell>
          <cell r="F212" t="str">
            <v>M2</v>
          </cell>
          <cell r="G212">
            <v>1</v>
          </cell>
          <cell r="H212">
            <v>35276</v>
          </cell>
          <cell r="K212">
            <v>6</v>
          </cell>
          <cell r="L212" t="str">
            <v>ESTRUCTURAS Y DRENAJES</v>
          </cell>
          <cell r="M212" t="str">
            <v>Limpieza de metal</v>
          </cell>
        </row>
        <row r="213">
          <cell r="A213" t="str">
            <v>700.1</v>
          </cell>
          <cell r="B213" t="str">
            <v>700-07</v>
          </cell>
          <cell r="C213" t="str">
            <v>3.6.7.1.3</v>
          </cell>
          <cell r="D213" t="str">
            <v>3.6.7.1.1</v>
          </cell>
          <cell r="E213" t="str">
            <v xml:space="preserve">Línea de demarcación con pintura en frío </v>
          </cell>
          <cell r="F213" t="str">
            <v>M</v>
          </cell>
          <cell r="G213">
            <v>1</v>
          </cell>
          <cell r="H213">
            <v>1837</v>
          </cell>
          <cell r="K213">
            <v>7</v>
          </cell>
          <cell r="L213" t="str">
            <v>SEÑALIZACIÓN Y SEGURIDAD</v>
          </cell>
          <cell r="M213" t="str">
            <v>Líneas de demarcación y marcas viales</v>
          </cell>
        </row>
        <row r="214">
          <cell r="A214" t="str">
            <v>700.2</v>
          </cell>
          <cell r="B214" t="str">
            <v>700-07</v>
          </cell>
          <cell r="C214" t="str">
            <v>3.6.7.1.7</v>
          </cell>
          <cell r="D214" t="str">
            <v>3.6.7.1.6</v>
          </cell>
          <cell r="E214" t="str">
            <v xml:space="preserve">Línea de demarcación con resina termoplástica </v>
          </cell>
          <cell r="F214" t="str">
            <v>M</v>
          </cell>
          <cell r="G214">
            <v>1</v>
          </cell>
          <cell r="H214">
            <v>7116</v>
          </cell>
          <cell r="K214">
            <v>7</v>
          </cell>
          <cell r="L214" t="str">
            <v>SEÑALIZACIÓN Y SEGURIDAD</v>
          </cell>
          <cell r="M214" t="str">
            <v>Líneas de demarcación y marcas viales</v>
          </cell>
        </row>
        <row r="215">
          <cell r="A215" t="str">
            <v>700.3</v>
          </cell>
          <cell r="B215" t="str">
            <v>700-07</v>
          </cell>
          <cell r="C215" t="str">
            <v>3.6.7.1.4</v>
          </cell>
          <cell r="D215" t="str">
            <v> 3.6.7.1.2</v>
          </cell>
          <cell r="E215" t="str">
            <v xml:space="preserve">Marca vial con pintura en frío </v>
          </cell>
          <cell r="F215" t="str">
            <v>M2</v>
          </cell>
          <cell r="G215">
            <v>2</v>
          </cell>
          <cell r="H215">
            <v>22712</v>
          </cell>
          <cell r="K215">
            <v>7</v>
          </cell>
          <cell r="L215" t="str">
            <v>SEÑALIZACIÓN Y SEGURIDAD</v>
          </cell>
          <cell r="M215" t="str">
            <v>Líneas de demarcación y marcas viales</v>
          </cell>
        </row>
        <row r="216">
          <cell r="A216" t="str">
            <v>700.4</v>
          </cell>
          <cell r="B216" t="str">
            <v>700-07</v>
          </cell>
          <cell r="C216" t="str">
            <v>3.6.7.1.8</v>
          </cell>
          <cell r="D216" t="str">
            <v>3.6.7.1.6</v>
          </cell>
          <cell r="E216" t="str">
            <v xml:space="preserve">Marca vial con resina termoplástica </v>
          </cell>
          <cell r="F216" t="str">
            <v>M2</v>
          </cell>
          <cell r="G216">
            <v>2</v>
          </cell>
          <cell r="H216">
            <v>59300</v>
          </cell>
          <cell r="K216">
            <v>7</v>
          </cell>
          <cell r="L216" t="str">
            <v>SEÑALIZACIÓN Y SEGURIDAD</v>
          </cell>
          <cell r="M216" t="str">
            <v>Líneas de demarcación y marcas viales</v>
          </cell>
        </row>
        <row r="217">
          <cell r="A217" t="str">
            <v>700.5P</v>
          </cell>
          <cell r="B217" t="str">
            <v>700-07P</v>
          </cell>
          <cell r="C217" t="str">
            <v>3.6.7.1.8</v>
          </cell>
          <cell r="D217" t="str">
            <v>3.6.7.1.6</v>
          </cell>
          <cell r="E217" t="str">
            <v>Marca vial con resina termoplástica (Texto en marca vial)</v>
          </cell>
          <cell r="F217" t="str">
            <v>M2</v>
          </cell>
          <cell r="G217">
            <v>2</v>
          </cell>
          <cell r="H217">
            <v>113317</v>
          </cell>
          <cell r="K217">
            <v>7</v>
          </cell>
          <cell r="L217" t="str">
            <v>SEÑALIZACIÓN Y SEGURIDAD</v>
          </cell>
          <cell r="M217" t="str">
            <v>Líneas de demarcación y marcas viales</v>
          </cell>
        </row>
        <row r="218">
          <cell r="A218" t="str">
            <v>T</v>
          </cell>
          <cell r="B218" t="str">
            <v>702-P</v>
          </cell>
          <cell r="C218">
            <v>0</v>
          </cell>
          <cell r="D218" t="e">
            <v>#N/A</v>
          </cell>
          <cell r="E218" t="str">
            <v>Bandas sonoras reductores de velocidad</v>
          </cell>
          <cell r="F218" t="str">
            <v>M2</v>
          </cell>
          <cell r="G218">
            <v>2</v>
          </cell>
          <cell r="H218">
            <v>361079</v>
          </cell>
          <cell r="K218">
            <v>7</v>
          </cell>
          <cell r="L218" t="str">
            <v>SEÑALIZACIÓN Y SEGURIDAD</v>
          </cell>
          <cell r="M218" t="str">
            <v>Líneas de demarcación y marcas viales</v>
          </cell>
        </row>
        <row r="219">
          <cell r="A219" t="str">
            <v>701.1</v>
          </cell>
          <cell r="B219" t="str">
            <v>701-07</v>
          </cell>
          <cell r="C219" t="str">
            <v>3.6.7.2.1</v>
          </cell>
          <cell r="D219" t="str">
            <v>3.6.7.2.1</v>
          </cell>
          <cell r="E219" t="str">
            <v xml:space="preserve">Tacha reflectiva </v>
          </cell>
          <cell r="F219" t="str">
            <v>U</v>
          </cell>
          <cell r="G219">
            <v>0</v>
          </cell>
          <cell r="H219">
            <v>9216</v>
          </cell>
          <cell r="K219">
            <v>7</v>
          </cell>
          <cell r="L219" t="str">
            <v>SEÑALIZACIÓN Y SEGURIDAD</v>
          </cell>
          <cell r="M219" t="str">
            <v>Tachas reflectivas</v>
          </cell>
        </row>
        <row r="220">
          <cell r="A220" t="str">
            <v>710.1</v>
          </cell>
          <cell r="B220" t="str">
            <v>710-07</v>
          </cell>
          <cell r="C220" t="str">
            <v>3.6.7.3.31</v>
          </cell>
          <cell r="D220" t="str">
            <v>3.6.7.3.13</v>
          </cell>
          <cell r="E220" t="str">
            <v>Señal vertical de tránsito tipo 1</v>
          </cell>
          <cell r="F220" t="str">
            <v>U</v>
          </cell>
          <cell r="G220">
            <v>0</v>
          </cell>
          <cell r="H220">
            <v>323642</v>
          </cell>
          <cell r="K220">
            <v>7</v>
          </cell>
          <cell r="L220" t="str">
            <v>SEÑALIZACIÓN Y SEGURIDAD</v>
          </cell>
          <cell r="M220" t="str">
            <v>Señales verticales de tránsito</v>
          </cell>
        </row>
        <row r="221">
          <cell r="A221" t="str">
            <v>710.2</v>
          </cell>
          <cell r="B221" t="str">
            <v>710-07</v>
          </cell>
          <cell r="C221">
            <v>0</v>
          </cell>
          <cell r="D221" t="str">
            <v>3.6.7.3</v>
          </cell>
          <cell r="E221" t="str">
            <v>Señal vertical de tránsito tipo 1</v>
          </cell>
          <cell r="F221" t="str">
            <v>M2</v>
          </cell>
          <cell r="G221">
            <v>2</v>
          </cell>
          <cell r="H221">
            <v>670426</v>
          </cell>
          <cell r="K221">
            <v>7</v>
          </cell>
          <cell r="L221" t="str">
            <v>SEÑALIZACIÓN Y SEGURIDAD</v>
          </cell>
          <cell r="M221" t="str">
            <v>Señales verticales de tránsito</v>
          </cell>
        </row>
        <row r="222">
          <cell r="A222" t="str">
            <v>720.1</v>
          </cell>
          <cell r="B222" t="str">
            <v>720-07</v>
          </cell>
          <cell r="C222">
            <v>0</v>
          </cell>
          <cell r="D222" t="str">
            <v>3.6.7.4.1</v>
          </cell>
          <cell r="E222" t="str">
            <v xml:space="preserve">Poste de referencia </v>
          </cell>
          <cell r="F222" t="str">
            <v>U</v>
          </cell>
          <cell r="G222">
            <v>0</v>
          </cell>
          <cell r="H222">
            <v>0</v>
          </cell>
          <cell r="K222">
            <v>7</v>
          </cell>
          <cell r="L222" t="str">
            <v>SEÑALIZACIÓN Y SEGURIDAD</v>
          </cell>
          <cell r="M222" t="str">
            <v>Postes de referencia</v>
          </cell>
        </row>
        <row r="223">
          <cell r="A223" t="str">
            <v>730.1</v>
          </cell>
          <cell r="B223" t="str">
            <v>730-07</v>
          </cell>
          <cell r="C223" t="str">
            <v>3.6.7.5.1</v>
          </cell>
          <cell r="D223" t="str">
            <v>3.6.7.5.1</v>
          </cell>
          <cell r="E223" t="str">
            <v xml:space="preserve">Defensa metálica </v>
          </cell>
          <cell r="F223" t="str">
            <v>M</v>
          </cell>
          <cell r="G223">
            <v>1</v>
          </cell>
          <cell r="H223">
            <v>164606</v>
          </cell>
          <cell r="K223">
            <v>7</v>
          </cell>
          <cell r="L223" t="str">
            <v>SEÑALIZACIÓN Y SEGURIDAD</v>
          </cell>
          <cell r="M223" t="str">
            <v>Defensas metálicas</v>
          </cell>
        </row>
        <row r="224">
          <cell r="A224" t="str">
            <v>730.2</v>
          </cell>
          <cell r="B224" t="str">
            <v>730-07</v>
          </cell>
          <cell r="C224">
            <v>0</v>
          </cell>
          <cell r="D224" t="str">
            <v>3.6.7.5.2</v>
          </cell>
          <cell r="E224" t="str">
            <v xml:space="preserve">Sección final </v>
          </cell>
          <cell r="F224" t="str">
            <v>U</v>
          </cell>
          <cell r="G224">
            <v>0</v>
          </cell>
          <cell r="H224">
            <v>84678</v>
          </cell>
          <cell r="K224">
            <v>7</v>
          </cell>
          <cell r="L224" t="str">
            <v>SEÑALIZACIÓN Y SEGURIDAD</v>
          </cell>
          <cell r="M224" t="str">
            <v>Defensas metálicas</v>
          </cell>
        </row>
        <row r="225">
          <cell r="A225" t="str">
            <v>730.3</v>
          </cell>
          <cell r="B225" t="str">
            <v>730-07</v>
          </cell>
          <cell r="C225">
            <v>0</v>
          </cell>
          <cell r="D225" t="str">
            <v>3.6.7.5.3</v>
          </cell>
          <cell r="E225" t="str">
            <v xml:space="preserve">Sección de tope </v>
          </cell>
          <cell r="F225" t="str">
            <v>U</v>
          </cell>
          <cell r="G225">
            <v>0</v>
          </cell>
          <cell r="H225">
            <v>0</v>
          </cell>
          <cell r="K225">
            <v>7</v>
          </cell>
          <cell r="L225" t="str">
            <v>SEÑALIZACIÓN Y SEGURIDAD</v>
          </cell>
          <cell r="M225" t="str">
            <v>Defensas metálicas</v>
          </cell>
        </row>
        <row r="226">
          <cell r="A226" t="str">
            <v>731.1</v>
          </cell>
          <cell r="B226" t="str">
            <v>731-07</v>
          </cell>
          <cell r="C226">
            <v>0</v>
          </cell>
          <cell r="D226" t="str">
            <v>3.6.6.21</v>
          </cell>
          <cell r="E226" t="str">
            <v xml:space="preserve">Defensa de concreto </v>
          </cell>
          <cell r="F226" t="str">
            <v>M</v>
          </cell>
          <cell r="G226">
            <v>0</v>
          </cell>
          <cell r="H226">
            <v>0</v>
          </cell>
          <cell r="K226">
            <v>7</v>
          </cell>
          <cell r="L226" t="str">
            <v>SEÑALIZACIÓN Y SEGURIDAD</v>
          </cell>
          <cell r="M226" t="str">
            <v>Defensas de concreto</v>
          </cell>
        </row>
        <row r="227">
          <cell r="A227" t="str">
            <v>740.1</v>
          </cell>
          <cell r="B227" t="str">
            <v>740-07</v>
          </cell>
          <cell r="C227" t="str">
            <v>3.6.7.6.1</v>
          </cell>
          <cell r="D227" t="str">
            <v>3.6.7.6.1</v>
          </cell>
          <cell r="E227" t="str">
            <v xml:space="preserve">Captafaros </v>
          </cell>
          <cell r="F227" t="str">
            <v>U</v>
          </cell>
          <cell r="G227">
            <v>0</v>
          </cell>
          <cell r="H227">
            <v>12672</v>
          </cell>
          <cell r="K227">
            <v>7</v>
          </cell>
          <cell r="L227" t="str">
            <v>SEÑALIZACIÓN Y SEGURIDAD</v>
          </cell>
          <cell r="M227" t="str">
            <v>Captafaros</v>
          </cell>
        </row>
        <row r="228">
          <cell r="A228" t="str">
            <v>741.1</v>
          </cell>
          <cell r="B228" t="str">
            <v>741-07</v>
          </cell>
          <cell r="C228">
            <v>0</v>
          </cell>
          <cell r="D228" t="str">
            <v>3.6.7</v>
          </cell>
          <cell r="E228" t="str">
            <v xml:space="preserve">Delineador de corona </v>
          </cell>
          <cell r="F228" t="str">
            <v>U</v>
          </cell>
          <cell r="G228">
            <v>0</v>
          </cell>
          <cell r="H228">
            <v>0</v>
          </cell>
          <cell r="K228">
            <v>7</v>
          </cell>
          <cell r="L228" t="str">
            <v>SEÑALIZACIÓN Y SEGURIDAD</v>
          </cell>
          <cell r="M228" t="str">
            <v>Delineadores de corona</v>
          </cell>
        </row>
        <row r="229">
          <cell r="A229" t="str">
            <v>800.1</v>
          </cell>
          <cell r="B229" t="str">
            <v>800-07</v>
          </cell>
          <cell r="C229">
            <v>0</v>
          </cell>
          <cell r="D229" t="str">
            <v>3.6.9.1.4</v>
          </cell>
          <cell r="E229" t="str">
            <v xml:space="preserve">Cerca de alambre de púas con postes de madera </v>
          </cell>
          <cell r="F229" t="str">
            <v>M</v>
          </cell>
          <cell r="G229">
            <v>0</v>
          </cell>
          <cell r="H229">
            <v>9656</v>
          </cell>
          <cell r="K229">
            <v>8</v>
          </cell>
          <cell r="L229" t="str">
            <v>OBRAS VARIAS</v>
          </cell>
          <cell r="M229" t="str">
            <v>Cercas de alambre</v>
          </cell>
        </row>
        <row r="230">
          <cell r="A230" t="str">
            <v>800.2</v>
          </cell>
          <cell r="B230" t="str">
            <v>800-07</v>
          </cell>
          <cell r="C230">
            <v>0</v>
          </cell>
          <cell r="D230" t="str">
            <v>3.6.9.1.10</v>
          </cell>
          <cell r="E230" t="str">
            <v xml:space="preserve">Cerca de alambre de púas con postes de concreto </v>
          </cell>
          <cell r="F230" t="str">
            <v>M</v>
          </cell>
          <cell r="G230">
            <v>0</v>
          </cell>
          <cell r="H230">
            <v>0</v>
          </cell>
          <cell r="K230">
            <v>8</v>
          </cell>
          <cell r="L230" t="str">
            <v>OBRAS VARIAS</v>
          </cell>
          <cell r="M230" t="str">
            <v>Cercas de alambre</v>
          </cell>
        </row>
        <row r="231">
          <cell r="A231" t="str">
            <v>800.3</v>
          </cell>
          <cell r="B231" t="str">
            <v>800-07</v>
          </cell>
          <cell r="C231">
            <v>0</v>
          </cell>
          <cell r="D231" t="str">
            <v>3.6.9.1.6</v>
          </cell>
          <cell r="E231" t="str">
            <v xml:space="preserve">Cerca de malla con postes de madera </v>
          </cell>
          <cell r="F231" t="str">
            <v>M</v>
          </cell>
          <cell r="G231">
            <v>0</v>
          </cell>
          <cell r="H231">
            <v>0</v>
          </cell>
          <cell r="K231">
            <v>8</v>
          </cell>
          <cell r="L231" t="str">
            <v>OBRAS VARIAS</v>
          </cell>
          <cell r="M231" t="str">
            <v>Cercas de alambre</v>
          </cell>
        </row>
        <row r="232">
          <cell r="A232" t="str">
            <v>800.4</v>
          </cell>
          <cell r="B232" t="str">
            <v>800-07</v>
          </cell>
          <cell r="C232">
            <v>0</v>
          </cell>
          <cell r="D232" t="str">
            <v>3.6.9.1.13</v>
          </cell>
          <cell r="E232" t="str">
            <v xml:space="preserve">Cerca de malla con postes de concreto </v>
          </cell>
          <cell r="F232" t="str">
            <v>M</v>
          </cell>
          <cell r="G232">
            <v>0</v>
          </cell>
          <cell r="H232">
            <v>0</v>
          </cell>
          <cell r="K232">
            <v>8</v>
          </cell>
          <cell r="L232" t="str">
            <v>OBRAS VARIAS</v>
          </cell>
          <cell r="M232" t="str">
            <v>Cercas de alambre</v>
          </cell>
        </row>
        <row r="233">
          <cell r="A233" t="str">
            <v>801.1</v>
          </cell>
          <cell r="B233" t="str">
            <v>801-07</v>
          </cell>
          <cell r="C233">
            <v>0</v>
          </cell>
          <cell r="D233" t="str">
            <v>3.6.1.2</v>
          </cell>
          <cell r="E233" t="str">
            <v xml:space="preserve">Rocería </v>
          </cell>
          <cell r="F233" t="str">
            <v>Ha</v>
          </cell>
          <cell r="G233">
            <v>0</v>
          </cell>
          <cell r="H233">
            <v>0</v>
          </cell>
          <cell r="K233">
            <v>8</v>
          </cell>
          <cell r="L233" t="str">
            <v>OBRAS VARIAS</v>
          </cell>
          <cell r="M233" t="str">
            <v>Mantenimiento rutinario de vías</v>
          </cell>
        </row>
        <row r="234">
          <cell r="A234" t="str">
            <v>801.2</v>
          </cell>
          <cell r="B234" t="str">
            <v>801-07</v>
          </cell>
          <cell r="C234">
            <v>0</v>
          </cell>
          <cell r="D234" t="str">
            <v>3.6.9.4.12</v>
          </cell>
          <cell r="E234" t="str">
            <v xml:space="preserve">Limpieza de bermas </v>
          </cell>
          <cell r="F234" t="str">
            <v>M2</v>
          </cell>
          <cell r="G234">
            <v>0</v>
          </cell>
          <cell r="H234">
            <v>0</v>
          </cell>
          <cell r="K234">
            <v>8</v>
          </cell>
          <cell r="L234" t="str">
            <v>OBRAS VARIAS</v>
          </cell>
          <cell r="M234" t="str">
            <v>Mantenimiento rutinario de vías</v>
          </cell>
        </row>
        <row r="235">
          <cell r="A235" t="str">
            <v>801.3</v>
          </cell>
          <cell r="B235" t="str">
            <v>801-07</v>
          </cell>
          <cell r="C235">
            <v>0</v>
          </cell>
          <cell r="D235" t="str">
            <v>3.6.9.4.12</v>
          </cell>
          <cell r="E235" t="str">
            <v xml:space="preserve">Limpieza a mano de cunetas en tierra </v>
          </cell>
          <cell r="F235" t="str">
            <v>Ml</v>
          </cell>
          <cell r="G235">
            <v>0</v>
          </cell>
          <cell r="H235">
            <v>0</v>
          </cell>
          <cell r="K235">
            <v>8</v>
          </cell>
          <cell r="L235" t="str">
            <v>OBRAS VARIAS</v>
          </cell>
          <cell r="M235" t="str">
            <v>Mantenimiento rutinario de vías</v>
          </cell>
        </row>
        <row r="236">
          <cell r="A236" t="str">
            <v>801.4</v>
          </cell>
          <cell r="B236" t="str">
            <v>801-07</v>
          </cell>
          <cell r="C236">
            <v>0</v>
          </cell>
          <cell r="D236" t="str">
            <v>3.6.9.4.12</v>
          </cell>
          <cell r="E236" t="str">
            <v xml:space="preserve">Limpieza a mano de cunetas en concreto </v>
          </cell>
          <cell r="F236" t="str">
            <v>Ml</v>
          </cell>
          <cell r="G236">
            <v>0</v>
          </cell>
          <cell r="H236">
            <v>0</v>
          </cell>
          <cell r="K236">
            <v>8</v>
          </cell>
          <cell r="L236" t="str">
            <v>OBRAS VARIAS</v>
          </cell>
          <cell r="M236" t="str">
            <v>Mantenimiento rutinario de vías</v>
          </cell>
        </row>
        <row r="237">
          <cell r="A237" t="str">
            <v>801.5</v>
          </cell>
          <cell r="B237" t="str">
            <v>801-07</v>
          </cell>
          <cell r="C237">
            <v>0</v>
          </cell>
          <cell r="D237" t="str">
            <v>3.6.9.4.8</v>
          </cell>
          <cell r="E237" t="str">
            <v xml:space="preserve">Limpieza a mano de encoles y descoles </v>
          </cell>
          <cell r="F237" t="str">
            <v>Ml</v>
          </cell>
          <cell r="G237">
            <v>0</v>
          </cell>
          <cell r="H237">
            <v>0</v>
          </cell>
          <cell r="K237">
            <v>8</v>
          </cell>
          <cell r="L237" t="str">
            <v>OBRAS VARIAS</v>
          </cell>
          <cell r="M237" t="str">
            <v>Mantenimiento rutinario de vías</v>
          </cell>
        </row>
        <row r="238">
          <cell r="A238" t="str">
            <v>801.6</v>
          </cell>
          <cell r="B238" t="str">
            <v>801-07</v>
          </cell>
          <cell r="C238">
            <v>0</v>
          </cell>
          <cell r="D238" t="str">
            <v>3.6.9.4.10</v>
          </cell>
          <cell r="E238" t="str">
            <v xml:space="preserve">Limpieza a mano de alcantarillas de tubo de 600 ó 900 mm </v>
          </cell>
          <cell r="F238" t="str">
            <v>U</v>
          </cell>
          <cell r="G238">
            <v>0</v>
          </cell>
          <cell r="H238">
            <v>0</v>
          </cell>
          <cell r="K238">
            <v>8</v>
          </cell>
          <cell r="L238" t="str">
            <v>OBRAS VARIAS</v>
          </cell>
          <cell r="M238" t="str">
            <v>Mantenimiento rutinario de vías</v>
          </cell>
        </row>
        <row r="239">
          <cell r="A239" t="str">
            <v>801.7</v>
          </cell>
          <cell r="B239" t="str">
            <v>801-07</v>
          </cell>
          <cell r="C239">
            <v>0</v>
          </cell>
          <cell r="D239" t="str">
            <v>3.6.9.4</v>
          </cell>
          <cell r="E239" t="str">
            <v>Limpieza a mano de pontones y puentes</v>
          </cell>
          <cell r="F239" t="str">
            <v>Ml</v>
          </cell>
          <cell r="G239">
            <v>0</v>
          </cell>
          <cell r="H239">
            <v>0</v>
          </cell>
          <cell r="K239">
            <v>8</v>
          </cell>
          <cell r="L239" t="str">
            <v>OBRAS VARIAS</v>
          </cell>
          <cell r="M239" t="str">
            <v>Mantenimiento rutinario de vías</v>
          </cell>
        </row>
        <row r="240">
          <cell r="A240" t="str">
            <v>810.1</v>
          </cell>
          <cell r="B240" t="str">
            <v>810-07</v>
          </cell>
          <cell r="C240" t="str">
            <v>3.6.9.2.1</v>
          </cell>
          <cell r="D240" t="str">
            <v>3.6.9.2.1</v>
          </cell>
          <cell r="E240" t="str">
            <v xml:space="preserve">Protección de taludes con bloques de césped </v>
          </cell>
          <cell r="F240" t="str">
            <v>M2</v>
          </cell>
          <cell r="G240">
            <v>0</v>
          </cell>
          <cell r="H240">
            <v>35257</v>
          </cell>
          <cell r="K240">
            <v>8</v>
          </cell>
          <cell r="L240" t="str">
            <v>OBRAS VARIAS</v>
          </cell>
          <cell r="M240" t="str">
            <v>Protección vegetal de taludes</v>
          </cell>
        </row>
        <row r="241">
          <cell r="A241" t="str">
            <v>810.2</v>
          </cell>
          <cell r="B241" t="str">
            <v>810-07</v>
          </cell>
          <cell r="C241" t="str">
            <v>3.6.9.2.2</v>
          </cell>
          <cell r="D241" t="str">
            <v>3.6.9.2.2</v>
          </cell>
          <cell r="E241" t="str">
            <v xml:space="preserve">Protección de taludes con tierra orgánica </v>
          </cell>
          <cell r="F241" t="str">
            <v>M2</v>
          </cell>
          <cell r="G241">
            <v>0</v>
          </cell>
          <cell r="H241">
            <v>18670</v>
          </cell>
          <cell r="K241">
            <v>8</v>
          </cell>
          <cell r="L241" t="str">
            <v>OBRAS VARIAS</v>
          </cell>
          <cell r="M241" t="str">
            <v>Protección vegetal de taludes</v>
          </cell>
        </row>
        <row r="242">
          <cell r="A242" t="str">
            <v>810.3</v>
          </cell>
          <cell r="B242" t="str">
            <v>810-07</v>
          </cell>
          <cell r="C242">
            <v>0</v>
          </cell>
          <cell r="D242" t="str">
            <v>3.2.9.1.1</v>
          </cell>
          <cell r="E242" t="str">
            <v>Protección de taludes con hidrosiembra controlada</v>
          </cell>
          <cell r="F242" t="str">
            <v>M2</v>
          </cell>
          <cell r="G242">
            <v>0</v>
          </cell>
          <cell r="H242">
            <v>36968</v>
          </cell>
          <cell r="K242">
            <v>8</v>
          </cell>
          <cell r="L242" t="str">
            <v>OBRAS VARIAS</v>
          </cell>
          <cell r="M242" t="str">
            <v>Protección vegetal de taludes</v>
          </cell>
        </row>
        <row r="243">
          <cell r="A243" t="str">
            <v>811.1</v>
          </cell>
          <cell r="B243" t="str">
            <v>811-07</v>
          </cell>
          <cell r="C243">
            <v>0</v>
          </cell>
          <cell r="D243" t="str">
            <v>3.2.10.1</v>
          </cell>
          <cell r="E243" t="str">
            <v>Producto enrollado para control de erosión del tipo _________</v>
          </cell>
          <cell r="F243" t="str">
            <v>M2</v>
          </cell>
          <cell r="G243">
            <v>0</v>
          </cell>
          <cell r="H243">
            <v>0</v>
          </cell>
          <cell r="K243">
            <v>8</v>
          </cell>
          <cell r="L243" t="str">
            <v>OBRAS VARIAS</v>
          </cell>
          <cell r="M243" t="str">
            <v>Productos enrollados para control de erosión</v>
          </cell>
        </row>
        <row r="244">
          <cell r="A244" t="str">
            <v>812.1</v>
          </cell>
          <cell r="B244" t="str">
            <v>812-07</v>
          </cell>
          <cell r="C244">
            <v>0</v>
          </cell>
          <cell r="D244" t="str">
            <v> 3.3.6.10.3 </v>
          </cell>
          <cell r="E244" t="str">
            <v>Recubrimiento con malla y mortero 1:4 de e = ____ cm</v>
          </cell>
          <cell r="F244" t="str">
            <v>M2</v>
          </cell>
          <cell r="G244">
            <v>0</v>
          </cell>
          <cell r="H244">
            <v>0</v>
          </cell>
          <cell r="K244">
            <v>8</v>
          </cell>
          <cell r="L244" t="str">
            <v>OBRAS VARIAS</v>
          </cell>
          <cell r="M244" t="str">
            <v>Recubrimiento de taludes con malla y mortero</v>
          </cell>
        </row>
        <row r="245">
          <cell r="A245" t="str">
            <v>900.1</v>
          </cell>
          <cell r="B245" t="str">
            <v>900-07</v>
          </cell>
          <cell r="C245">
            <v>0</v>
          </cell>
          <cell r="D245" t="str">
            <v xml:space="preserve">3.6.9.3.1   </v>
          </cell>
          <cell r="E245" t="str">
            <v xml:space="preserve">Transporte de materiales provenientes de la excavación de la explanación, canales y préstamos, entre cien metros(100 m) y mil metros(1.000 m) de distancia. </v>
          </cell>
          <cell r="F245" t="str">
            <v>M3-E</v>
          </cell>
          <cell r="G245">
            <v>0</v>
          </cell>
          <cell r="H245">
            <v>0</v>
          </cell>
          <cell r="K245">
            <v>9</v>
          </cell>
          <cell r="L245" t="str">
            <v>TRANSPORTE</v>
          </cell>
          <cell r="M245" t="str">
            <v xml:space="preserve">Transporte de materiales provenientes de excavaciones y derrumbes </v>
          </cell>
        </row>
        <row r="246">
          <cell r="A246" t="str">
            <v>900.2</v>
          </cell>
          <cell r="B246" t="str">
            <v>900-07</v>
          </cell>
          <cell r="C246" t="str">
            <v>3.6.9.3.1</v>
          </cell>
          <cell r="D246" t="str">
            <v xml:space="preserve">3.6.9.3.1   </v>
          </cell>
          <cell r="E246" t="str">
            <v xml:space="preserve">Transporte de materiales provenientes de la excavación de la explanación, canales y  préstamos para distancias mayores de mil metros (1.000 m) </v>
          </cell>
          <cell r="F246" t="str">
            <v>M3-km</v>
          </cell>
          <cell r="G246">
            <v>1</v>
          </cell>
          <cell r="H246">
            <v>1014</v>
          </cell>
          <cell r="K246">
            <v>9</v>
          </cell>
          <cell r="L246" t="str">
            <v>TRANSPORTE</v>
          </cell>
          <cell r="M246" t="str">
            <v xml:space="preserve">Transporte de materiales provenientes de excavaciones y derrumbes </v>
          </cell>
        </row>
        <row r="247">
          <cell r="A247" t="str">
            <v>900.3</v>
          </cell>
          <cell r="B247" t="str">
            <v>900-07</v>
          </cell>
          <cell r="C247">
            <v>0</v>
          </cell>
          <cell r="D247" t="str">
            <v xml:space="preserve">3.6.9.3.1   </v>
          </cell>
          <cell r="E247" t="str">
            <v xml:space="preserve">Transporte de materiales provenientes de derrumbes </v>
          </cell>
          <cell r="F247" t="str">
            <v>M3-km</v>
          </cell>
          <cell r="G247">
            <v>0</v>
          </cell>
          <cell r="H247">
            <v>1014</v>
          </cell>
          <cell r="K247">
            <v>9</v>
          </cell>
          <cell r="L247" t="str">
            <v>TRANSPORTE</v>
          </cell>
          <cell r="M247" t="str">
            <v xml:space="preserve">Transporte de materiales provenientes de excavaciones y derrumbes </v>
          </cell>
        </row>
        <row r="248">
          <cell r="A248" t="str">
            <v>225P</v>
          </cell>
          <cell r="B248">
            <v>0</v>
          </cell>
          <cell r="C248">
            <v>0</v>
          </cell>
          <cell r="D248" t="str">
            <v>3.2.8.1.1 </v>
          </cell>
          <cell r="E248" t="str">
            <v>Conformación de botaderos y escombreras</v>
          </cell>
          <cell r="F248" t="str">
            <v>M3</v>
          </cell>
          <cell r="G248">
            <v>0</v>
          </cell>
          <cell r="H248">
            <v>2321</v>
          </cell>
        </row>
        <row r="249">
          <cell r="A249" t="str">
            <v>633-3P</v>
          </cell>
          <cell r="B249" t="str">
            <v>633-P</v>
          </cell>
          <cell r="C249">
            <v>0</v>
          </cell>
          <cell r="D249" t="e">
            <v>#N/A</v>
          </cell>
          <cell r="E249" t="str">
            <v>Mortero para revestimiento de alcantarilla (Mortero 1:4)</v>
          </cell>
          <cell r="F249" t="str">
            <v>M2</v>
          </cell>
          <cell r="G249">
            <v>1</v>
          </cell>
          <cell r="H249">
            <v>61550</v>
          </cell>
        </row>
        <row r="250">
          <cell r="A250" t="str">
            <v>235-1P</v>
          </cell>
          <cell r="B250" t="str">
            <v>235-P</v>
          </cell>
          <cell r="C250">
            <v>0</v>
          </cell>
          <cell r="D250" t="e">
            <v>#N/A</v>
          </cell>
          <cell r="E250" t="str">
            <v>Descoles en sacos de suelo cemento 5:1</v>
          </cell>
          <cell r="F250" t="str">
            <v>ML</v>
          </cell>
          <cell r="G250">
            <v>1</v>
          </cell>
          <cell r="H250">
            <v>190961</v>
          </cell>
        </row>
        <row r="251">
          <cell r="E251">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Set>
  </externalBook>
</externalLink>
</file>

<file path=xl/externalLinks/externalLink104.xml><?xml version="1.0" encoding="utf-8"?>
<externalLink xmlns="http://schemas.openxmlformats.org/spreadsheetml/2006/main">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106.xml><?xml version="1.0" encoding="utf-8"?>
<externalLink xmlns="http://schemas.openxmlformats.org/spreadsheetml/2006/main">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7.xml><?xml version="1.0" encoding="utf-8"?>
<externalLink xmlns="http://schemas.openxmlformats.org/spreadsheetml/2006/main">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Set>
  </externalBook>
</externalLink>
</file>

<file path=xl/externalLinks/externalLink108.xml><?xml version="1.0" encoding="utf-8"?>
<externalLink xmlns="http://schemas.openxmlformats.org/spreadsheetml/2006/main">
  <externalBook xmlns:r="http://schemas.openxmlformats.org/officeDocument/2006/relationships" r:id="rId1">
    <sheetNames>
      <sheetName val="Itemes Renovación"/>
      <sheetName val="Formulario N° 4"/>
      <sheetName val="MATERIALES"/>
      <sheetName val="EQUIPO"/>
    </sheetNames>
    <sheetDataSet>
      <sheetData sheetId="0"/>
      <sheetData sheetId="1" refreshError="1"/>
      <sheetData sheetId="2" refreshError="1"/>
      <sheetData sheetId="3" refreshError="1"/>
    </sheetDataSet>
  </externalBook>
</externalLink>
</file>

<file path=xl/externalLinks/externalLink109.xml><?xml version="1.0" encoding="utf-8"?>
<externalLink xmlns="http://schemas.openxmlformats.org/spreadsheetml/2006/main">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10.xml><?xml version="1.0" encoding="utf-8"?>
<externalLink xmlns="http://schemas.openxmlformats.org/spreadsheetml/2006/main">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12.xml><?xml version="1.0" encoding="utf-8"?>
<externalLink xmlns="http://schemas.openxmlformats.org/spreadsheetml/2006/main">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13.xml><?xml version="1.0" encoding="utf-8"?>
<externalLink xmlns="http://schemas.openxmlformats.org/spreadsheetml/2006/main">
  <externalBook xmlns:r="http://schemas.openxmlformats.org/officeDocument/2006/relationships" r:id="rId1">
    <sheetNames>
      <sheetName val="GENERAL"/>
      <sheetName val="DATOS"/>
      <sheetName val="RESULTADOS"/>
    </sheetNames>
    <sheetDataSet>
      <sheetData sheetId="0" refreshError="1">
        <row r="8">
          <cell r="A8">
            <v>2.5</v>
          </cell>
        </row>
      </sheetData>
      <sheetData sheetId="1"/>
      <sheetData sheetId="2"/>
    </sheetDataSet>
  </externalBook>
</externalLink>
</file>

<file path=xl/externalLinks/externalLink114.xml><?xml version="1.0" encoding="utf-8"?>
<externalLink xmlns="http://schemas.openxmlformats.org/spreadsheetml/2006/main">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5.xml><?xml version="1.0" encoding="utf-8"?>
<externalLink xmlns="http://schemas.openxmlformats.org/spreadsheetml/2006/main">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6.xml><?xml version="1.0" encoding="utf-8"?>
<externalLink xmlns="http://schemas.openxmlformats.org/spreadsheetml/2006/main">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76">
          <cell r="A76" t="str">
            <v>CODIGO</v>
          </cell>
          <cell r="B76" t="str">
            <v>DESCRIPCION</v>
          </cell>
          <cell r="C76" t="str">
            <v>MARCA</v>
          </cell>
          <cell r="D76" t="str">
            <v>TIPO</v>
          </cell>
          <cell r="E76" t="str">
            <v>TARIFA/HORA</v>
          </cell>
        </row>
        <row r="77">
          <cell r="A77" t="str">
            <v>Q0002</v>
          </cell>
          <cell r="B77" t="str">
            <v>RETROEXCAVADORA</v>
          </cell>
          <cell r="C77" t="str">
            <v>CASE</v>
          </cell>
          <cell r="D77" t="str">
            <v>GENERICO</v>
          </cell>
          <cell r="E77">
            <v>40000</v>
          </cell>
        </row>
        <row r="78">
          <cell r="A78" t="str">
            <v>Q0003</v>
          </cell>
          <cell r="B78" t="str">
            <v>MOTONIVELADORA</v>
          </cell>
          <cell r="C78" t="str">
            <v>CASE</v>
          </cell>
          <cell r="D78" t="str">
            <v>GENERICO</v>
          </cell>
          <cell r="E78">
            <v>35000</v>
          </cell>
        </row>
        <row r="79">
          <cell r="A79" t="str">
            <v>Q0004</v>
          </cell>
          <cell r="B79" t="str">
            <v>CARGADOR</v>
          </cell>
          <cell r="C79" t="str">
            <v>CATERPILLAR</v>
          </cell>
          <cell r="D79" t="str">
            <v>DIESEL</v>
          </cell>
          <cell r="E79">
            <v>30000</v>
          </cell>
        </row>
        <row r="80">
          <cell r="A80" t="str">
            <v>Q0005</v>
          </cell>
          <cell r="B80" t="str">
            <v>RANA</v>
          </cell>
          <cell r="C80" t="str">
            <v>RENE</v>
          </cell>
          <cell r="D80" t="str">
            <v>GASOLINA</v>
          </cell>
          <cell r="E80">
            <v>3000</v>
          </cell>
        </row>
        <row r="81">
          <cell r="A81" t="str">
            <v>Q0006</v>
          </cell>
          <cell r="B81" t="str">
            <v>COMPACTADOR</v>
          </cell>
          <cell r="C81" t="str">
            <v>CATERPILLAR</v>
          </cell>
          <cell r="D81" t="str">
            <v>DIESEL</v>
          </cell>
          <cell r="E81">
            <v>30000</v>
          </cell>
        </row>
        <row r="82">
          <cell r="A82" t="str">
            <v>Q0007</v>
          </cell>
          <cell r="B82" t="str">
            <v>CARROTANQUE</v>
          </cell>
          <cell r="C82" t="str">
            <v>FORD</v>
          </cell>
          <cell r="D82" t="str">
            <v>GASOLINA</v>
          </cell>
          <cell r="E82">
            <v>6000</v>
          </cell>
        </row>
        <row r="83">
          <cell r="A83" t="str">
            <v>Q0008</v>
          </cell>
          <cell r="B83" t="str">
            <v>FINISHER</v>
          </cell>
          <cell r="C83" t="str">
            <v>JOHN DEERE</v>
          </cell>
          <cell r="D83" t="str">
            <v>DISEL</v>
          </cell>
          <cell r="E83">
            <v>50000</v>
          </cell>
        </row>
        <row r="84">
          <cell r="A84" t="str">
            <v>Q0009</v>
          </cell>
          <cell r="B84" t="str">
            <v>IRRIGADOR DE ASFALTO</v>
          </cell>
          <cell r="D84" t="str">
            <v>REGADERA</v>
          </cell>
          <cell r="E84">
            <v>7000</v>
          </cell>
        </row>
        <row r="85">
          <cell r="A85" t="str">
            <v>Q0010</v>
          </cell>
          <cell r="B85" t="str">
            <v>VOLQUETA 3 M3</v>
          </cell>
          <cell r="C85" t="str">
            <v>KODIAC</v>
          </cell>
          <cell r="D85" t="str">
            <v>10 TON</v>
          </cell>
          <cell r="E85">
            <v>5000</v>
          </cell>
        </row>
        <row r="86">
          <cell r="A86" t="str">
            <v>Q0011</v>
          </cell>
          <cell r="B86" t="str">
            <v>BULLDOZER</v>
          </cell>
          <cell r="C86" t="str">
            <v>CATERPILLAR</v>
          </cell>
          <cell r="D86" t="str">
            <v>D-6</v>
          </cell>
          <cell r="E86">
            <v>35000</v>
          </cell>
        </row>
        <row r="87">
          <cell r="A87" t="str">
            <v>Q0012</v>
          </cell>
          <cell r="B87" t="str">
            <v>VIBRADOR DE CONCRETO</v>
          </cell>
          <cell r="C87" t="str">
            <v>SIMA</v>
          </cell>
          <cell r="D87" t="str">
            <v>GENERICO</v>
          </cell>
          <cell r="E87">
            <v>1000</v>
          </cell>
        </row>
        <row r="88">
          <cell r="A88" t="str">
            <v>Q0020</v>
          </cell>
          <cell r="B88" t="str">
            <v>VIBRO COMPACTADOR</v>
          </cell>
          <cell r="C88" t="str">
            <v>CASE</v>
          </cell>
          <cell r="D88" t="str">
            <v>GENERICO</v>
          </cell>
          <cell r="E88">
            <v>25000</v>
          </cell>
        </row>
        <row r="89">
          <cell r="A89" t="str">
            <v>Q0023</v>
          </cell>
          <cell r="B89" t="str">
            <v>MEZCLADORA</v>
          </cell>
          <cell r="C89" t="str">
            <v>SEMCO</v>
          </cell>
          <cell r="D89" t="str">
            <v>GASOLINA</v>
          </cell>
          <cell r="E89">
            <v>4000</v>
          </cell>
        </row>
        <row r="90">
          <cell r="A90" t="str">
            <v>Q0024</v>
          </cell>
          <cell r="B90" t="str">
            <v>GRUA SENCILLA</v>
          </cell>
          <cell r="C90" t="str">
            <v>DEGROUP</v>
          </cell>
          <cell r="D90" t="str">
            <v>GASOLINA</v>
          </cell>
          <cell r="E90">
            <v>25000</v>
          </cell>
        </row>
        <row r="91">
          <cell r="A91" t="str">
            <v>Q0025</v>
          </cell>
          <cell r="B91" t="str">
            <v>MOTOBOMBA</v>
          </cell>
          <cell r="C91" t="str">
            <v>YAMAHA</v>
          </cell>
          <cell r="D91" t="str">
            <v>ELECTRICO</v>
          </cell>
          <cell r="E91">
            <v>2500</v>
          </cell>
        </row>
        <row r="92">
          <cell r="A92" t="str">
            <v>Q0035</v>
          </cell>
          <cell r="B92" t="str">
            <v>BENITIN</v>
          </cell>
          <cell r="C92" t="str">
            <v>TANDEN</v>
          </cell>
          <cell r="D92" t="str">
            <v>GENERICO</v>
          </cell>
          <cell r="E92">
            <v>5000</v>
          </cell>
        </row>
        <row r="93">
          <cell r="A93" t="str">
            <v>Q0087</v>
          </cell>
          <cell r="B93" t="str">
            <v>PLACA VIBRATORIA</v>
          </cell>
          <cell r="C93" t="str">
            <v>SEMCO</v>
          </cell>
          <cell r="D93" t="str">
            <v>RANA</v>
          </cell>
          <cell r="E93">
            <v>1500</v>
          </cell>
        </row>
        <row r="94">
          <cell r="A94" t="str">
            <v>Q0099</v>
          </cell>
          <cell r="B94" t="str">
            <v>HERRAMIENTA MENOR</v>
          </cell>
          <cell r="C94" t="str">
            <v>-</v>
          </cell>
          <cell r="D94" t="str">
            <v>-</v>
          </cell>
          <cell r="E94">
            <v>1000</v>
          </cell>
        </row>
        <row r="95">
          <cell r="A95" t="str">
            <v>Q0103</v>
          </cell>
          <cell r="B95" t="str">
            <v>EQUIPO DE TOPOGRAFIA</v>
          </cell>
          <cell r="C95" t="str">
            <v>TRIMBLE</v>
          </cell>
          <cell r="D95" t="str">
            <v>GENERICO</v>
          </cell>
          <cell r="E95">
            <v>2000</v>
          </cell>
        </row>
        <row r="96">
          <cell r="A96" t="str">
            <v>Q0107</v>
          </cell>
          <cell r="B96" t="str">
            <v>FORMALETA PAVIMENTO</v>
          </cell>
          <cell r="C96" t="str">
            <v>-</v>
          </cell>
          <cell r="D96" t="str">
            <v>GENERICO</v>
          </cell>
          <cell r="E96">
            <v>1000</v>
          </cell>
        </row>
        <row r="97">
          <cell r="A97" t="str">
            <v>Q0109</v>
          </cell>
          <cell r="B97" t="str">
            <v>FORMALETA SARDINEL</v>
          </cell>
          <cell r="C97" t="str">
            <v>-</v>
          </cell>
          <cell r="D97" t="str">
            <v>GENERICO</v>
          </cell>
          <cell r="E97">
            <v>1000</v>
          </cell>
        </row>
        <row r="98">
          <cell r="A98" t="str">
            <v>Q0120</v>
          </cell>
          <cell r="B98" t="str">
            <v>EQUIPO DE DEMARCACION</v>
          </cell>
          <cell r="D98" t="str">
            <v>GENERICO</v>
          </cell>
          <cell r="E98">
            <v>17000</v>
          </cell>
        </row>
        <row r="99">
          <cell r="A99" t="str">
            <v>Q9999</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17.xml><?xml version="1.0" encoding="utf-8"?>
<externalLink xmlns="http://schemas.openxmlformats.org/spreadsheetml/2006/main">
  <externalBook xmlns:r="http://schemas.openxmlformats.org/officeDocument/2006/relationships" r:id="rId1">
    <sheetNames>
      <sheetName val="Informe Semanal 1"/>
    </sheetNames>
    <sheetDataSet>
      <sheetData sheetId="0" refreshError="1"/>
    </sheetDataSet>
  </externalBook>
</externalLink>
</file>

<file path=xl/externalLinks/externalLink118.xml><?xml version="1.0" encoding="utf-8"?>
<externalLink xmlns="http://schemas.openxmlformats.org/spreadsheetml/2006/main">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119.xml><?xml version="1.0" encoding="utf-8"?>
<externalLink xmlns="http://schemas.openxmlformats.org/spreadsheetml/2006/main">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Set>
  </externalBook>
</externalLink>
</file>

<file path=xl/externalLinks/externalLink120.xml><?xml version="1.0" encoding="utf-8"?>
<externalLink xmlns="http://schemas.openxmlformats.org/spreadsheetml/2006/main">
  <externalBook xmlns:r="http://schemas.openxmlformats.org/officeDocument/2006/relationships" r:id="rId1">
    <sheetNames>
      <sheetName val="PRESUPUESTO"/>
      <sheetName val="INDICE"/>
      <sheetName val="Equipo"/>
      <sheetName val="materiales"/>
      <sheetName val="otros"/>
      <sheetName val="LOCALIZACION ESTRUCTURAS"/>
      <sheetName val="LOCALIZACION CARRETERAS"/>
      <sheetName val="200.1"/>
      <sheetName val="200.2"/>
      <sheetName val="201.1"/>
      <sheetName val="201.2"/>
      <sheetName val="201.1 ciclopeo"/>
      <sheetName val="201.2 reforzado"/>
      <sheetName val="201.3"/>
      <sheetName val="201.4"/>
      <sheetName val="201.8"/>
      <sheetName val="201.11"/>
      <sheetName val="201.12"/>
      <sheetName val="201.13"/>
      <sheetName val="201.14"/>
      <sheetName val="201.15"/>
      <sheetName val="201.16"/>
      <sheetName val="201,18"/>
      <sheetName val="201,19"/>
      <sheetName val="201,20"/>
      <sheetName val="201,21"/>
      <sheetName val="201,22"/>
      <sheetName val="210.1"/>
      <sheetName val="210.2"/>
      <sheetName val="210.2 OTRA"/>
      <sheetName val="210.3"/>
      <sheetName val="211"/>
      <sheetName val="220"/>
      <sheetName val="221.1"/>
      <sheetName val="221.2"/>
      <sheetName val="225P"/>
      <sheetName val="230.1"/>
      <sheetName val="230.2"/>
      <sheetName val="231"/>
      <sheetName val="232"/>
      <sheetName val="234,1"/>
      <sheetName val="310"/>
      <sheetName val="311"/>
      <sheetName val="311-1307"/>
      <sheetName val="311-5002"/>
      <sheetName val="311P1"/>
      <sheetName val="311P2"/>
      <sheetName val="311P3"/>
      <sheetName val="312,1"/>
      <sheetName val="312,2"/>
      <sheetName val="312,3"/>
      <sheetName val="312,4"/>
      <sheetName val="320.1"/>
      <sheetName val="320.1.2"/>
      <sheetName val="320.1.3"/>
      <sheetName val="320.2"/>
      <sheetName val="330.1"/>
      <sheetName val="330.2"/>
      <sheetName val="340.1"/>
      <sheetName val="340.2"/>
      <sheetName val="340.3"/>
      <sheetName val="341.1"/>
      <sheetName val="341.2"/>
      <sheetName val="342"/>
      <sheetName val="342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
      <sheetName val="450.P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
      <sheetName val="462.1.2"/>
      <sheetName val="462.1.3"/>
      <sheetName val="462.1.4"/>
      <sheetName val="462.2"/>
      <sheetName val="464,1"/>
      <sheetName val="464,2"/>
      <sheetName val="464,3"/>
      <sheetName val="464.4"/>
      <sheetName val="465,1"/>
      <sheetName val="466,1"/>
      <sheetName val="466.2"/>
      <sheetName val="500"/>
      <sheetName val="501"/>
      <sheetName val="510"/>
      <sheetName val="510P1"/>
      <sheetName val="510P2"/>
      <sheetName val="510P3"/>
      <sheetName val="600.1"/>
      <sheetName val="600.2"/>
      <sheetName val="600.2.2"/>
      <sheetName val="600.2.3"/>
      <sheetName val="600.4 P"/>
      <sheetName val="600.2.4"/>
      <sheetName val="600.2.5 "/>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23,1 ANCLAJES"/>
      <sheetName val="623,2"/>
      <sheetName val="630.1"/>
      <sheetName val="630.2"/>
      <sheetName val="630.3"/>
      <sheetName val="630.4"/>
      <sheetName val="630.5"/>
      <sheetName val="630.6"/>
      <sheetName val="630.7"/>
      <sheetName val="630P MORTERO 1,3"/>
      <sheetName val="631P BOLSACRETO"/>
      <sheetName val="632"/>
      <sheetName val="632P"/>
      <sheetName val="640.1"/>
      <sheetName val="640.1.2"/>
      <sheetName val="640.1.3"/>
      <sheetName val="640.2"/>
      <sheetName val="641"/>
      <sheetName val="641,2"/>
      <sheetName val="642.1"/>
      <sheetName val="642.2"/>
      <sheetName val="642P1 JUNTAS"/>
      <sheetName val="642P2 JUNTAS"/>
      <sheetName val="642P3 JUNTAS"/>
      <sheetName val="650.1"/>
      <sheetName val="650.2"/>
      <sheetName val="650.3"/>
      <sheetName val="650.3 OTRO"/>
      <sheetName val="650.4"/>
      <sheetName val="660.1"/>
      <sheetName val="660.3"/>
      <sheetName val="660.2"/>
      <sheetName val="661TIPO 1"/>
      <sheetName val="661 TIPO 2"/>
      <sheetName val="661 OTRO"/>
      <sheetName val="662.1"/>
      <sheetName val="662.2"/>
      <sheetName val="670.1"/>
      <sheetName val="670.2"/>
      <sheetName val="671.1"/>
      <sheetName val="671.2"/>
      <sheetName val="672"/>
      <sheetName val="673,1"/>
      <sheetName val="673.2"/>
      <sheetName val="673.3"/>
      <sheetName val="674,1"/>
      <sheetName val="674,2"/>
      <sheetName val="680.1"/>
      <sheetName val="680.2"/>
      <sheetName val="680.3"/>
      <sheetName val="680P"/>
      <sheetName val="681"/>
      <sheetName val="682"/>
      <sheetName val="682P"/>
      <sheetName val="683P"/>
      <sheetName val="690"/>
      <sheetName val="700.1"/>
      <sheetName val="700.2"/>
      <sheetName val="700.3"/>
      <sheetName val="700.4"/>
      <sheetName val="700P BANDAS SONORAS "/>
      <sheetName val="701"/>
      <sheetName val="710.1"/>
      <sheetName val="710.2"/>
      <sheetName val="710.3"/>
      <sheetName val="710.4"/>
      <sheetName val="710.5"/>
      <sheetName val="720"/>
      <sheetName val="730.1"/>
      <sheetName val="730.2"/>
      <sheetName val="730.3"/>
      <sheetName val="731"/>
      <sheetName val="740"/>
      <sheetName val="741"/>
      <sheetName val="800.1"/>
      <sheetName val="800.2"/>
      <sheetName val="800.3"/>
      <sheetName val="800.4"/>
      <sheetName val="800P"/>
      <sheetName val="801,1 ROCERIA"/>
      <sheetName val="801,2"/>
      <sheetName val="801.3"/>
      <sheetName val="801.4"/>
      <sheetName val="801.5"/>
      <sheetName val="801.6"/>
      <sheetName val="801.7"/>
      <sheetName val="810.1"/>
      <sheetName val="810.2"/>
      <sheetName val="810.3"/>
      <sheetName val="811"/>
      <sheetName val="812"/>
      <sheetName val="815P"/>
      <sheetName val="900.1"/>
      <sheetName val="900.2"/>
      <sheetName val="900.3"/>
      <sheetName val="231P"/>
      <sheetName val="1000P"/>
      <sheetName val="1001P"/>
      <sheetName val="1200P"/>
      <sheetName val="1300P"/>
      <sheetName val="1400P"/>
      <sheetName val="Hoja1"/>
      <sheetName val="Hoja2"/>
      <sheetName val="Hoja3"/>
    </sheetNames>
    <sheetDataSet>
      <sheetData sheetId="0"/>
      <sheetData sheetId="1">
        <row r="1">
          <cell r="A1" t="str">
            <v>GRUPO</v>
          </cell>
          <cell r="B1">
            <v>2</v>
          </cell>
        </row>
        <row r="2">
          <cell r="A2" t="str">
            <v>Administrador</v>
          </cell>
          <cell r="B2" t="str">
            <v>CONSORCIO CJ</v>
          </cell>
        </row>
        <row r="3">
          <cell r="A3">
            <v>1307</v>
          </cell>
          <cell r="B3" t="str">
            <v>Nóvita - Las Animas - Quibdó</v>
          </cell>
          <cell r="C3" t="str">
            <v>Las Animas  - Certeguí (PR 43+0000 - PR 55+0000)</v>
          </cell>
        </row>
        <row r="4">
          <cell r="A4">
            <v>5001</v>
          </cell>
          <cell r="B4" t="str">
            <v>Nuquí - La Ye (Las Animas)</v>
          </cell>
          <cell r="C4" t="str">
            <v>Nuquí - La Ye (Las Animas) (PR 60+0000 - PR 130+0000)</v>
          </cell>
        </row>
        <row r="5">
          <cell r="A5">
            <v>5002</v>
          </cell>
          <cell r="B5" t="str">
            <v>Las Animas - Santa Cecilia</v>
          </cell>
          <cell r="C5" t="str">
            <v>Las Animas - Mumbu (PR 0+0000 - PR 50+0000)</v>
          </cell>
        </row>
        <row r="7">
          <cell r="A7" t="str">
            <v>ITEM</v>
          </cell>
          <cell r="B7" t="str">
            <v>DESCRIPCION</v>
          </cell>
          <cell r="C7" t="str">
            <v>UNIDAD</v>
          </cell>
          <cell r="D7" t="str">
            <v>COSTO TOTAL</v>
          </cell>
        </row>
        <row r="8">
          <cell r="A8" t="str">
            <v>200P1</v>
          </cell>
          <cell r="B8" t="str">
            <v>LOCALIZACION ESTRUCTURAS</v>
          </cell>
          <cell r="C8" t="str">
            <v>M²</v>
          </cell>
          <cell r="D8">
            <v>865</v>
          </cell>
        </row>
        <row r="9">
          <cell r="A9" t="str">
            <v>200P2</v>
          </cell>
          <cell r="B9" t="str">
            <v>LOCALIZACION CARRETERAS</v>
          </cell>
          <cell r="C9" t="str">
            <v>ML</v>
          </cell>
          <cell r="D9">
            <v>1054</v>
          </cell>
        </row>
        <row r="10">
          <cell r="A10">
            <v>200.1</v>
          </cell>
          <cell r="B10" t="str">
            <v xml:space="preserve"> DESMONTE Y LIMPIEZA EN BOSQUE           </v>
          </cell>
          <cell r="C10" t="str">
            <v xml:space="preserve"> HA</v>
          </cell>
          <cell r="D10">
            <v>1171398</v>
          </cell>
        </row>
        <row r="11">
          <cell r="A11">
            <v>200.2</v>
          </cell>
          <cell r="B11" t="str">
            <v xml:space="preserve">DESMONTE Y LIMPIEZA EN ZONAS NO BOSCOSAS           </v>
          </cell>
          <cell r="C11" t="str">
            <v xml:space="preserve"> HA</v>
          </cell>
          <cell r="D11">
            <v>738910.71428571432</v>
          </cell>
        </row>
        <row r="12">
          <cell r="A12" t="str">
            <v>201,1P Y 201.5P</v>
          </cell>
          <cell r="B12" t="str">
            <v>DEMOLICIÓN DE EDIFICACIONES.</v>
          </cell>
          <cell r="C12" t="str">
            <v>M²</v>
          </cell>
          <cell r="D12">
            <v>7573</v>
          </cell>
        </row>
        <row r="13">
          <cell r="A13" t="str">
            <v>201,2 Y 201.6</v>
          </cell>
          <cell r="B13" t="str">
            <v>DEMOLICION DE ESTRUCTURAS</v>
          </cell>
          <cell r="C13" t="str">
            <v>M³</v>
          </cell>
          <cell r="D13">
            <v>73767</v>
          </cell>
        </row>
        <row r="14">
          <cell r="A14" t="str">
            <v>201,2P</v>
          </cell>
          <cell r="B14" t="str">
            <v>DEMOLICION DE ESTRUCTURAS (CONCRETO CICLOPEO)</v>
          </cell>
          <cell r="C14" t="str">
            <v>M³</v>
          </cell>
          <cell r="D14">
            <v>56922</v>
          </cell>
        </row>
        <row r="15">
          <cell r="A15" t="str">
            <v>201,2P</v>
          </cell>
          <cell r="B15" t="str">
            <v>DEMOLICION DE ESTRUCTURAS (CONCRETO REFORZADO)</v>
          </cell>
          <cell r="C15" t="str">
            <v>M³</v>
          </cell>
          <cell r="D15">
            <v>85291</v>
          </cell>
        </row>
        <row r="16">
          <cell r="A16" t="str">
            <v>201,3 Y 201.9</v>
          </cell>
          <cell r="B16" t="str">
            <v xml:space="preserve">DEMOLICION PISOS, ANDENES Y BORDILLOS DE CONCRETO.  </v>
          </cell>
          <cell r="C16" t="str">
            <v>M³</v>
          </cell>
          <cell r="D16">
            <v>64122</v>
          </cell>
        </row>
        <row r="17">
          <cell r="A17">
            <v>201.8</v>
          </cell>
          <cell r="B17" t="str">
            <v xml:space="preserve">DEMOLICION DE PAVIMENTOS DE CONCRETO.    </v>
          </cell>
          <cell r="C17" t="str">
            <v>M³</v>
          </cell>
          <cell r="D17">
            <v>105965</v>
          </cell>
        </row>
        <row r="18">
          <cell r="A18">
            <v>201.4</v>
          </cell>
          <cell r="B18" t="str">
            <v xml:space="preserve">DEMOLICION DE OBSTACULOS.   </v>
          </cell>
          <cell r="C18" t="str">
            <v>M³</v>
          </cell>
          <cell r="D18">
            <v>0</v>
          </cell>
        </row>
        <row r="19">
          <cell r="A19">
            <v>201.11</v>
          </cell>
          <cell r="B19" t="str">
            <v xml:space="preserve">DESMONTAJE Y TRASLADO DE ESTRUCTURAS METALICAS. </v>
          </cell>
          <cell r="C19" t="str">
            <v>KG</v>
          </cell>
          <cell r="D19">
            <v>331</v>
          </cell>
        </row>
        <row r="20">
          <cell r="A20">
            <v>201.12</v>
          </cell>
          <cell r="B20" t="str">
            <v xml:space="preserve">REMOCION DE ESPECIES VEGETALES    </v>
          </cell>
          <cell r="C20" t="str">
            <v xml:space="preserve">UNIDAD </v>
          </cell>
          <cell r="D20">
            <v>204620</v>
          </cell>
        </row>
        <row r="21">
          <cell r="A21">
            <v>201.13</v>
          </cell>
          <cell r="B21" t="str">
            <v>REMOCION DE OBSTACULOS</v>
          </cell>
          <cell r="C21" t="str">
            <v>U Y ML</v>
          </cell>
          <cell r="D21">
            <v>0</v>
          </cell>
        </row>
        <row r="22">
          <cell r="A22">
            <v>201.14</v>
          </cell>
          <cell r="B22" t="str">
            <v xml:space="preserve">REMOCION SERVICIOS EXISTENTES    </v>
          </cell>
          <cell r="C22" t="str">
            <v>U</v>
          </cell>
          <cell r="D22">
            <v>0</v>
          </cell>
        </row>
        <row r="23">
          <cell r="A23">
            <v>201.15</v>
          </cell>
          <cell r="B23" t="str">
            <v>REMOCION DE ALCANTARILLAS</v>
          </cell>
          <cell r="C23" t="str">
            <v>ML</v>
          </cell>
          <cell r="D23">
            <v>41079</v>
          </cell>
        </row>
        <row r="24">
          <cell r="A24">
            <v>201.16</v>
          </cell>
          <cell r="B24" t="str">
            <v xml:space="preserve">REMOCION DE CERCAS DE ALAMBRE       </v>
          </cell>
          <cell r="C24" t="str">
            <v>ML</v>
          </cell>
          <cell r="D24">
            <v>2862</v>
          </cell>
        </row>
        <row r="25">
          <cell r="A25">
            <v>201.18</v>
          </cell>
          <cell r="B25" t="str">
            <v>TRASLADO DE POSTES</v>
          </cell>
          <cell r="C25" t="str">
            <v>U</v>
          </cell>
          <cell r="D25">
            <v>660944</v>
          </cell>
        </row>
        <row r="26">
          <cell r="A26">
            <v>201.19</v>
          </cell>
          <cell r="B26" t="str">
            <v>TRASLADO DE TORRES</v>
          </cell>
          <cell r="C26" t="str">
            <v>U</v>
          </cell>
          <cell r="D26">
            <v>0</v>
          </cell>
        </row>
        <row r="27">
          <cell r="A27">
            <v>201.2</v>
          </cell>
          <cell r="B27" t="str">
            <v>REMOCION DE RIELES</v>
          </cell>
          <cell r="C27" t="str">
            <v>ML</v>
          </cell>
          <cell r="D27">
            <v>0</v>
          </cell>
        </row>
        <row r="28">
          <cell r="A28">
            <v>201.21</v>
          </cell>
          <cell r="B28" t="str">
            <v>REMOCION DE DEENSAS METALICAS</v>
          </cell>
          <cell r="C28" t="str">
            <v>ML</v>
          </cell>
          <cell r="D28">
            <v>6563</v>
          </cell>
        </row>
        <row r="29">
          <cell r="A29">
            <v>201.22</v>
          </cell>
          <cell r="B29" t="str">
            <v>REMOCION DE BARRERAS DE SEGURIDAD</v>
          </cell>
          <cell r="C29" t="str">
            <v>ML</v>
          </cell>
          <cell r="D29">
            <v>0</v>
          </cell>
        </row>
        <row r="30">
          <cell r="A30">
            <v>210.1</v>
          </cell>
          <cell r="B30" t="str">
            <v>EXCAVACIÓN SIN CLASIFICAR DE LA EXPLANACIÓN, CANALES Y PRÉSTAMOS</v>
          </cell>
          <cell r="C30" t="str">
            <v>M³</v>
          </cell>
          <cell r="D30">
            <v>5402</v>
          </cell>
        </row>
        <row r="31">
          <cell r="A31">
            <v>210.2</v>
          </cell>
          <cell r="B31" t="str">
            <v xml:space="preserve">EXCAVACION EN ROCA DE LA EXPLANACION, CANALES Y PRESTAMOS </v>
          </cell>
          <cell r="C31" t="str">
            <v>M³</v>
          </cell>
          <cell r="D31">
            <v>15018</v>
          </cell>
        </row>
        <row r="32">
          <cell r="A32" t="str">
            <v>210,2 OTRA</v>
          </cell>
          <cell r="B32" t="str">
            <v xml:space="preserve"> EXCAVACION EN ROCA DE LA EXPLANACION, CANALES Y PRESTAMOS (sin explosivos)        </v>
          </cell>
          <cell r="C32" t="str">
            <v>M³</v>
          </cell>
          <cell r="D32">
            <v>4573</v>
          </cell>
        </row>
        <row r="33">
          <cell r="A33">
            <v>210.3</v>
          </cell>
          <cell r="B33" t="str">
            <v xml:space="preserve">EXCAVACION EN MATERIAL COMUN DE LA EXPLANACION, CANALES Y PRESTAMOS         </v>
          </cell>
          <cell r="C33" t="str">
            <v>M³</v>
          </cell>
          <cell r="D33">
            <v>4052</v>
          </cell>
        </row>
        <row r="34">
          <cell r="A34">
            <v>211.1</v>
          </cell>
          <cell r="B34" t="str">
            <v>REMOCION DE DERRUMBES</v>
          </cell>
          <cell r="C34" t="str">
            <v>M³</v>
          </cell>
          <cell r="D34">
            <v>4280</v>
          </cell>
        </row>
        <row r="35">
          <cell r="A35">
            <v>220.1</v>
          </cell>
          <cell r="B35" t="str">
            <v>TERRAPLEN</v>
          </cell>
          <cell r="C35" t="str">
            <v>M³</v>
          </cell>
          <cell r="D35">
            <v>36235</v>
          </cell>
        </row>
        <row r="36">
          <cell r="A36">
            <v>221.1</v>
          </cell>
          <cell r="B36" t="str">
            <v>PEDRAPLEN COMPACTO</v>
          </cell>
          <cell r="C36" t="str">
            <v>M³</v>
          </cell>
          <cell r="D36">
            <v>14268</v>
          </cell>
        </row>
        <row r="37">
          <cell r="A37">
            <v>221.2</v>
          </cell>
          <cell r="B37" t="str">
            <v>PEDRAPLEN SUELTO</v>
          </cell>
          <cell r="C37" t="str">
            <v>M³</v>
          </cell>
          <cell r="D37">
            <v>8561</v>
          </cell>
        </row>
        <row r="38">
          <cell r="A38" t="str">
            <v>225P</v>
          </cell>
          <cell r="B38" t="str">
            <v xml:space="preserve">CONFORMACION DE BOTADERO O ESCOMBRERAS </v>
          </cell>
          <cell r="C38" t="str">
            <v>M³</v>
          </cell>
          <cell r="D38">
            <v>2267</v>
          </cell>
        </row>
        <row r="39">
          <cell r="A39">
            <v>230.1</v>
          </cell>
          <cell r="B39" t="str">
            <v>MEJORAMIENTO DE LA SUBRASANTE INVOLUCRA SUELO EXISTENTE</v>
          </cell>
          <cell r="C39" t="str">
            <v>M²</v>
          </cell>
          <cell r="D39">
            <v>972</v>
          </cell>
        </row>
        <row r="40">
          <cell r="A40">
            <v>230.2</v>
          </cell>
          <cell r="B40" t="str">
            <v>MEJORAMIENTO DE LA SUBRASANTE ADICIONANDO MATERIAL</v>
          </cell>
          <cell r="C40" t="str">
            <v>M³</v>
          </cell>
          <cell r="D40">
            <v>9718</v>
          </cell>
        </row>
        <row r="41">
          <cell r="A41">
            <v>231</v>
          </cell>
          <cell r="B41" t="str">
            <v>GEOTEXTIL PARA SEPARACION DE SUELOS DE SUBRASANTE Y CAPAS GRANULARES</v>
          </cell>
          <cell r="C41" t="str">
            <v>M²</v>
          </cell>
          <cell r="D41">
            <v>7352</v>
          </cell>
        </row>
        <row r="42">
          <cell r="A42">
            <v>232</v>
          </cell>
          <cell r="B42" t="str">
            <v>GEOTEXTIL PARA ESTABILIZACION DE SUELOS DE SUBRASANTE Y CAPAS GRANULARES</v>
          </cell>
          <cell r="C42" t="str">
            <v>M²</v>
          </cell>
          <cell r="D42">
            <v>7352</v>
          </cell>
        </row>
        <row r="43">
          <cell r="A43">
            <v>234.1</v>
          </cell>
          <cell r="B43" t="str">
            <v>AFINAMIENTO DE TALUDES</v>
          </cell>
          <cell r="C43" t="str">
            <v>M²</v>
          </cell>
          <cell r="D43">
            <v>14482</v>
          </cell>
        </row>
        <row r="44">
          <cell r="A44">
            <v>310.10000000000002</v>
          </cell>
          <cell r="B44" t="str">
            <v>CONFORMACION DE LA CALZADA EXISTENTE</v>
          </cell>
          <cell r="C44" t="str">
            <v>M²</v>
          </cell>
          <cell r="D44">
            <v>428</v>
          </cell>
        </row>
        <row r="45">
          <cell r="A45">
            <v>311.10000000000002</v>
          </cell>
          <cell r="B45" t="str">
            <v>AFIRMADO</v>
          </cell>
          <cell r="C45" t="str">
            <v>M³</v>
          </cell>
          <cell r="D45">
            <v>67405</v>
          </cell>
        </row>
        <row r="46">
          <cell r="A46" t="str">
            <v>311- 1307</v>
          </cell>
          <cell r="B46" t="str">
            <v>AFIRMADO 1307</v>
          </cell>
          <cell r="C46" t="str">
            <v>M³</v>
          </cell>
          <cell r="D46">
            <v>47093</v>
          </cell>
        </row>
        <row r="47">
          <cell r="A47" t="str">
            <v>311-5002</v>
          </cell>
          <cell r="B47" t="str">
            <v>AFIRMADO 5002</v>
          </cell>
          <cell r="C47" t="str">
            <v>M³</v>
          </cell>
          <cell r="D47">
            <v>53864</v>
          </cell>
        </row>
        <row r="48">
          <cell r="A48" t="str">
            <v>311P1</v>
          </cell>
          <cell r="B48" t="str">
            <v>AFIRMADO ESTABILIZADO CON CEMENTO</v>
          </cell>
          <cell r="C48" t="str">
            <v>M³</v>
          </cell>
          <cell r="D48">
            <v>82371</v>
          </cell>
        </row>
        <row r="49">
          <cell r="A49" t="str">
            <v>311P2</v>
          </cell>
          <cell r="B49" t="str">
            <v>AFIRMADO ESTABILIZADO CON CAL</v>
          </cell>
          <cell r="C49" t="str">
            <v>M³</v>
          </cell>
          <cell r="D49">
            <v>135723</v>
          </cell>
        </row>
        <row r="50">
          <cell r="A50" t="str">
            <v>311P3</v>
          </cell>
          <cell r="B50" t="str">
            <v>BACHEO DE CARRETERAS EN AFIRMADO</v>
          </cell>
          <cell r="C50" t="str">
            <v>M³</v>
          </cell>
          <cell r="D50">
            <v>65936</v>
          </cell>
        </row>
        <row r="51">
          <cell r="A51">
            <v>312.10000000000002</v>
          </cell>
          <cell r="B51" t="str">
            <v>TRATAMIENTO PALIATIVO DE POLVO APLICADO EN FORMA SOLIDA EN HOJUELAS</v>
          </cell>
          <cell r="C51" t="str">
            <v>KG</v>
          </cell>
          <cell r="D51">
            <v>0</v>
          </cell>
        </row>
        <row r="52">
          <cell r="A52">
            <v>312.2</v>
          </cell>
          <cell r="B52" t="str">
            <v>TRATAMIENTO PALIATIVO DE POLVO APLICADO EN FORMA SOLIDA EN ESFERA</v>
          </cell>
          <cell r="C52" t="str">
            <v>KG</v>
          </cell>
          <cell r="D52">
            <v>0</v>
          </cell>
        </row>
        <row r="53">
          <cell r="A53">
            <v>312.3</v>
          </cell>
          <cell r="B53" t="str">
            <v>TRATAMIENTO PALIATIVO DE POLVO APLICADO EN FORMA LIQUIDAD</v>
          </cell>
          <cell r="C53" t="str">
            <v>LT</v>
          </cell>
          <cell r="D53">
            <v>0</v>
          </cell>
        </row>
        <row r="54">
          <cell r="A54">
            <v>312.39999999999998</v>
          </cell>
          <cell r="B54" t="str">
            <v>MATERIAL GRANULAR DE ADICION</v>
          </cell>
          <cell r="C54" t="str">
            <v>M³</v>
          </cell>
          <cell r="D54">
            <v>0</v>
          </cell>
        </row>
        <row r="55">
          <cell r="A55">
            <v>320.10000000000002</v>
          </cell>
          <cell r="B55" t="str">
            <v>SUBBASE GRANULAR CBR&gt;20%</v>
          </cell>
          <cell r="C55" t="str">
            <v>M³</v>
          </cell>
          <cell r="D55">
            <v>87601</v>
          </cell>
        </row>
        <row r="56">
          <cell r="A56" t="str">
            <v>320.1.2</v>
          </cell>
          <cell r="B56" t="str">
            <v>SUBBASE GRANULAR CBR&gt;30%</v>
          </cell>
          <cell r="C56" t="str">
            <v>M³</v>
          </cell>
          <cell r="D56">
            <v>87601</v>
          </cell>
        </row>
        <row r="57">
          <cell r="A57" t="str">
            <v>320.1.3</v>
          </cell>
          <cell r="B57" t="str">
            <v>SUBBASE GRANULAR CBR&gt;40%</v>
          </cell>
          <cell r="C57" t="str">
            <v>M³</v>
          </cell>
          <cell r="D57">
            <v>79658</v>
          </cell>
        </row>
        <row r="58">
          <cell r="A58">
            <v>320.2</v>
          </cell>
          <cell r="B58" t="str">
            <v>SUBBASE GRANULAR PARA BACHEO</v>
          </cell>
          <cell r="C58" t="str">
            <v>M³</v>
          </cell>
          <cell r="D58">
            <v>151372</v>
          </cell>
        </row>
        <row r="59">
          <cell r="A59">
            <v>330.1</v>
          </cell>
          <cell r="B59" t="str">
            <v>BASE GRANULAR</v>
          </cell>
          <cell r="C59" t="str">
            <v>M³</v>
          </cell>
          <cell r="D59">
            <v>96558</v>
          </cell>
        </row>
        <row r="60">
          <cell r="A60">
            <v>330.2</v>
          </cell>
          <cell r="B60" t="str">
            <v>BASE GRANULAR PARA BACHEO</v>
          </cell>
          <cell r="C60" t="str">
            <v>M³</v>
          </cell>
          <cell r="D60">
            <v>168272</v>
          </cell>
        </row>
        <row r="61">
          <cell r="A61">
            <v>340.1</v>
          </cell>
          <cell r="B61" t="str">
            <v>BASE ESTABILIZADA CON EMULSION ASFALTICA BEE-1</v>
          </cell>
          <cell r="C61" t="str">
            <v>M³</v>
          </cell>
          <cell r="D61">
            <v>131567</v>
          </cell>
          <cell r="E61">
            <v>131567</v>
          </cell>
          <cell r="F61" t="str">
            <v>CON EMULSION</v>
          </cell>
        </row>
        <row r="62">
          <cell r="A62">
            <v>340.2</v>
          </cell>
          <cell r="B62" t="str">
            <v>BASE ESTABILIZADA CON EMULSION ASFALTICA BEE-2</v>
          </cell>
          <cell r="C62" t="str">
            <v>M³</v>
          </cell>
          <cell r="D62">
            <v>131567</v>
          </cell>
          <cell r="E62">
            <v>269281.74470000004</v>
          </cell>
          <cell r="F62" t="str">
            <v>CON EMULSION</v>
          </cell>
        </row>
        <row r="63">
          <cell r="A63">
            <v>340.3</v>
          </cell>
          <cell r="B63" t="str">
            <v>BASE ESTABILIZADA CON EMULSION ASFALTICA BEE-3</v>
          </cell>
          <cell r="C63" t="str">
            <v>M³</v>
          </cell>
          <cell r="D63">
            <v>131567</v>
          </cell>
          <cell r="E63">
            <v>131567</v>
          </cell>
          <cell r="F63" t="str">
            <v>CON EMULSION</v>
          </cell>
        </row>
        <row r="64">
          <cell r="A64">
            <v>341.1</v>
          </cell>
          <cell r="B64" t="str">
            <v>BASE ESTABILIZADA CON CEMENTO PORTLAND</v>
          </cell>
          <cell r="C64" t="str">
            <v>M³</v>
          </cell>
          <cell r="D64">
            <v>50338</v>
          </cell>
          <cell r="E64">
            <v>108744.4</v>
          </cell>
          <cell r="F64" t="str">
            <v>CON CEMEMTO</v>
          </cell>
        </row>
        <row r="65">
          <cell r="A65">
            <v>341.2</v>
          </cell>
          <cell r="B65" t="str">
            <v>CEMENTO PORTLAND</v>
          </cell>
          <cell r="C65" t="str">
            <v>KG</v>
          </cell>
          <cell r="D65">
            <v>624</v>
          </cell>
        </row>
        <row r="66">
          <cell r="A66">
            <v>342</v>
          </cell>
          <cell r="B66" t="str">
            <v>BASE DE CONCRETO HIDRAULICO</v>
          </cell>
          <cell r="C66" t="str">
            <v>M³</v>
          </cell>
          <cell r="D66">
            <v>0</v>
          </cell>
        </row>
        <row r="67">
          <cell r="A67" t="str">
            <v>342P</v>
          </cell>
          <cell r="B67" t="str">
            <v>BASE GRANULAR ESTABILIZADA CON CAL</v>
          </cell>
          <cell r="C67" t="str">
            <v>M³</v>
          </cell>
          <cell r="D67">
            <v>142356</v>
          </cell>
        </row>
        <row r="68">
          <cell r="A68">
            <v>410.1</v>
          </cell>
          <cell r="B68" t="str">
            <v>CEMENTO ASFALTICO DE PENETRACION 60-70</v>
          </cell>
          <cell r="C68" t="str">
            <v>KG</v>
          </cell>
          <cell r="D68">
            <v>1820</v>
          </cell>
        </row>
        <row r="69">
          <cell r="A69">
            <v>410.2</v>
          </cell>
          <cell r="B69" t="str">
            <v>CEMENTO ASFALTICO DE PENETRACION 80-100</v>
          </cell>
          <cell r="C69" t="str">
            <v>KG</v>
          </cell>
          <cell r="D69">
            <v>1820</v>
          </cell>
        </row>
        <row r="70">
          <cell r="A70">
            <v>411.1</v>
          </cell>
          <cell r="B70" t="str">
            <v>EMULSION ASFALTICA DE ROTURA MEDIA CRM</v>
          </cell>
          <cell r="C70" t="str">
            <v>LT</v>
          </cell>
          <cell r="D70">
            <v>1365</v>
          </cell>
        </row>
        <row r="71">
          <cell r="A71">
            <v>411.2</v>
          </cell>
          <cell r="B71" t="str">
            <v>EMULSION ASFALTICA DE ROTURA LENTA CRL - 1</v>
          </cell>
          <cell r="C71" t="str">
            <v>LT</v>
          </cell>
          <cell r="D71">
            <v>2457</v>
          </cell>
        </row>
        <row r="72">
          <cell r="A72">
            <v>411.3</v>
          </cell>
          <cell r="B72" t="str">
            <v>EMULSION ASFALTICA DE ROTURA LENTA CRL-1H</v>
          </cell>
          <cell r="C72" t="str">
            <v>LT</v>
          </cell>
          <cell r="D72">
            <v>2634</v>
          </cell>
        </row>
        <row r="73">
          <cell r="A73">
            <v>414.1</v>
          </cell>
          <cell r="B73" t="str">
            <v>CEMENTO ASFALTICO MODIFICADO CON POLIMEROS TIPO 1</v>
          </cell>
          <cell r="C73" t="str">
            <v>KG</v>
          </cell>
          <cell r="D73">
            <v>2652</v>
          </cell>
        </row>
        <row r="74">
          <cell r="A74">
            <v>414.2</v>
          </cell>
          <cell r="B74" t="str">
            <v>CEMENTO ASFALTICO MODIFICADO CON POLIMEROS TIPO 2</v>
          </cell>
          <cell r="C74" t="str">
            <v>KG</v>
          </cell>
          <cell r="D74">
            <v>2785</v>
          </cell>
        </row>
        <row r="75">
          <cell r="A75">
            <v>414.3</v>
          </cell>
          <cell r="B75" t="str">
            <v>CEMENTO ASFALTICO MODIFICADO CON POLIMEROS TIPO 3</v>
          </cell>
          <cell r="C75" t="str">
            <v>KG</v>
          </cell>
          <cell r="D75">
            <v>2891</v>
          </cell>
        </row>
        <row r="76">
          <cell r="A76">
            <v>414.4</v>
          </cell>
          <cell r="B76" t="str">
            <v>CEMENTO ASFALTICO MODIFICADO CON POLIMEROS TIPO 4</v>
          </cell>
          <cell r="C76" t="str">
            <v>KG</v>
          </cell>
          <cell r="D76">
            <v>2997</v>
          </cell>
        </row>
        <row r="77">
          <cell r="A77">
            <v>414.5</v>
          </cell>
          <cell r="B77" t="str">
            <v>CEMENTO ASFALTICO MODIFICADO CON POLIMEROS TIPO 5</v>
          </cell>
          <cell r="C77" t="str">
            <v>KG</v>
          </cell>
          <cell r="D77">
            <v>3103</v>
          </cell>
        </row>
        <row r="78">
          <cell r="A78">
            <v>415</v>
          </cell>
          <cell r="B78" t="str">
            <v>EMULSION ASFALTICA DE ROTURA MEDIA MODIFICADA CON POLIMEROS CRMm</v>
          </cell>
          <cell r="C78" t="str">
            <v>LT</v>
          </cell>
          <cell r="D78">
            <v>1724</v>
          </cell>
        </row>
        <row r="79">
          <cell r="A79">
            <v>420.1</v>
          </cell>
          <cell r="B79" t="str">
            <v>RIEGO DE IMPRIMACION CON EMULSION ASFALTICA</v>
          </cell>
          <cell r="C79" t="str">
            <v>M²</v>
          </cell>
          <cell r="D79">
            <v>2131</v>
          </cell>
        </row>
        <row r="80">
          <cell r="A80">
            <v>420.2</v>
          </cell>
          <cell r="B80" t="str">
            <v>RIEGO DE IMPRIMACION CON ASFALTO LIQUIDO</v>
          </cell>
          <cell r="C80" t="str">
            <v>M²</v>
          </cell>
          <cell r="D80">
            <v>6408</v>
          </cell>
        </row>
        <row r="81">
          <cell r="A81">
            <v>421.1</v>
          </cell>
          <cell r="B81" t="str">
            <v>RIEGO DE LIGA CON EMULSION ASFALTICA CRR-1</v>
          </cell>
          <cell r="C81" t="str">
            <v>M²</v>
          </cell>
          <cell r="D81">
            <v>1182</v>
          </cell>
        </row>
        <row r="82">
          <cell r="A82">
            <v>421.2</v>
          </cell>
          <cell r="B82" t="str">
            <v>RIEGO DE LIGA CON EMULSION ASFALTICA CRR-2</v>
          </cell>
          <cell r="C82" t="str">
            <v>M²</v>
          </cell>
          <cell r="D82">
            <v>1114</v>
          </cell>
        </row>
        <row r="83">
          <cell r="A83">
            <v>421.3</v>
          </cell>
          <cell r="B83" t="str">
            <v>RIEGO DE LIGA CON EMULSION MODIFICADA CON POLIMEROS CRR-1M</v>
          </cell>
          <cell r="C83" t="str">
            <v>M²</v>
          </cell>
          <cell r="D83">
            <v>1273</v>
          </cell>
        </row>
        <row r="84">
          <cell r="A84">
            <v>421.4</v>
          </cell>
          <cell r="B84" t="str">
            <v>RIEGO DE LIGA CON EMULSION MODIFICADA CON POLIMEROS CRR-2M</v>
          </cell>
          <cell r="C84" t="str">
            <v>M²</v>
          </cell>
          <cell r="D84">
            <v>1319</v>
          </cell>
        </row>
        <row r="85">
          <cell r="A85">
            <v>430.1</v>
          </cell>
          <cell r="B85" t="str">
            <v>TRATAMIENTO SUPERFICIAL SIMPLE CON EMULSION CRR-2</v>
          </cell>
          <cell r="C85" t="str">
            <v>M²</v>
          </cell>
          <cell r="D85">
            <v>5810</v>
          </cell>
        </row>
        <row r="86">
          <cell r="A86">
            <v>430.2</v>
          </cell>
          <cell r="B86" t="str">
            <v>TRATAMIENTO SUPERFICIAL SIMPLE CON EMULSION CRR-2M</v>
          </cell>
          <cell r="C86" t="str">
            <v>M²</v>
          </cell>
          <cell r="D86">
            <v>6711</v>
          </cell>
        </row>
        <row r="87">
          <cell r="A87">
            <v>431.1</v>
          </cell>
          <cell r="B87" t="str">
            <v>TRATAMIENTO SUPERFICIAL DOBLE CON EMULSION CRR-2</v>
          </cell>
          <cell r="C87" t="str">
            <v>M²</v>
          </cell>
          <cell r="D87">
            <v>10126</v>
          </cell>
        </row>
        <row r="88">
          <cell r="A88">
            <v>431.2</v>
          </cell>
          <cell r="B88" t="str">
            <v>TRATAMIENTO SUPERFICIAL DOBLE CON EMULSION CRR-2M</v>
          </cell>
          <cell r="C88" t="str">
            <v>M²</v>
          </cell>
          <cell r="D88">
            <v>12215</v>
          </cell>
        </row>
        <row r="89">
          <cell r="A89">
            <v>432.1</v>
          </cell>
          <cell r="B89" t="str">
            <v>SELLO DE ARENA-ASFALTO CON EMULSION CRR 2</v>
          </cell>
          <cell r="C89" t="str">
            <v>M²</v>
          </cell>
          <cell r="D89">
            <v>3866</v>
          </cell>
        </row>
        <row r="90">
          <cell r="A90">
            <v>432.2</v>
          </cell>
          <cell r="B90" t="str">
            <v>SELLO DE ARENA-ASFALTO CON EMULSION CRR 2M</v>
          </cell>
          <cell r="C90" t="str">
            <v>M²</v>
          </cell>
          <cell r="D90">
            <v>4568</v>
          </cell>
        </row>
        <row r="91">
          <cell r="A91">
            <v>433.1</v>
          </cell>
          <cell r="B91" t="str">
            <v>LECHADA ASFALTICA CON EMULSION CRL-1H LA-1</v>
          </cell>
          <cell r="C91" t="str">
            <v>M²</v>
          </cell>
          <cell r="D91">
            <v>4424</v>
          </cell>
        </row>
        <row r="92">
          <cell r="A92">
            <v>433.2</v>
          </cell>
          <cell r="B92" t="str">
            <v>LECHADA ASFALTICA CON EMULSION CRL-1H LA-2</v>
          </cell>
          <cell r="C92" t="str">
            <v>M²</v>
          </cell>
          <cell r="D92">
            <v>6283</v>
          </cell>
        </row>
        <row r="93">
          <cell r="A93">
            <v>433.3</v>
          </cell>
          <cell r="B93" t="str">
            <v>LECHADA ASFALTICA CON EMULSION CRL-1H LA-3</v>
          </cell>
          <cell r="C93" t="str">
            <v>M²</v>
          </cell>
          <cell r="D93">
            <v>7625</v>
          </cell>
        </row>
        <row r="94">
          <cell r="A94">
            <v>433.4</v>
          </cell>
          <cell r="B94" t="str">
            <v>LECHADA ASFALTICA CON EMULSION CRL-1H LA-4</v>
          </cell>
          <cell r="C94" t="str">
            <v>M²</v>
          </cell>
          <cell r="D94">
            <v>8470</v>
          </cell>
        </row>
        <row r="95">
          <cell r="A95">
            <v>433.5</v>
          </cell>
          <cell r="B95" t="str">
            <v>LECHADA ASFALTICA CON EMULSION CRL-1HM LA-1</v>
          </cell>
          <cell r="C95" t="str">
            <v>M²</v>
          </cell>
          <cell r="D95">
            <v>4358</v>
          </cell>
        </row>
        <row r="96">
          <cell r="A96">
            <v>433.6</v>
          </cell>
          <cell r="B96" t="str">
            <v>LECHADA ASFALTICA CON EMULSION CRL-1HM LA-2</v>
          </cell>
          <cell r="C96" t="str">
            <v>M²</v>
          </cell>
          <cell r="D96">
            <v>5768</v>
          </cell>
        </row>
        <row r="97">
          <cell r="A97">
            <v>433.7</v>
          </cell>
          <cell r="B97" t="str">
            <v>LECHADA ASFALTICA CON EMULSION CRL-1HM LA-3</v>
          </cell>
          <cell r="C97" t="str">
            <v>M²</v>
          </cell>
          <cell r="D97">
            <v>6956</v>
          </cell>
        </row>
        <row r="98">
          <cell r="A98">
            <v>433.8</v>
          </cell>
          <cell r="B98" t="str">
            <v>LECHADA ASFALTICA CON EMULSION CRL-1HM LA-4</v>
          </cell>
          <cell r="C98" t="str">
            <v>M²</v>
          </cell>
          <cell r="D98">
            <v>7698</v>
          </cell>
        </row>
        <row r="99">
          <cell r="A99">
            <v>440.1</v>
          </cell>
          <cell r="B99" t="str">
            <v>MEZCLA DENSA EN FRIO MDF-1</v>
          </cell>
          <cell r="C99" t="str">
            <v>M³</v>
          </cell>
          <cell r="D99">
            <v>153762</v>
          </cell>
          <cell r="E99">
            <v>539862</v>
          </cell>
          <cell r="F99" t="str">
            <v>CON EMULSION</v>
          </cell>
        </row>
        <row r="100">
          <cell r="A100" t="str">
            <v>440.1P</v>
          </cell>
          <cell r="B100" t="str">
            <v>MEZCLA DENSA EN FRIO MDF-1</v>
          </cell>
          <cell r="C100" t="str">
            <v>M³</v>
          </cell>
          <cell r="D100">
            <v>421641</v>
          </cell>
        </row>
        <row r="101">
          <cell r="A101">
            <v>440.2</v>
          </cell>
          <cell r="B101" t="str">
            <v>MEZCLA DENSA EN FRIO MDF-2</v>
          </cell>
          <cell r="C101" t="str">
            <v>M³</v>
          </cell>
          <cell r="D101">
            <v>156021</v>
          </cell>
          <cell r="E101">
            <v>542121</v>
          </cell>
          <cell r="F101" t="str">
            <v>CON EMULSION</v>
          </cell>
        </row>
        <row r="102">
          <cell r="A102" t="str">
            <v xml:space="preserve">440.2P </v>
          </cell>
          <cell r="B102" t="str">
            <v>MEZCLA DENSA EN FRIO MDF-2</v>
          </cell>
          <cell r="C102" t="str">
            <v>M³</v>
          </cell>
          <cell r="D102">
            <v>473794</v>
          </cell>
        </row>
        <row r="103">
          <cell r="A103">
            <v>440.3</v>
          </cell>
          <cell r="B103" t="str">
            <v>MEZCLA DENSA EN FRIO MDF-3</v>
          </cell>
          <cell r="C103" t="str">
            <v>M³</v>
          </cell>
          <cell r="D103">
            <v>157779</v>
          </cell>
          <cell r="E103">
            <v>543879</v>
          </cell>
          <cell r="F103" t="str">
            <v>CON EMULSION</v>
          </cell>
        </row>
        <row r="104">
          <cell r="A104" t="str">
            <v>440.3P</v>
          </cell>
          <cell r="B104" t="str">
            <v>MEZCLA DENSA EN FRIO MDF-3</v>
          </cell>
          <cell r="C104" t="str">
            <v>M³</v>
          </cell>
          <cell r="D104">
            <v>443732</v>
          </cell>
        </row>
        <row r="105">
          <cell r="A105">
            <v>440.4</v>
          </cell>
          <cell r="B105" t="str">
            <v>MEZCLA DENSA EN FRIO PARA BACHEO</v>
          </cell>
          <cell r="C105" t="str">
            <v>M³</v>
          </cell>
          <cell r="D105">
            <v>440137</v>
          </cell>
        </row>
        <row r="106">
          <cell r="A106">
            <v>441.1</v>
          </cell>
          <cell r="B106" t="str">
            <v>MEZCLA ABIERTA EN FRIO TIPO MAF-1</v>
          </cell>
          <cell r="C106" t="str">
            <v>M³</v>
          </cell>
          <cell r="D106">
            <v>153762</v>
          </cell>
          <cell r="E106">
            <v>387762</v>
          </cell>
          <cell r="F106" t="str">
            <v>CON EMULSION</v>
          </cell>
        </row>
        <row r="107">
          <cell r="A107" t="str">
            <v>441.1P</v>
          </cell>
          <cell r="B107" t="str">
            <v>MEZCLA ABIERTA EN FRIO TIPO MAF-1</v>
          </cell>
          <cell r="C107" t="str">
            <v>M³</v>
          </cell>
          <cell r="D107">
            <v>309516</v>
          </cell>
        </row>
        <row r="108">
          <cell r="A108">
            <v>441.2</v>
          </cell>
          <cell r="B108" t="str">
            <v>MEZCLA ABIERTA EN FRIO TIPO MAF-2</v>
          </cell>
          <cell r="C108" t="str">
            <v>M³</v>
          </cell>
          <cell r="D108">
            <v>156021</v>
          </cell>
          <cell r="E108">
            <v>390021</v>
          </cell>
          <cell r="F108" t="str">
            <v>CON EMULSION</v>
          </cell>
        </row>
        <row r="109">
          <cell r="A109" t="str">
            <v>441.2P</v>
          </cell>
          <cell r="B109" t="str">
            <v>MEZCLA ABIERTA EN FRIO TIPO MAF-2</v>
          </cell>
          <cell r="C109" t="str">
            <v>M³</v>
          </cell>
          <cell r="D109">
            <v>313579</v>
          </cell>
        </row>
        <row r="110">
          <cell r="A110">
            <v>441.3</v>
          </cell>
          <cell r="B110" t="str">
            <v>MEZCLA ABIERTA EN FRIO TIPO MAF-3</v>
          </cell>
          <cell r="C110" t="str">
            <v>M³</v>
          </cell>
          <cell r="D110">
            <v>157779</v>
          </cell>
          <cell r="E110">
            <v>391779</v>
          </cell>
          <cell r="F110" t="str">
            <v>CON EMULSION</v>
          </cell>
        </row>
        <row r="111">
          <cell r="A111" t="str">
            <v>441.3P</v>
          </cell>
          <cell r="B111" t="str">
            <v>MEZCLA ABIERTA EN FRIO TIPO MAF-3</v>
          </cell>
          <cell r="C111" t="str">
            <v>M³</v>
          </cell>
          <cell r="D111">
            <v>316829</v>
          </cell>
        </row>
        <row r="112">
          <cell r="A112">
            <v>441.4</v>
          </cell>
          <cell r="B112" t="str">
            <v>MEZCLA ABIERTA EN FRIO PARA BACHEO</v>
          </cell>
          <cell r="C112" t="str">
            <v>M³</v>
          </cell>
          <cell r="D112">
            <v>321358</v>
          </cell>
        </row>
        <row r="113">
          <cell r="A113">
            <v>450</v>
          </cell>
          <cell r="B113" t="str">
            <v>MEZCLA DENSA EN CALIENTE MDC-0</v>
          </cell>
          <cell r="C113" t="str">
            <v>M³</v>
          </cell>
          <cell r="D113">
            <v>226980</v>
          </cell>
          <cell r="E113">
            <v>408980</v>
          </cell>
          <cell r="F113" t="str">
            <v>CON CEMENTO ASFALTICO</v>
          </cell>
        </row>
        <row r="114">
          <cell r="A114" t="str">
            <v>450.P</v>
          </cell>
          <cell r="B114" t="str">
            <v>MEZCLA DENSA EN CALIENTE MDC-0</v>
          </cell>
          <cell r="C114" t="str">
            <v>M³</v>
          </cell>
          <cell r="D114">
            <v>527266</v>
          </cell>
        </row>
        <row r="115">
          <cell r="A115">
            <v>450.1</v>
          </cell>
          <cell r="B115" t="str">
            <v>MEZCLA DENSA EN CALIENTE MDC-1</v>
          </cell>
          <cell r="C115" t="str">
            <v>M³</v>
          </cell>
          <cell r="D115">
            <v>226980</v>
          </cell>
          <cell r="E115">
            <v>408980</v>
          </cell>
          <cell r="F115" t="str">
            <v>CON CEMENTO ASFALTICO</v>
          </cell>
        </row>
        <row r="116">
          <cell r="A116" t="str">
            <v>450.1P</v>
          </cell>
          <cell r="B116" t="str">
            <v>MEZCLA DENSA EN CALIENTE MDC-1</v>
          </cell>
          <cell r="C116" t="str">
            <v>M³</v>
          </cell>
          <cell r="D116">
            <v>541891</v>
          </cell>
        </row>
        <row r="117">
          <cell r="A117">
            <v>450.2</v>
          </cell>
          <cell r="B117" t="str">
            <v>MEZCLA DENSA EN CALIENTE MDC-2</v>
          </cell>
          <cell r="C117" t="str">
            <v>M³</v>
          </cell>
          <cell r="D117">
            <v>226980</v>
          </cell>
          <cell r="E117">
            <v>430820</v>
          </cell>
          <cell r="F117" t="str">
            <v>CON CEMENTO ASFALTICO</v>
          </cell>
        </row>
        <row r="118">
          <cell r="A118" t="str">
            <v>450.2P</v>
          </cell>
          <cell r="B118" t="str">
            <v>MEZCLA DENSA EN CALIENTE MDC-2</v>
          </cell>
          <cell r="C118" t="str">
            <v>M³</v>
          </cell>
          <cell r="D118">
            <v>598919</v>
          </cell>
        </row>
        <row r="119">
          <cell r="A119">
            <v>450.3</v>
          </cell>
          <cell r="B119" t="str">
            <v>MEZCLA DENSA EN CALIENTE MDC-3</v>
          </cell>
          <cell r="C119" t="str">
            <v>M³</v>
          </cell>
          <cell r="D119">
            <v>445380</v>
          </cell>
          <cell r="E119">
            <v>663780</v>
          </cell>
          <cell r="F119" t="str">
            <v>CON CEMENTO ASFALTICO</v>
          </cell>
        </row>
        <row r="120">
          <cell r="A120" t="str">
            <v>450.3P</v>
          </cell>
          <cell r="B120" t="str">
            <v>MEZCLA DENSA EN CALIENTE MDC-3</v>
          </cell>
          <cell r="C120" t="str">
            <v>M³</v>
          </cell>
          <cell r="D120">
            <v>615829</v>
          </cell>
        </row>
        <row r="121">
          <cell r="A121">
            <v>450.4</v>
          </cell>
          <cell r="B121" t="str">
            <v>MEZCLA SEMIDENSA EN CALIENTE TIPO MSC 1</v>
          </cell>
          <cell r="C121" t="str">
            <v>M³</v>
          </cell>
          <cell r="D121">
            <v>0</v>
          </cell>
        </row>
        <row r="122">
          <cell r="A122">
            <v>450.5</v>
          </cell>
          <cell r="B122" t="str">
            <v>MEZCLA SEMIDENSA EN CALIENTE TIPO MSC 2</v>
          </cell>
          <cell r="C122" t="str">
            <v>M³</v>
          </cell>
          <cell r="D122">
            <v>0</v>
          </cell>
        </row>
        <row r="123">
          <cell r="A123">
            <v>450.6</v>
          </cell>
          <cell r="B123" t="str">
            <v>MEZCLA GRIESA EN CALIENTE TIPO MGC 0</v>
          </cell>
          <cell r="C123" t="str">
            <v>M³</v>
          </cell>
          <cell r="D123">
            <v>0</v>
          </cell>
        </row>
        <row r="124">
          <cell r="A124">
            <v>450.7</v>
          </cell>
          <cell r="B124" t="str">
            <v>MEZCLA GRUESA EN CALIENTE TIPO MGC 1</v>
          </cell>
          <cell r="C124" t="str">
            <v>M³</v>
          </cell>
          <cell r="D124">
            <v>0</v>
          </cell>
        </row>
        <row r="125">
          <cell r="A125">
            <v>450.8</v>
          </cell>
          <cell r="B125" t="str">
            <v>MEZCLA DE ALTO MODULO</v>
          </cell>
          <cell r="C125" t="str">
            <v>M³</v>
          </cell>
          <cell r="D125">
            <v>0</v>
          </cell>
        </row>
        <row r="126">
          <cell r="A126">
            <v>450.9</v>
          </cell>
          <cell r="B126" t="str">
            <v>MEZCLA DENSA EN CALIENTE PARA BACHEO</v>
          </cell>
          <cell r="C126" t="str">
            <v>M³</v>
          </cell>
          <cell r="D126">
            <v>579579</v>
          </cell>
          <cell r="F126" t="str">
            <v>CON CEMENTO ASFALTICO</v>
          </cell>
        </row>
        <row r="127">
          <cell r="A127">
            <v>451.1</v>
          </cell>
          <cell r="B127" t="str">
            <v>MEZCLA ABIERTA EN CALIENTE TIPO MAC-1</v>
          </cell>
          <cell r="C127" t="str">
            <v>M³</v>
          </cell>
          <cell r="D127">
            <v>226980</v>
          </cell>
          <cell r="E127">
            <v>354380</v>
          </cell>
          <cell r="F127" t="str">
            <v>CON CEMENTO ASFALTICO</v>
          </cell>
        </row>
        <row r="128">
          <cell r="A128" t="str">
            <v>451.1P</v>
          </cell>
          <cell r="B128" t="str">
            <v>MEZCLA ABIERTA EN CALIENTE TIPO MAC-1</v>
          </cell>
          <cell r="C128" t="str">
            <v>M³</v>
          </cell>
          <cell r="D128">
            <v>271302</v>
          </cell>
        </row>
        <row r="129">
          <cell r="A129">
            <v>451.2</v>
          </cell>
          <cell r="B129" t="str">
            <v>MEZCLA ABIERTA EN CALIENTE TIPO MAC-2</v>
          </cell>
          <cell r="C129" t="str">
            <v>M³</v>
          </cell>
          <cell r="D129">
            <v>226980</v>
          </cell>
          <cell r="E129">
            <v>372580</v>
          </cell>
          <cell r="F129" t="str">
            <v>CON CEMENTO ASFALTICO</v>
          </cell>
        </row>
        <row r="130">
          <cell r="A130" t="str">
            <v>451.2P</v>
          </cell>
          <cell r="B130" t="str">
            <v>MEZCLA ABIERTA EN CALIENTE TIPO MAC-2</v>
          </cell>
          <cell r="C130" t="str">
            <v>M³</v>
          </cell>
          <cell r="D130">
            <v>277982</v>
          </cell>
        </row>
        <row r="131">
          <cell r="A131">
            <v>451.3</v>
          </cell>
          <cell r="B131" t="str">
            <v>MEZCLA ABIERTA EN CALIENTE TIPO MAC-3</v>
          </cell>
          <cell r="C131" t="str">
            <v>M³</v>
          </cell>
          <cell r="D131">
            <v>226980</v>
          </cell>
          <cell r="E131">
            <v>408980</v>
          </cell>
          <cell r="F131" t="str">
            <v>CON CEMENTO ASFALTICO</v>
          </cell>
        </row>
        <row r="132">
          <cell r="A132" t="str">
            <v>451.3P</v>
          </cell>
          <cell r="B132" t="str">
            <v>MEZCLA ABIERTA EN CALIENTE TIPO MAC-3</v>
          </cell>
          <cell r="C132" t="str">
            <v>M³</v>
          </cell>
          <cell r="D132">
            <v>291794</v>
          </cell>
        </row>
        <row r="133">
          <cell r="A133">
            <v>451.4</v>
          </cell>
          <cell r="B133" t="str">
            <v>MEZCLA ABIERTA EN CALIENTE TIPO MAC-3 PARA BACHEO</v>
          </cell>
          <cell r="C133" t="str">
            <v>M³</v>
          </cell>
          <cell r="D133">
            <v>293334</v>
          </cell>
        </row>
        <row r="134">
          <cell r="A134">
            <v>452.1</v>
          </cell>
          <cell r="B134" t="str">
            <v>MEZCLA DISCONTINUA EN CALIENTE TIPO M-1</v>
          </cell>
          <cell r="C134" t="str">
            <v>M³</v>
          </cell>
          <cell r="D134">
            <v>226980</v>
          </cell>
          <cell r="E134">
            <v>229710</v>
          </cell>
          <cell r="F134" t="str">
            <v>CON CEMENTO ASFALTICO</v>
          </cell>
        </row>
        <row r="135">
          <cell r="A135" t="str">
            <v>452.1P</v>
          </cell>
          <cell r="B135" t="str">
            <v>MEZCLA DISCONTINUA EN CALIENTE TIPO M-1</v>
          </cell>
          <cell r="C135" t="str">
            <v>M³</v>
          </cell>
          <cell r="D135">
            <v>270516</v>
          </cell>
        </row>
        <row r="136">
          <cell r="A136">
            <v>452.2</v>
          </cell>
          <cell r="B136" t="str">
            <v>MEZCLA DISCONTINUA EN CALIENTE TIPO M-2</v>
          </cell>
          <cell r="C136" t="str">
            <v>M³</v>
          </cell>
          <cell r="D136">
            <v>226980</v>
          </cell>
          <cell r="E136">
            <v>229710</v>
          </cell>
          <cell r="F136" t="str">
            <v>CON CEMENTO ASFALTICO</v>
          </cell>
        </row>
        <row r="137">
          <cell r="A137" t="str">
            <v>452.2P</v>
          </cell>
          <cell r="B137" t="str">
            <v>MEZCLA DISCONTINUA EN CALIENTE TIPO M-2</v>
          </cell>
          <cell r="C137" t="str">
            <v>M³</v>
          </cell>
          <cell r="D137">
            <v>270516</v>
          </cell>
        </row>
        <row r="138">
          <cell r="A138">
            <v>452.3</v>
          </cell>
          <cell r="B138" t="str">
            <v>MEZCLA DISCONTINUA EN CALIENTE TIPO F-1</v>
          </cell>
          <cell r="C138" t="str">
            <v>M³</v>
          </cell>
          <cell r="D138">
            <v>226980</v>
          </cell>
          <cell r="E138">
            <v>229710</v>
          </cell>
          <cell r="F138" t="str">
            <v>CON CEMENTO ASFALTICO</v>
          </cell>
        </row>
        <row r="139">
          <cell r="A139" t="str">
            <v>452.3P</v>
          </cell>
          <cell r="B139" t="str">
            <v>MEZCLA DISCONTINUA EN CALIENTE TIPO F-1</v>
          </cell>
          <cell r="C139" t="str">
            <v>M³</v>
          </cell>
          <cell r="D139">
            <v>273107</v>
          </cell>
        </row>
        <row r="140">
          <cell r="A140">
            <v>452.4</v>
          </cell>
          <cell r="B140" t="str">
            <v>MEZCLA DISCONTINUA EN CALIENTE TIPO F-2</v>
          </cell>
          <cell r="C140" t="str">
            <v>M³</v>
          </cell>
          <cell r="D140">
            <v>226980</v>
          </cell>
          <cell r="E140">
            <v>229710</v>
          </cell>
          <cell r="F140" t="str">
            <v>CON CEMENTO ASFALTICO</v>
          </cell>
        </row>
        <row r="141">
          <cell r="A141" t="str">
            <v>452.4P</v>
          </cell>
          <cell r="B141" t="str">
            <v>MEZCLA DISCONTINUA EN CALIENTE TIPO F-2</v>
          </cell>
          <cell r="C141" t="str">
            <v>M³</v>
          </cell>
          <cell r="D141">
            <v>270516</v>
          </cell>
        </row>
        <row r="142">
          <cell r="A142">
            <v>453</v>
          </cell>
          <cell r="B142" t="str">
            <v>MEZCLA DRENANTE</v>
          </cell>
          <cell r="C142" t="str">
            <v>M³</v>
          </cell>
          <cell r="D142">
            <v>226980</v>
          </cell>
          <cell r="E142">
            <v>229710</v>
          </cell>
          <cell r="F142" t="str">
            <v>CON CEMENTO ASFALTICO</v>
          </cell>
        </row>
        <row r="143">
          <cell r="A143">
            <v>460</v>
          </cell>
          <cell r="B143" t="str">
            <v>FRESADO DE UN PAVIMENTO ASFALTICO</v>
          </cell>
          <cell r="C143" t="str">
            <v>M²</v>
          </cell>
          <cell r="D143">
            <v>2985</v>
          </cell>
        </row>
        <row r="144">
          <cell r="A144" t="str">
            <v>460P</v>
          </cell>
          <cell r="B144" t="str">
            <v>FRESADO DE UN PAVIMENTO ASFALTICO</v>
          </cell>
          <cell r="C144" t="str">
            <v>M³</v>
          </cell>
          <cell r="D144">
            <v>59703</v>
          </cell>
        </row>
        <row r="145">
          <cell r="A145">
            <v>461.1</v>
          </cell>
          <cell r="B145" t="str">
            <v>PAVIMENTO ASFALTICO RECICLADO EN FRIO EN EL LUGAR CON EMULSION ASFALTICA</v>
          </cell>
          <cell r="C145" t="str">
            <v>M³</v>
          </cell>
          <cell r="D145">
            <v>80941</v>
          </cell>
          <cell r="E145">
            <v>177466</v>
          </cell>
          <cell r="F145" t="str">
            <v>CON EMULSION</v>
          </cell>
        </row>
        <row r="146">
          <cell r="A146">
            <v>461.2</v>
          </cell>
          <cell r="B146" t="str">
            <v>PAVIMENTO ASFALTICO RECICLADO EN FRIO EN EL LUGAR CON CEMENTO ASFALTICO ESPUMADO</v>
          </cell>
          <cell r="C146" t="str">
            <v>M³</v>
          </cell>
          <cell r="D146">
            <v>91354</v>
          </cell>
          <cell r="E146">
            <v>93174</v>
          </cell>
          <cell r="F146" t="str">
            <v>CON CEMENTO ASFALTICO</v>
          </cell>
        </row>
        <row r="147">
          <cell r="A147" t="str">
            <v>462,1.</v>
          </cell>
          <cell r="B147" t="str">
            <v>PAVIMENTO ASFALTICO RECICLADO EN CALIENTE MDC-0</v>
          </cell>
          <cell r="C147" t="str">
            <v>M³</v>
          </cell>
          <cell r="D147">
            <v>107394</v>
          </cell>
        </row>
        <row r="148">
          <cell r="A148" t="str">
            <v>462,1.2</v>
          </cell>
          <cell r="B148" t="str">
            <v>PAVIMENTO ASFALTICO RECICLADO EN CALIENTE MDC-1</v>
          </cell>
          <cell r="C148" t="str">
            <v>M³</v>
          </cell>
          <cell r="D148">
            <v>107394</v>
          </cell>
        </row>
        <row r="149">
          <cell r="A149" t="str">
            <v>462,1.3</v>
          </cell>
          <cell r="B149" t="str">
            <v>PAVIMENTO ASFALTICO RECICLADO EN CALIENTE MDC-2</v>
          </cell>
          <cell r="C149" t="str">
            <v>M³</v>
          </cell>
          <cell r="D149">
            <v>111738</v>
          </cell>
        </row>
        <row r="150">
          <cell r="A150" t="str">
            <v>462,1.4</v>
          </cell>
          <cell r="B150" t="str">
            <v>PAVIMENTO ASFALTICO RECICLADO EN CALIENTE MDC-3</v>
          </cell>
          <cell r="C150" t="str">
            <v>M³</v>
          </cell>
          <cell r="D150">
            <v>158074</v>
          </cell>
        </row>
        <row r="151">
          <cell r="A151" t="str">
            <v>462,.2</v>
          </cell>
          <cell r="B151" t="str">
            <v>PAVIMENTO ASFALTICO RECICLADO EN CALIENTE PARA BACHEO</v>
          </cell>
          <cell r="C151" t="str">
            <v>M³</v>
          </cell>
          <cell r="D151">
            <v>88814</v>
          </cell>
        </row>
        <row r="152">
          <cell r="A152">
            <v>464.1</v>
          </cell>
          <cell r="B152" t="str">
            <v>GEOTEXTIL PARA REHABILITACION DE PAVIMENTO ASFALTICO</v>
          </cell>
          <cell r="C152" t="str">
            <v>M²</v>
          </cell>
          <cell r="D152">
            <v>5896</v>
          </cell>
        </row>
        <row r="153">
          <cell r="A153">
            <v>464.2</v>
          </cell>
          <cell r="B153" t="str">
            <v>SUMINISTRO DE CEMENTO ASFALTICO</v>
          </cell>
          <cell r="C153" t="str">
            <v>KG</v>
          </cell>
          <cell r="D153">
            <v>3675</v>
          </cell>
        </row>
        <row r="154">
          <cell r="A154">
            <v>464.3</v>
          </cell>
          <cell r="B154" t="str">
            <v>SUMINISTRO DE EMULSION ASFALTICA CONVENCIONAL</v>
          </cell>
          <cell r="C154" t="str">
            <v>LT</v>
          </cell>
          <cell r="D154">
            <v>4146</v>
          </cell>
        </row>
        <row r="155">
          <cell r="A155">
            <v>464.4</v>
          </cell>
          <cell r="B155" t="str">
            <v>SUMINISTRO DE EMULSION ASFALTICA MODIFICADA CON POLIMERO</v>
          </cell>
          <cell r="C155" t="str">
            <v>LT</v>
          </cell>
          <cell r="D155">
            <v>99236</v>
          </cell>
        </row>
        <row r="156">
          <cell r="A156">
            <v>465.1</v>
          </cell>
          <cell r="B156" t="str">
            <v>EXCAVACIONES PARA REPARACION DE PAVIMENTO EXISTENTE</v>
          </cell>
          <cell r="C156" t="str">
            <v>M³</v>
          </cell>
          <cell r="D156">
            <v>36657</v>
          </cell>
        </row>
        <row r="157">
          <cell r="A157">
            <v>466.1</v>
          </cell>
          <cell r="B157" t="str">
            <v>SELLO DE GRIETA EN PAVIMENTO ASFALTICO SIN RUTEO</v>
          </cell>
          <cell r="C157" t="str">
            <v>ML</v>
          </cell>
          <cell r="D157">
            <v>1854</v>
          </cell>
        </row>
        <row r="158">
          <cell r="A158">
            <v>466.2</v>
          </cell>
          <cell r="B158" t="str">
            <v>SELLO DE GRIETA EN PAVIMENTO ASFALTICO CON RUTEO</v>
          </cell>
          <cell r="C158" t="str">
            <v>ML</v>
          </cell>
          <cell r="D158">
            <v>2081</v>
          </cell>
        </row>
        <row r="159">
          <cell r="A159">
            <v>500</v>
          </cell>
          <cell r="B159" t="str">
            <v>PAVIMENTO DE CONCRETO HIDRAULICO</v>
          </cell>
          <cell r="C159" t="str">
            <v>M³</v>
          </cell>
          <cell r="D159">
            <v>599437</v>
          </cell>
        </row>
        <row r="160">
          <cell r="A160">
            <v>501</v>
          </cell>
          <cell r="B160" t="str">
            <v>SUMINISTRO DE CEMENTO PORTLAND NORMAL</v>
          </cell>
          <cell r="C160" t="str">
            <v>KG</v>
          </cell>
          <cell r="D160">
            <v>636</v>
          </cell>
        </row>
        <row r="161">
          <cell r="A161">
            <v>510</v>
          </cell>
          <cell r="B161" t="str">
            <v>PAVIMENTO DE ADOQUINES DE CONCRETO</v>
          </cell>
          <cell r="C161" t="str">
            <v>M²</v>
          </cell>
          <cell r="D161">
            <v>68682</v>
          </cell>
        </row>
        <row r="162">
          <cell r="A162" t="str">
            <v>510P1</v>
          </cell>
          <cell r="B162" t="str">
            <v>ADOQUIN GRAMA</v>
          </cell>
          <cell r="C162" t="str">
            <v>M²</v>
          </cell>
          <cell r="D162">
            <v>119175.6090909091</v>
          </cell>
        </row>
        <row r="163">
          <cell r="A163" t="str">
            <v>510P2</v>
          </cell>
          <cell r="B163" t="str">
            <v>ADOQUIN COLOR</v>
          </cell>
          <cell r="C163" t="str">
            <v>M²</v>
          </cell>
          <cell r="D163">
            <v>99572.2</v>
          </cell>
        </row>
        <row r="164">
          <cell r="A164" t="str">
            <v>510P3</v>
          </cell>
          <cell r="B164" t="str">
            <v>DILATACION EN ADOQUIN</v>
          </cell>
          <cell r="C164" t="str">
            <v>M²</v>
          </cell>
          <cell r="D164">
            <v>14366.386666666665</v>
          </cell>
        </row>
        <row r="165">
          <cell r="A165">
            <v>600.1</v>
          </cell>
          <cell r="B165" t="str">
            <v>EXCAVACIONES VARIAS SIN CLASIFICAR</v>
          </cell>
          <cell r="C165" t="str">
            <v>M³</v>
          </cell>
          <cell r="D165">
            <v>35273</v>
          </cell>
        </row>
        <row r="166">
          <cell r="A166">
            <v>600.20000000000005</v>
          </cell>
          <cell r="B166" t="str">
            <v>EXCAVACIONES VARIAS EN ROCA EN SECO</v>
          </cell>
          <cell r="C166" t="str">
            <v>M³</v>
          </cell>
          <cell r="D166">
            <v>38721</v>
          </cell>
        </row>
        <row r="167">
          <cell r="A167" t="str">
            <v>600,2,2</v>
          </cell>
          <cell r="B167" t="str">
            <v>EXCAVACIONES VARIAS EN ROCA BAJO AGUA</v>
          </cell>
          <cell r="C167" t="str">
            <v>M³</v>
          </cell>
          <cell r="D167">
            <v>44267</v>
          </cell>
        </row>
        <row r="168">
          <cell r="A168" t="str">
            <v>600,2,3</v>
          </cell>
          <cell r="B168" t="str">
            <v>EXCAVACIONES VARIAS EN MATERIAL COMUN EN SECO</v>
          </cell>
          <cell r="C168" t="str">
            <v>M³</v>
          </cell>
          <cell r="D168">
            <v>11744</v>
          </cell>
        </row>
        <row r="169">
          <cell r="A169" t="str">
            <v>600.4P</v>
          </cell>
          <cell r="B169" t="str">
            <v>EXCAVACIONES VARIAS EN MATERIA COMUN EN SECO A MANO</v>
          </cell>
          <cell r="C169" t="str">
            <v>M³</v>
          </cell>
          <cell r="D169">
            <v>26455</v>
          </cell>
        </row>
        <row r="170">
          <cell r="A170" t="str">
            <v>600,2,4</v>
          </cell>
          <cell r="B170" t="str">
            <v>EXCAVACIONES VARIAS EN MATERIAL COMUN BAJO AGUA</v>
          </cell>
          <cell r="C170" t="str">
            <v>M³</v>
          </cell>
          <cell r="D170">
            <v>17538</v>
          </cell>
        </row>
        <row r="171">
          <cell r="A171" t="str">
            <v>600.2.5</v>
          </cell>
          <cell r="B171" t="str">
            <v>EXCAVACIONES VARIAS EN MATERIAL COMUN BAJO AGUA A MANO</v>
          </cell>
          <cell r="C171" t="str">
            <v>M³</v>
          </cell>
          <cell r="D171">
            <v>40593</v>
          </cell>
        </row>
        <row r="172">
          <cell r="A172">
            <v>610.1</v>
          </cell>
          <cell r="B172" t="str">
            <v>RELLENO PARA ESTRUCTURAS</v>
          </cell>
          <cell r="C172" t="str">
            <v>M³</v>
          </cell>
          <cell r="D172">
            <v>44476</v>
          </cell>
        </row>
        <row r="173">
          <cell r="A173">
            <v>610.20000000000005</v>
          </cell>
          <cell r="B173" t="str">
            <v>RELLENO CON MATERIAL FILTRANTE</v>
          </cell>
          <cell r="C173" t="str">
            <v>M³</v>
          </cell>
          <cell r="D173">
            <v>80199</v>
          </cell>
        </row>
        <row r="174">
          <cell r="A174">
            <v>620.1</v>
          </cell>
          <cell r="B174" t="str">
            <v>PILOTES PREFABRICADOS DE CONCRETO</v>
          </cell>
          <cell r="C174" t="str">
            <v>ML</v>
          </cell>
          <cell r="D174">
            <v>0</v>
          </cell>
        </row>
        <row r="175">
          <cell r="A175">
            <v>620.20000000000005</v>
          </cell>
          <cell r="B175" t="str">
            <v>EXTENSION DE PILOTES PREFABRICADOS</v>
          </cell>
          <cell r="C175" t="str">
            <v>ML</v>
          </cell>
          <cell r="D175">
            <v>0</v>
          </cell>
        </row>
        <row r="176">
          <cell r="A176">
            <v>620.29999999999995</v>
          </cell>
          <cell r="B176" t="str">
            <v>PRUEBA DE CARGA DE PILOTE PREFABRICADO</v>
          </cell>
          <cell r="C176" t="str">
            <v>ML</v>
          </cell>
          <cell r="D176">
            <v>0</v>
          </cell>
        </row>
        <row r="177">
          <cell r="A177" t="str">
            <v>620P</v>
          </cell>
          <cell r="B177" t="str">
            <v>PILOTE EN MADERA DE D=15CM</v>
          </cell>
          <cell r="C177" t="str">
            <v>ML</v>
          </cell>
          <cell r="D177">
            <v>81870</v>
          </cell>
        </row>
        <row r="178">
          <cell r="A178">
            <v>621.1</v>
          </cell>
          <cell r="B178" t="str">
            <v>PILOTE DE CONCRETO FUNDIDO EN SITIO D=1M L=15M</v>
          </cell>
          <cell r="C178" t="str">
            <v>ML</v>
          </cell>
          <cell r="D178">
            <v>1450722</v>
          </cell>
        </row>
        <row r="179">
          <cell r="A179">
            <v>621.20000000000005</v>
          </cell>
          <cell r="B179" t="str">
            <v>BASE ACAMPANADA FUNDIDA EN SITIO</v>
          </cell>
          <cell r="C179" t="str">
            <v>M³</v>
          </cell>
          <cell r="D179">
            <v>1553455</v>
          </cell>
        </row>
        <row r="180">
          <cell r="A180">
            <v>621.29999999999995</v>
          </cell>
          <cell r="B180" t="str">
            <v>PILOTE DE PRUEBA (EN SITIO)</v>
          </cell>
          <cell r="C180" t="str">
            <v>ML</v>
          </cell>
          <cell r="D180">
            <v>0</v>
          </cell>
        </row>
        <row r="181">
          <cell r="A181">
            <v>621.4</v>
          </cell>
          <cell r="B181" t="str">
            <v>BASE ACAMPANADA DE PRUEBA (EN SITIO)</v>
          </cell>
          <cell r="C181" t="str">
            <v>M³</v>
          </cell>
          <cell r="D181">
            <v>0</v>
          </cell>
        </row>
        <row r="182">
          <cell r="A182">
            <v>621.5</v>
          </cell>
          <cell r="B182" t="str">
            <v>CAMISA PERMANENTE DE DIAMETRO EXTERIOR</v>
          </cell>
          <cell r="C182" t="str">
            <v>ML</v>
          </cell>
          <cell r="D182">
            <v>3414073</v>
          </cell>
        </row>
        <row r="183">
          <cell r="A183" t="str">
            <v>621,5P</v>
          </cell>
          <cell r="B183" t="str">
            <v>CAMISA PERMANENTE DE DIAMETRO INTERIOR D=1M EN CONCRETO</v>
          </cell>
          <cell r="C183" t="str">
            <v>ML</v>
          </cell>
          <cell r="D183">
            <v>197160</v>
          </cell>
        </row>
        <row r="184">
          <cell r="A184">
            <v>621.6</v>
          </cell>
          <cell r="B184" t="str">
            <v>PRUEBA DE CARGA DE PILOTE FUNDIDO EN SITIO</v>
          </cell>
          <cell r="C184" t="str">
            <v>U</v>
          </cell>
          <cell r="D184">
            <v>110845123</v>
          </cell>
        </row>
        <row r="185">
          <cell r="A185">
            <v>621.70000000000005</v>
          </cell>
          <cell r="B185" t="str">
            <v>CAISSONS</v>
          </cell>
          <cell r="C185" t="str">
            <v>M³</v>
          </cell>
          <cell r="D185">
            <v>2451269</v>
          </cell>
        </row>
        <row r="186">
          <cell r="A186">
            <v>622.1</v>
          </cell>
          <cell r="B186" t="str">
            <v>TABLESTACADO DE MADERA</v>
          </cell>
          <cell r="C186" t="str">
            <v>M²</v>
          </cell>
          <cell r="D186">
            <v>87159</v>
          </cell>
        </row>
        <row r="187">
          <cell r="A187">
            <v>622.20000000000005</v>
          </cell>
          <cell r="B187" t="str">
            <v>TABLESTACADO METALICO</v>
          </cell>
          <cell r="C187" t="str">
            <v>M²</v>
          </cell>
          <cell r="D187">
            <v>0</v>
          </cell>
        </row>
        <row r="188">
          <cell r="A188">
            <v>622.29999999999995</v>
          </cell>
          <cell r="B188" t="str">
            <v>TABLESTACADO DE CONCRETO REFORZADO</v>
          </cell>
          <cell r="C188" t="str">
            <v>M²</v>
          </cell>
          <cell r="D188">
            <v>0</v>
          </cell>
        </row>
        <row r="189">
          <cell r="A189">
            <v>622.4</v>
          </cell>
          <cell r="B189" t="str">
            <v>TABLESTACADO DE CONCRETO PREESFORZADO</v>
          </cell>
          <cell r="C189" t="str">
            <v>M²</v>
          </cell>
          <cell r="D189">
            <v>0</v>
          </cell>
        </row>
        <row r="190">
          <cell r="A190">
            <v>622.5</v>
          </cell>
          <cell r="B190" t="str">
            <v>CORTE DEL EXTREMO SUPERIOR DEL ELEMENTO</v>
          </cell>
          <cell r="C190" t="str">
            <v>ML</v>
          </cell>
          <cell r="D190">
            <v>50935.8669233205</v>
          </cell>
        </row>
        <row r="191">
          <cell r="A191">
            <v>623.1</v>
          </cell>
          <cell r="B191" t="str">
            <v>ANCLAJE TIPO --------</v>
          </cell>
          <cell r="C191" t="str">
            <v>ML</v>
          </cell>
          <cell r="D191">
            <v>371749</v>
          </cell>
        </row>
        <row r="192">
          <cell r="A192">
            <v>623.20000000000005</v>
          </cell>
          <cell r="B192" t="str">
            <v>PRUEBA DE AGUA</v>
          </cell>
          <cell r="C192" t="str">
            <v>U</v>
          </cell>
          <cell r="D192">
            <v>0</v>
          </cell>
        </row>
        <row r="193">
          <cell r="A193">
            <v>630.1</v>
          </cell>
          <cell r="B193" t="str">
            <v>CONCRETO CLASE A</v>
          </cell>
          <cell r="C193" t="str">
            <v>M³</v>
          </cell>
          <cell r="D193">
            <v>708292</v>
          </cell>
        </row>
        <row r="194">
          <cell r="A194">
            <v>630.20000000000005</v>
          </cell>
          <cell r="B194" t="str">
            <v>CONCRETO CLASE B</v>
          </cell>
          <cell r="C194" t="str">
            <v>M³</v>
          </cell>
          <cell r="D194">
            <v>676514</v>
          </cell>
        </row>
        <row r="195">
          <cell r="A195">
            <v>630.29999999999995</v>
          </cell>
          <cell r="B195" t="str">
            <v>CONCRETO CLASE C</v>
          </cell>
          <cell r="C195" t="str">
            <v>M³</v>
          </cell>
          <cell r="D195">
            <v>647972</v>
          </cell>
        </row>
        <row r="196">
          <cell r="A196">
            <v>630.4</v>
          </cell>
          <cell r="B196" t="str">
            <v>CONCRETO CLASE D</v>
          </cell>
          <cell r="C196" t="str">
            <v>M³</v>
          </cell>
          <cell r="D196">
            <v>479676</v>
          </cell>
        </row>
        <row r="197">
          <cell r="A197">
            <v>630.5</v>
          </cell>
          <cell r="B197" t="str">
            <v>CONCRETO CLASE E</v>
          </cell>
          <cell r="C197" t="str">
            <v>M³</v>
          </cell>
          <cell r="D197">
            <v>419286</v>
          </cell>
        </row>
        <row r="198">
          <cell r="A198">
            <v>630.6</v>
          </cell>
          <cell r="B198" t="str">
            <v>CONCRETO CLASE F</v>
          </cell>
          <cell r="C198" t="str">
            <v>M³</v>
          </cell>
          <cell r="D198">
            <v>371652</v>
          </cell>
        </row>
        <row r="199">
          <cell r="A199">
            <v>630.70000000000005</v>
          </cell>
          <cell r="B199" t="str">
            <v>CONCRETO CLASE G</v>
          </cell>
          <cell r="C199" t="str">
            <v>M³</v>
          </cell>
          <cell r="D199">
            <v>315824</v>
          </cell>
        </row>
        <row r="200">
          <cell r="A200" t="str">
            <v>630P</v>
          </cell>
          <cell r="B200" t="str">
            <v>MORTERO 1.3</v>
          </cell>
          <cell r="C200" t="str">
            <v>M³</v>
          </cell>
          <cell r="D200">
            <v>0</v>
          </cell>
        </row>
        <row r="201">
          <cell r="A201" t="str">
            <v>631P</v>
          </cell>
          <cell r="B201" t="str">
            <v>BOLSACRETOS</v>
          </cell>
          <cell r="C201" t="str">
            <v>M³</v>
          </cell>
          <cell r="D201">
            <v>459784.79950000002</v>
          </cell>
        </row>
        <row r="202">
          <cell r="A202">
            <v>632.1</v>
          </cell>
          <cell r="B202" t="str">
            <v>BARANDA DE CONCRETO 0.15*0.20</v>
          </cell>
          <cell r="C202" t="str">
            <v>ML</v>
          </cell>
          <cell r="D202">
            <v>109013</v>
          </cell>
        </row>
        <row r="203">
          <cell r="A203" t="str">
            <v>632P</v>
          </cell>
          <cell r="B203" t="str">
            <v>BARANDA METALICA</v>
          </cell>
          <cell r="C203" t="str">
            <v>ML</v>
          </cell>
          <cell r="D203">
            <v>377445</v>
          </cell>
        </row>
        <row r="204">
          <cell r="A204">
            <v>640.1</v>
          </cell>
          <cell r="B204" t="str">
            <v>ACERO DE REFUERZO GRADO 37</v>
          </cell>
          <cell r="C204" t="str">
            <v>KG</v>
          </cell>
          <cell r="D204">
            <v>5721</v>
          </cell>
        </row>
        <row r="205">
          <cell r="A205" t="str">
            <v>640,1.2</v>
          </cell>
          <cell r="B205" t="str">
            <v>ACERO DE REFUERZO GRADO 40</v>
          </cell>
          <cell r="C205" t="str">
            <v>KG</v>
          </cell>
          <cell r="D205">
            <v>5721</v>
          </cell>
        </row>
        <row r="206">
          <cell r="A206" t="str">
            <v>640,1.3</v>
          </cell>
          <cell r="B206" t="str">
            <v>ACERO DE REFUERZO GRADO 60</v>
          </cell>
          <cell r="C206" t="str">
            <v>KG</v>
          </cell>
          <cell r="D206">
            <v>4288</v>
          </cell>
        </row>
        <row r="207">
          <cell r="A207">
            <v>640.20000000000005</v>
          </cell>
          <cell r="B207" t="str">
            <v xml:space="preserve">MALLA DE REFUERZO  </v>
          </cell>
          <cell r="C207" t="str">
            <v>KG</v>
          </cell>
          <cell r="D207">
            <v>0</v>
          </cell>
        </row>
        <row r="208">
          <cell r="A208">
            <v>641.1</v>
          </cell>
          <cell r="B208" t="str">
            <v>ACERO DE PREESFUERZO</v>
          </cell>
          <cell r="C208" t="str">
            <v>TON-M</v>
          </cell>
          <cell r="D208">
            <v>1378</v>
          </cell>
        </row>
        <row r="209">
          <cell r="A209">
            <v>641.20000000000005</v>
          </cell>
          <cell r="B209" t="str">
            <v>ACERO DE PREESFUERZO</v>
          </cell>
          <cell r="C209" t="str">
            <v>KG</v>
          </cell>
          <cell r="D209">
            <v>0</v>
          </cell>
        </row>
        <row r="210">
          <cell r="A210" t="str">
            <v>641P</v>
          </cell>
          <cell r="B210" t="str">
            <v>ANCLAJE EN ROCA DE D=4" CON 3 TORONES DE 1/2" POSTENSADOS</v>
          </cell>
          <cell r="C210" t="str">
            <v>TON-M</v>
          </cell>
          <cell r="D210">
            <v>371749</v>
          </cell>
        </row>
        <row r="211">
          <cell r="A211">
            <v>642.1</v>
          </cell>
          <cell r="B211" t="str">
            <v>APOYO ELASTOMERICO</v>
          </cell>
          <cell r="C211" t="str">
            <v>U (DM³)</v>
          </cell>
          <cell r="D211">
            <v>411003</v>
          </cell>
        </row>
        <row r="212">
          <cell r="A212">
            <v>642.20000000000005</v>
          </cell>
          <cell r="B212" t="str">
            <v>SELLO PARA JUNTAS DE PUENTES</v>
          </cell>
          <cell r="C212" t="str">
            <v>ML</v>
          </cell>
          <cell r="D212">
            <v>46510</v>
          </cell>
        </row>
        <row r="213">
          <cell r="A213" t="str">
            <v>642P1</v>
          </cell>
          <cell r="B213" t="str">
            <v>CONSTRUCCION JUNTAS ELASTOMERICAS DE 30CM DE ANCHO</v>
          </cell>
          <cell r="C213" t="str">
            <v>ML</v>
          </cell>
          <cell r="D213">
            <v>913881</v>
          </cell>
        </row>
        <row r="214">
          <cell r="A214" t="str">
            <v>642P2</v>
          </cell>
          <cell r="B214" t="str">
            <v>JUNTA ELASTOMERICA M100</v>
          </cell>
          <cell r="C214" t="str">
            <v>ML</v>
          </cell>
          <cell r="D214">
            <v>1898228.6786303229</v>
          </cell>
        </row>
        <row r="215">
          <cell r="A215" t="str">
            <v>642P3</v>
          </cell>
          <cell r="B215" t="str">
            <v>JUNTA ELASTOMERICA M60</v>
          </cell>
          <cell r="C215" t="str">
            <v>ML</v>
          </cell>
          <cell r="D215">
            <v>1565654.6186303229</v>
          </cell>
        </row>
        <row r="216">
          <cell r="A216">
            <v>650.1</v>
          </cell>
          <cell r="B216" t="str">
            <v>DISEÑO Y FABRICACION DE ESTRUCTURA METALICA</v>
          </cell>
          <cell r="C216" t="str">
            <v>KG</v>
          </cell>
          <cell r="D216">
            <v>10828</v>
          </cell>
        </row>
        <row r="217">
          <cell r="A217">
            <v>650.20000000000005</v>
          </cell>
          <cell r="B217" t="str">
            <v>FABRICACION DE LA ESTRUCTURA METALICA</v>
          </cell>
          <cell r="C217" t="str">
            <v>KG</v>
          </cell>
          <cell r="D217">
            <v>8688</v>
          </cell>
        </row>
        <row r="218">
          <cell r="A218">
            <v>650.29999999999995</v>
          </cell>
          <cell r="B218" t="str">
            <v>TRANSPORTE DE LA ESTRUCTURA METALICA</v>
          </cell>
          <cell r="C218" t="str">
            <v>KG</v>
          </cell>
          <cell r="D218">
            <v>15600000</v>
          </cell>
        </row>
        <row r="219">
          <cell r="A219" t="str">
            <v>650.3 OTRO</v>
          </cell>
          <cell r="B219" t="str">
            <v>TRANSPORTE DE LA ESTRUCTURA METALICA</v>
          </cell>
          <cell r="C219" t="str">
            <v>KG</v>
          </cell>
          <cell r="D219">
            <v>334</v>
          </cell>
        </row>
        <row r="220">
          <cell r="A220">
            <v>650.4</v>
          </cell>
          <cell r="B220" t="str">
            <v>MONTAJE Y PINTURA DE ESTRUCTURA METALICA</v>
          </cell>
          <cell r="C220" t="str">
            <v>KG</v>
          </cell>
          <cell r="D220">
            <v>1008</v>
          </cell>
        </row>
        <row r="221">
          <cell r="A221">
            <v>660.1</v>
          </cell>
          <cell r="B221" t="str">
            <v>TUBERIA DE CONCRETO SIMPLE 450 MM</v>
          </cell>
          <cell r="C221" t="str">
            <v>ML</v>
          </cell>
          <cell r="D221">
            <v>279889</v>
          </cell>
        </row>
        <row r="222">
          <cell r="A222">
            <v>660.2</v>
          </cell>
          <cell r="B222" t="str">
            <v>TUBERIA DE CONCRETO SIMPLE 500 MM</v>
          </cell>
          <cell r="C222" t="str">
            <v>ML</v>
          </cell>
          <cell r="D222">
            <v>439547</v>
          </cell>
        </row>
        <row r="223">
          <cell r="A223">
            <v>660.3</v>
          </cell>
          <cell r="B223" t="str">
            <v>TUBERIA DE CONCRETO SIMPLE 600 MM</v>
          </cell>
          <cell r="C223" t="str">
            <v>ML</v>
          </cell>
          <cell r="D223">
            <v>291377</v>
          </cell>
        </row>
        <row r="224">
          <cell r="A224">
            <v>661</v>
          </cell>
          <cell r="B224" t="str">
            <v>TUBERIA DE CONCRETO REFORZADO 900 MM (TIPO 1)</v>
          </cell>
          <cell r="C224" t="str">
            <v>ML</v>
          </cell>
          <cell r="D224">
            <v>388060</v>
          </cell>
        </row>
        <row r="225">
          <cell r="A225">
            <v>661</v>
          </cell>
          <cell r="B225" t="str">
            <v>TUBERIA DE CONCRETO REFORZADO 900 MM (TIPO 2)</v>
          </cell>
          <cell r="C225" t="str">
            <v>ML</v>
          </cell>
          <cell r="D225">
            <v>440060</v>
          </cell>
        </row>
        <row r="226">
          <cell r="A226" t="str">
            <v>661 OTRO</v>
          </cell>
          <cell r="B226" t="str">
            <v>TUBERIA DE CONCRETO REFORZADO 900 MM</v>
          </cell>
          <cell r="C226" t="str">
            <v>ML</v>
          </cell>
          <cell r="D226">
            <v>399419</v>
          </cell>
        </row>
        <row r="227">
          <cell r="A227">
            <v>662.1</v>
          </cell>
          <cell r="B227" t="str">
            <v>TUBERIA CORRUGADA DE ACERO GALVANIZADO</v>
          </cell>
          <cell r="C227" t="str">
            <v>ML</v>
          </cell>
          <cell r="D227">
            <v>431721</v>
          </cell>
        </row>
        <row r="228">
          <cell r="A228">
            <v>662.2</v>
          </cell>
          <cell r="B228" t="str">
            <v>TUBERIA CORRUGADA DE ACERO CON RECUBRIMIENTO</v>
          </cell>
          <cell r="C228" t="str">
            <v>ML</v>
          </cell>
          <cell r="D228">
            <v>278633</v>
          </cell>
        </row>
        <row r="229">
          <cell r="A229" t="str">
            <v>670.1P</v>
          </cell>
          <cell r="B229" t="str">
            <v>DISIPADOR DE ENERGIA Y SEDIMENTADOR EN GAVIONES (con recubrimiento)</v>
          </cell>
          <cell r="C229" t="str">
            <v>M³</v>
          </cell>
          <cell r="D229">
            <v>217544</v>
          </cell>
        </row>
        <row r="230">
          <cell r="A230">
            <v>670.2</v>
          </cell>
          <cell r="B230" t="str">
            <v>DISIPADOR DE ENERGIA Y SEDIMENTADOR EN CONCRETO CICLOPEO</v>
          </cell>
          <cell r="C230" t="str">
            <v>M³</v>
          </cell>
          <cell r="D230">
            <v>426389</v>
          </cell>
        </row>
        <row r="231">
          <cell r="A231">
            <v>671</v>
          </cell>
          <cell r="B231" t="str">
            <v>CUNETAS EN CONCRETO FUNDIDAS EN EL LUGAR</v>
          </cell>
          <cell r="C231" t="str">
            <v>M³</v>
          </cell>
          <cell r="D231">
            <v>485181</v>
          </cell>
        </row>
        <row r="232">
          <cell r="A232">
            <v>671.2</v>
          </cell>
          <cell r="B232" t="str">
            <v>CUNETAS PREFABRICADAS EN CONCRETO</v>
          </cell>
          <cell r="C232" t="str">
            <v>ML</v>
          </cell>
          <cell r="D232">
            <v>0</v>
          </cell>
        </row>
        <row r="233">
          <cell r="A233">
            <v>672</v>
          </cell>
          <cell r="B233" t="str">
            <v>BORDILLOS EN CONCRETO</v>
          </cell>
          <cell r="C233" t="str">
            <v>ML</v>
          </cell>
          <cell r="D233">
            <v>61125</v>
          </cell>
        </row>
        <row r="234">
          <cell r="A234">
            <v>673.1</v>
          </cell>
          <cell r="B234" t="str">
            <v>MATERIAL DRENANTE</v>
          </cell>
          <cell r="C234" t="str">
            <v>M³</v>
          </cell>
          <cell r="D234">
            <v>76382</v>
          </cell>
        </row>
        <row r="235">
          <cell r="A235">
            <v>673.2</v>
          </cell>
          <cell r="B235" t="str">
            <v>GEOTEXTIL</v>
          </cell>
          <cell r="C235" t="str">
            <v>M²</v>
          </cell>
          <cell r="D235">
            <v>6899</v>
          </cell>
        </row>
        <row r="236">
          <cell r="A236">
            <v>673.3</v>
          </cell>
          <cell r="B236" t="str">
            <v>MATERIAL DE COBERTURA</v>
          </cell>
          <cell r="C236" t="str">
            <v>M³</v>
          </cell>
          <cell r="D236">
            <v>94424</v>
          </cell>
        </row>
        <row r="237">
          <cell r="A237">
            <v>674.1</v>
          </cell>
          <cell r="B237" t="str">
            <v>DRENES HORIZONTALES DE LONGITUD MENOR O IGUAL A 10M</v>
          </cell>
          <cell r="C237" t="str">
            <v>ML</v>
          </cell>
          <cell r="D237">
            <v>149483</v>
          </cell>
        </row>
        <row r="238">
          <cell r="A238">
            <v>674.2</v>
          </cell>
          <cell r="B238" t="str">
            <v>DRENES HORIZONTALES DE LONGITUD MAYOR A 10M</v>
          </cell>
          <cell r="C238" t="str">
            <v>ML</v>
          </cell>
          <cell r="D238">
            <v>149483</v>
          </cell>
        </row>
        <row r="239">
          <cell r="A239">
            <v>680.1</v>
          </cell>
          <cell r="B239" t="str">
            <v>ESCAMAS EN CONCRETO</v>
          </cell>
          <cell r="C239" t="str">
            <v>M²</v>
          </cell>
          <cell r="D239">
            <v>311762</v>
          </cell>
        </row>
        <row r="240">
          <cell r="A240">
            <v>680.2</v>
          </cell>
          <cell r="B240" t="str">
            <v>ARMADURA GALVANIZADA</v>
          </cell>
          <cell r="C240" t="str">
            <v>ML</v>
          </cell>
          <cell r="D240">
            <v>0</v>
          </cell>
        </row>
        <row r="241">
          <cell r="A241">
            <v>680.3</v>
          </cell>
          <cell r="B241" t="str">
            <v>RELLENO GRANULAR PARA TIERRA ARMADA</v>
          </cell>
          <cell r="C241" t="str">
            <v>M³</v>
          </cell>
          <cell r="D241">
            <v>117491</v>
          </cell>
        </row>
        <row r="242">
          <cell r="A242" t="str">
            <v>680P</v>
          </cell>
          <cell r="B242" t="str">
            <v>EMPEDRADO PARA TALUDES</v>
          </cell>
          <cell r="C242" t="str">
            <v>M²</v>
          </cell>
          <cell r="D242">
            <v>18476.25</v>
          </cell>
        </row>
        <row r="243">
          <cell r="A243">
            <v>681.1</v>
          </cell>
          <cell r="B243" t="str">
            <v>GAVIONES</v>
          </cell>
          <cell r="C243" t="str">
            <v>M³</v>
          </cell>
          <cell r="D243">
            <v>167151</v>
          </cell>
        </row>
        <row r="244">
          <cell r="A244">
            <v>682</v>
          </cell>
          <cell r="B244" t="str">
            <v>COLCHOGAVIONES</v>
          </cell>
          <cell r="C244" t="str">
            <v>M²</v>
          </cell>
          <cell r="D244">
            <v>0</v>
          </cell>
        </row>
        <row r="245">
          <cell r="A245" t="str">
            <v>682P</v>
          </cell>
          <cell r="B245" t="str">
            <v>MURO DE CONTENCION DE SUELO REFORZADO CON GEOTEXTIL</v>
          </cell>
          <cell r="C245" t="str">
            <v>M³</v>
          </cell>
          <cell r="D245">
            <v>113247</v>
          </cell>
        </row>
        <row r="246">
          <cell r="A246" t="str">
            <v>683P</v>
          </cell>
          <cell r="B246" t="str">
            <v>DRENES HORIZONTALES TUBERIA PERFORADA 2"</v>
          </cell>
          <cell r="C246" t="str">
            <v>ML</v>
          </cell>
          <cell r="D246">
            <v>149708</v>
          </cell>
        </row>
        <row r="247">
          <cell r="A247">
            <v>690</v>
          </cell>
          <cell r="B247" t="str">
            <v>IMPERMEABILIZACION DE ESTRUCTURAS</v>
          </cell>
          <cell r="C247" t="str">
            <v>M³</v>
          </cell>
          <cell r="D247">
            <v>0</v>
          </cell>
        </row>
        <row r="248">
          <cell r="A248">
            <v>700.1</v>
          </cell>
          <cell r="B248" t="str">
            <v>LINEA DE DEMARCACION CON PINTUIRA EN FRIO</v>
          </cell>
          <cell r="C248" t="str">
            <v>ML</v>
          </cell>
          <cell r="D248">
            <v>1751</v>
          </cell>
        </row>
        <row r="249">
          <cell r="A249">
            <v>700.2</v>
          </cell>
          <cell r="B249" t="str">
            <v>LINEA DE DEMARCACION CON RESINA TERMOPLASTICA</v>
          </cell>
          <cell r="C249" t="str">
            <v>ML</v>
          </cell>
          <cell r="D249">
            <v>44683</v>
          </cell>
        </row>
        <row r="250">
          <cell r="A250">
            <v>700.3</v>
          </cell>
          <cell r="B250" t="str">
            <v>MARCA VIAL CON PINTURA EN FRIO</v>
          </cell>
          <cell r="C250" t="str">
            <v>M²</v>
          </cell>
          <cell r="D250">
            <v>32982</v>
          </cell>
        </row>
        <row r="251">
          <cell r="A251">
            <v>700.4</v>
          </cell>
          <cell r="B251" t="str">
            <v>MARCA VIAL CON RESINA TERMOPLASTICA</v>
          </cell>
          <cell r="C251" t="str">
            <v>M²</v>
          </cell>
          <cell r="D251">
            <v>19810</v>
          </cell>
        </row>
        <row r="252">
          <cell r="A252" t="str">
            <v>700P</v>
          </cell>
          <cell r="B252" t="str">
            <v>BANDAS SONORAS REDUCTORAS DE VELOCIDAD</v>
          </cell>
          <cell r="C252" t="str">
            <v>M²</v>
          </cell>
          <cell r="D252">
            <v>257709.40000000002</v>
          </cell>
        </row>
        <row r="253">
          <cell r="A253">
            <v>701</v>
          </cell>
          <cell r="B253" t="str">
            <v>TACHAS REFLECTIVAS</v>
          </cell>
          <cell r="C253" t="str">
            <v>U</v>
          </cell>
          <cell r="D253">
            <v>10453</v>
          </cell>
        </row>
        <row r="254">
          <cell r="A254">
            <v>710.1</v>
          </cell>
          <cell r="B254" t="str">
            <v>SEÑALES DE TRANSITO GRUPO 1 (75*75)</v>
          </cell>
          <cell r="C254" t="str">
            <v>U</v>
          </cell>
          <cell r="D254">
            <v>342679</v>
          </cell>
        </row>
        <row r="255">
          <cell r="A255">
            <v>710.2</v>
          </cell>
          <cell r="B255" t="str">
            <v>SEÑALES DE TRANSITO GRUPO 2 (1.20*0.4)</v>
          </cell>
          <cell r="C255" t="str">
            <v>U</v>
          </cell>
          <cell r="D255">
            <v>340667</v>
          </cell>
        </row>
        <row r="256">
          <cell r="A256">
            <v>710.3</v>
          </cell>
          <cell r="B256" t="str">
            <v>SEÑALES DE TRANSITO GRUPO 3 (SP-54 LA FERREA)</v>
          </cell>
          <cell r="C256" t="str">
            <v>U</v>
          </cell>
          <cell r="D256">
            <v>317267</v>
          </cell>
        </row>
        <row r="257">
          <cell r="A257">
            <v>710.4</v>
          </cell>
          <cell r="B257" t="str">
            <v>SEÑALES DE TRANSITO GRUPO 4 (DELINEADORES DE CURVA)</v>
          </cell>
          <cell r="C257" t="str">
            <v>U</v>
          </cell>
          <cell r="D257">
            <v>317267</v>
          </cell>
        </row>
        <row r="258">
          <cell r="A258">
            <v>710.5</v>
          </cell>
          <cell r="B258" t="str">
            <v>SEÑALES DE TRANSITO GRUPO 5 (INFORMATIVAS)</v>
          </cell>
          <cell r="C258" t="str">
            <v>M²</v>
          </cell>
          <cell r="D258">
            <v>475092</v>
          </cell>
        </row>
        <row r="259">
          <cell r="A259">
            <v>720</v>
          </cell>
          <cell r="B259" t="str">
            <v>POSTE DE REFERENCIA</v>
          </cell>
          <cell r="C259" t="str">
            <v>U</v>
          </cell>
          <cell r="D259">
            <v>141891</v>
          </cell>
        </row>
        <row r="260">
          <cell r="A260">
            <v>730.1</v>
          </cell>
          <cell r="B260" t="str">
            <v>DEFENSAS METALICAS</v>
          </cell>
          <cell r="C260" t="str">
            <v>ML</v>
          </cell>
          <cell r="D260">
            <v>168261</v>
          </cell>
        </row>
        <row r="261">
          <cell r="A261">
            <v>730.2</v>
          </cell>
          <cell r="B261" t="str">
            <v>SECCION FINAL DE DEFENSAS METALICAS</v>
          </cell>
          <cell r="C261" t="str">
            <v>U</v>
          </cell>
          <cell r="D261">
            <v>74739</v>
          </cell>
        </row>
        <row r="262">
          <cell r="A262">
            <v>730.3</v>
          </cell>
          <cell r="B262" t="str">
            <v>SECCION DE TOPE</v>
          </cell>
          <cell r="C262" t="str">
            <v>U</v>
          </cell>
          <cell r="D262">
            <v>74739</v>
          </cell>
        </row>
        <row r="263">
          <cell r="A263">
            <v>731</v>
          </cell>
          <cell r="B263" t="str">
            <v>DEFENSAS DE CONCRETO</v>
          </cell>
          <cell r="C263" t="str">
            <v>ML</v>
          </cell>
          <cell r="D263">
            <v>0</v>
          </cell>
        </row>
        <row r="264">
          <cell r="A264">
            <v>740</v>
          </cell>
          <cell r="B264" t="str">
            <v>CAPTAFAROS</v>
          </cell>
          <cell r="C264" t="str">
            <v>U</v>
          </cell>
          <cell r="D264">
            <v>11788</v>
          </cell>
        </row>
        <row r="265">
          <cell r="A265">
            <v>741</v>
          </cell>
          <cell r="B265" t="str">
            <v>DELINEADOR DE CORONA</v>
          </cell>
          <cell r="C265" t="str">
            <v>U</v>
          </cell>
          <cell r="D265">
            <v>0</v>
          </cell>
        </row>
        <row r="266">
          <cell r="A266">
            <v>800.1</v>
          </cell>
          <cell r="B266" t="str">
            <v>CERCA DE ALAMBRE DE PUAS CON POSTES DE MADERA</v>
          </cell>
          <cell r="C266" t="str">
            <v>ML</v>
          </cell>
          <cell r="D266">
            <v>9721</v>
          </cell>
        </row>
        <row r="267">
          <cell r="A267">
            <v>800.2</v>
          </cell>
          <cell r="B267" t="str">
            <v>CERCA DE ALAMBRE DE PUAS CON POSTES DE CONCRETO</v>
          </cell>
          <cell r="C267" t="str">
            <v>ML</v>
          </cell>
          <cell r="D267">
            <v>19591</v>
          </cell>
        </row>
        <row r="268">
          <cell r="A268">
            <v>800.3</v>
          </cell>
          <cell r="B268" t="str">
            <v>CERCAS DE MALLA CON POSTES DE MADERA</v>
          </cell>
          <cell r="C268" t="str">
            <v>ML</v>
          </cell>
          <cell r="D268">
            <v>29599</v>
          </cell>
        </row>
        <row r="269">
          <cell r="A269">
            <v>800.4</v>
          </cell>
          <cell r="B269" t="str">
            <v>CERCAS DE MALLA CON POSTES DE CONCRETO</v>
          </cell>
          <cell r="C269" t="str">
            <v>ML</v>
          </cell>
          <cell r="D269">
            <v>42549</v>
          </cell>
        </row>
        <row r="270">
          <cell r="A270" t="str">
            <v>800P</v>
          </cell>
          <cell r="B270" t="str">
            <v>CERRAMIENTO EN MALLA ESLABONADA</v>
          </cell>
          <cell r="C270" t="str">
            <v>ML</v>
          </cell>
          <cell r="D270">
            <v>136610</v>
          </cell>
        </row>
        <row r="271">
          <cell r="A271">
            <v>801.1</v>
          </cell>
          <cell r="B271" t="str">
            <v>ROCERIA</v>
          </cell>
          <cell r="C271" t="str">
            <v>HA</v>
          </cell>
          <cell r="D271">
            <v>373316.66666666674</v>
          </cell>
        </row>
        <row r="272">
          <cell r="A272">
            <v>801.2</v>
          </cell>
          <cell r="B272" t="str">
            <v>LIMPIEZA DE BERMA</v>
          </cell>
          <cell r="C272" t="str">
            <v>M²</v>
          </cell>
          <cell r="D272">
            <v>17137.900000000001</v>
          </cell>
        </row>
        <row r="273">
          <cell r="A273">
            <v>801.3</v>
          </cell>
          <cell r="B273" t="str">
            <v>LIMPIEZA A MANO DE CUNETAS EN TIERRA</v>
          </cell>
          <cell r="C273" t="str">
            <v>ML</v>
          </cell>
          <cell r="D273">
            <v>17137.900000000001</v>
          </cell>
        </row>
        <row r="274">
          <cell r="A274">
            <v>801.4</v>
          </cell>
          <cell r="B274" t="str">
            <v>LIMPIEZA A MANO DE CUNETAS EN CONCRETO</v>
          </cell>
          <cell r="C274" t="str">
            <v>ML</v>
          </cell>
          <cell r="D274">
            <v>17137.900000000001</v>
          </cell>
        </row>
        <row r="275">
          <cell r="A275">
            <v>801.5</v>
          </cell>
          <cell r="B275" t="str">
            <v>LIMPIEZA A MANO DE ENCOLES Y DESCOLES</v>
          </cell>
          <cell r="C275" t="str">
            <v>ML</v>
          </cell>
          <cell r="D275">
            <v>17137.900000000001</v>
          </cell>
        </row>
        <row r="276">
          <cell r="A276">
            <v>801.6</v>
          </cell>
          <cell r="B276" t="str">
            <v>LIMPIEZA A MANO DE ALCANTARILLA DE TUBO DE 600 O 900 MM</v>
          </cell>
          <cell r="C276" t="str">
            <v>U</v>
          </cell>
          <cell r="D276">
            <v>17137.900000000001</v>
          </cell>
        </row>
        <row r="277">
          <cell r="A277">
            <v>801.7</v>
          </cell>
          <cell r="B277" t="str">
            <v>LIMPIEZA A MANO DE PUENTES Y PONTONES</v>
          </cell>
          <cell r="C277" t="str">
            <v>ML</v>
          </cell>
          <cell r="D277">
            <v>17137.900000000001</v>
          </cell>
        </row>
        <row r="278">
          <cell r="A278">
            <v>810.1</v>
          </cell>
          <cell r="B278" t="str">
            <v>PROTECCION  DE TALUDES CON BLOQUES DE CESPED</v>
          </cell>
          <cell r="C278" t="str">
            <v>M²</v>
          </cell>
          <cell r="D278">
            <v>12082</v>
          </cell>
        </row>
        <row r="279">
          <cell r="A279" t="str">
            <v>810.3</v>
          </cell>
          <cell r="B279" t="str">
            <v>PROTECCION DE TALUDES CON HIDROSIEMBRA CONTROLADA</v>
          </cell>
          <cell r="C279" t="str">
            <v>M²</v>
          </cell>
          <cell r="D279">
            <v>11000</v>
          </cell>
        </row>
        <row r="280">
          <cell r="A280">
            <v>810.2</v>
          </cell>
          <cell r="B280" t="str">
            <v xml:space="preserve">PROTECCION DE TALUDES CON TIERRA ORGANICA </v>
          </cell>
          <cell r="C280" t="str">
            <v>M²</v>
          </cell>
          <cell r="D280">
            <v>10271</v>
          </cell>
        </row>
        <row r="281">
          <cell r="A281">
            <v>811</v>
          </cell>
          <cell r="B281" t="str">
            <v>PRODUCTOS ENRROLLADOS PARA CONTROL DE EROSION DEL TIPO ________</v>
          </cell>
          <cell r="C281" t="str">
            <v>M²</v>
          </cell>
          <cell r="D281">
            <v>0</v>
          </cell>
        </row>
        <row r="282">
          <cell r="A282">
            <v>812</v>
          </cell>
          <cell r="B282" t="str">
            <v>RECUBRIMIENTO CON MALLA Y MORTERO 1:4 DE e= ___ CM</v>
          </cell>
          <cell r="C282" t="str">
            <v>M²</v>
          </cell>
          <cell r="D282">
            <v>0</v>
          </cell>
        </row>
        <row r="283">
          <cell r="A283" t="str">
            <v>815P</v>
          </cell>
          <cell r="B283" t="str">
            <v>ARBORIZACION</v>
          </cell>
          <cell r="C283" t="str">
            <v>U</v>
          </cell>
          <cell r="D283">
            <v>42603</v>
          </cell>
        </row>
        <row r="284">
          <cell r="A284">
            <v>900.1</v>
          </cell>
          <cell r="B284" t="str">
            <v>TRANSPORTE DE MATERIALES PROVENIENTES DE LA EXPLAN, CANAL, PRESTA ENTRE 100 Y 1000 M</v>
          </cell>
          <cell r="C284" t="str">
            <v>M³-E</v>
          </cell>
          <cell r="D284">
            <v>1083</v>
          </cell>
        </row>
        <row r="285">
          <cell r="A285">
            <v>900.2</v>
          </cell>
          <cell r="B285" t="str">
            <v>TRANSPORTE DE MATERIALES PROVENIENTES DE LA EXPLAN, CANAL, PRESTA MAYOR A 1000 M</v>
          </cell>
          <cell r="C285" t="str">
            <v>M³-KM</v>
          </cell>
          <cell r="D285">
            <v>1083</v>
          </cell>
        </row>
        <row r="286">
          <cell r="A286">
            <v>900.3</v>
          </cell>
          <cell r="B286" t="str">
            <v>TRANSPORTE DE MATERIAL PROVENIENTE DE DERRUMBES</v>
          </cell>
          <cell r="C286" t="str">
            <v>M³-KM</v>
          </cell>
          <cell r="D286">
            <v>1083</v>
          </cell>
        </row>
        <row r="287">
          <cell r="B287" t="str">
            <v>ESTABILIZACIÓN DE LA SUBRASANTE CON MADERA</v>
          </cell>
          <cell r="C287" t="str">
            <v>M2</v>
          </cell>
          <cell r="D287">
            <v>11922</v>
          </cell>
        </row>
        <row r="288">
          <cell r="B288" t="str">
            <v>DRAGADO DE CAUCE</v>
          </cell>
          <cell r="C288" t="str">
            <v>M²</v>
          </cell>
          <cell r="D288">
            <v>6803</v>
          </cell>
        </row>
        <row r="289">
          <cell r="B289" t="str">
            <v>MORTERO DE REPARACIÓN TIPO SIKA O SIMILAR</v>
          </cell>
          <cell r="C289" t="str">
            <v>KG</v>
          </cell>
          <cell r="D289">
            <v>13464</v>
          </cell>
        </row>
        <row r="290">
          <cell r="B290" t="str">
            <v>SUMINISTRO E INSTALACIÓN DE SIKAFLEX - 15 ML SL</v>
          </cell>
          <cell r="C290" t="str">
            <v>ML</v>
          </cell>
          <cell r="D290">
            <v>6281</v>
          </cell>
        </row>
        <row r="291">
          <cell r="B291" t="str">
            <v>PINTURA DE BARANDAS Y BORDILLOS EN CONCRETO</v>
          </cell>
          <cell r="C291" t="str">
            <v>M2</v>
          </cell>
          <cell r="D291">
            <v>19249</v>
          </cell>
        </row>
        <row r="292">
          <cell r="B292" t="str">
            <v>JUNTA DE EXPANSIÓN METALICA</v>
          </cell>
          <cell r="C292" t="str">
            <v>ML</v>
          </cell>
          <cell r="D292">
            <v>489430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Set>
  </externalBook>
</externalLink>
</file>

<file path=xl/externalLinks/externalLink121.xml><?xml version="1.0" encoding="utf-8"?>
<externalLink xmlns="http://schemas.openxmlformats.org/spreadsheetml/2006/main">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22.xml><?xml version="1.0" encoding="utf-8"?>
<externalLink xmlns="http://schemas.openxmlformats.org/spreadsheetml/2006/main">
  <externalBook xmlns:r="http://schemas.openxmlformats.org/officeDocument/2006/relationships" r:id="rId1">
    <sheetNames>
      <sheetName val="Hoja5"/>
      <sheetName val="INDICE"/>
      <sheetName val="Equipo"/>
      <sheetName val="Materiales"/>
      <sheetName val="Otros"/>
      <sheetName val="200.1"/>
      <sheetName val="200.2"/>
      <sheetName val="200P ROCERIA"/>
      <sheetName val="201.1"/>
      <sheetName val="201.2"/>
      <sheetName val="201.2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30.1"/>
      <sheetName val="230.2"/>
      <sheetName val="310"/>
      <sheetName val="311"/>
      <sheetName val="320.1"/>
      <sheetName val="320.4"/>
      <sheetName val="330.1"/>
      <sheetName val="330.2"/>
      <sheetName val="340.1"/>
      <sheetName val="340.2"/>
      <sheetName val="340.3"/>
      <sheetName val="341.1"/>
      <sheetName val="341.2"/>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2P COMPRADA"/>
      <sheetName val="450.3P COMPRADA"/>
      <sheetName val="450.4P COMPRADA"/>
      <sheetName val="450.5"/>
      <sheetName val="451. 1 COMPRADA "/>
      <sheetName val="451. 2 COMPRADA"/>
      <sheetName val="451.3 COMPRADA"/>
      <sheetName val="452.1 COMPRADA"/>
      <sheetName val="452.2 COMPRADA"/>
      <sheetName val="452.3 COMPRADA"/>
      <sheetName val="452.4 COMPRADA"/>
      <sheetName val="453"/>
      <sheetName val="460"/>
      <sheetName val="460P"/>
      <sheetName val="461.1"/>
      <sheetName val="461.2"/>
      <sheetName val="462.3P"/>
      <sheetName val="462,2"/>
      <sheetName val="462.5"/>
      <sheetName val="500"/>
      <sheetName val="510"/>
      <sheetName val="600.1"/>
      <sheetName val="600.2"/>
      <sheetName val="600.3"/>
      <sheetName val="600.4"/>
      <sheetName val="600.4 P"/>
      <sheetName val="600.5"/>
      <sheetName val="600.5 P"/>
      <sheetName val="610.1"/>
      <sheetName val="610.2"/>
      <sheetName val="620.1"/>
      <sheetName val="620.2"/>
      <sheetName val="620.3"/>
      <sheetName val="621.1"/>
      <sheetName val="621.1 (2)"/>
      <sheetName val="621.1 (3)"/>
      <sheetName val="621.1 (4)"/>
      <sheetName val="621.2"/>
      <sheetName val="621.3"/>
      <sheetName val="621.4"/>
      <sheetName val="621.5"/>
      <sheetName val="621.5P"/>
      <sheetName val="621.6"/>
      <sheetName val="622.1"/>
      <sheetName val="622.2"/>
      <sheetName val="622.3"/>
      <sheetName val="622.4"/>
      <sheetName val="622.5"/>
      <sheetName val="630.1"/>
      <sheetName val="630.2"/>
      <sheetName val="630.3"/>
      <sheetName val="630.4"/>
      <sheetName val="630.5"/>
      <sheetName val="630.6"/>
      <sheetName val="630.7"/>
      <sheetName val="630P MORTERO 1,3"/>
      <sheetName val="631P. BOLSACRETOS"/>
      <sheetName val="632"/>
      <sheetName val="632P"/>
      <sheetName val="640.3"/>
      <sheetName val="642.1"/>
      <sheetName val="642.2"/>
      <sheetName val="650.1"/>
      <sheetName val="650.2"/>
      <sheetName val="650.3"/>
      <sheetName val="650.4"/>
      <sheetName val="660.1"/>
      <sheetName val="660.2"/>
      <sheetName val="660.3"/>
      <sheetName val="661 TIPO I"/>
      <sheetName val="662.1"/>
      <sheetName val="662.2"/>
      <sheetName val="670.1P"/>
      <sheetName val="670.2"/>
      <sheetName val="671"/>
      <sheetName val="672"/>
      <sheetName val="673.1"/>
      <sheetName val="673.2"/>
      <sheetName val="673.3"/>
      <sheetName val="674"/>
      <sheetName val="675.1"/>
      <sheetName val="676"/>
      <sheetName val="680.1P"/>
      <sheetName val="680.2"/>
      <sheetName val="680.3"/>
      <sheetName val="680P"/>
      <sheetName val="681"/>
      <sheetName val="683P"/>
      <sheetName val="700.1"/>
      <sheetName val="700.2"/>
      <sheetName val="700P BANDAS SONORAS "/>
      <sheetName val="701"/>
      <sheetName val="710.1"/>
      <sheetName val="710.2"/>
      <sheetName val="710.3"/>
      <sheetName val="710.4"/>
      <sheetName val="710.5"/>
      <sheetName val="720"/>
      <sheetName val="730.1"/>
      <sheetName val="730.2"/>
      <sheetName val="740"/>
      <sheetName val="800.1"/>
      <sheetName val="800.2"/>
      <sheetName val="800.3"/>
      <sheetName val="800.4"/>
      <sheetName val="810.1"/>
      <sheetName val="810.2"/>
      <sheetName val="815P"/>
      <sheetName val="900.1"/>
      <sheetName val="900.2"/>
      <sheetName val="900.3"/>
      <sheetName val="Hoja1 (2)"/>
      <sheetName val="Hoja2 (2)"/>
      <sheetName val="Hoja3 (2)"/>
      <sheetName val="Hoja1"/>
      <sheetName val="Hoja2"/>
      <sheetName val="Hoja3"/>
      <sheetName val="Hoja4"/>
    </sheetNames>
    <sheetDataSet>
      <sheetData sheetId="0" refreshError="1"/>
      <sheetData sheetId="1">
        <row r="1">
          <cell r="A1" t="str">
            <v>MINISTERIO DEL TRANSPORTE</v>
          </cell>
        </row>
        <row r="2">
          <cell r="A2" t="str">
            <v>INSTITUTO NACIONAL DE VIAS</v>
          </cell>
        </row>
        <row r="3">
          <cell r="A3" t="str">
            <v>SUBDIRECCION RED NACIONAL DE CARRETERAS</v>
          </cell>
        </row>
        <row r="4">
          <cell r="A4" t="str">
            <v>TERRITORIAL MAGDALENA GRUPO 2</v>
          </cell>
        </row>
        <row r="5">
          <cell r="A5" t="str">
            <v>ANALISIS DE PRECIOS UNITARIOS FEBRERO DE 2011</v>
          </cell>
        </row>
        <row r="7">
          <cell r="A7" t="str">
            <v>ADMINISTRADOR VIAL: CONSORCIO INGEVIAS</v>
          </cell>
        </row>
        <row r="9">
          <cell r="A9" t="str">
            <v>ITEM</v>
          </cell>
          <cell r="B9" t="str">
            <v>DESCRIPCION</v>
          </cell>
          <cell r="C9" t="str">
            <v xml:space="preserve">UNIDAD </v>
          </cell>
          <cell r="D9" t="str">
            <v>COSTO TOTAL</v>
          </cell>
          <cell r="E9" t="str">
            <v>CODIGOS CUBS</v>
          </cell>
          <cell r="F9" t="str">
            <v>CODIGOS CUBS</v>
          </cell>
        </row>
        <row r="10">
          <cell r="A10" t="str">
            <v>200-07</v>
          </cell>
          <cell r="B10" t="str">
            <v>DESMONTE Y LIMPIEZA</v>
          </cell>
          <cell r="E10" t="str">
            <v>3.6.1.2.</v>
          </cell>
          <cell r="F10" t="e">
            <v>#N/A</v>
          </cell>
        </row>
        <row r="11">
          <cell r="A11" t="str">
            <v>200.1</v>
          </cell>
          <cell r="B11" t="str">
            <v xml:space="preserve">DESMONTE Y LIMPIEZA EN BOSQUE           </v>
          </cell>
          <cell r="C11" t="str">
            <v xml:space="preserve"> HA</v>
          </cell>
          <cell r="D11">
            <v>2321366</v>
          </cell>
          <cell r="F11" t="str">
            <v>3.6.1.2.1</v>
          </cell>
        </row>
        <row r="12">
          <cell r="A12" t="str">
            <v>200.2</v>
          </cell>
          <cell r="B12" t="str">
            <v xml:space="preserve">DESMONTE Y LIMPIEZA EN ZONAS NO BOSCOSAS           </v>
          </cell>
          <cell r="C12" t="str">
            <v xml:space="preserve"> HA</v>
          </cell>
          <cell r="D12">
            <v>523456</v>
          </cell>
          <cell r="F12" t="str">
            <v>3.6.1.2.3</v>
          </cell>
        </row>
        <row r="13">
          <cell r="A13" t="str">
            <v>201-07</v>
          </cell>
          <cell r="B13" t="str">
            <v>DEMOLICION Y REMOCION</v>
          </cell>
          <cell r="E13" t="str">
            <v>3.6.1.3.</v>
          </cell>
          <cell r="F13" t="e">
            <v>#N/A</v>
          </cell>
        </row>
        <row r="14">
          <cell r="A14" t="str">
            <v>201.1</v>
          </cell>
          <cell r="B14" t="str">
            <v>DEMOLICIÓN DE EDIFICACIONES.</v>
          </cell>
          <cell r="C14" t="str">
            <v>Gl</v>
          </cell>
          <cell r="D14" t="str">
            <v>?</v>
          </cell>
          <cell r="F14" t="str">
            <v>3.6.1.3.11</v>
          </cell>
        </row>
        <row r="15">
          <cell r="A15" t="str">
            <v>201.7</v>
          </cell>
          <cell r="B15" t="str">
            <v>DEMOLICION DE ESTRUCTURAS</v>
          </cell>
          <cell r="C15" t="str">
            <v>M³</v>
          </cell>
          <cell r="D15">
            <v>65804</v>
          </cell>
          <cell r="E15" t="str">
            <v>3.6.1.3.14.</v>
          </cell>
          <cell r="F15" t="str">
            <v xml:space="preserve">3.6.1.3.13  </v>
          </cell>
        </row>
        <row r="16">
          <cell r="A16" t="str">
            <v>201.8</v>
          </cell>
          <cell r="B16" t="str">
            <v xml:space="preserve">DEMOLICION DE PAVIMENTOS RIGIDOS.    </v>
          </cell>
          <cell r="C16" t="str">
            <v>M2</v>
          </cell>
          <cell r="D16">
            <v>17850</v>
          </cell>
          <cell r="E16" t="str">
            <v>3.6.1.3.16.</v>
          </cell>
          <cell r="F16" t="str">
            <v>3.6.1.3.15</v>
          </cell>
        </row>
        <row r="17">
          <cell r="A17" t="str">
            <v>201.9</v>
          </cell>
          <cell r="B17" t="str">
            <v xml:space="preserve">DEMOLICION PISOS Y ANDENES DE CONCRETO.  </v>
          </cell>
          <cell r="C17" t="str">
            <v>M2</v>
          </cell>
          <cell r="D17">
            <v>9591</v>
          </cell>
          <cell r="E17" t="str">
            <v>3.6.1.3.34.</v>
          </cell>
          <cell r="F17" t="str">
            <v>3.6.1.3.33</v>
          </cell>
        </row>
        <row r="18">
          <cell r="A18" t="str">
            <v>201.1</v>
          </cell>
          <cell r="B18" t="str">
            <v>DEMOLICION DE BORDILLOS DE CONCRETO</v>
          </cell>
          <cell r="C18" t="str">
            <v>ML</v>
          </cell>
          <cell r="D18">
            <v>1465</v>
          </cell>
          <cell r="E18" t="str">
            <v>3.6.1.3.36.</v>
          </cell>
          <cell r="F18" t="str">
            <v>3.6.1.3.11</v>
          </cell>
        </row>
        <row r="19">
          <cell r="A19" t="str">
            <v>201.11</v>
          </cell>
          <cell r="B19" t="str">
            <v xml:space="preserve">DESMONTAJE Y TRASLADO DE ESTRUCTURAS METALICAS. </v>
          </cell>
          <cell r="C19" t="str">
            <v>KG</v>
          </cell>
          <cell r="D19">
            <v>636</v>
          </cell>
          <cell r="E19" t="str">
            <v>3.6.1.3.40.</v>
          </cell>
          <cell r="F19" t="str">
            <v>3.6.1.3</v>
          </cell>
        </row>
        <row r="20">
          <cell r="A20" t="str">
            <v>201.12</v>
          </cell>
          <cell r="B20" t="str">
            <v xml:space="preserve">REMOCION DE ESPECIES VEGETALES    </v>
          </cell>
          <cell r="C20" t="str">
            <v>U</v>
          </cell>
          <cell r="D20">
            <v>210023</v>
          </cell>
          <cell r="E20" t="str">
            <v>3.6.1.3.47.</v>
          </cell>
          <cell r="F20" t="str">
            <v>3.6.1.3.47</v>
          </cell>
        </row>
        <row r="21">
          <cell r="A21" t="str">
            <v>201.13</v>
          </cell>
          <cell r="B21" t="str">
            <v>REMOCION DE OBSTACULOS</v>
          </cell>
          <cell r="C21" t="str">
            <v>U</v>
          </cell>
          <cell r="D21">
            <v>0</v>
          </cell>
          <cell r="F21" t="str">
            <v>3.6.1.3</v>
          </cell>
        </row>
        <row r="22">
          <cell r="A22" t="str">
            <v>201.14</v>
          </cell>
          <cell r="B22" t="str">
            <v xml:space="preserve">REMOCION DE DUCTOS DE SERVICIOS EXISTENTES </v>
          </cell>
          <cell r="C22" t="str">
            <v>ML</v>
          </cell>
          <cell r="D22">
            <v>10480</v>
          </cell>
          <cell r="E22" t="str">
            <v>3.6.1.3.9.</v>
          </cell>
          <cell r="F22" t="str">
            <v>3.6.1.3.9</v>
          </cell>
        </row>
        <row r="23">
          <cell r="A23" t="str">
            <v>201.15</v>
          </cell>
          <cell r="B23" t="str">
            <v>REMOCION DE ALCANTARILLAS</v>
          </cell>
          <cell r="C23" t="str">
            <v>ML</v>
          </cell>
          <cell r="D23">
            <v>20172</v>
          </cell>
          <cell r="F23" t="str">
            <v>3.6.1.3</v>
          </cell>
        </row>
        <row r="24">
          <cell r="A24" t="str">
            <v>201.16</v>
          </cell>
          <cell r="B24" t="str">
            <v xml:space="preserve">REMOCION DE CERCAS DE ALAMBRE       </v>
          </cell>
          <cell r="C24" t="str">
            <v>ML</v>
          </cell>
          <cell r="D24">
            <v>2315</v>
          </cell>
          <cell r="F24" t="str">
            <v>3.6.1.3</v>
          </cell>
        </row>
        <row r="25">
          <cell r="A25" t="str">
            <v>201.17</v>
          </cell>
          <cell r="B25" t="str">
            <v xml:space="preserve">REMOCION DE OBSTACULOS.   </v>
          </cell>
          <cell r="C25" t="str">
            <v>ML</v>
          </cell>
          <cell r="D25">
            <v>0</v>
          </cell>
          <cell r="F25" t="str">
            <v>3.6.1.3</v>
          </cell>
        </row>
        <row r="26">
          <cell r="A26" t="str">
            <v>201.18</v>
          </cell>
          <cell r="B26" t="str">
            <v xml:space="preserve">TRASLADO DE POSTES    </v>
          </cell>
          <cell r="C26" t="str">
            <v>U</v>
          </cell>
          <cell r="D26">
            <v>33108</v>
          </cell>
          <cell r="E26" t="str">
            <v>3.6.1.3.1.</v>
          </cell>
          <cell r="F26" t="str">
            <v>3.6.1.3.1</v>
          </cell>
        </row>
        <row r="27">
          <cell r="A27" t="str">
            <v>201.21</v>
          </cell>
          <cell r="B27" t="str">
            <v>REMOCION DE DEFENSAS METALICAS</v>
          </cell>
          <cell r="C27" t="str">
            <v>ML</v>
          </cell>
          <cell r="D27">
            <v>8569</v>
          </cell>
          <cell r="F27" t="str">
            <v>3.6.1.3</v>
          </cell>
        </row>
        <row r="28">
          <cell r="A28" t="str">
            <v>210-07</v>
          </cell>
          <cell r="B28" t="str">
            <v>EXCAVACION DE LA EXPLANACION, CANALES Y PRESTAMOS</v>
          </cell>
          <cell r="E28" t="str">
            <v>3.6.2.1.</v>
          </cell>
          <cell r="F28" t="e">
            <v>#N/A</v>
          </cell>
        </row>
        <row r="29">
          <cell r="A29" t="str">
            <v>210.1.1</v>
          </cell>
          <cell r="B29" t="str">
            <v>EXCAVACIÓN SIN CLASIFICAR DE LA EXPLANACIÓN, CANALES</v>
          </cell>
          <cell r="C29" t="str">
            <v>M³</v>
          </cell>
          <cell r="D29">
            <v>7110</v>
          </cell>
          <cell r="E29" t="str">
            <v>3.6.2.1.1.</v>
          </cell>
          <cell r="F29" t="str">
            <v xml:space="preserve">3.6.2.1.1 </v>
          </cell>
        </row>
        <row r="30">
          <cell r="A30" t="str">
            <v>210.1.2</v>
          </cell>
          <cell r="B30" t="str">
            <v xml:space="preserve">EXCAVACION SIN CLASIFICAR DE PRESTAMOS </v>
          </cell>
          <cell r="C30" t="str">
            <v>M³</v>
          </cell>
          <cell r="D30">
            <v>5333</v>
          </cell>
          <cell r="E30" t="str">
            <v>3.6.2.1.2</v>
          </cell>
          <cell r="F30" t="str">
            <v>3.6.2.1.3 </v>
          </cell>
        </row>
        <row r="31">
          <cell r="A31" t="str">
            <v>210.2.1</v>
          </cell>
          <cell r="B31" t="str">
            <v>EXCAVACION EN ROCA DE LA EXPLANACION Y CANALES</v>
          </cell>
          <cell r="C31" t="str">
            <v>M³</v>
          </cell>
          <cell r="D31">
            <v>34160</v>
          </cell>
          <cell r="E31" t="str">
            <v>3.6.2.1.3.</v>
          </cell>
          <cell r="F31" t="str">
            <v>3.6.2.1.3</v>
          </cell>
        </row>
        <row r="32">
          <cell r="A32" t="str">
            <v>210.2.3</v>
          </cell>
          <cell r="B32" t="str">
            <v xml:space="preserve">EXCAVACION EN ROCA DE PRESTAMOS  </v>
          </cell>
          <cell r="C32" t="str">
            <v>M³</v>
          </cell>
          <cell r="D32">
            <v>34899</v>
          </cell>
          <cell r="E32" t="str">
            <v>3.6.2.1.4.</v>
          </cell>
          <cell r="F32" t="str">
            <v>3.6.2.1.5</v>
          </cell>
        </row>
        <row r="33">
          <cell r="A33" t="str">
            <v>211-07</v>
          </cell>
          <cell r="B33" t="str">
            <v>REMOCION DE DERRUMBES</v>
          </cell>
          <cell r="E33" t="str">
            <v>3.6.2.2.</v>
          </cell>
          <cell r="F33" t="e">
            <v>#N/A</v>
          </cell>
        </row>
        <row r="34">
          <cell r="A34" t="str">
            <v>211.1</v>
          </cell>
          <cell r="B34" t="str">
            <v>REMOCION DE DERRUMBES</v>
          </cell>
          <cell r="C34" t="str">
            <v>M³</v>
          </cell>
          <cell r="D34">
            <v>5449</v>
          </cell>
          <cell r="E34" t="str">
            <v>3.6.2.2.1.</v>
          </cell>
          <cell r="F34" t="str">
            <v xml:space="preserve">3.6.2.2.1  </v>
          </cell>
        </row>
        <row r="35">
          <cell r="A35" t="str">
            <v>220-07</v>
          </cell>
          <cell r="B35" t="str">
            <v>TERRAPLEN</v>
          </cell>
          <cell r="E35" t="str">
            <v>3.6.2.3.</v>
          </cell>
          <cell r="F35" t="e">
            <v>#N/A</v>
          </cell>
        </row>
        <row r="36">
          <cell r="A36" t="str">
            <v>220.1</v>
          </cell>
          <cell r="B36" t="str">
            <v>TERRAPLENES</v>
          </cell>
          <cell r="C36" t="str">
            <v>M³</v>
          </cell>
          <cell r="D36">
            <v>11182</v>
          </cell>
          <cell r="E36" t="str">
            <v>3.6.2.3.2.</v>
          </cell>
          <cell r="F36" t="str">
            <v>3.6.2.3.1</v>
          </cell>
        </row>
        <row r="37">
          <cell r="A37" t="str">
            <v>221-07</v>
          </cell>
          <cell r="B37" t="str">
            <v>PEDRAPLENES</v>
          </cell>
          <cell r="E37" t="str">
            <v>3.6.2.4.</v>
          </cell>
          <cell r="F37" t="e">
            <v>#N/A</v>
          </cell>
        </row>
        <row r="38">
          <cell r="A38" t="str">
            <v>221.1</v>
          </cell>
          <cell r="B38" t="str">
            <v>PEDRAPLEN COMPACTO</v>
          </cell>
          <cell r="C38" t="str">
            <v>M³</v>
          </cell>
          <cell r="D38">
            <v>59702</v>
          </cell>
          <cell r="E38" t="str">
            <v>3.6.2.4.2.</v>
          </cell>
          <cell r="F38" t="str">
            <v>3.6.2.4.2</v>
          </cell>
        </row>
        <row r="39">
          <cell r="A39" t="str">
            <v>221.2</v>
          </cell>
          <cell r="B39" t="str">
            <v>PEDRAPLEN SUELTO</v>
          </cell>
          <cell r="C39" t="str">
            <v>M³</v>
          </cell>
          <cell r="D39">
            <v>60048</v>
          </cell>
          <cell r="E39" t="str">
            <v>3.6.2.4.1.</v>
          </cell>
          <cell r="F39" t="str">
            <v>3.6.2.4.1</v>
          </cell>
        </row>
        <row r="40">
          <cell r="A40" t="str">
            <v>230-07</v>
          </cell>
          <cell r="B40" t="str">
            <v>MEJORAMIENTO DE LA SUBRASANTE</v>
          </cell>
          <cell r="E40" t="str">
            <v>3.6.2.5.</v>
          </cell>
          <cell r="F40" t="e">
            <v>#N/A</v>
          </cell>
        </row>
        <row r="41">
          <cell r="A41" t="str">
            <v>230.1</v>
          </cell>
          <cell r="B41" t="str">
            <v>MEJORAMIENTO DE LA SUBRASANTE INVOLUCRANDO EL SUELO EXISTENTE</v>
          </cell>
          <cell r="C41" t="str">
            <v>M²</v>
          </cell>
          <cell r="D41">
            <v>453</v>
          </cell>
          <cell r="E41" t="str">
            <v>3.6.2.5.1.</v>
          </cell>
          <cell r="F41" t="str">
            <v>3.6.2.5.1</v>
          </cell>
        </row>
        <row r="42">
          <cell r="A42" t="str">
            <v>230.2</v>
          </cell>
          <cell r="B42" t="str">
            <v>MEJORAMIENTO DE LA SUBRASANTE EMPLEANDO UNICAMENTE MAT. ADICIONADO</v>
          </cell>
          <cell r="C42" t="str">
            <v>M³</v>
          </cell>
          <cell r="D42">
            <v>54732</v>
          </cell>
          <cell r="E42" t="str">
            <v>3.6.2.5.2.</v>
          </cell>
          <cell r="F42" t="str">
            <v>3.6.2.5.2</v>
          </cell>
        </row>
        <row r="43">
          <cell r="A43" t="str">
            <v>231-07</v>
          </cell>
          <cell r="B43" t="str">
            <v>SEPARACION DE SUELOS DE SUBRASANTES Y CAPAS GRANULARES CON GEOTEXTIL</v>
          </cell>
          <cell r="E43" t="str">
            <v>3.6.8.4.</v>
          </cell>
          <cell r="F43" t="e">
            <v>#N/A</v>
          </cell>
        </row>
        <row r="44">
          <cell r="A44" t="str">
            <v>231.1</v>
          </cell>
          <cell r="B44" t="str">
            <v>GEOTEXTIL PARA SEPARACION DE SUELOS DE SUBRASANTE Y CAPAS GRANULARES</v>
          </cell>
          <cell r="C44" t="str">
            <v>M²</v>
          </cell>
          <cell r="D44">
            <v>7891</v>
          </cell>
          <cell r="E44" t="str">
            <v>3.6.8.4.5.</v>
          </cell>
          <cell r="F44" t="str">
            <v>3.6.8.2 </v>
          </cell>
        </row>
        <row r="45">
          <cell r="A45" t="str">
            <v>232-07</v>
          </cell>
          <cell r="B45" t="str">
            <v>ESTABILIZACION DE SUELOS DE SUBRASANTES Y CAPAS GRANULARES CON GEOT.</v>
          </cell>
          <cell r="E45" t="str">
            <v>3.6.8.4.</v>
          </cell>
          <cell r="F45" t="e">
            <v>#N/A</v>
          </cell>
        </row>
        <row r="46">
          <cell r="A46" t="str">
            <v>232.1</v>
          </cell>
          <cell r="B46" t="str">
            <v>GEOTEXTIL PARA ESTABILIZACION DE SUELOS DE SUBRASANTE Y CAPAS GRANULARES</v>
          </cell>
          <cell r="C46" t="str">
            <v>M²</v>
          </cell>
          <cell r="D46">
            <v>6704</v>
          </cell>
          <cell r="E46" t="str">
            <v>3.6.8.4.2.</v>
          </cell>
          <cell r="F46" t="str">
            <v>3.6.8.2 </v>
          </cell>
        </row>
        <row r="47">
          <cell r="A47" t="str">
            <v>310-07</v>
          </cell>
          <cell r="B47" t="str">
            <v>CONFORMACION DE LA CALZADA EXISTENTE</v>
          </cell>
          <cell r="E47" t="str">
            <v>3.6.3.1.</v>
          </cell>
          <cell r="F47" t="e">
            <v>#N/A</v>
          </cell>
        </row>
        <row r="48">
          <cell r="A48" t="str">
            <v>310.1</v>
          </cell>
          <cell r="B48" t="str">
            <v>CONFORMACION DE LA CALZADA EXISTENTE</v>
          </cell>
          <cell r="C48" t="str">
            <v>M²</v>
          </cell>
          <cell r="D48">
            <v>566</v>
          </cell>
          <cell r="E48" t="str">
            <v>3.6.3.1.1.</v>
          </cell>
          <cell r="F48" t="str">
            <v>3.6.3.1.1</v>
          </cell>
        </row>
        <row r="49">
          <cell r="A49" t="str">
            <v>311-07</v>
          </cell>
          <cell r="B49" t="str">
            <v>AFIRMADO</v>
          </cell>
          <cell r="E49" t="str">
            <v>3.6.3.2.</v>
          </cell>
          <cell r="F49" t="e">
            <v>#N/A</v>
          </cell>
        </row>
        <row r="50">
          <cell r="A50" t="str">
            <v>311.1</v>
          </cell>
          <cell r="B50" t="str">
            <v>AFIRMADO</v>
          </cell>
          <cell r="C50" t="str">
            <v>M³</v>
          </cell>
          <cell r="D50">
            <v>56899</v>
          </cell>
          <cell r="E50" t="str">
            <v>3.6.3.2.1.</v>
          </cell>
          <cell r="F50" t="str">
            <v>3.6.3.2.1</v>
          </cell>
        </row>
        <row r="51">
          <cell r="A51" t="str">
            <v>320-07</v>
          </cell>
          <cell r="B51" t="str">
            <v>SUBBASE GRANULAR</v>
          </cell>
          <cell r="E51" t="str">
            <v>3.6.3.4.</v>
          </cell>
          <cell r="F51" t="e">
            <v>#N/A</v>
          </cell>
        </row>
        <row r="52">
          <cell r="A52" t="str">
            <v>320.1</v>
          </cell>
          <cell r="B52" t="str">
            <v>SUBBASE GRANULAR</v>
          </cell>
          <cell r="C52" t="str">
            <v>M³</v>
          </cell>
          <cell r="D52">
            <v>90669</v>
          </cell>
          <cell r="E52" t="str">
            <v>3.6.3.4.2.</v>
          </cell>
          <cell r="F52" t="str">
            <v xml:space="preserve"> 3.6.3.4.2</v>
          </cell>
        </row>
        <row r="53">
          <cell r="A53" t="str">
            <v>320.2</v>
          </cell>
          <cell r="B53" t="str">
            <v>SUBBASE GRANULAR PARA BACHEO</v>
          </cell>
          <cell r="C53" t="str">
            <v>M³</v>
          </cell>
          <cell r="D53">
            <v>97598</v>
          </cell>
          <cell r="E53" t="str">
            <v>3.6.3.4.7.</v>
          </cell>
          <cell r="F53" t="str">
            <v>3.6.3.4.4</v>
          </cell>
        </row>
        <row r="54">
          <cell r="A54" t="str">
            <v>330-07</v>
          </cell>
          <cell r="B54" t="str">
            <v>BASE GRANULAR</v>
          </cell>
          <cell r="E54" t="str">
            <v>3.6.3.6.</v>
          </cell>
          <cell r="F54" t="e">
            <v>#N/A</v>
          </cell>
        </row>
        <row r="55">
          <cell r="A55" t="str">
            <v>330.1</v>
          </cell>
          <cell r="B55" t="str">
            <v>BASE GRANULAR</v>
          </cell>
          <cell r="C55" t="str">
            <v>M³</v>
          </cell>
          <cell r="D55">
            <v>135116</v>
          </cell>
          <cell r="E55" t="str">
            <v>3.6.3.6.1.</v>
          </cell>
          <cell r="F55" t="str">
            <v>3.6.3.6.2</v>
          </cell>
        </row>
        <row r="56">
          <cell r="A56" t="str">
            <v>330.2</v>
          </cell>
          <cell r="B56" t="str">
            <v>BASE GRANULAR PARA BACHEO</v>
          </cell>
          <cell r="C56" t="str">
            <v>M³</v>
          </cell>
          <cell r="D56">
            <v>142383</v>
          </cell>
          <cell r="E56" t="str">
            <v>3.6.3.6.3.</v>
          </cell>
          <cell r="F56" t="str">
            <v>3.6.3.6.3</v>
          </cell>
        </row>
        <row r="57">
          <cell r="A57" t="str">
            <v>340-07</v>
          </cell>
          <cell r="B57" t="str">
            <v>BASE ESTABILIZADA CON EMULSION ASFALTICA</v>
          </cell>
          <cell r="E57" t="str">
            <v>3.6.3.7.</v>
          </cell>
          <cell r="F57" t="e">
            <v>#N/A</v>
          </cell>
        </row>
        <row r="58">
          <cell r="A58" t="str">
            <v>340.1</v>
          </cell>
          <cell r="B58" t="str">
            <v>BASE ESTABILIZADA CON EMULSION ASFALTICA BEE-1</v>
          </cell>
          <cell r="C58" t="str">
            <v>M³</v>
          </cell>
          <cell r="D58">
            <v>262084.655</v>
          </cell>
          <cell r="E58" t="str">
            <v>3.6.3.7.1.</v>
          </cell>
          <cell r="F58" t="str">
            <v>3.6.3.7.1</v>
          </cell>
        </row>
        <row r="59">
          <cell r="A59" t="str">
            <v>340.2</v>
          </cell>
          <cell r="B59" t="str">
            <v>BASE ESTABILIZADA CON EMULSION ASFALTICA BEE-2</v>
          </cell>
          <cell r="C59" t="str">
            <v>M³</v>
          </cell>
          <cell r="D59">
            <v>250312.96650000001</v>
          </cell>
          <cell r="E59" t="str">
            <v>3.6.3.7.3.</v>
          </cell>
          <cell r="F59" t="str">
            <v>3.6.3.7.3</v>
          </cell>
        </row>
        <row r="60">
          <cell r="A60" t="str">
            <v>340.3</v>
          </cell>
          <cell r="B60" t="str">
            <v>BASE ESTABILIZADA CON EMULSION ASFALTICA BEE-3</v>
          </cell>
          <cell r="C60" t="str">
            <v>M³</v>
          </cell>
          <cell r="D60">
            <v>241921.27799999999</v>
          </cell>
          <cell r="E60" t="str">
            <v>3.6.3.7.5.</v>
          </cell>
          <cell r="F60" t="str">
            <v>3.6.3.7.5</v>
          </cell>
        </row>
        <row r="61">
          <cell r="A61" t="str">
            <v>341-07</v>
          </cell>
          <cell r="B61" t="str">
            <v>BASE ESTABILIZADA CON CEMENTO</v>
          </cell>
          <cell r="E61" t="str">
            <v>3.6.3.7.</v>
          </cell>
          <cell r="F61" t="e">
            <v>#N/A</v>
          </cell>
        </row>
        <row r="62">
          <cell r="A62" t="str">
            <v>341.1</v>
          </cell>
          <cell r="B62" t="str">
            <v>BASE ESTABILIZADA CON CEMENTO PORTLAND</v>
          </cell>
          <cell r="C62" t="str">
            <v>M³</v>
          </cell>
          <cell r="D62">
            <v>100554</v>
          </cell>
          <cell r="E62" t="str">
            <v>3.6.3.7.23.</v>
          </cell>
          <cell r="F62" t="str">
            <v>3.6.3.7</v>
          </cell>
        </row>
        <row r="63">
          <cell r="A63" t="str">
            <v>341.2</v>
          </cell>
          <cell r="B63" t="str">
            <v>CEMENTO PORTLAND</v>
          </cell>
          <cell r="C63" t="str">
            <v>KG</v>
          </cell>
          <cell r="D63">
            <v>546</v>
          </cell>
          <cell r="E63" t="str">
            <v>3.6.4.1.8.</v>
          </cell>
          <cell r="F63" t="str">
            <v>3.6.4.1.8</v>
          </cell>
        </row>
        <row r="64">
          <cell r="A64" t="str">
            <v>410-07</v>
          </cell>
          <cell r="B64" t="str">
            <v>SUMINISTRO DE CEMENTO ASFALTICO</v>
          </cell>
          <cell r="E64" t="str">
            <v>3.6.4.1.</v>
          </cell>
          <cell r="F64" t="e">
            <v>#N/A</v>
          </cell>
        </row>
        <row r="65">
          <cell r="A65" t="str">
            <v>410.1</v>
          </cell>
          <cell r="B65" t="str">
            <v>CEMENTO ASFALTICO DE PENETRACION 60-70</v>
          </cell>
          <cell r="C65" t="str">
            <v>KG</v>
          </cell>
          <cell r="D65">
            <v>1560</v>
          </cell>
          <cell r="E65" t="str">
            <v>3.6.4.1.1.</v>
          </cell>
          <cell r="F65" t="str">
            <v>3.6.4.1.1</v>
          </cell>
        </row>
        <row r="66">
          <cell r="A66" t="str">
            <v>410.2</v>
          </cell>
          <cell r="B66" t="str">
            <v>CEMENTO ASFALTICO DE PENETRACION 80-100</v>
          </cell>
          <cell r="C66" t="str">
            <v>KG</v>
          </cell>
          <cell r="D66">
            <v>1560</v>
          </cell>
          <cell r="E66" t="str">
            <v>3.6.4.1.2.</v>
          </cell>
          <cell r="F66" t="str">
            <v>3.6.4.1.2</v>
          </cell>
        </row>
        <row r="67">
          <cell r="A67" t="str">
            <v>411-07</v>
          </cell>
          <cell r="B67" t="str">
            <v>SUMINISTRO DE EMULSION ASFALTICA</v>
          </cell>
          <cell r="E67" t="str">
            <v>3.6.4.2.</v>
          </cell>
          <cell r="F67" t="e">
            <v>#N/A</v>
          </cell>
        </row>
        <row r="68">
          <cell r="A68" t="str">
            <v>411.1</v>
          </cell>
          <cell r="B68" t="str">
            <v>EMULSION ASFALTICA DE ROTURA MEDIA CRM</v>
          </cell>
          <cell r="C68" t="str">
            <v>LT</v>
          </cell>
          <cell r="D68">
            <v>1235</v>
          </cell>
          <cell r="E68" t="str">
            <v>3.6.4.2.1.</v>
          </cell>
          <cell r="F68" t="str">
            <v>3.6.4.2.1</v>
          </cell>
        </row>
        <row r="69">
          <cell r="A69" t="str">
            <v>411.2</v>
          </cell>
          <cell r="B69" t="str">
            <v>EMULSION ASFALTICA DE ROTURA LENTA CRL</v>
          </cell>
          <cell r="C69" t="str">
            <v>LT</v>
          </cell>
          <cell r="D69">
            <v>1690</v>
          </cell>
          <cell r="E69" t="str">
            <v>3.6.4.2.2.</v>
          </cell>
          <cell r="F69" t="str">
            <v>3.6.4.2.2</v>
          </cell>
        </row>
        <row r="70">
          <cell r="A70" t="str">
            <v>411.3</v>
          </cell>
          <cell r="B70" t="str">
            <v>EMULSION ASFALTICA DE ROTURA LENTA CRL-1H</v>
          </cell>
          <cell r="C70" t="str">
            <v>LT</v>
          </cell>
          <cell r="D70">
            <v>1755</v>
          </cell>
          <cell r="E70" t="str">
            <v>3.6.4.2.3.</v>
          </cell>
          <cell r="F70" t="str">
            <v>3.6.4.2.3</v>
          </cell>
        </row>
        <row r="71">
          <cell r="A71" t="str">
            <v>414-07</v>
          </cell>
          <cell r="B71" t="str">
            <v>SUMINISTRO DE CEMENTO ASFALTICO MODIFICADO CON POLIMEROS</v>
          </cell>
          <cell r="E71" t="str">
            <v>3.6.4.1.</v>
          </cell>
          <cell r="F71" t="e">
            <v>#N/A</v>
          </cell>
        </row>
        <row r="72">
          <cell r="A72" t="str">
            <v>414.1</v>
          </cell>
          <cell r="B72" t="str">
            <v>CEMENTO ASFALTICO MODIFICADO CON POLIMEROS TIPO I</v>
          </cell>
          <cell r="C72" t="str">
            <v>KG</v>
          </cell>
          <cell r="D72">
            <v>2387</v>
          </cell>
          <cell r="E72" t="str">
            <v>3.6.4.1.3.</v>
          </cell>
          <cell r="F72" t="str">
            <v>3.6.4.1.3</v>
          </cell>
        </row>
        <row r="73">
          <cell r="A73" t="str">
            <v>414.2</v>
          </cell>
          <cell r="B73" t="str">
            <v>CEMENTO ASFALTICO MODIFICADO CON POLIMEROS TIPO II</v>
          </cell>
          <cell r="C73" t="str">
            <v>KG</v>
          </cell>
          <cell r="D73">
            <v>2519</v>
          </cell>
          <cell r="E73" t="str">
            <v>3.6.4.1.4.</v>
          </cell>
          <cell r="F73" t="str">
            <v>3.6.4.1.4</v>
          </cell>
        </row>
        <row r="74">
          <cell r="A74" t="str">
            <v>414.3</v>
          </cell>
          <cell r="B74" t="str">
            <v>CEMENTO ASFALTICO MODIFICADO CON POLIMEROS TIPO III</v>
          </cell>
          <cell r="C74" t="str">
            <v>KG</v>
          </cell>
          <cell r="D74">
            <v>2652</v>
          </cell>
          <cell r="E74" t="str">
            <v>3.6.4.1.5.</v>
          </cell>
          <cell r="F74" t="str">
            <v>3.6.4.1.5</v>
          </cell>
        </row>
        <row r="75">
          <cell r="A75" t="str">
            <v>414.4</v>
          </cell>
          <cell r="B75" t="str">
            <v>CEMENTO ASFALTICO MODIFICADO CON POLIMEROS TIPO IV</v>
          </cell>
          <cell r="C75" t="str">
            <v>KG</v>
          </cell>
          <cell r="D75">
            <v>2785</v>
          </cell>
          <cell r="E75" t="str">
            <v>3.6.4.1.6.</v>
          </cell>
          <cell r="F75" t="str">
            <v>3.6.4.1.6</v>
          </cell>
        </row>
        <row r="76">
          <cell r="A76" t="str">
            <v>414.5</v>
          </cell>
          <cell r="B76" t="str">
            <v>CEMENTO ASFALTICO MODIFICADO CON POLIMEROS TIPO V</v>
          </cell>
          <cell r="C76" t="str">
            <v>kG</v>
          </cell>
          <cell r="D76">
            <v>2122</v>
          </cell>
          <cell r="E76" t="str">
            <v>3.6.4.1.7.</v>
          </cell>
          <cell r="F76" t="str">
            <v>3.6.4.1</v>
          </cell>
        </row>
        <row r="77">
          <cell r="A77" t="str">
            <v>420-07</v>
          </cell>
          <cell r="B77" t="str">
            <v>RIEGO DE IMPRIMACION</v>
          </cell>
          <cell r="E77" t="str">
            <v>3.6.4.3.</v>
          </cell>
          <cell r="F77" t="e">
            <v>#N/A</v>
          </cell>
        </row>
        <row r="78">
          <cell r="A78" t="str">
            <v>420.1</v>
          </cell>
          <cell r="B78" t="str">
            <v>RIEGO DE IMPRIMACION CON EMULSION ASFALTICA</v>
          </cell>
          <cell r="C78" t="str">
            <v>M²</v>
          </cell>
          <cell r="D78">
            <v>2547</v>
          </cell>
          <cell r="E78" t="str">
            <v>3.6.4.3.1.</v>
          </cell>
          <cell r="F78" t="str">
            <v xml:space="preserve">3.6.4.3.1 </v>
          </cell>
        </row>
        <row r="79">
          <cell r="A79" t="str">
            <v>421-07</v>
          </cell>
          <cell r="B79" t="str">
            <v>RIEGO DE LIGA</v>
          </cell>
          <cell r="E79" t="str">
            <v>3.6.4.4.</v>
          </cell>
          <cell r="F79" t="e">
            <v>#N/A</v>
          </cell>
        </row>
        <row r="80">
          <cell r="A80" t="str">
            <v>421.1</v>
          </cell>
          <cell r="B80" t="str">
            <v>RIEGO DE LIGA CON EMULSION ASFALTICA CRR-1</v>
          </cell>
          <cell r="C80" t="str">
            <v>M²</v>
          </cell>
          <cell r="D80">
            <v>1058</v>
          </cell>
          <cell r="E80" t="str">
            <v>3.6.4.4.2.</v>
          </cell>
          <cell r="F80" t="str">
            <v>3.6.4.4.2</v>
          </cell>
        </row>
        <row r="81">
          <cell r="A81" t="str">
            <v>421.2</v>
          </cell>
          <cell r="B81" t="str">
            <v>RIEGO DE LIGA CON EMULSION ASFALTICA CRR-2</v>
          </cell>
          <cell r="C81" t="str">
            <v>M²</v>
          </cell>
          <cell r="D81">
            <v>963</v>
          </cell>
          <cell r="E81" t="str">
            <v>3.6.4.4.3.</v>
          </cell>
          <cell r="F81" t="str">
            <v>3.6.4.4.3</v>
          </cell>
        </row>
        <row r="82">
          <cell r="A82" t="str">
            <v>421.3</v>
          </cell>
          <cell r="B82" t="str">
            <v>RIEGO DE LIGA CON EMULSION MODIFICADA CON POLIMEROS CRR-1M</v>
          </cell>
          <cell r="C82" t="str">
            <v>M²</v>
          </cell>
          <cell r="D82">
            <v>1117</v>
          </cell>
          <cell r="E82" t="str">
            <v>3.6.4.4.4.</v>
          </cell>
          <cell r="F82" t="str">
            <v>3.6.4.4.4</v>
          </cell>
        </row>
        <row r="83">
          <cell r="A83" t="str">
            <v>421.4</v>
          </cell>
          <cell r="B83" t="str">
            <v>RIEGO DE LIGA CON EMULSION MODIFICADA CON POLIMEROS CRR-2M</v>
          </cell>
          <cell r="C83" t="str">
            <v>M²</v>
          </cell>
          <cell r="D83">
            <v>1117</v>
          </cell>
          <cell r="E83" t="str">
            <v>3.6.4.4.5.</v>
          </cell>
          <cell r="F83" t="str">
            <v>3.6.4.4.5</v>
          </cell>
        </row>
        <row r="84">
          <cell r="A84" t="str">
            <v>430-07</v>
          </cell>
          <cell r="B84" t="str">
            <v>TRATAMIENTO SUPERFICIAL SIMPLE</v>
          </cell>
          <cell r="E84" t="str">
            <v>3.6.4.5.</v>
          </cell>
          <cell r="F84" t="e">
            <v>#N/A</v>
          </cell>
        </row>
        <row r="85">
          <cell r="A85" t="str">
            <v>430.1</v>
          </cell>
          <cell r="B85" t="str">
            <v>TRATAMIENTO SUPERFICIAL SIMPLE CON EMULSION CRR-2</v>
          </cell>
          <cell r="C85" t="str">
            <v>M²</v>
          </cell>
          <cell r="D85">
            <v>5651</v>
          </cell>
          <cell r="E85" t="str">
            <v>3.6.4.5.1.</v>
          </cell>
          <cell r="F85" t="str">
            <v>3.6.4.5.1</v>
          </cell>
        </row>
        <row r="86">
          <cell r="A86" t="str">
            <v>430.2</v>
          </cell>
          <cell r="B86" t="str">
            <v>TRATAMIENTO SUPERFICIAL SIMPLE CON EMULSION CRR-2M</v>
          </cell>
          <cell r="C86" t="str">
            <v>M²</v>
          </cell>
          <cell r="D86">
            <v>6332</v>
          </cell>
          <cell r="E86" t="str">
            <v>3.6.4.5.2.</v>
          </cell>
          <cell r="F86" t="str">
            <v>3.6.4.5.2</v>
          </cell>
        </row>
        <row r="87">
          <cell r="A87" t="str">
            <v>431-07</v>
          </cell>
          <cell r="B87" t="str">
            <v>TRATAMIENTO SUPERFICIAL DOBLE</v>
          </cell>
          <cell r="E87" t="str">
            <v>3.6.4.6.</v>
          </cell>
          <cell r="F87" t="e">
            <v>#N/A</v>
          </cell>
        </row>
        <row r="88">
          <cell r="A88" t="str">
            <v>431.1</v>
          </cell>
          <cell r="B88" t="str">
            <v>TRATAMIENTO SUPERFICIAL DOBLE CON EMULSION CRR-2</v>
          </cell>
          <cell r="C88" t="str">
            <v>M²</v>
          </cell>
          <cell r="D88">
            <v>9766</v>
          </cell>
          <cell r="E88" t="str">
            <v>3.6.4.6.1.</v>
          </cell>
          <cell r="F88" t="str">
            <v>3.6.4.6.1</v>
          </cell>
        </row>
        <row r="89">
          <cell r="A89" t="str">
            <v>431.2</v>
          </cell>
          <cell r="B89" t="str">
            <v>TRATAMIENTO SUPERFICIAL DOBLE CON EMULSION CRR-2M</v>
          </cell>
          <cell r="C89" t="str">
            <v>M²</v>
          </cell>
          <cell r="D89">
            <v>11344</v>
          </cell>
          <cell r="E89" t="str">
            <v>3.6.4.6.2.</v>
          </cell>
          <cell r="F89" t="str">
            <v>3.6.4.6.2</v>
          </cell>
        </row>
        <row r="90">
          <cell r="A90" t="str">
            <v>432-07</v>
          </cell>
          <cell r="B90" t="str">
            <v>SELLO DE ARENA ASFALTO</v>
          </cell>
          <cell r="E90" t="str">
            <v>3.6.4.7.</v>
          </cell>
          <cell r="F90" t="e">
            <v>#N/A</v>
          </cell>
        </row>
        <row r="91">
          <cell r="A91" t="str">
            <v>432.1</v>
          </cell>
          <cell r="B91" t="str">
            <v>SELLO DE ARENA-ASFALTO CON EMULSION CRR-2</v>
          </cell>
          <cell r="C91" t="str">
            <v>M²</v>
          </cell>
          <cell r="D91">
            <v>3254</v>
          </cell>
          <cell r="E91" t="str">
            <v>3.6.4.7.1.</v>
          </cell>
          <cell r="F91" t="str">
            <v>3.6.4.7.1</v>
          </cell>
        </row>
        <row r="92">
          <cell r="A92" t="str">
            <v>433-07</v>
          </cell>
          <cell r="B92" t="str">
            <v>LECHADA ASFALTICA</v>
          </cell>
          <cell r="E92" t="str">
            <v>3.6.4.8.</v>
          </cell>
          <cell r="F92" t="e">
            <v>#N/A</v>
          </cell>
        </row>
        <row r="93">
          <cell r="A93" t="str">
            <v>433.1</v>
          </cell>
          <cell r="B93" t="str">
            <v>LECHADA ASFALTICA CON EMULSION CRL-1H LA-1</v>
          </cell>
          <cell r="C93" t="str">
            <v>M²</v>
          </cell>
          <cell r="D93">
            <v>3343</v>
          </cell>
          <cell r="E93" t="str">
            <v>3.6.4.8.1.</v>
          </cell>
          <cell r="F93" t="str">
            <v>3.6.4.8.1</v>
          </cell>
        </row>
        <row r="94">
          <cell r="A94" t="str">
            <v>433.2</v>
          </cell>
          <cell r="B94" t="str">
            <v>LECHADA ASFALTICA CON EMULSION CRL-1H LA-2</v>
          </cell>
          <cell r="C94" t="str">
            <v>M²</v>
          </cell>
          <cell r="D94">
            <v>4748</v>
          </cell>
          <cell r="E94" t="str">
            <v>3.6.4.8.2.</v>
          </cell>
          <cell r="F94" t="str">
            <v>3.6.4.8.2</v>
          </cell>
        </row>
        <row r="95">
          <cell r="A95" t="str">
            <v>433.3</v>
          </cell>
          <cell r="B95" t="str">
            <v>LECHADA ASFALTICA CON EMULSION CRL-1H LA-3</v>
          </cell>
          <cell r="C95" t="str">
            <v>M²</v>
          </cell>
          <cell r="D95">
            <v>5797</v>
          </cell>
          <cell r="E95" t="str">
            <v>3.6.4.8.3.</v>
          </cell>
          <cell r="F95" t="str">
            <v>3.6.4.8.3</v>
          </cell>
        </row>
        <row r="96">
          <cell r="A96" t="str">
            <v>433.4</v>
          </cell>
          <cell r="B96" t="str">
            <v>LECHADA ASFALTICA CON EMULSION CRL-1H LA-4</v>
          </cell>
          <cell r="C96" t="str">
            <v>M²</v>
          </cell>
          <cell r="D96">
            <v>6260</v>
          </cell>
          <cell r="E96" t="str">
            <v>3.6.4.8.4.</v>
          </cell>
          <cell r="F96" t="str">
            <v>3.6.4.8.4</v>
          </cell>
        </row>
        <row r="97">
          <cell r="A97" t="str">
            <v>433.5</v>
          </cell>
          <cell r="B97" t="str">
            <v>LECHADA ASFALTICA CON EMULSION CRL-1HM LA-1</v>
          </cell>
          <cell r="C97" t="str">
            <v>M²</v>
          </cell>
          <cell r="D97">
            <v>4571</v>
          </cell>
          <cell r="E97" t="str">
            <v>3.6.4.8.5.</v>
          </cell>
          <cell r="F97" t="str">
            <v>3.6.4.8.5</v>
          </cell>
        </row>
        <row r="98">
          <cell r="A98" t="str">
            <v>433.6</v>
          </cell>
          <cell r="B98" t="str">
            <v>LECHADA ASFALTICA CON EMULSION CRL-1HM LA-2</v>
          </cell>
          <cell r="C98" t="str">
            <v>M²</v>
          </cell>
          <cell r="D98">
            <v>6369</v>
          </cell>
          <cell r="E98" t="str">
            <v>3.6.4.8.6.</v>
          </cell>
          <cell r="F98" t="str">
            <v>3.6.4.8.6</v>
          </cell>
        </row>
        <row r="99">
          <cell r="A99" t="str">
            <v>433.7</v>
          </cell>
          <cell r="B99" t="str">
            <v>LECHADA ASFALTICA CON EMULSION CRL-1HM LA-3</v>
          </cell>
          <cell r="C99" t="str">
            <v>M²</v>
          </cell>
          <cell r="D99">
            <v>7905</v>
          </cell>
          <cell r="E99" t="str">
            <v>3.6.4.8.7.</v>
          </cell>
          <cell r="F99" t="str">
            <v>3.6.4.8.7</v>
          </cell>
        </row>
        <row r="100">
          <cell r="A100" t="str">
            <v>433.8</v>
          </cell>
          <cell r="B100" t="str">
            <v>LECHADA ASFALTICA CON EMULSION CRL-1HM LA-4</v>
          </cell>
          <cell r="C100" t="str">
            <v>M²</v>
          </cell>
          <cell r="D100">
            <v>8960</v>
          </cell>
          <cell r="E100" t="str">
            <v>3.6.4.8.8.</v>
          </cell>
          <cell r="F100" t="str">
            <v>3.6.4.8.8</v>
          </cell>
        </row>
        <row r="101">
          <cell r="A101" t="str">
            <v>440-07</v>
          </cell>
          <cell r="B101" t="str">
            <v>MEZCLA DENSA EN FRIO</v>
          </cell>
          <cell r="E101" t="str">
            <v>3.6.4.9.</v>
          </cell>
          <cell r="F101" t="e">
            <v>#N/A</v>
          </cell>
        </row>
        <row r="102">
          <cell r="A102" t="str">
            <v>440.1</v>
          </cell>
          <cell r="B102" t="str">
            <v>MEZCLA DENSA EN FRIO MDF-1</v>
          </cell>
          <cell r="C102" t="str">
            <v>M³</v>
          </cell>
          <cell r="D102">
            <v>337873</v>
          </cell>
          <cell r="E102" t="str">
            <v>3.6.4.9.5.</v>
          </cell>
          <cell r="F102" t="str">
            <v>3.6.4.9.1</v>
          </cell>
        </row>
        <row r="103">
          <cell r="A103" t="str">
            <v>440.2</v>
          </cell>
          <cell r="B103" t="str">
            <v>MEZCLA DENSA EN FRIO MDF-2</v>
          </cell>
          <cell r="C103" t="str">
            <v>M³</v>
          </cell>
          <cell r="D103">
            <v>437529</v>
          </cell>
          <cell r="E103" t="str">
            <v>3.6.4.9.6.</v>
          </cell>
          <cell r="F103" t="str">
            <v>3.6.4.9.2</v>
          </cell>
        </row>
        <row r="104">
          <cell r="A104" t="str">
            <v>440.3</v>
          </cell>
          <cell r="B104" t="str">
            <v>MEZCLA DENSA EN FRIO MDF-3</v>
          </cell>
          <cell r="C104" t="str">
            <v>M³</v>
          </cell>
          <cell r="D104">
            <v>439118</v>
          </cell>
          <cell r="E104" t="str">
            <v>3.6.4.9.7.</v>
          </cell>
          <cell r="F104" t="str">
            <v>3.6.4.9.3</v>
          </cell>
        </row>
        <row r="105">
          <cell r="A105" t="str">
            <v>440.4</v>
          </cell>
          <cell r="B105" t="str">
            <v>MEZCLA DENSA EN FRIO PARA BACHEO</v>
          </cell>
          <cell r="C105" t="str">
            <v>M³</v>
          </cell>
          <cell r="D105">
            <v>401658</v>
          </cell>
          <cell r="E105" t="str">
            <v>3.6.4.9.8.</v>
          </cell>
          <cell r="F105" t="str">
            <v>3.6.4.9.4</v>
          </cell>
        </row>
        <row r="106">
          <cell r="A106" t="str">
            <v>441-07</v>
          </cell>
          <cell r="B106" t="str">
            <v>MEZCLA ABIERTA EN FRIO</v>
          </cell>
          <cell r="E106" t="str">
            <v>3.6.4.10.</v>
          </cell>
          <cell r="F106" t="e">
            <v>#N/A</v>
          </cell>
        </row>
        <row r="107">
          <cell r="A107" t="str">
            <v>441.1</v>
          </cell>
          <cell r="B107" t="str">
            <v>MEZCLA ABIERTA EN FRIO TIPO MAF-1</v>
          </cell>
          <cell r="C107" t="str">
            <v>M³</v>
          </cell>
          <cell r="D107">
            <v>405066</v>
          </cell>
          <cell r="E107" t="str">
            <v>3.6.4.10.5.</v>
          </cell>
          <cell r="F107" t="str">
            <v>3.6.4.10.1</v>
          </cell>
        </row>
        <row r="108">
          <cell r="A108" t="str">
            <v>441.2</v>
          </cell>
          <cell r="B108" t="str">
            <v>MEZCLA ABIERTA EN FRIO TIPO MAF-2</v>
          </cell>
          <cell r="C108" t="str">
            <v>M³</v>
          </cell>
          <cell r="D108">
            <v>407109</v>
          </cell>
          <cell r="E108" t="str">
            <v>3.6.4.10.6.</v>
          </cell>
          <cell r="F108" t="str">
            <v>3.6.4.10.2</v>
          </cell>
        </row>
        <row r="109">
          <cell r="A109" t="str">
            <v>441.3</v>
          </cell>
          <cell r="B109" t="str">
            <v>MEZCLA ABIERTA EN FRIO TIPO MAF-3</v>
          </cell>
          <cell r="C109" t="str">
            <v>M³</v>
          </cell>
          <cell r="D109">
            <v>408698</v>
          </cell>
          <cell r="E109" t="str">
            <v>3.6.4.10.7.</v>
          </cell>
          <cell r="F109" t="str">
            <v>3.6.4.10.3</v>
          </cell>
        </row>
        <row r="110">
          <cell r="A110" t="str">
            <v>441.4</v>
          </cell>
          <cell r="B110" t="str">
            <v>MEZCLA ABIERTA EN FRIO PARA BACHEO</v>
          </cell>
          <cell r="C110" t="str">
            <v>M³</v>
          </cell>
          <cell r="D110">
            <v>416676</v>
          </cell>
          <cell r="E110" t="str">
            <v>3.6.4.10.8.</v>
          </cell>
          <cell r="F110" t="str">
            <v>3.6.4.10.4</v>
          </cell>
        </row>
        <row r="111">
          <cell r="A111" t="str">
            <v>450-07</v>
          </cell>
          <cell r="B111" t="str">
            <v>MEZCLAS ASFALTICAS EN CALIENTE</v>
          </cell>
          <cell r="E111" t="str">
            <v>3.6.4.11.</v>
          </cell>
          <cell r="F111" t="e">
            <v>#N/A</v>
          </cell>
        </row>
        <row r="112">
          <cell r="A112" t="str">
            <v>450.1</v>
          </cell>
          <cell r="B112" t="str">
            <v>MEZCLA DENSA EN CALIENTE MDC-1</v>
          </cell>
          <cell r="C112" t="str">
            <v>M³</v>
          </cell>
          <cell r="D112">
            <v>517347</v>
          </cell>
          <cell r="E112" t="str">
            <v>3.6.4.11.12.</v>
          </cell>
          <cell r="F112" t="str">
            <v>3.6.4.11.2</v>
          </cell>
        </row>
        <row r="113">
          <cell r="A113" t="str">
            <v>450.2</v>
          </cell>
          <cell r="B113" t="str">
            <v>MEZCLA DENSA EN CALIENTE MDC-2</v>
          </cell>
          <cell r="C113" t="str">
            <v>M³</v>
          </cell>
          <cell r="D113">
            <v>523333</v>
          </cell>
          <cell r="E113" t="str">
            <v>3.6.4.11.13.</v>
          </cell>
          <cell r="F113" t="str">
            <v>3.6.4.11.3</v>
          </cell>
        </row>
        <row r="114">
          <cell r="A114" t="str">
            <v>450.3</v>
          </cell>
          <cell r="B114" t="str">
            <v>MEZCLA DENSA EN CALIENTE MDC-3</v>
          </cell>
          <cell r="C114" t="str">
            <v>M³</v>
          </cell>
          <cell r="D114">
            <v>549847</v>
          </cell>
          <cell r="E114" t="str">
            <v>3.6.4.11.14.</v>
          </cell>
          <cell r="F114" t="str">
            <v>3.6.4.11.4</v>
          </cell>
        </row>
        <row r="115">
          <cell r="A115" t="str">
            <v>450.9</v>
          </cell>
          <cell r="B115" t="str">
            <v>MEZCLA DENSA EN CALIENTE PARA BACHEO</v>
          </cell>
          <cell r="C115" t="str">
            <v>M³</v>
          </cell>
          <cell r="D115">
            <v>545708.33210833336</v>
          </cell>
          <cell r="E115" t="str">
            <v>3.6.4.11.10.</v>
          </cell>
          <cell r="F115" t="str">
            <v>3.6.4.11.5</v>
          </cell>
        </row>
        <row r="116">
          <cell r="A116" t="str">
            <v>451-07</v>
          </cell>
          <cell r="B116" t="str">
            <v>MEZCLA ABIERTA EN CALIENTE</v>
          </cell>
          <cell r="E116" t="str">
            <v>3.6.4.12.</v>
          </cell>
          <cell r="F116" t="e">
            <v>#N/A</v>
          </cell>
        </row>
        <row r="117">
          <cell r="A117" t="str">
            <v>451.1</v>
          </cell>
          <cell r="B117" t="str">
            <v>MEZCLA ABIERTA EN CALIENTE TIPO MAC-1</v>
          </cell>
          <cell r="C117" t="str">
            <v>M³</v>
          </cell>
          <cell r="D117">
            <v>497847</v>
          </cell>
          <cell r="E117" t="str">
            <v>3.6.4.12.4.</v>
          </cell>
          <cell r="F117" t="str">
            <v>3.6.4.12.1</v>
          </cell>
        </row>
        <row r="118">
          <cell r="A118" t="str">
            <v>451.2</v>
          </cell>
          <cell r="B118" t="str">
            <v>MEZCLA ABIERTA EN CALIENTE TIPO MAC-2</v>
          </cell>
          <cell r="C118" t="str">
            <v>M³</v>
          </cell>
          <cell r="D118">
            <v>507597</v>
          </cell>
          <cell r="E118" t="str">
            <v>3.6.4.12.5.</v>
          </cell>
          <cell r="F118" t="str">
            <v>3.6.4.12.2</v>
          </cell>
        </row>
        <row r="119">
          <cell r="A119" t="str">
            <v>451.3</v>
          </cell>
          <cell r="B119" t="str">
            <v>MEZCLA ABIERTA EN CALIENTE TIPO MAC-3</v>
          </cell>
          <cell r="C119" t="str">
            <v>M³</v>
          </cell>
          <cell r="D119">
            <v>518972</v>
          </cell>
          <cell r="E119" t="str">
            <v>3.6.4.12.6.</v>
          </cell>
          <cell r="F119" t="str">
            <v>3.6.4.12.3</v>
          </cell>
        </row>
        <row r="120">
          <cell r="A120" t="str">
            <v>452-07</v>
          </cell>
          <cell r="B120" t="str">
            <v>MEZCLA DISCONTINUA EN CALIENTE PARA CAPA DE RODADURA</v>
          </cell>
          <cell r="E120" t="str">
            <v>3.6.4.13.</v>
          </cell>
          <cell r="F120" t="e">
            <v>#N/A</v>
          </cell>
        </row>
        <row r="121">
          <cell r="A121" t="str">
            <v>452.1</v>
          </cell>
          <cell r="B121" t="str">
            <v>MEZCLA DISCONTINUA EN CALIENTE TIPO M-1</v>
          </cell>
          <cell r="C121" t="str">
            <v>M³</v>
          </cell>
          <cell r="D121">
            <v>371097</v>
          </cell>
          <cell r="E121" t="str">
            <v>3.6.4.13.5.</v>
          </cell>
          <cell r="F121" t="str">
            <v>3.6.4.13.1</v>
          </cell>
        </row>
        <row r="122">
          <cell r="A122" t="str">
            <v>452.2</v>
          </cell>
          <cell r="B122" t="str">
            <v>MEZCLA DISCONTINUA EN CALIENTE TIPO M-2</v>
          </cell>
          <cell r="C122" t="str">
            <v>M³</v>
          </cell>
          <cell r="D122">
            <v>371097</v>
          </cell>
          <cell r="E122" t="str">
            <v>3.6.4.13.6.</v>
          </cell>
          <cell r="F122" t="str">
            <v>3.6.4.13.2</v>
          </cell>
        </row>
        <row r="123">
          <cell r="A123" t="str">
            <v>452.3</v>
          </cell>
          <cell r="B123" t="str">
            <v>MEZCLA DISCONTINUA EN CALIENTE TIPO F-1</v>
          </cell>
          <cell r="C123" t="str">
            <v>M³</v>
          </cell>
          <cell r="D123">
            <v>390879</v>
          </cell>
          <cell r="E123" t="str">
            <v>3.6.4.13.7.</v>
          </cell>
          <cell r="F123" t="str">
            <v>3.6.4.13.7</v>
          </cell>
        </row>
        <row r="124">
          <cell r="A124" t="str">
            <v>452.4</v>
          </cell>
          <cell r="B124" t="str">
            <v>MEZCLA DISCONTINUA EN CALIENTE TIPO F-2</v>
          </cell>
          <cell r="C124" t="str">
            <v>M³</v>
          </cell>
          <cell r="D124">
            <v>387347</v>
          </cell>
          <cell r="E124" t="str">
            <v>3.6.4.13.8.</v>
          </cell>
          <cell r="F124" t="str">
            <v>3.6.4.13.8</v>
          </cell>
        </row>
        <row r="125">
          <cell r="A125" t="str">
            <v>453-07</v>
          </cell>
          <cell r="B125" t="str">
            <v>MEZCLA DRENANTE</v>
          </cell>
          <cell r="E125" t="str">
            <v>3.6.4.14.</v>
          </cell>
          <cell r="F125" t="e">
            <v>#N/A</v>
          </cell>
        </row>
        <row r="126">
          <cell r="A126" t="str">
            <v>453.1</v>
          </cell>
          <cell r="B126" t="str">
            <v>MEZCLA DRENANTE</v>
          </cell>
          <cell r="C126" t="str">
            <v>M³</v>
          </cell>
          <cell r="D126">
            <v>250668</v>
          </cell>
          <cell r="E126" t="str">
            <v>3.6.4.14.2.</v>
          </cell>
          <cell r="F126" t="str">
            <v>3.6.4.13.7</v>
          </cell>
        </row>
        <row r="127">
          <cell r="A127" t="str">
            <v>460-07</v>
          </cell>
          <cell r="B127" t="str">
            <v>FRESADO DE PAVIMENTO ASFALTICO</v>
          </cell>
          <cell r="E127" t="str">
            <v>3.6.4.15.</v>
          </cell>
          <cell r="F127" t="e">
            <v>#N/A</v>
          </cell>
        </row>
        <row r="128">
          <cell r="A128" t="str">
            <v>460.1</v>
          </cell>
          <cell r="B128" t="str">
            <v>FRESADO DE UN PAVIMENTO ASFALTICO</v>
          </cell>
          <cell r="C128" t="str">
            <v>M²</v>
          </cell>
          <cell r="D128">
            <v>5845</v>
          </cell>
          <cell r="E128" t="str">
            <v>3.6.4.15.2.</v>
          </cell>
          <cell r="F128" t="str">
            <v>3.6.4.15.2</v>
          </cell>
        </row>
        <row r="129">
          <cell r="A129" t="str">
            <v>460P</v>
          </cell>
          <cell r="B129" t="str">
            <v>FRESADO DE UN PAVIMENTO ASFALTICO</v>
          </cell>
          <cell r="C129" t="str">
            <v>M³</v>
          </cell>
          <cell r="D129">
            <v>62029</v>
          </cell>
          <cell r="E129" t="str">
            <v>3.6.4.15.4.</v>
          </cell>
          <cell r="F129" t="str">
            <v>3.6.4.15</v>
          </cell>
        </row>
        <row r="130">
          <cell r="A130" t="str">
            <v>461-07</v>
          </cell>
          <cell r="B130" t="str">
            <v>RECICLADO DE PAVIMENTO ASFALTICO EN FRIO EN EL LUGAR EMPLEANDO LIGANTES BITUMINOSOS</v>
          </cell>
          <cell r="E130" t="str">
            <v>3.6.4.16.</v>
          </cell>
          <cell r="F130" t="e">
            <v>#N/A</v>
          </cell>
        </row>
        <row r="131">
          <cell r="A131" t="str">
            <v>461.1</v>
          </cell>
          <cell r="B131" t="str">
            <v>PAVIMENTO RECICLADO EN FRIO EN EL LUGAR CON EMULSION ASFALTICA</v>
          </cell>
          <cell r="C131" t="str">
            <v>M³</v>
          </cell>
          <cell r="D131">
            <v>58648</v>
          </cell>
          <cell r="E131" t="str">
            <v>3.6.4.16.1.</v>
          </cell>
          <cell r="F131" t="str">
            <v>3.6.4.16.1</v>
          </cell>
          <cell r="G131" t="str">
            <v>CON EMULSION</v>
          </cell>
        </row>
        <row r="132">
          <cell r="A132" t="str">
            <v>461.2</v>
          </cell>
          <cell r="B132" t="str">
            <v>PAVIMENTO ASFALTICO RECICLADO EN FRIO EN EL LUGAR CON CEMENTO ASFALTICO ESPUMADO</v>
          </cell>
          <cell r="C132" t="str">
            <v>M³</v>
          </cell>
          <cell r="D132">
            <v>88894</v>
          </cell>
          <cell r="E132" t="str">
            <v>3.6.4.16.2.</v>
          </cell>
          <cell r="F132" t="str">
            <v>3.6.4.16.2</v>
          </cell>
          <cell r="G132" t="str">
            <v>CON CEMENTO ASFALTICO</v>
          </cell>
        </row>
        <row r="133">
          <cell r="A133" t="str">
            <v>462-07</v>
          </cell>
          <cell r="B133" t="str">
            <v>RECICLADO DE PAVIMENTO ASFALTICO EN PLANTA Y EN CALIENTE</v>
          </cell>
          <cell r="E133" t="str">
            <v>3.6.4.16.</v>
          </cell>
          <cell r="F133" t="e">
            <v>#N/A</v>
          </cell>
        </row>
        <row r="134">
          <cell r="A134" t="str">
            <v>462.1</v>
          </cell>
          <cell r="B134" t="str">
            <v>MEZCLA ASFALTICA RECICLADA EN CALIENTE MDC-2</v>
          </cell>
          <cell r="C134" t="str">
            <v>M³</v>
          </cell>
          <cell r="D134">
            <v>91199</v>
          </cell>
          <cell r="E134" t="str">
            <v>3.6.4.16.3.</v>
          </cell>
          <cell r="F134" t="str">
            <v>3.6.4.17.1 </v>
          </cell>
        </row>
        <row r="135">
          <cell r="A135" t="str">
            <v>462.2</v>
          </cell>
          <cell r="B135" t="str">
            <v>MEZCLA ASFALTICA RECICLADA EN CALIENTE MDC-2 PARA BACHEO</v>
          </cell>
          <cell r="C135" t="str">
            <v>M³</v>
          </cell>
          <cell r="D135">
            <v>120987</v>
          </cell>
          <cell r="E135" t="str">
            <v>3.6.4.16.5.</v>
          </cell>
          <cell r="F135" t="str">
            <v>3.6.4.17</v>
          </cell>
        </row>
        <row r="136">
          <cell r="A136" t="str">
            <v>464-07</v>
          </cell>
          <cell r="B136" t="str">
            <v>REHABILITACION DE PAVIMENTOS ASFALTICOS CON GEOTEXTILES</v>
          </cell>
          <cell r="E136" t="str">
            <v>3.6.8.2.</v>
          </cell>
          <cell r="F136" t="e">
            <v>#N/A</v>
          </cell>
        </row>
        <row r="137">
          <cell r="A137" t="str">
            <v>464.1</v>
          </cell>
          <cell r="B137" t="str">
            <v>GEOTEXTIL PARA REHABILITACION DE PAVIMENTOS ASFALTICOS</v>
          </cell>
          <cell r="C137" t="str">
            <v>M²</v>
          </cell>
          <cell r="D137">
            <v>5926</v>
          </cell>
          <cell r="E137" t="str">
            <v>3.6.8.2.4.</v>
          </cell>
          <cell r="F137" t="str">
            <v>3.6.8</v>
          </cell>
        </row>
        <row r="138">
          <cell r="A138" t="str">
            <v>465-07</v>
          </cell>
          <cell r="B138" t="str">
            <v>EXCAVACION PARA REPARACION DE PAVIMENTO ASFALTICO EXISTENTE</v>
          </cell>
          <cell r="E138" t="str">
            <v>3.6.1.3.</v>
          </cell>
          <cell r="F138" t="e">
            <v>#N/A</v>
          </cell>
        </row>
        <row r="139">
          <cell r="A139" t="str">
            <v>465.1</v>
          </cell>
          <cell r="B139" t="str">
            <v>EXCAVACIONES PARA REPARACION DE PAVIMENTO ASFALTICO EXISTENTE</v>
          </cell>
          <cell r="C139" t="str">
            <v>M³</v>
          </cell>
          <cell r="D139">
            <v>59344</v>
          </cell>
          <cell r="E139" t="str">
            <v>3.6.1.3.32.</v>
          </cell>
          <cell r="F139" t="str">
            <v>3.6.2.1</v>
          </cell>
        </row>
        <row r="140">
          <cell r="A140" t="str">
            <v>500-07</v>
          </cell>
          <cell r="B140" t="str">
            <v>PAVIMENTO DE CONCRETO HIDRAULICO</v>
          </cell>
          <cell r="E140" t="str">
            <v>3.6.5.1.</v>
          </cell>
          <cell r="F140" t="e">
            <v>#N/A</v>
          </cell>
        </row>
        <row r="141">
          <cell r="A141" t="str">
            <v>500.1</v>
          </cell>
          <cell r="B141" t="str">
            <v>PAVIMENTO DE CONCRETO HIDRAULICO</v>
          </cell>
          <cell r="C141" t="str">
            <v>M³</v>
          </cell>
          <cell r="D141">
            <v>571963</v>
          </cell>
          <cell r="E141" t="str">
            <v>3.6.5.1.12.</v>
          </cell>
          <cell r="F141" t="str">
            <v>3.6.5.1</v>
          </cell>
        </row>
        <row r="142">
          <cell r="A142" t="str">
            <v>510.1</v>
          </cell>
          <cell r="B142" t="str">
            <v>PAVIMENTO DE ADOQUINES DE CONCRETO</v>
          </cell>
          <cell r="C142" t="str">
            <v>M²</v>
          </cell>
          <cell r="D142">
            <v>58228</v>
          </cell>
          <cell r="E142" t="str">
            <v>3.6.5.2.10.</v>
          </cell>
          <cell r="F142" t="str">
            <v>3.6.5.2.10</v>
          </cell>
        </row>
        <row r="143">
          <cell r="A143" t="str">
            <v>600-07</v>
          </cell>
          <cell r="B143" t="str">
            <v>EXCAVACIONES VARIAS</v>
          </cell>
          <cell r="E143" t="str">
            <v>3.6.6.1.</v>
          </cell>
          <cell r="F143" t="e">
            <v>#N/A</v>
          </cell>
        </row>
        <row r="144">
          <cell r="A144" t="str">
            <v>600.1</v>
          </cell>
          <cell r="B144" t="str">
            <v>EXCAVACIONES VARIAS SIN CLASIFICAR</v>
          </cell>
          <cell r="C144" t="str">
            <v>M³</v>
          </cell>
          <cell r="D144">
            <v>9722</v>
          </cell>
          <cell r="E144" t="str">
            <v>3.6.6.1.1.</v>
          </cell>
          <cell r="F144" t="str">
            <v>3.6.6.1.9</v>
          </cell>
        </row>
        <row r="145">
          <cell r="A145" t="str">
            <v>600.2</v>
          </cell>
          <cell r="B145" t="str">
            <v>EXCAVACIONES VARIAS EN ROCA EN SECO</v>
          </cell>
          <cell r="C145" t="str">
            <v>M³</v>
          </cell>
          <cell r="D145">
            <v>58460</v>
          </cell>
          <cell r="E145" t="str">
            <v>3.6.6.1.9.</v>
          </cell>
          <cell r="F145" t="str">
            <v>3.6.6.1.9</v>
          </cell>
        </row>
        <row r="146">
          <cell r="A146" t="str">
            <v>600.3</v>
          </cell>
          <cell r="B146" t="str">
            <v>EXCAVACIONES VARIAS EN ROCA BAJO AGUA</v>
          </cell>
          <cell r="C146" t="str">
            <v>M³</v>
          </cell>
          <cell r="D146">
            <v>68373</v>
          </cell>
          <cell r="E146" t="str">
            <v>3.6.6.1.8.</v>
          </cell>
          <cell r="F146" t="str">
            <v>3.6.6.1.9</v>
          </cell>
        </row>
        <row r="147">
          <cell r="A147" t="str">
            <v>600.4</v>
          </cell>
          <cell r="B147" t="str">
            <v>EXCAVACIONES VARIAS EN MATERIAL COMUN EN SECO</v>
          </cell>
          <cell r="C147" t="str">
            <v>M³</v>
          </cell>
          <cell r="D147">
            <v>9834</v>
          </cell>
          <cell r="E147" t="str">
            <v>3.6.6.1.10</v>
          </cell>
          <cell r="F147" t="str">
            <v xml:space="preserve">3.6.6.1.10  </v>
          </cell>
        </row>
        <row r="148">
          <cell r="A148" t="str">
            <v>600.4P</v>
          </cell>
          <cell r="B148" t="str">
            <v>EXCAVACIONES VARIAS EN MATERIA COMUN EN SECO A MANO</v>
          </cell>
          <cell r="C148" t="str">
            <v>M³</v>
          </cell>
          <cell r="D148">
            <v>23148</v>
          </cell>
          <cell r="E148" t="str">
            <v>3.6.6.1.1.</v>
          </cell>
          <cell r="F148" t="str">
            <v>3.6.6.1</v>
          </cell>
        </row>
        <row r="149">
          <cell r="A149" t="str">
            <v>600.5</v>
          </cell>
          <cell r="B149" t="str">
            <v>EXCAVACIONES VARIAS EN MATERIAL COMUN BAJO AGUA</v>
          </cell>
          <cell r="C149" t="str">
            <v>M³</v>
          </cell>
          <cell r="D149">
            <v>25611</v>
          </cell>
          <cell r="E149" t="str">
            <v>3.6.6.1.4.</v>
          </cell>
          <cell r="F149" t="str">
            <v>3.6.6.1.11</v>
          </cell>
        </row>
        <row r="150">
          <cell r="A150" t="str">
            <v>600.5P</v>
          </cell>
          <cell r="B150" t="str">
            <v>EXCAVACIONES VARIAS EN MATERIAL COMUN BAJO AGUA A MANO</v>
          </cell>
          <cell r="C150" t="str">
            <v>M³</v>
          </cell>
          <cell r="D150">
            <v>64493</v>
          </cell>
          <cell r="E150" t="str">
            <v>3.6.6.1.2.</v>
          </cell>
          <cell r="F150" t="str">
            <v>3.6.6.1</v>
          </cell>
        </row>
        <row r="151">
          <cell r="A151" t="str">
            <v>610-07</v>
          </cell>
          <cell r="B151" t="str">
            <v>RELLENOS PARA ESTRUCTURA</v>
          </cell>
          <cell r="E151" t="str">
            <v>3.6.6.2.</v>
          </cell>
          <cell r="F151" t="e">
            <v>#N/A</v>
          </cell>
        </row>
        <row r="152">
          <cell r="A152" t="str">
            <v>610.1</v>
          </cell>
          <cell r="B152" t="str">
            <v>RELLENO PARA ESTRUCTURAS</v>
          </cell>
          <cell r="C152" t="str">
            <v>M³</v>
          </cell>
          <cell r="D152">
            <v>37990</v>
          </cell>
          <cell r="E152" t="str">
            <v>3.6.6.2.1.</v>
          </cell>
          <cell r="F152" t="str">
            <v xml:space="preserve">3.6.6.2.1   </v>
          </cell>
        </row>
        <row r="153">
          <cell r="A153" t="str">
            <v>610.2</v>
          </cell>
          <cell r="B153" t="str">
            <v>RELLENOS CON MATERIAL FILTRANTE</v>
          </cell>
          <cell r="C153" t="str">
            <v>M³</v>
          </cell>
          <cell r="D153">
            <v>83732</v>
          </cell>
          <cell r="E153" t="str">
            <v>3.6.6.2.4.</v>
          </cell>
          <cell r="F153" t="str">
            <v>3.6.6.2.4</v>
          </cell>
        </row>
        <row r="154">
          <cell r="A154" t="str">
            <v>620-07</v>
          </cell>
          <cell r="B154" t="str">
            <v>PILOTES PREFABRICADOS DE CONCRETO</v>
          </cell>
          <cell r="E154" t="str">
            <v>3.6.6.3.</v>
          </cell>
          <cell r="F154" t="e">
            <v>#N/A</v>
          </cell>
        </row>
        <row r="155">
          <cell r="A155" t="str">
            <v>620.1</v>
          </cell>
          <cell r="B155" t="str">
            <v>PILOTES PREFABRICADOS DE CONCRETO</v>
          </cell>
          <cell r="C155" t="str">
            <v>ML</v>
          </cell>
          <cell r="D155">
            <v>268486</v>
          </cell>
          <cell r="E155" t="str">
            <v>3.6.6.3.1.</v>
          </cell>
          <cell r="F155" t="str">
            <v>3.6.6.3.1</v>
          </cell>
        </row>
        <row r="156">
          <cell r="A156" t="str">
            <v>620.2</v>
          </cell>
          <cell r="B156" t="str">
            <v>EXTENSION DE PILOTES PREFABRICADOS</v>
          </cell>
          <cell r="C156" t="str">
            <v>ML</v>
          </cell>
          <cell r="D156">
            <v>295136</v>
          </cell>
          <cell r="E156" t="str">
            <v>3.6.6.3.2.</v>
          </cell>
          <cell r="F156" t="str">
            <v>3.6.6.3.2</v>
          </cell>
        </row>
        <row r="157">
          <cell r="A157" t="str">
            <v>620.3</v>
          </cell>
          <cell r="B157" t="str">
            <v>PRUEBA DE CARGA DE PILOTE PREFABRICADO</v>
          </cell>
          <cell r="C157" t="str">
            <v>Un</v>
          </cell>
          <cell r="D157">
            <v>111556</v>
          </cell>
          <cell r="E157" t="str">
            <v>3.6.6.3.3</v>
          </cell>
          <cell r="F157" t="str">
            <v>3.6.6.4.6</v>
          </cell>
        </row>
        <row r="158">
          <cell r="A158" t="str">
            <v>621-07</v>
          </cell>
          <cell r="B158" t="str">
            <v>PILOTES PREEXCAVADOS</v>
          </cell>
          <cell r="E158" t="str">
            <v>3.6.6.4.</v>
          </cell>
          <cell r="F158" t="e">
            <v>#N/A</v>
          </cell>
        </row>
        <row r="159">
          <cell r="A159" t="str">
            <v>621.1</v>
          </cell>
          <cell r="B159" t="str">
            <v>PILOTE DE CONCRETO FUNDIDO EN SITIO D=1M L=15M</v>
          </cell>
          <cell r="C159" t="str">
            <v>ML</v>
          </cell>
          <cell r="D159">
            <v>1610080</v>
          </cell>
          <cell r="E159" t="str">
            <v>3.6.6.4.1.</v>
          </cell>
          <cell r="F159" t="str">
            <v>3.6.6.4.1</v>
          </cell>
        </row>
        <row r="160">
          <cell r="A160" t="str">
            <v>621.2</v>
          </cell>
          <cell r="B160" t="str">
            <v>BASE ACAMPANADA FUNDIDA EN SITIO</v>
          </cell>
          <cell r="C160" t="str">
            <v>M³</v>
          </cell>
          <cell r="D160">
            <v>1390956</v>
          </cell>
          <cell r="E160" t="str">
            <v>3.6.6.4.2.</v>
          </cell>
          <cell r="F160" t="str">
            <v>3.6.6.4.2</v>
          </cell>
        </row>
        <row r="161">
          <cell r="A161" t="str">
            <v>621.3</v>
          </cell>
          <cell r="B161" t="str">
            <v>PILOTE DE PRUEBA (EN SITIO)</v>
          </cell>
          <cell r="C161" t="str">
            <v>ML</v>
          </cell>
          <cell r="D161">
            <v>0</v>
          </cell>
          <cell r="E161" t="str">
            <v>3.6.6.4.3.</v>
          </cell>
          <cell r="F161" t="str">
            <v>3.6.6.4.3</v>
          </cell>
        </row>
        <row r="162">
          <cell r="A162" t="str">
            <v>621.4</v>
          </cell>
          <cell r="B162" t="str">
            <v>BASE ACAMPANADA DE PRUEBA (EN SITIO)</v>
          </cell>
          <cell r="C162" t="str">
            <v>M³</v>
          </cell>
          <cell r="D162">
            <v>0</v>
          </cell>
          <cell r="E162" t="str">
            <v>3.6.6.4.4.</v>
          </cell>
          <cell r="F162" t="str">
            <v xml:space="preserve"> 3.6.6.4.4</v>
          </cell>
        </row>
        <row r="163">
          <cell r="A163" t="str">
            <v>621.5</v>
          </cell>
          <cell r="B163" t="str">
            <v>CAMISA PERMANENTE DE DIAMETRO EXTERIOR</v>
          </cell>
          <cell r="C163" t="str">
            <v>ML</v>
          </cell>
          <cell r="D163">
            <v>3022916</v>
          </cell>
          <cell r="E163" t="str">
            <v>3.6.6.4.5.</v>
          </cell>
          <cell r="F163" t="str">
            <v>3.6.6.5.5</v>
          </cell>
        </row>
        <row r="164">
          <cell r="A164" t="str">
            <v>621.5P</v>
          </cell>
          <cell r="B164" t="str">
            <v>CAMISA PERMANENTE DE DIAMETRO INTERIOR D=1M EN CONCRETO</v>
          </cell>
          <cell r="C164" t="str">
            <v>ML</v>
          </cell>
          <cell r="D164">
            <v>167682</v>
          </cell>
          <cell r="F164" t="str">
            <v>3.6.6.4.5</v>
          </cell>
        </row>
        <row r="165">
          <cell r="A165" t="str">
            <v>621.6</v>
          </cell>
          <cell r="B165" t="str">
            <v>PRUEBA DE CARGA DE PILOTE FUNDIDO EN SITIO</v>
          </cell>
          <cell r="C165" t="str">
            <v>U</v>
          </cell>
          <cell r="D165">
            <v>110628933</v>
          </cell>
          <cell r="E165" t="str">
            <v>3.6.6.4.6.</v>
          </cell>
          <cell r="F165" t="str">
            <v xml:space="preserve"> 3.6.6.4.6 </v>
          </cell>
        </row>
        <row r="166">
          <cell r="A166" t="str">
            <v>622-07</v>
          </cell>
          <cell r="B166" t="str">
            <v>TABLESTACADOS</v>
          </cell>
          <cell r="E166" t="str">
            <v>3.6.6.5.</v>
          </cell>
          <cell r="F166" t="e">
            <v>#N/A</v>
          </cell>
        </row>
        <row r="167">
          <cell r="A167" t="str">
            <v>622.1</v>
          </cell>
          <cell r="B167" t="str">
            <v>TABLESTACADO DE MADERA</v>
          </cell>
          <cell r="C167" t="str">
            <v>M²</v>
          </cell>
          <cell r="D167">
            <v>56349</v>
          </cell>
          <cell r="E167" t="str">
            <v>3.6.6.5.1.</v>
          </cell>
          <cell r="F167" t="str">
            <v>3.6.6.5.1</v>
          </cell>
        </row>
        <row r="168">
          <cell r="A168" t="str">
            <v>622.2</v>
          </cell>
          <cell r="B168" t="str">
            <v>TABLESTACADO METALICO</v>
          </cell>
          <cell r="C168" t="str">
            <v>M²</v>
          </cell>
          <cell r="D168">
            <v>127488</v>
          </cell>
          <cell r="E168" t="str">
            <v>3.6.6.5.3.</v>
          </cell>
          <cell r="F168" t="str">
            <v>3.6.6.5.3</v>
          </cell>
        </row>
        <row r="169">
          <cell r="A169" t="str">
            <v>622.3</v>
          </cell>
          <cell r="B169" t="str">
            <v>TABLESTACADO DE CONCRETO REFORZADO</v>
          </cell>
          <cell r="C169" t="str">
            <v>M²</v>
          </cell>
          <cell r="D169">
            <v>54513</v>
          </cell>
          <cell r="E169" t="str">
            <v>3.6.6.5.2.</v>
          </cell>
          <cell r="F169" t="str">
            <v>3.6.6.5.2</v>
          </cell>
        </row>
        <row r="170">
          <cell r="A170" t="str">
            <v>622.4</v>
          </cell>
          <cell r="B170" t="str">
            <v>TABLESTACADO DE CONCRETO PREESFORZADO</v>
          </cell>
          <cell r="C170" t="str">
            <v>M²</v>
          </cell>
          <cell r="D170">
            <v>59632</v>
          </cell>
          <cell r="E170" t="str">
            <v>3.6.6.5.4.</v>
          </cell>
          <cell r="F170" t="str">
            <v>3.6.6.5.4 </v>
          </cell>
        </row>
        <row r="171">
          <cell r="A171" t="str">
            <v>622.5</v>
          </cell>
          <cell r="B171" t="str">
            <v>CORTE DEL EXTREMO SUPERIOR DEL ELEMENTO</v>
          </cell>
          <cell r="C171" t="str">
            <v>ML</v>
          </cell>
          <cell r="D171">
            <v>34261.624130793462</v>
          </cell>
          <cell r="E171" t="str">
            <v>3.6.6.5.5.</v>
          </cell>
          <cell r="F171" t="str">
            <v>3.6.6.5.5</v>
          </cell>
        </row>
        <row r="172">
          <cell r="A172" t="str">
            <v>630-07</v>
          </cell>
          <cell r="B172" t="str">
            <v>CONCRETO ESTRUCTURAL</v>
          </cell>
          <cell r="E172" t="str">
            <v>3.6.6.6.</v>
          </cell>
          <cell r="F172" t="e">
            <v>#N/A</v>
          </cell>
        </row>
        <row r="173">
          <cell r="A173" t="str">
            <v>630.1</v>
          </cell>
          <cell r="B173" t="str">
            <v>CONCRETO CLASE A</v>
          </cell>
          <cell r="C173" t="str">
            <v>M³</v>
          </cell>
          <cell r="D173">
            <v>927536</v>
          </cell>
          <cell r="E173" t="str">
            <v>3.6.6.6.8.</v>
          </cell>
          <cell r="F173" t="str">
            <v>3.6.6.6.8</v>
          </cell>
        </row>
        <row r="174">
          <cell r="A174" t="str">
            <v>630.2</v>
          </cell>
          <cell r="B174" t="str">
            <v>CONCRETO CLASE B</v>
          </cell>
          <cell r="C174" t="str">
            <v>M³</v>
          </cell>
          <cell r="D174">
            <v>902927</v>
          </cell>
          <cell r="E174" t="str">
            <v>3.6.6.6.17.</v>
          </cell>
          <cell r="F174" t="str">
            <v>3.6.6.6.17</v>
          </cell>
        </row>
        <row r="175">
          <cell r="A175" t="str">
            <v>630.3</v>
          </cell>
          <cell r="B175" t="str">
            <v>CONCRETO CLASE C</v>
          </cell>
          <cell r="C175" t="str">
            <v>M³</v>
          </cell>
          <cell r="D175">
            <v>629983</v>
          </cell>
          <cell r="E175" t="str">
            <v>3.6.6.6.26.</v>
          </cell>
          <cell r="F175" t="str">
            <v xml:space="preserve"> 3.6.6.6.26</v>
          </cell>
        </row>
        <row r="176">
          <cell r="A176" t="str">
            <v>630.4</v>
          </cell>
          <cell r="B176" t="str">
            <v>CONCRETO CLASE D</v>
          </cell>
          <cell r="C176" t="str">
            <v>M³</v>
          </cell>
          <cell r="D176">
            <v>423970</v>
          </cell>
          <cell r="E176" t="str">
            <v>3.6.6.6.35.</v>
          </cell>
          <cell r="F176" t="str">
            <v xml:space="preserve">3.6.6.6.35 </v>
          </cell>
        </row>
        <row r="177">
          <cell r="A177" t="str">
            <v>630.5</v>
          </cell>
          <cell r="B177" t="str">
            <v>CONCRETO CLASE E</v>
          </cell>
          <cell r="C177" t="str">
            <v>M³</v>
          </cell>
          <cell r="D177">
            <v>387243</v>
          </cell>
          <cell r="E177" t="str">
            <v>3.6.6.6.44.</v>
          </cell>
          <cell r="F177" t="str">
            <v>3.6.6.6.44</v>
          </cell>
        </row>
        <row r="178">
          <cell r="A178" t="str">
            <v>630.6</v>
          </cell>
          <cell r="B178" t="str">
            <v>CONCRETO CLASE F</v>
          </cell>
          <cell r="C178" t="str">
            <v>M³</v>
          </cell>
          <cell r="D178">
            <v>363644</v>
          </cell>
          <cell r="E178" t="str">
            <v>3.6.6.6.46.</v>
          </cell>
          <cell r="F178" t="str">
            <v>3.6.6.6.46</v>
          </cell>
        </row>
        <row r="179">
          <cell r="A179" t="str">
            <v>630.7</v>
          </cell>
          <cell r="B179" t="str">
            <v>CONCRETO CLASE G</v>
          </cell>
          <cell r="C179" t="str">
            <v>M³</v>
          </cell>
          <cell r="D179">
            <v>303959</v>
          </cell>
          <cell r="E179" t="str">
            <v>3.6.6.6.47.</v>
          </cell>
          <cell r="F179" t="str">
            <v>3.6.6.6.47</v>
          </cell>
        </row>
        <row r="180">
          <cell r="A180" t="str">
            <v>630P</v>
          </cell>
          <cell r="B180" t="str">
            <v>MORTERO 1.3</v>
          </cell>
          <cell r="C180" t="str">
            <v>M³</v>
          </cell>
          <cell r="D180">
            <v>249857</v>
          </cell>
          <cell r="F180" t="str">
            <v>3.3.5.3.6</v>
          </cell>
        </row>
        <row r="181">
          <cell r="A181" t="str">
            <v>631P</v>
          </cell>
          <cell r="B181" t="str">
            <v>BOLSACRETOS</v>
          </cell>
          <cell r="C181" t="str">
            <v>M³</v>
          </cell>
          <cell r="D181">
            <v>452582</v>
          </cell>
          <cell r="E181" t="str">
            <v>3.6.6.21.2.</v>
          </cell>
          <cell r="F181" t="str">
            <v>3.6.6.21.2</v>
          </cell>
        </row>
        <row r="182">
          <cell r="A182" t="str">
            <v>632-07</v>
          </cell>
          <cell r="B182" t="str">
            <v>BARANDAS DE CONCRETO</v>
          </cell>
          <cell r="E182" t="str">
            <v>3.6.6.7.</v>
          </cell>
          <cell r="F182" t="e">
            <v>#N/A</v>
          </cell>
        </row>
        <row r="183">
          <cell r="A183" t="str">
            <v>632.1</v>
          </cell>
          <cell r="B183" t="str">
            <v>BARANDA DE CONCRETO (1,2*0.2)</v>
          </cell>
          <cell r="C183" t="str">
            <v>ML</v>
          </cell>
          <cell r="D183">
            <v>321752</v>
          </cell>
          <cell r="E183" t="str">
            <v>3.6.6.7.1.</v>
          </cell>
          <cell r="F183" t="str">
            <v>3.6.6.7.1</v>
          </cell>
        </row>
        <row r="184">
          <cell r="A184" t="str">
            <v>632P</v>
          </cell>
          <cell r="B184" t="str">
            <v>BARANDA METALICA</v>
          </cell>
          <cell r="C184" t="str">
            <v>ML</v>
          </cell>
          <cell r="D184">
            <v>466362</v>
          </cell>
          <cell r="E184" t="str">
            <v>3.6.6.7.2.</v>
          </cell>
          <cell r="F184" t="str">
            <v>3.6.6.11</v>
          </cell>
        </row>
        <row r="185">
          <cell r="A185" t="str">
            <v>640-07</v>
          </cell>
          <cell r="B185" t="str">
            <v>ACERO DE REFUERZO</v>
          </cell>
          <cell r="E185" t="str">
            <v>3.6.6.8.</v>
          </cell>
          <cell r="F185" t="e">
            <v>#N/A</v>
          </cell>
        </row>
        <row r="186">
          <cell r="A186" t="str">
            <v>640.1</v>
          </cell>
          <cell r="B186" t="str">
            <v>ACERO DE REFUERZO GRADO 60</v>
          </cell>
          <cell r="C186" t="str">
            <v>KG</v>
          </cell>
          <cell r="D186">
            <v>3734</v>
          </cell>
          <cell r="E186" t="str">
            <v>3.6.6.8.3.</v>
          </cell>
          <cell r="F186" t="str">
            <v>3.6.6.8.1 </v>
          </cell>
        </row>
        <row r="187">
          <cell r="A187" t="str">
            <v>642-07</v>
          </cell>
          <cell r="B187" t="str">
            <v>APOYOS Y SELLOS PARA JUNTAS DE PUENTES</v>
          </cell>
          <cell r="E187" t="str">
            <v>3.6.6.10.</v>
          </cell>
          <cell r="F187" t="e">
            <v>#N/A</v>
          </cell>
        </row>
        <row r="188">
          <cell r="A188" t="str">
            <v>642.1</v>
          </cell>
          <cell r="B188" t="str">
            <v>APOYO ELASTOMERICO</v>
          </cell>
          <cell r="C188" t="str">
            <v>U (DM³)</v>
          </cell>
          <cell r="D188">
            <v>396112</v>
          </cell>
          <cell r="E188" t="str">
            <v>3.6.6.10.1.</v>
          </cell>
          <cell r="F188" t="str">
            <v>3.6.6.10.1</v>
          </cell>
        </row>
        <row r="189">
          <cell r="A189" t="str">
            <v>642.2</v>
          </cell>
          <cell r="B189" t="str">
            <v>SELLO PARA JUNTAS DE PUENTES</v>
          </cell>
          <cell r="C189" t="str">
            <v>ML</v>
          </cell>
          <cell r="D189">
            <v>46774</v>
          </cell>
          <cell r="E189" t="str">
            <v>3.6.6.10.2.</v>
          </cell>
          <cell r="F189" t="str">
            <v>3.6.6.10.2</v>
          </cell>
        </row>
        <row r="190">
          <cell r="A190" t="str">
            <v>650-07</v>
          </cell>
          <cell r="B190" t="str">
            <v>ESTRUCTURAS DE ACERO</v>
          </cell>
          <cell r="E190" t="str">
            <v>3.6.6.11.</v>
          </cell>
          <cell r="F190" t="e">
            <v>#N/A</v>
          </cell>
        </row>
        <row r="191">
          <cell r="A191" t="str">
            <v>650.1</v>
          </cell>
          <cell r="B191" t="str">
            <v>DISEÑO Y FABRICACION DE ESTRUCTURA METALICA</v>
          </cell>
          <cell r="C191" t="str">
            <v>KG</v>
          </cell>
          <cell r="D191">
            <v>0</v>
          </cell>
          <cell r="F191" t="str">
            <v>3.6.6.11.1</v>
          </cell>
        </row>
        <row r="192">
          <cell r="A192" t="str">
            <v>650.2</v>
          </cell>
          <cell r="B192" t="str">
            <v>FABRICACION DE LA ESTRUCTURA METALICA</v>
          </cell>
          <cell r="C192" t="str">
            <v>KG</v>
          </cell>
          <cell r="D192">
            <v>6543</v>
          </cell>
          <cell r="E192" t="str">
            <v>3.6.6.11.2.</v>
          </cell>
          <cell r="F192" t="str">
            <v>3.6.6.11.2</v>
          </cell>
        </row>
        <row r="193">
          <cell r="A193" t="str">
            <v>650.3</v>
          </cell>
          <cell r="B193" t="str">
            <v>TRANSPORTE DE LA ESTRUCTURA METALICA</v>
          </cell>
          <cell r="C193" t="str">
            <v>KG</v>
          </cell>
          <cell r="D193">
            <v>182</v>
          </cell>
          <cell r="E193" t="str">
            <v>3.6.6.11.7.</v>
          </cell>
          <cell r="F193" t="str">
            <v>3.6.6.11.7</v>
          </cell>
        </row>
        <row r="194">
          <cell r="A194" t="str">
            <v>650.4</v>
          </cell>
          <cell r="B194" t="str">
            <v>MONTAJE Y PINTURA DE ESTRUCTURA METALICA</v>
          </cell>
          <cell r="C194" t="str">
            <v>KG</v>
          </cell>
          <cell r="D194">
            <v>1162</v>
          </cell>
          <cell r="E194" t="str">
            <v>3.6.6.11.5.</v>
          </cell>
          <cell r="F194" t="str">
            <v>3.6.6.11.6</v>
          </cell>
        </row>
        <row r="195">
          <cell r="A195" t="str">
            <v>660-07</v>
          </cell>
          <cell r="B195" t="str">
            <v>TUBERIA DE CONCRETO SIMPLE</v>
          </cell>
          <cell r="E195" t="str">
            <v>3.6.6.12.</v>
          </cell>
          <cell r="F195" t="e">
            <v>#N/A</v>
          </cell>
        </row>
        <row r="196">
          <cell r="A196" t="str">
            <v>660.1</v>
          </cell>
          <cell r="B196" t="str">
            <v>TUBERIA DE CONCRETO SIMPLE 450 MM</v>
          </cell>
          <cell r="C196" t="str">
            <v>ML</v>
          </cell>
          <cell r="D196">
            <v>302032</v>
          </cell>
          <cell r="E196" t="str">
            <v>3.6.6.12.7.</v>
          </cell>
          <cell r="F196" t="str">
            <v>3.6.6.12.9 </v>
          </cell>
        </row>
        <row r="197">
          <cell r="A197" t="str">
            <v>660.2</v>
          </cell>
          <cell r="B197" t="str">
            <v>TUBERIA DE CONCRETO SIMPLE 500 MM</v>
          </cell>
          <cell r="C197" t="str">
            <v>ML</v>
          </cell>
          <cell r="D197">
            <v>322317</v>
          </cell>
          <cell r="E197" t="str">
            <v>3.6.6.12.8.</v>
          </cell>
          <cell r="F197" t="str">
            <v>3.6.6.12.8</v>
          </cell>
        </row>
        <row r="198">
          <cell r="A198" t="str">
            <v>660.3</v>
          </cell>
          <cell r="B198" t="str">
            <v>TUBERIA DE CONCRETO SIMPLE 600 MM</v>
          </cell>
          <cell r="C198" t="str">
            <v>ML</v>
          </cell>
          <cell r="D198">
            <v>366079</v>
          </cell>
          <cell r="E198" t="str">
            <v>3.6.6.12.9.</v>
          </cell>
          <cell r="F198" t="str">
            <v>3.6.6.12.9</v>
          </cell>
        </row>
        <row r="199">
          <cell r="A199" t="str">
            <v>661-07</v>
          </cell>
          <cell r="B199" t="str">
            <v>TUBERIA DE CONCRETO REFORZADO</v>
          </cell>
          <cell r="E199" t="str">
            <v>3.6.6.13.</v>
          </cell>
          <cell r="F199" t="e">
            <v>#N/A</v>
          </cell>
        </row>
        <row r="200">
          <cell r="A200" t="str">
            <v>661.1</v>
          </cell>
          <cell r="B200" t="str">
            <v>TUBERIA DE CONCRETO REFORZADO 900 MM TIPO I</v>
          </cell>
          <cell r="C200" t="str">
            <v>ML</v>
          </cell>
          <cell r="D200">
            <v>550985</v>
          </cell>
          <cell r="E200" t="str">
            <v>3.6.6.13.4.</v>
          </cell>
          <cell r="F200" t="str">
            <v>3.6.6.13.4</v>
          </cell>
        </row>
        <row r="201">
          <cell r="A201" t="str">
            <v>662-07</v>
          </cell>
          <cell r="B201" t="str">
            <v>TUBERIA METALICA CORRUGADA</v>
          </cell>
          <cell r="E201" t="str">
            <v>3.6.6.14.</v>
          </cell>
          <cell r="F201" t="e">
            <v>#N/A</v>
          </cell>
        </row>
        <row r="202">
          <cell r="A202" t="str">
            <v>662.1</v>
          </cell>
          <cell r="B202" t="str">
            <v>TUBERIA CORRUGADA DE ACERO GALVANIZADO</v>
          </cell>
          <cell r="C202" t="str">
            <v>ML</v>
          </cell>
          <cell r="D202">
            <v>475367</v>
          </cell>
          <cell r="E202" t="str">
            <v>3.6.6.14.96.</v>
          </cell>
          <cell r="F202" t="str">
            <v>3.3.14.19.1</v>
          </cell>
        </row>
        <row r="203">
          <cell r="A203" t="str">
            <v>662.2</v>
          </cell>
          <cell r="B203" t="str">
            <v>TUBERIA CORRUGADA DE ACERO CON RECUBRIMIENTO</v>
          </cell>
          <cell r="C203" t="str">
            <v>ML</v>
          </cell>
          <cell r="D203">
            <v>514367</v>
          </cell>
          <cell r="F203" t="str">
            <v>3.6.6.14</v>
          </cell>
        </row>
        <row r="204">
          <cell r="A204" t="str">
            <v>670-07</v>
          </cell>
          <cell r="B204" t="str">
            <v>DISIPADORES DE ENERGIA Y SEDIMENTADORES</v>
          </cell>
          <cell r="E204" t="str">
            <v>3.6.6.15.</v>
          </cell>
          <cell r="F204" t="e">
            <v>#N/A</v>
          </cell>
        </row>
        <row r="205">
          <cell r="A205" t="str">
            <v>670.1</v>
          </cell>
          <cell r="B205" t="str">
            <v>DISIPADOR DE ENERGIA Y SEDIMENTADOR EN GAVIONES (con recubrimiento)</v>
          </cell>
          <cell r="C205" t="str">
            <v>M³</v>
          </cell>
          <cell r="D205">
            <v>276987</v>
          </cell>
          <cell r="E205" t="str">
            <v>3.6.6.15.1.</v>
          </cell>
          <cell r="F205" t="str">
            <v>3.6.6.15.2</v>
          </cell>
        </row>
        <row r="206">
          <cell r="A206" t="str">
            <v>670.2</v>
          </cell>
          <cell r="B206" t="str">
            <v>DISIPADOR DE ENERGIA Y SEDIMENTADOR EN CONCRETO CICLOPEO</v>
          </cell>
          <cell r="C206" t="str">
            <v>M³</v>
          </cell>
          <cell r="D206">
            <v>357964</v>
          </cell>
          <cell r="E206" t="str">
            <v>3.6.6.15.2.</v>
          </cell>
          <cell r="F206" t="str">
            <v>3.6.6.15.2</v>
          </cell>
        </row>
        <row r="207">
          <cell r="A207" t="str">
            <v>671-07</v>
          </cell>
          <cell r="B207" t="str">
            <v>CUNETAS REVESTIDAS EN CONCRETO</v>
          </cell>
          <cell r="E207" t="str">
            <v>3.6.6.16.</v>
          </cell>
          <cell r="F207" t="e">
            <v>#N/A</v>
          </cell>
        </row>
        <row r="208">
          <cell r="A208" t="str">
            <v>671.1</v>
          </cell>
          <cell r="B208" t="str">
            <v>CUNETA DE CONCRETO FUNDIDAD EN EL LUGAR</v>
          </cell>
          <cell r="C208" t="str">
            <v>M³</v>
          </cell>
          <cell r="D208">
            <v>436481</v>
          </cell>
          <cell r="E208" t="str">
            <v>3.6.6.16.12.</v>
          </cell>
          <cell r="F208" t="str">
            <v>3.6.6.16.1</v>
          </cell>
        </row>
        <row r="209">
          <cell r="A209" t="str">
            <v>672-07</v>
          </cell>
          <cell r="B209" t="str">
            <v>BORDILLOS DE CONCRETO</v>
          </cell>
          <cell r="E209" t="str">
            <v>3.6.6.17.</v>
          </cell>
          <cell r="F209" t="e">
            <v>#N/A</v>
          </cell>
        </row>
        <row r="210">
          <cell r="A210" t="str">
            <v>672.1</v>
          </cell>
          <cell r="B210" t="str">
            <v>BORDILLO DE CONCRETO</v>
          </cell>
          <cell r="C210" t="str">
            <v>ML</v>
          </cell>
          <cell r="D210">
            <v>52441</v>
          </cell>
          <cell r="E210" t="str">
            <v>3.6.6.17.1.</v>
          </cell>
          <cell r="F210" t="str">
            <v>3.6.6.19.2</v>
          </cell>
        </row>
        <row r="211">
          <cell r="A211" t="str">
            <v>673-07</v>
          </cell>
          <cell r="B211" t="str">
            <v>SUBDRENES CON GEOTEXTIL Y MATERIAL GRANULAR</v>
          </cell>
          <cell r="E211" t="str">
            <v>3.6.6.19.</v>
          </cell>
          <cell r="F211" t="e">
            <v>#N/A</v>
          </cell>
        </row>
        <row r="212">
          <cell r="A212" t="str">
            <v>673.1</v>
          </cell>
          <cell r="B212" t="str">
            <v>MATERIAL GRANULAR FILTRANTE</v>
          </cell>
          <cell r="C212" t="str">
            <v>M³</v>
          </cell>
          <cell r="D212">
            <v>88034</v>
          </cell>
          <cell r="E212" t="str">
            <v>3.6.6.19.1.</v>
          </cell>
          <cell r="F212" t="str">
            <v>3.6.6.19.2</v>
          </cell>
        </row>
        <row r="213">
          <cell r="A213" t="str">
            <v>673.2</v>
          </cell>
          <cell r="B213" t="str">
            <v>GEOTEXTIL</v>
          </cell>
          <cell r="C213" t="str">
            <v>M²</v>
          </cell>
          <cell r="D213">
            <v>6746</v>
          </cell>
          <cell r="E213" t="str">
            <v>3.6.8.2.1.</v>
          </cell>
          <cell r="F213" t="str">
            <v>3.6.8.1.2</v>
          </cell>
        </row>
        <row r="214">
          <cell r="A214" t="str">
            <v>673.3</v>
          </cell>
          <cell r="B214" t="str">
            <v>MATERIAL DE COBERTURA</v>
          </cell>
          <cell r="C214" t="str">
            <v>M³</v>
          </cell>
          <cell r="D214">
            <v>74123</v>
          </cell>
          <cell r="F214" t="str">
            <v>3.6.8.1.2</v>
          </cell>
        </row>
        <row r="215">
          <cell r="A215" t="str">
            <v>674-07</v>
          </cell>
          <cell r="B215" t="str">
            <v>DRENES HORIZONTALES EN TALUDES</v>
          </cell>
          <cell r="F215" t="e">
            <v>#N/A</v>
          </cell>
        </row>
        <row r="216">
          <cell r="A216" t="str">
            <v>674.1</v>
          </cell>
          <cell r="B216" t="str">
            <v>DRENES HORIZONTALES TUBERIA PERFORADA 2"</v>
          </cell>
          <cell r="C216" t="str">
            <v>ML</v>
          </cell>
          <cell r="D216">
            <v>26209</v>
          </cell>
          <cell r="F216" t="str">
            <v>3.6.6.20.1</v>
          </cell>
        </row>
        <row r="217">
          <cell r="A217" t="str">
            <v>680-07</v>
          </cell>
          <cell r="B217" t="str">
            <v>TIERRA ARMADA</v>
          </cell>
          <cell r="E217" t="str">
            <v>3.6.6.20.</v>
          </cell>
          <cell r="F217" t="e">
            <v>#N/A</v>
          </cell>
        </row>
        <row r="218">
          <cell r="A218" t="str">
            <v>680.1</v>
          </cell>
          <cell r="B218" t="str">
            <v>ESCAMAS EN CONCRETO</v>
          </cell>
          <cell r="C218" t="str">
            <v>M²</v>
          </cell>
          <cell r="D218">
            <v>305285</v>
          </cell>
          <cell r="E218" t="str">
            <v>3.6.6.20.1.</v>
          </cell>
          <cell r="F218" t="str">
            <v>3.6.6.20.1</v>
          </cell>
        </row>
        <row r="219">
          <cell r="A219" t="str">
            <v>680.2</v>
          </cell>
          <cell r="B219" t="str">
            <v>ARMADURA GALVANIZADA</v>
          </cell>
          <cell r="C219" t="str">
            <v>ML</v>
          </cell>
          <cell r="D219">
            <v>0</v>
          </cell>
          <cell r="E219" t="str">
            <v>3.6.6.20.2.</v>
          </cell>
          <cell r="F219" t="str">
            <v>3.6.6.20.2</v>
          </cell>
        </row>
        <row r="220">
          <cell r="A220" t="str">
            <v>680.3</v>
          </cell>
          <cell r="B220" t="str">
            <v>RELLENO GRANULAR PARA TIERRA ARMADA</v>
          </cell>
          <cell r="C220" t="str">
            <v>M3</v>
          </cell>
          <cell r="D220">
            <v>37503</v>
          </cell>
          <cell r="E220" t="str">
            <v>3.6.6.20.3.</v>
          </cell>
          <cell r="F220" t="str">
            <v>3.6.6.20.3</v>
          </cell>
        </row>
        <row r="221">
          <cell r="A221" t="str">
            <v>680.4P</v>
          </cell>
          <cell r="B221" t="str">
            <v>EMPEDRADO PARA TALUDES</v>
          </cell>
          <cell r="C221" t="str">
            <v>M²</v>
          </cell>
          <cell r="D221">
            <v>42571</v>
          </cell>
          <cell r="F221" t="e">
            <v>#N/A</v>
          </cell>
        </row>
        <row r="222">
          <cell r="A222" t="str">
            <v>681-07</v>
          </cell>
          <cell r="B222" t="str">
            <v>GAVIONES</v>
          </cell>
          <cell r="E222" t="str">
            <v>3.6.6.21.</v>
          </cell>
          <cell r="F222" t="e">
            <v>#N/A</v>
          </cell>
        </row>
        <row r="223">
          <cell r="A223" t="str">
            <v>681.1</v>
          </cell>
          <cell r="B223" t="str">
            <v>GAVION</v>
          </cell>
          <cell r="C223" t="str">
            <v>M3</v>
          </cell>
          <cell r="D223">
            <v>197907</v>
          </cell>
          <cell r="E223" t="str">
            <v>3.6.6.21.1.</v>
          </cell>
          <cell r="F223" t="str">
            <v xml:space="preserve">3.6.6.21.1  </v>
          </cell>
        </row>
        <row r="224">
          <cell r="A224" t="str">
            <v>700-07</v>
          </cell>
          <cell r="B224" t="str">
            <v>LINEAS DE DEMARCACION Y MARCAS VIALES</v>
          </cell>
          <cell r="E224" t="str">
            <v>3.6.7.1.</v>
          </cell>
          <cell r="F224" t="e">
            <v>#N/A</v>
          </cell>
        </row>
        <row r="225">
          <cell r="A225" t="str">
            <v>700.1</v>
          </cell>
          <cell r="B225" t="str">
            <v>LINEA DE DEMARCACION CON PINTURA EN FRIO</v>
          </cell>
          <cell r="C225" t="str">
            <v>ML</v>
          </cell>
          <cell r="D225">
            <v>1783</v>
          </cell>
          <cell r="E225" t="str">
            <v>3.6.7.1.3.</v>
          </cell>
          <cell r="F225" t="str">
            <v>3.6.7.1.1</v>
          </cell>
        </row>
        <row r="226">
          <cell r="A226" t="str">
            <v>700.3</v>
          </cell>
          <cell r="B226" t="str">
            <v>MARCA VIAL CON PINTURA EN FRIO</v>
          </cell>
          <cell r="C226" t="str">
            <v>M²</v>
          </cell>
          <cell r="D226">
            <v>18593</v>
          </cell>
          <cell r="E226" t="str">
            <v>3.6.7.1.4.</v>
          </cell>
          <cell r="F226" t="str">
            <v> 3.6.7.1.2</v>
          </cell>
        </row>
        <row r="227">
          <cell r="A227" t="str">
            <v>700P</v>
          </cell>
          <cell r="B227" t="str">
            <v>BANDAS SONORAS REDUCTORAS DE VELOCIDAD</v>
          </cell>
          <cell r="C227" t="str">
            <v>M²</v>
          </cell>
          <cell r="D227">
            <v>307350.875</v>
          </cell>
          <cell r="E227" t="str">
            <v>3.6.7.1.</v>
          </cell>
          <cell r="F227" t="str">
            <v>3.6.7</v>
          </cell>
        </row>
        <row r="228">
          <cell r="A228" t="str">
            <v>701-07</v>
          </cell>
          <cell r="B228" t="str">
            <v>TACHAS REFLECTIVAS</v>
          </cell>
          <cell r="E228" t="str">
            <v>3.6.7.2.</v>
          </cell>
          <cell r="F228" t="e">
            <v>#N/A</v>
          </cell>
        </row>
        <row r="229">
          <cell r="A229" t="str">
            <v>701.1</v>
          </cell>
          <cell r="B229" t="str">
            <v>TACHA REFLECTIVA</v>
          </cell>
          <cell r="C229" t="str">
            <v>U</v>
          </cell>
          <cell r="D229">
            <v>12180</v>
          </cell>
          <cell r="E229" t="str">
            <v>3.6.7.2.1.</v>
          </cell>
          <cell r="F229" t="str">
            <v>3.6.7.2.1</v>
          </cell>
        </row>
        <row r="230">
          <cell r="A230" t="str">
            <v>710-07</v>
          </cell>
          <cell r="B230" t="str">
            <v>SEÑALES VERTICALES DE TRANSITO</v>
          </cell>
          <cell r="E230" t="str">
            <v>3.6.7.3.</v>
          </cell>
          <cell r="F230" t="e">
            <v>#N/A</v>
          </cell>
        </row>
        <row r="231">
          <cell r="A231" t="str">
            <v>710.1</v>
          </cell>
          <cell r="B231" t="str">
            <v>SEÑALES DE TRANSITO GRUPO 1 (75*75)</v>
          </cell>
          <cell r="C231" t="str">
            <v>U</v>
          </cell>
          <cell r="D231">
            <v>398785</v>
          </cell>
          <cell r="E231" t="str">
            <v>3.6.7.3.13.</v>
          </cell>
          <cell r="F231" t="str">
            <v>3.6.7.3.13</v>
          </cell>
        </row>
        <row r="232">
          <cell r="A232" t="str">
            <v>710.2</v>
          </cell>
          <cell r="B232" t="str">
            <v>SEÑALES DE TRANSITO GRUPO 2 (1.20*0.4)</v>
          </cell>
          <cell r="C232" t="str">
            <v>U</v>
          </cell>
          <cell r="D232">
            <v>371981</v>
          </cell>
          <cell r="E232" t="str">
            <v>3.6.7.3.15.</v>
          </cell>
          <cell r="F232" t="str">
            <v>3.6.7.3</v>
          </cell>
        </row>
        <row r="233">
          <cell r="A233" t="str">
            <v>710.3</v>
          </cell>
          <cell r="B233" t="str">
            <v>SEÑALES DE TRANSITO GRUPO 3 (SP-54 LA FERREA)</v>
          </cell>
          <cell r="C233" t="str">
            <v>U</v>
          </cell>
          <cell r="D233">
            <v>504782</v>
          </cell>
          <cell r="E233" t="str">
            <v>3.6.7.3.</v>
          </cell>
          <cell r="F233" t="str">
            <v>3.6.7.3</v>
          </cell>
        </row>
        <row r="234">
          <cell r="A234" t="str">
            <v>710.4</v>
          </cell>
          <cell r="B234" t="str">
            <v>SEÑALES DE TRANSITO GRUPO 4 (DELINEADORES DE CURVA)</v>
          </cell>
          <cell r="C234" t="str">
            <v>U</v>
          </cell>
          <cell r="D234">
            <v>353592</v>
          </cell>
          <cell r="E234" t="str">
            <v>3.6.7.3.</v>
          </cell>
          <cell r="F234" t="str">
            <v>3.6.7.3</v>
          </cell>
        </row>
        <row r="235">
          <cell r="A235" t="str">
            <v>710.5</v>
          </cell>
          <cell r="B235" t="str">
            <v>SEÑALES DE TRANSITO GRUPO 5 (INFORMATIVAS)</v>
          </cell>
          <cell r="C235" t="str">
            <v>M²</v>
          </cell>
          <cell r="D235">
            <v>545004</v>
          </cell>
          <cell r="E235" t="str">
            <v>3.6.7.3.</v>
          </cell>
          <cell r="F235" t="str">
            <v>3.6.7.3</v>
          </cell>
        </row>
        <row r="236">
          <cell r="A236" t="str">
            <v>720-07</v>
          </cell>
          <cell r="B236" t="str">
            <v>POSTES DE REFERENCIAS</v>
          </cell>
          <cell r="E236" t="str">
            <v>3.6.7.4.</v>
          </cell>
          <cell r="F236" t="e">
            <v>#N/A</v>
          </cell>
        </row>
        <row r="237">
          <cell r="A237" t="str">
            <v>720.1</v>
          </cell>
          <cell r="B237" t="str">
            <v>POSTE DE REFERENCIA</v>
          </cell>
          <cell r="C237" t="str">
            <v>U</v>
          </cell>
          <cell r="D237">
            <v>120319</v>
          </cell>
          <cell r="E237" t="str">
            <v>3.6.7.4.1.</v>
          </cell>
          <cell r="F237" t="str">
            <v>3.6.7.4.1</v>
          </cell>
        </row>
        <row r="238">
          <cell r="A238" t="str">
            <v>730-07</v>
          </cell>
          <cell r="B238" t="str">
            <v>DEFENSAS METALICAS</v>
          </cell>
          <cell r="E238" t="str">
            <v>3.6.7.5.</v>
          </cell>
          <cell r="F238" t="e">
            <v>#N/A</v>
          </cell>
        </row>
        <row r="239">
          <cell r="A239" t="str">
            <v>730.1</v>
          </cell>
          <cell r="B239" t="str">
            <v>DEFENSA METALICA</v>
          </cell>
          <cell r="C239" t="str">
            <v>ML</v>
          </cell>
          <cell r="D239">
            <v>222551</v>
          </cell>
          <cell r="E239" t="str">
            <v>3.6.7.5.1.</v>
          </cell>
          <cell r="F239" t="str">
            <v>3.6.7.5.1</v>
          </cell>
        </row>
        <row r="240">
          <cell r="A240" t="str">
            <v>730.2</v>
          </cell>
          <cell r="B240" t="str">
            <v>SECCION FINAL</v>
          </cell>
          <cell r="C240" t="str">
            <v>U</v>
          </cell>
          <cell r="D240">
            <v>73570</v>
          </cell>
          <cell r="E240" t="str">
            <v>3.6.7.5.2.</v>
          </cell>
          <cell r="F240" t="str">
            <v>3.6.7.5.2</v>
          </cell>
        </row>
        <row r="241">
          <cell r="A241" t="str">
            <v>740-07</v>
          </cell>
          <cell r="B241" t="str">
            <v>CAPTAFAROS</v>
          </cell>
          <cell r="E241" t="str">
            <v>3.6.7.6.</v>
          </cell>
          <cell r="F241" t="e">
            <v>#N/A</v>
          </cell>
        </row>
        <row r="242">
          <cell r="A242" t="str">
            <v>740.1</v>
          </cell>
          <cell r="B242" t="str">
            <v>CAPTAFAROS</v>
          </cell>
          <cell r="C242" t="str">
            <v>U</v>
          </cell>
          <cell r="D242">
            <v>11917</v>
          </cell>
          <cell r="E242" t="str">
            <v>3.6.7.6.1.</v>
          </cell>
          <cell r="F242" t="str">
            <v>3.6.7.6.1</v>
          </cell>
        </row>
        <row r="243">
          <cell r="A243" t="str">
            <v>800-07</v>
          </cell>
          <cell r="B243" t="str">
            <v>CERCAS DE ALAMBRE</v>
          </cell>
          <cell r="E243" t="str">
            <v>3.6.9.1.</v>
          </cell>
          <cell r="F243" t="e">
            <v>#N/A</v>
          </cell>
        </row>
        <row r="244">
          <cell r="A244" t="str">
            <v>800.1</v>
          </cell>
          <cell r="B244" t="str">
            <v>CERCA DE ALAMBRE DE PUAS CON POSTES DE MADERA</v>
          </cell>
          <cell r="C244" t="str">
            <v>ML</v>
          </cell>
          <cell r="D244">
            <v>11634</v>
          </cell>
          <cell r="E244" t="str">
            <v>3.6.9.1.4.</v>
          </cell>
          <cell r="F244" t="str">
            <v>3.6.9.1.4</v>
          </cell>
        </row>
        <row r="245">
          <cell r="A245" t="str">
            <v>800.2</v>
          </cell>
          <cell r="B245" t="str">
            <v>CERCA DE ALAMBRE DE PUAS CON POSTES DE CONCRETO</v>
          </cell>
          <cell r="C245" t="str">
            <v>ML</v>
          </cell>
          <cell r="D245">
            <v>29616</v>
          </cell>
          <cell r="E245" t="str">
            <v>3.6.9.1.10.</v>
          </cell>
          <cell r="F245" t="str">
            <v>3.6.9.1.10</v>
          </cell>
        </row>
        <row r="246">
          <cell r="A246" t="str">
            <v>800.3</v>
          </cell>
          <cell r="B246" t="str">
            <v>CERCAS DE MALLA CON POSTES DE MADERA</v>
          </cell>
          <cell r="C246" t="str">
            <v>ML</v>
          </cell>
          <cell r="D246">
            <v>31767</v>
          </cell>
          <cell r="E246" t="str">
            <v>3.6.9.1.</v>
          </cell>
          <cell r="F246" t="str">
            <v>3.6.9.1.6</v>
          </cell>
        </row>
        <row r="247">
          <cell r="A247" t="str">
            <v>800.4</v>
          </cell>
          <cell r="B247" t="str">
            <v>CERCAS DE MALLA CON POSTES DE CONCRETO</v>
          </cell>
          <cell r="C247" t="str">
            <v>ML</v>
          </cell>
          <cell r="D247">
            <v>43692</v>
          </cell>
          <cell r="E247" t="str">
            <v>3.6.9.1.28.</v>
          </cell>
          <cell r="F247" t="str">
            <v>3.6.9.1.13</v>
          </cell>
        </row>
        <row r="248">
          <cell r="A248" t="str">
            <v>801-07</v>
          </cell>
          <cell r="B248" t="str">
            <v>MANTENIMIENTO RUTINARIO DE VIAS</v>
          </cell>
          <cell r="F248" t="e">
            <v>#N/A</v>
          </cell>
        </row>
        <row r="249">
          <cell r="A249" t="str">
            <v>801.1</v>
          </cell>
          <cell r="B249" t="str">
            <v>ROCERIA</v>
          </cell>
          <cell r="C249" t="str">
            <v>HA</v>
          </cell>
          <cell r="D249">
            <v>334831</v>
          </cell>
          <cell r="F249" t="str">
            <v>3.6.1.2</v>
          </cell>
        </row>
        <row r="250">
          <cell r="A250" t="str">
            <v>810-07</v>
          </cell>
          <cell r="B250" t="str">
            <v>PROTECCION VEGETAL DE TALUDES</v>
          </cell>
          <cell r="E250" t="str">
            <v>3.6.9.2.</v>
          </cell>
          <cell r="F250" t="e">
            <v>#N/A</v>
          </cell>
        </row>
        <row r="251">
          <cell r="A251" t="str">
            <v>810.1</v>
          </cell>
          <cell r="B251" t="str">
            <v>PROTECCIOON DE TALUDES CON BLOQUES DE CESPED</v>
          </cell>
          <cell r="C251" t="str">
            <v>M²</v>
          </cell>
          <cell r="D251">
            <v>46264</v>
          </cell>
          <cell r="E251" t="str">
            <v>3.6.9.2.1.</v>
          </cell>
          <cell r="F251" t="str">
            <v>3.6.9.2.1</v>
          </cell>
        </row>
        <row r="252">
          <cell r="A252" t="str">
            <v>810.2</v>
          </cell>
          <cell r="B252" t="str">
            <v>PROTECCION DE TALUDES CON TIERRA ORGANICA</v>
          </cell>
          <cell r="C252" t="str">
            <v>M²</v>
          </cell>
          <cell r="D252">
            <v>6459</v>
          </cell>
          <cell r="E252" t="str">
            <v>3.6.9.2.2.</v>
          </cell>
          <cell r="F252" t="str">
            <v>3.6.9.2.2</v>
          </cell>
        </row>
        <row r="253">
          <cell r="A253" t="str">
            <v>815P</v>
          </cell>
          <cell r="B253" t="str">
            <v>ARBORIZACION</v>
          </cell>
          <cell r="C253" t="str">
            <v>U</v>
          </cell>
          <cell r="D253">
            <v>12410</v>
          </cell>
          <cell r="E253" t="str">
            <v>3.6.9.2.</v>
          </cell>
          <cell r="F253" t="str">
            <v>3.2.10.3</v>
          </cell>
        </row>
        <row r="254">
          <cell r="A254" t="str">
            <v>900-07</v>
          </cell>
          <cell r="B254" t="str">
            <v>TRANSPORTE DE MATERIALES PROVENIENTES DE EXCAVACIONES Y DERRUMBES</v>
          </cell>
          <cell r="E254" t="str">
            <v>3.6.9.3.</v>
          </cell>
          <cell r="F254" t="e">
            <v>#N/A</v>
          </cell>
        </row>
        <row r="255">
          <cell r="A255" t="str">
            <v>900.1</v>
          </cell>
          <cell r="B255" t="str">
            <v>TRANSPORTE DE MATERIALES PROVENIENTES DE LA EXPLAN, CANAL, PRESTA ENTRE 100 Y 1000 M</v>
          </cell>
          <cell r="C255" t="str">
            <v>M³-ESTACION</v>
          </cell>
          <cell r="D255">
            <v>845</v>
          </cell>
          <cell r="E255" t="str">
            <v>3.6.9.3.1.</v>
          </cell>
          <cell r="F255" t="str">
            <v xml:space="preserve">3.6.9.3.1   </v>
          </cell>
        </row>
        <row r="256">
          <cell r="A256" t="str">
            <v>900.2</v>
          </cell>
          <cell r="B256" t="str">
            <v>TRANSPORTE DE MATERIALES PROVENIENTES DE LA EXPLAN, CANAL, PRESTA MAYOR A 1000 M</v>
          </cell>
          <cell r="C256" t="str">
            <v>M³-KM</v>
          </cell>
          <cell r="D256">
            <v>1056</v>
          </cell>
          <cell r="F256" t="str">
            <v xml:space="preserve">3.6.9.3.1   </v>
          </cell>
        </row>
        <row r="257">
          <cell r="A257" t="str">
            <v>900.3</v>
          </cell>
          <cell r="B257" t="str">
            <v>TRANSPORTE DE MATERIAL PROVENIENTE DE DERRUMBES</v>
          </cell>
          <cell r="C257" t="str">
            <v>M³-KM</v>
          </cell>
          <cell r="D257">
            <v>1056</v>
          </cell>
          <cell r="F257" t="str">
            <v xml:space="preserve">3.6.9.3.1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ow r="1">
          <cell r="A1" t="str">
            <v>1P</v>
          </cell>
        </row>
      </sheetData>
    </sheetDataSet>
  </externalBook>
</externalLink>
</file>

<file path=xl/externalLinks/externalLink123.xml><?xml version="1.0" encoding="utf-8"?>
<externalLink xmlns="http://schemas.openxmlformats.org/spreadsheetml/2006/main">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24.xml><?xml version="1.0" encoding="utf-8"?>
<externalLink xmlns="http://schemas.openxmlformats.org/spreadsheetml/2006/main">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25.xml><?xml version="1.0" encoding="utf-8"?>
<externalLink xmlns="http://schemas.openxmlformats.org/spreadsheetml/2006/main">
  <externalBook xmlns:r="http://schemas.openxmlformats.org/officeDocument/2006/relationships" r:id="rId1">
    <sheetNames>
      <sheetName val="Resumen"/>
      <sheetName val="APU Expo Terrestre"/>
      <sheetName val="Containers"/>
      <sheetName val="CONT_ADI"/>
    </sheetNames>
    <sheetDataSet>
      <sheetData sheetId="0" refreshError="1"/>
      <sheetData sheetId="1" refreshError="1">
        <row r="10">
          <cell r="J10">
            <v>2900</v>
          </cell>
        </row>
      </sheetData>
      <sheetData sheetId="2" refreshError="1"/>
      <sheetData sheetId="3" refreshError="1"/>
    </sheetDataSet>
  </externalBook>
</externalLink>
</file>

<file path=xl/externalLinks/externalLink126.xml><?xml version="1.0" encoding="utf-8"?>
<externalLink xmlns="http://schemas.openxmlformats.org/spreadsheetml/2006/main">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27.xml><?xml version="1.0" encoding="utf-8"?>
<externalLink xmlns="http://schemas.openxmlformats.org/spreadsheetml/2006/main">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28.xml><?xml version="1.0" encoding="utf-8"?>
<externalLink xmlns="http://schemas.openxmlformats.org/spreadsheetml/2006/main">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APU CON PARTICULARES OP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29.xml><?xml version="1.0" encoding="utf-8"?>
<externalLink xmlns="http://schemas.openxmlformats.org/spreadsheetml/2006/main">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130.xml><?xml version="1.0" encoding="utf-8"?>
<externalLink xmlns="http://schemas.openxmlformats.org/spreadsheetml/2006/main">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31.xml><?xml version="1.0" encoding="utf-8"?>
<externalLink xmlns="http://schemas.openxmlformats.org/spreadsheetml/2006/main">
  <externalBook xmlns:r="http://schemas.openxmlformats.org/officeDocument/2006/relationships" r:id="rId1">
    <sheetNames>
      <sheetName val="Hoja 1 "/>
    </sheetNames>
    <sheetDataSet>
      <sheetData sheetId="0"/>
    </sheetDataSet>
  </externalBook>
</externalLink>
</file>

<file path=xl/externalLinks/externalLink132.xml><?xml version="1.0" encoding="utf-8"?>
<externalLink xmlns="http://schemas.openxmlformats.org/spreadsheetml/2006/main">
  <externalBook xmlns:r="http://schemas.openxmlformats.org/officeDocument/2006/relationships" r:id="rId1">
    <sheetNames>
      <sheetName val="Materia Prima"/>
      <sheetName val="PRECIOS ACTUALIZADOS FERRASA"/>
      <sheetName val="APU Expo Terrestre"/>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Set>
  </externalBook>
</externalLink>
</file>

<file path=xl/externalLinks/externalLink133.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5.xml><?xml version="1.0" encoding="utf-8"?>
<externalLink xmlns="http://schemas.openxmlformats.org/spreadsheetml/2006/main">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36.xml><?xml version="1.0" encoding="utf-8"?>
<externalLink xmlns="http://schemas.openxmlformats.org/spreadsheetml/2006/main">
  <externalBook xmlns:r="http://schemas.openxmlformats.org/officeDocument/2006/relationships" r:id="rId1">
    <sheetNames>
      <sheetName val="RECURSOS"/>
    </sheetNames>
    <sheetDataSet>
      <sheetData sheetId="0" refreshError="1"/>
    </sheetDataSet>
  </externalBook>
</externalLink>
</file>

<file path=xl/externalLinks/externalLink137.xml><?xml version="1.0" encoding="utf-8"?>
<externalLink xmlns="http://schemas.openxmlformats.org/spreadsheetml/2006/main">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138.xml><?xml version="1.0" encoding="utf-8"?>
<externalLink xmlns="http://schemas.openxmlformats.org/spreadsheetml/2006/main">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9.xml><?xml version="1.0" encoding="utf-8"?>
<externalLink xmlns="http://schemas.openxmlformats.org/spreadsheetml/2006/main">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Set>
  </externalBook>
</externalLink>
</file>

<file path=xl/externalLinks/externalLink140.xml><?xml version="1.0" encoding="utf-8"?>
<externalLink xmlns="http://schemas.openxmlformats.org/spreadsheetml/2006/main">
  <externalBook xmlns:r="http://schemas.openxmlformats.org/officeDocument/2006/relationships" r:id="rId1">
    <sheetNames>
      <sheetName val="A-HOR"/>
      <sheetName val="B-VER"/>
      <sheetName val="C-REP"/>
      <sheetName val="D-CHA"/>
      <sheetName val="E-CAN"/>
    </sheetNames>
    <sheetDataSet>
      <sheetData sheetId="0"/>
      <sheetData sheetId="1" refreshError="1"/>
      <sheetData sheetId="2" refreshError="1"/>
      <sheetData sheetId="3" refreshError="1"/>
      <sheetData sheetId="4"/>
    </sheetDataSet>
  </externalBook>
</externalLink>
</file>

<file path=xl/externalLinks/externalLink141.xml><?xml version="1.0" encoding="utf-8"?>
<externalLink xmlns="http://schemas.openxmlformats.org/spreadsheetml/2006/main">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42.xml><?xml version="1.0" encoding="utf-8"?>
<externalLink xmlns="http://schemas.openxmlformats.org/spreadsheetml/2006/main">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43.xml><?xml version="1.0" encoding="utf-8"?>
<externalLink xmlns="http://schemas.openxmlformats.org/spreadsheetml/2006/main">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44.xml><?xml version="1.0" encoding="utf-8"?>
<externalLink xmlns="http://schemas.openxmlformats.org/spreadsheetml/2006/main">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45.xml><?xml version="1.0" encoding="utf-8"?>
<externalLink xmlns="http://schemas.openxmlformats.org/spreadsheetml/2006/main">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46.xml><?xml version="1.0" encoding="utf-8"?>
<externalLink xmlns="http://schemas.openxmlformats.org/spreadsheetml/2006/main">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L7">
            <v>90675</v>
          </cell>
        </row>
      </sheetData>
      <sheetData sheetId="21" refreshError="1"/>
      <sheetData sheetId="22" refreshError="1"/>
    </sheetDataSet>
  </externalBook>
</externalLink>
</file>

<file path=xl/externalLinks/externalLink147.xml><?xml version="1.0" encoding="utf-8"?>
<externalLink xmlns="http://schemas.openxmlformats.org/spreadsheetml/2006/main">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A.P.U"/>
      <sheetName val="CLASIFICACION"/>
      <sheetName val="CRA.MODI"/>
      <sheetName val="LISTA DE PRECIOS"/>
      <sheetName val="062"/>
      <sheetName val="Listado"/>
      <sheetName val="A. P. U."/>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Set>
  </externalBook>
</externalLink>
</file>

<file path=xl/externalLinks/externalLink148.xml><?xml version="1.0" encoding="utf-8"?>
<externalLink xmlns="http://schemas.openxmlformats.org/spreadsheetml/2006/main">
  <externalBook xmlns:r="http://schemas.openxmlformats.org/officeDocument/2006/relationships" r:id="rId1">
    <sheetNames>
      <sheetName val="Tablas"/>
    </sheetNames>
    <sheetDataSet>
      <sheetData sheetId="0" refreshError="1"/>
    </sheetDataSet>
  </externalBook>
</externalLink>
</file>

<file path=xl/externalLinks/externalLink149.xml><?xml version="1.0" encoding="utf-8"?>
<externalLink xmlns="http://schemas.openxmlformats.org/spreadsheetml/2006/main">
  <externalBook xmlns:r="http://schemas.openxmlformats.org/officeDocument/2006/relationships" r:id="rId1">
    <sheetNames>
      <sheetName val="Lista APU"/>
    </sheetNames>
    <sheetDataSet>
      <sheetData sheetId="0" refreshError="1"/>
    </sheetDataSet>
  </externalBook>
</externalLink>
</file>

<file path=xl/externalLinks/externalLink150.xml><?xml version="1.0" encoding="utf-8"?>
<externalLink xmlns="http://schemas.openxmlformats.org/spreadsheetml/2006/main">
  <externalBook xmlns:r="http://schemas.openxmlformats.org/officeDocument/2006/relationships" r:id="rId1">
    <sheetNames>
      <sheetName val="Unitarios"/>
      <sheetName val="Datos"/>
      <sheetName val="Presup"/>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Set>
  </externalBook>
</externalLink>
</file>

<file path=xl/externalLinks/externalLink151.xml><?xml version="1.0" encoding="utf-8"?>
<externalLink xmlns="http://schemas.openxmlformats.org/spreadsheetml/2006/main">
  <externalBook xmlns:r="http://schemas.openxmlformats.org/officeDocument/2006/relationships" r:id="rId1">
    <sheetNames>
      <sheetName val="A. Profesional"/>
      <sheetName val="B. Técnico - Tecnólogo"/>
      <sheetName val="C. Operario - Apoyo Gestion"/>
      <sheetName val="D. Equipos"/>
      <sheetName val="E. Ensayos de Laboratorio"/>
    </sheetNames>
    <sheetDataSet>
      <sheetData sheetId="0" refreshError="1">
        <row r="3">
          <cell r="M3">
            <v>26049</v>
          </cell>
        </row>
      </sheetData>
      <sheetData sheetId="1" refreshError="1"/>
      <sheetData sheetId="2" refreshError="1"/>
      <sheetData sheetId="3" refreshError="1"/>
      <sheetData sheetId="4" refreshError="1"/>
    </sheetDataSet>
  </externalBook>
</externalLink>
</file>

<file path=xl/externalLinks/externalLink152.xml><?xml version="1.0" encoding="utf-8"?>
<externalLink xmlns="http://schemas.openxmlformats.org/spreadsheetml/2006/main">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53.xml><?xml version="1.0" encoding="utf-8"?>
<externalLink xmlns="http://schemas.openxmlformats.org/spreadsheetml/2006/main">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54.xml><?xml version="1.0" encoding="utf-8"?>
<externalLink xmlns="http://schemas.openxmlformats.org/spreadsheetml/2006/main">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55.xml><?xml version="1.0" encoding="utf-8"?>
<externalLink xmlns="http://schemas.openxmlformats.org/spreadsheetml/2006/main">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1P"/>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s>
    <sheetDataSet>
      <sheetData sheetId="0" refreshError="1"/>
      <sheetData sheetId="1" refreshError="1"/>
      <sheetData sheetId="2" refreshError="1"/>
      <sheetData sheetId="3">
        <row r="1">
          <cell r="A1" t="str">
            <v>ITEM</v>
          </cell>
          <cell r="B1" t="str">
            <v>DESCRIPCION</v>
          </cell>
          <cell r="C1" t="str">
            <v xml:space="preserve">UNIDAD </v>
          </cell>
          <cell r="D1" t="str">
            <v>CUBS</v>
          </cell>
          <cell r="E1" t="str">
            <v>COSTO TOTAL</v>
          </cell>
        </row>
        <row r="2">
          <cell r="A2" t="str">
            <v>200.1</v>
          </cell>
          <cell r="B2" t="str">
            <v xml:space="preserve">DESMONTE Y LIMPIEZA EN BOSQUE           </v>
          </cell>
          <cell r="C2" t="str">
            <v>Ha</v>
          </cell>
          <cell r="D2" t="str">
            <v>3.6.1.2.1</v>
          </cell>
          <cell r="E2">
            <v>1711862</v>
          </cell>
          <cell r="F2" t="str">
            <v>3.6.1.2.1</v>
          </cell>
        </row>
        <row r="3">
          <cell r="A3" t="str">
            <v>200.2</v>
          </cell>
          <cell r="B3" t="str">
            <v xml:space="preserve">DESMONTE Y LIMPIEZA EN ZONAS NO BOSCOSAS           </v>
          </cell>
          <cell r="C3" t="str">
            <v>Ha</v>
          </cell>
          <cell r="D3" t="str">
            <v>3.6.1.2.3</v>
          </cell>
          <cell r="E3">
            <v>603200</v>
          </cell>
          <cell r="F3" t="str">
            <v>3.6.1.2.3</v>
          </cell>
        </row>
        <row r="4">
          <cell r="A4" t="str">
            <v>201.1</v>
          </cell>
          <cell r="B4" t="str">
            <v xml:space="preserve">DEMOLICIÓN DE EDIFICACIONES.             </v>
          </cell>
          <cell r="C4" t="str">
            <v>gl</v>
          </cell>
          <cell r="E4">
            <v>8416</v>
          </cell>
          <cell r="F4" t="str">
            <v>3.6.1.3.11</v>
          </cell>
        </row>
        <row r="5">
          <cell r="A5" t="str">
            <v>201.1</v>
          </cell>
          <cell r="B5" t="str">
            <v xml:space="preserve"> DEMOLICION DE BORDILLOS EN CONCRETO </v>
          </cell>
          <cell r="C5" t="str">
            <v>m</v>
          </cell>
          <cell r="D5" t="str">
            <v>3.6.1.3.35</v>
          </cell>
          <cell r="E5">
            <v>5507</v>
          </cell>
          <cell r="F5" t="str">
            <v>3.6.1.3.11</v>
          </cell>
        </row>
        <row r="6">
          <cell r="A6" t="str">
            <v>201.11</v>
          </cell>
          <cell r="B6" t="str">
            <v xml:space="preserve">DESMONTAJE Y TRASLADO DE ESTRUCTURAS METALICAS.        </v>
          </cell>
          <cell r="C6" t="str">
            <v>kg</v>
          </cell>
          <cell r="D6" t="str">
            <v>3.6.1.3.40</v>
          </cell>
          <cell r="E6">
            <v>302</v>
          </cell>
          <cell r="F6" t="str">
            <v>3.6.1.3</v>
          </cell>
        </row>
        <row r="7">
          <cell r="A7" t="str">
            <v>201.11P7</v>
          </cell>
          <cell r="B7" t="str">
            <v xml:space="preserve">TRABAJOS DE SOLDADURAS PARA REHABLITACION DE PUENTES  </v>
          </cell>
          <cell r="C7" t="str">
            <v>ML</v>
          </cell>
          <cell r="E7">
            <v>65000</v>
          </cell>
          <cell r="F7" t="str">
            <v>3.6.1.3</v>
          </cell>
        </row>
        <row r="8">
          <cell r="A8" t="str">
            <v>201.11P8</v>
          </cell>
          <cell r="B8" t="str">
            <v>MONTAJE DE LA TUBERIA METALICA DIAMETRO DE 10 " A 12", ESPESOR DE 1/2"  ( INCLUYE  EQUIPOS, SOLDADURAS, CORTES, VISELADA, ENSAYOS , LIMPIEZA Y  PINTURA  )</v>
          </cell>
          <cell r="C8" t="str">
            <v>KG</v>
          </cell>
          <cell r="E8">
            <v>3802</v>
          </cell>
          <cell r="F8" t="str">
            <v>3.6.1.3</v>
          </cell>
        </row>
        <row r="9">
          <cell r="A9" t="str">
            <v>201.11P9</v>
          </cell>
          <cell r="B9" t="str">
            <v>MONTAJE Y DESMONTAJE  ESTRUCTURA PUENTES VEHICULARES MODULARES</v>
          </cell>
          <cell r="C9" t="str">
            <v>KG</v>
          </cell>
          <cell r="E9">
            <v>1600</v>
          </cell>
          <cell r="F9" t="str">
            <v>3.6.1.3</v>
          </cell>
        </row>
        <row r="10">
          <cell r="A10" t="str">
            <v>201.11P10</v>
          </cell>
          <cell r="B10" t="str">
            <v>DESMONTAJE Y MONTAJE ESTRUCTURA  PUENTE EN CELOSIA REMACHADA</v>
          </cell>
          <cell r="C10" t="str">
            <v>KG</v>
          </cell>
          <cell r="E10">
            <v>2300</v>
          </cell>
          <cell r="F10" t="str">
            <v>3.6.1.3</v>
          </cell>
        </row>
        <row r="11">
          <cell r="A11" t="str">
            <v>201.12</v>
          </cell>
          <cell r="B11" t="str">
            <v xml:space="preserve">REMOCION DE ESPECIES VEGETALES           </v>
          </cell>
          <cell r="C11" t="str">
            <v>u</v>
          </cell>
          <cell r="D11" t="str">
            <v>3.6.1.3.47</v>
          </cell>
          <cell r="E11">
            <v>84885</v>
          </cell>
          <cell r="F11" t="str">
            <v>3.6.1.3.47</v>
          </cell>
        </row>
        <row r="12">
          <cell r="A12" t="str">
            <v>201.13</v>
          </cell>
          <cell r="B12" t="str">
            <v>REMOCION DE OBSTACULOS</v>
          </cell>
          <cell r="C12" t="str">
            <v>u</v>
          </cell>
          <cell r="E12">
            <v>39832</v>
          </cell>
          <cell r="F12" t="str">
            <v>3.6.1.3</v>
          </cell>
        </row>
        <row r="13">
          <cell r="A13" t="str">
            <v>201.14</v>
          </cell>
          <cell r="B13" t="str">
            <v xml:space="preserve">REMOCION DE DUCTOS DE SERVICIOS EXISTENTES   </v>
          </cell>
          <cell r="C13" t="str">
            <v>m</v>
          </cell>
          <cell r="D13" t="str">
            <v>3.6.1.3.9</v>
          </cell>
          <cell r="E13">
            <v>0</v>
          </cell>
          <cell r="F13" t="str">
            <v>3.6.1.3.9</v>
          </cell>
        </row>
        <row r="14">
          <cell r="A14" t="str">
            <v>201.15</v>
          </cell>
          <cell r="B14" t="str">
            <v>REMOCION DE ALCANTARILLAS</v>
          </cell>
          <cell r="C14" t="str">
            <v>m</v>
          </cell>
          <cell r="E14">
            <v>59377</v>
          </cell>
          <cell r="F14" t="str">
            <v>3.6.1.3</v>
          </cell>
        </row>
        <row r="15">
          <cell r="A15" t="str">
            <v>201.16</v>
          </cell>
          <cell r="B15" t="str">
            <v xml:space="preserve">REMOCION DE CERCAS DE ALAMBRE          </v>
          </cell>
          <cell r="C15" t="str">
            <v>m</v>
          </cell>
          <cell r="E15">
            <v>3044</v>
          </cell>
          <cell r="F15" t="str">
            <v>3.6.1.3</v>
          </cell>
        </row>
        <row r="16">
          <cell r="A16" t="str">
            <v>201.17</v>
          </cell>
          <cell r="B16" t="str">
            <v>REMOCION DE OBSTACULOS</v>
          </cell>
          <cell r="C16" t="str">
            <v>m</v>
          </cell>
          <cell r="E16">
            <v>3573</v>
          </cell>
          <cell r="F16" t="str">
            <v>3.6.1.3</v>
          </cell>
        </row>
        <row r="17">
          <cell r="A17" t="str">
            <v>201.18</v>
          </cell>
          <cell r="B17" t="str">
            <v>TRASLADO DE POSTES</v>
          </cell>
          <cell r="C17" t="str">
            <v>u</v>
          </cell>
          <cell r="E17">
            <v>240023</v>
          </cell>
          <cell r="F17" t="str">
            <v>3.6.1.3.1</v>
          </cell>
        </row>
        <row r="18">
          <cell r="A18" t="str">
            <v>201.19</v>
          </cell>
          <cell r="B18" t="str">
            <v>TRASLADO DE TORRES</v>
          </cell>
          <cell r="C18" t="str">
            <v>u</v>
          </cell>
          <cell r="E18">
            <v>360035</v>
          </cell>
          <cell r="F18" t="str">
            <v>3.6.1.3</v>
          </cell>
        </row>
        <row r="19">
          <cell r="A19" t="str">
            <v>201.2</v>
          </cell>
          <cell r="B19" t="str">
            <v>DEMOLICION DE ESTRUCTURAS.</v>
          </cell>
          <cell r="C19" t="str">
            <v>gl</v>
          </cell>
          <cell r="D19" t="str">
            <v>|</v>
          </cell>
          <cell r="E19">
            <v>95414</v>
          </cell>
          <cell r="F19" t="str">
            <v>3.6.1.3.11</v>
          </cell>
        </row>
        <row r="20">
          <cell r="A20" t="str">
            <v>201.20</v>
          </cell>
          <cell r="B20" t="str">
            <v>REMOCION DE RIELES</v>
          </cell>
          <cell r="C20" t="str">
            <v>m</v>
          </cell>
          <cell r="E20">
            <v>431877</v>
          </cell>
          <cell r="F20" t="str">
            <v>3.6.1.3</v>
          </cell>
        </row>
        <row r="21">
          <cell r="A21" t="str">
            <v>201.21</v>
          </cell>
          <cell r="B21" t="str">
            <v>REMOCION DE DEFENSAS METALICAS</v>
          </cell>
          <cell r="C21" t="str">
            <v>m</v>
          </cell>
          <cell r="E21">
            <v>5272</v>
          </cell>
          <cell r="F21" t="str">
            <v>3.6.1.3</v>
          </cell>
        </row>
        <row r="22">
          <cell r="A22" t="str">
            <v>201.22</v>
          </cell>
          <cell r="B22" t="str">
            <v>REMOCION DE BARRERAS DE SEGURIDAD</v>
          </cell>
          <cell r="C22" t="str">
            <v>m</v>
          </cell>
          <cell r="E22">
            <v>15572</v>
          </cell>
          <cell r="F22" t="str">
            <v>3.6.1.3.13</v>
          </cell>
        </row>
        <row r="23">
          <cell r="A23" t="str">
            <v>201.3</v>
          </cell>
          <cell r="B23" t="str">
            <v>DEMOLICION DE PAVIMENTOS RIGIDOS, PISOS, ANDENES Y BORDILLOS DE CONCRETO</v>
          </cell>
          <cell r="C23" t="str">
            <v>gl</v>
          </cell>
          <cell r="E23">
            <v>51240</v>
          </cell>
          <cell r="F23" t="str">
            <v>3.6.1.3.15</v>
          </cell>
        </row>
        <row r="24">
          <cell r="A24" t="str">
            <v>201.4</v>
          </cell>
          <cell r="B24" t="str">
            <v xml:space="preserve">DEMOLICION DE OBSTACULOS.  </v>
          </cell>
          <cell r="C24" t="str">
            <v>gl</v>
          </cell>
          <cell r="E24">
            <v>58307</v>
          </cell>
          <cell r="F24" t="str">
            <v>3.6.1.3.14</v>
          </cell>
        </row>
        <row r="25">
          <cell r="A25" t="str">
            <v>201.5</v>
          </cell>
          <cell r="B25" t="str">
            <v>DEMOLICIÓN DE EDIFICACIONES.</v>
          </cell>
          <cell r="C25" t="str">
            <v>u</v>
          </cell>
          <cell r="E25">
            <v>26217</v>
          </cell>
          <cell r="F25" t="str">
            <v>3.3.1.1</v>
          </cell>
        </row>
        <row r="26">
          <cell r="A26" t="str">
            <v>201.6</v>
          </cell>
          <cell r="B26" t="str">
            <v>DEMOLICION DE ESTRUCTURAS.</v>
          </cell>
          <cell r="C26" t="str">
            <v>u</v>
          </cell>
          <cell r="E26">
            <v>26217</v>
          </cell>
          <cell r="F26" t="str">
            <v>3.6.1.3.11</v>
          </cell>
        </row>
        <row r="27">
          <cell r="A27" t="str">
            <v>201.6P</v>
          </cell>
          <cell r="B27" t="str">
            <v>DEMOLICIONES ESTRUCTURAS DE CONCRETO PARA REHABILITACION DE PUENTES( VIGAS REFORZADAS, RIOSTRAS, ESTRIBOS REFORZADOS)</v>
          </cell>
          <cell r="C27" t="str">
            <v>u</v>
          </cell>
          <cell r="E27">
            <v>194021</v>
          </cell>
          <cell r="F27" t="str">
            <v>3.6.1.3</v>
          </cell>
        </row>
        <row r="28">
          <cell r="A28" t="str">
            <v>201.7</v>
          </cell>
          <cell r="B28" t="str">
            <v>DEMOLICION DE ESTRUCTURAS.</v>
          </cell>
          <cell r="C28" t="str">
            <v>m³</v>
          </cell>
          <cell r="D28" t="str">
            <v>3.6.1.3.13</v>
          </cell>
          <cell r="E28">
            <v>85060</v>
          </cell>
          <cell r="F28" t="str">
            <v xml:space="preserve">3.6.1.3.13  </v>
          </cell>
        </row>
        <row r="29">
          <cell r="A29" t="str">
            <v>201.8</v>
          </cell>
          <cell r="B29" t="str">
            <v>DEMOLICIÓN DE PAVIMENTOS RÍGIDOS</v>
          </cell>
          <cell r="C29" t="str">
            <v>m²</v>
          </cell>
          <cell r="D29" t="str">
            <v>3.6.1.3.15</v>
          </cell>
          <cell r="E29">
            <v>12895</v>
          </cell>
          <cell r="F29" t="str">
            <v>3.6.1.3.15</v>
          </cell>
        </row>
        <row r="30">
          <cell r="A30" t="str">
            <v>201.9</v>
          </cell>
          <cell r="B30" t="str">
            <v>DEMOLICIONES DE PISOS Y ANDENES DE CONCRETO</v>
          </cell>
          <cell r="C30" t="str">
            <v>m²</v>
          </cell>
          <cell r="D30" t="str">
            <v>3.6.1.3.33</v>
          </cell>
          <cell r="E30">
            <v>11737</v>
          </cell>
          <cell r="F30" t="str">
            <v>3.6.1.3.33</v>
          </cell>
        </row>
        <row r="31">
          <cell r="A31" t="str">
            <v>210.1.1</v>
          </cell>
          <cell r="B31" t="str">
            <v xml:space="preserve"> EXCAVACIÓN SIN CLASIFICAR DE LA EXPLANACIÓN Y CANALES</v>
          </cell>
          <cell r="C31" t="str">
            <v>m³</v>
          </cell>
          <cell r="D31" t="str">
            <v>3.6.2.1.1</v>
          </cell>
          <cell r="E31">
            <v>7742</v>
          </cell>
          <cell r="F31" t="str">
            <v xml:space="preserve">3.6.2.1.1 </v>
          </cell>
        </row>
        <row r="32">
          <cell r="A32" t="str">
            <v>210.1.2</v>
          </cell>
          <cell r="B32" t="str">
            <v>EXCAVACION SIN CLASIFICAR DE PRESTAMOS</v>
          </cell>
          <cell r="C32" t="str">
            <v>m³</v>
          </cell>
          <cell r="D32" t="str">
            <v>3.6.2.1.2</v>
          </cell>
          <cell r="E32">
            <v>7480</v>
          </cell>
          <cell r="F32" t="str">
            <v>3.6.2.1.3 </v>
          </cell>
        </row>
        <row r="33">
          <cell r="A33" t="str">
            <v>210.2.1</v>
          </cell>
          <cell r="B33" t="str">
            <v>EXCAVACION EN ROCA DE LA EXPLANACION Y CANALES</v>
          </cell>
          <cell r="C33" t="str">
            <v>m³</v>
          </cell>
          <cell r="D33" t="str">
            <v>3.6.2.1.3</v>
          </cell>
          <cell r="E33">
            <v>46683</v>
          </cell>
          <cell r="F33" t="str">
            <v>3.6.2.1.3</v>
          </cell>
        </row>
        <row r="34">
          <cell r="A34" t="str">
            <v>210.2.2</v>
          </cell>
          <cell r="B34" t="str">
            <v>EXCAVACION EN MATERIAL COMUN DE LA EXPLANACION Y CANALES</v>
          </cell>
          <cell r="C34" t="str">
            <v>m³</v>
          </cell>
          <cell r="D34" t="str">
            <v>3.6.2.1.5</v>
          </cell>
          <cell r="E34">
            <v>3483</v>
          </cell>
          <cell r="F34" t="str">
            <v>3.6.2.1.5</v>
          </cell>
        </row>
        <row r="35">
          <cell r="A35" t="str">
            <v>210.2.3</v>
          </cell>
          <cell r="B35" t="str">
            <v>EXCAVACION EN ROCA DE PRESTAMOS</v>
          </cell>
          <cell r="C35" t="str">
            <v>m³</v>
          </cell>
          <cell r="D35" t="str">
            <v>3.6.2.1.3</v>
          </cell>
          <cell r="E35">
            <v>45150</v>
          </cell>
          <cell r="F35" t="str">
            <v>3.6.2.1.5</v>
          </cell>
        </row>
        <row r="36">
          <cell r="A36" t="str">
            <v>210.2.4</v>
          </cell>
          <cell r="B36" t="str">
            <v>EXCAVACION EN MATERIAL COMUN DE PRESTAMOS</v>
          </cell>
          <cell r="C36" t="str">
            <v>m³</v>
          </cell>
          <cell r="D36" t="str">
            <v>3.6.2.1.6</v>
          </cell>
          <cell r="E36">
            <v>3223</v>
          </cell>
          <cell r="F36" t="str">
            <v>3.6.2.1.5</v>
          </cell>
        </row>
        <row r="37">
          <cell r="A37" t="str">
            <v>211.1</v>
          </cell>
          <cell r="B37" t="str">
            <v>REMOCION DE DERRUMBES</v>
          </cell>
          <cell r="C37" t="str">
            <v>m³</v>
          </cell>
          <cell r="D37" t="str">
            <v>3.6.2.2.1</v>
          </cell>
          <cell r="E37">
            <v>3911</v>
          </cell>
          <cell r="F37" t="str">
            <v xml:space="preserve">3.6.2.2.1  </v>
          </cell>
        </row>
        <row r="38">
          <cell r="A38" t="str">
            <v>220.1</v>
          </cell>
          <cell r="B38" t="str">
            <v>TERRAPLEN</v>
          </cell>
          <cell r="C38" t="str">
            <v>m³</v>
          </cell>
          <cell r="D38" t="str">
            <v>3.6.2.3.1</v>
          </cell>
          <cell r="E38">
            <v>20990</v>
          </cell>
          <cell r="F38" t="str">
            <v>3.6.2.3.1</v>
          </cell>
        </row>
        <row r="39">
          <cell r="A39" t="str">
            <v>221.1</v>
          </cell>
          <cell r="B39" t="str">
            <v>PEDRAPLEN COMPACTO</v>
          </cell>
          <cell r="C39" t="str">
            <v>m³</v>
          </cell>
          <cell r="D39" t="str">
            <v>3.6.2.4.2</v>
          </cell>
          <cell r="E39">
            <v>9001</v>
          </cell>
          <cell r="F39" t="str">
            <v>3.6.2.4.2</v>
          </cell>
        </row>
        <row r="40">
          <cell r="A40" t="str">
            <v>221.1P</v>
          </cell>
          <cell r="B40" t="str">
            <v>ENROCADO</v>
          </cell>
          <cell r="C40" t="str">
            <v>m³</v>
          </cell>
          <cell r="D40" t="str">
            <v>3.6.2.4.2</v>
          </cell>
          <cell r="E40">
            <v>99953</v>
          </cell>
          <cell r="F40" t="e">
            <v>#N/A</v>
          </cell>
        </row>
        <row r="41">
          <cell r="A41" t="str">
            <v>221.2</v>
          </cell>
          <cell r="B41" t="str">
            <v>PEDRAPLEN SUELTO</v>
          </cell>
          <cell r="C41" t="str">
            <v>m³</v>
          </cell>
          <cell r="D41" t="str">
            <v>3.6.2.4.1</v>
          </cell>
          <cell r="E41">
            <v>6481</v>
          </cell>
          <cell r="F41" t="str">
            <v>3.6.2.4.1</v>
          </cell>
        </row>
        <row r="42">
          <cell r="A42" t="str">
            <v>230.1</v>
          </cell>
          <cell r="B42" t="str">
            <v>MEJORAMIENTO DE LA SUBRASANTE INVOLUCRANDO EL SUELO EXISTENTE</v>
          </cell>
          <cell r="C42" t="str">
            <v>m²</v>
          </cell>
          <cell r="D42" t="str">
            <v>3.6.2.5.1</v>
          </cell>
          <cell r="E42">
            <v>600</v>
          </cell>
          <cell r="F42" t="str">
            <v>3.6.2.5.1</v>
          </cell>
        </row>
        <row r="43">
          <cell r="A43" t="str">
            <v>230.2</v>
          </cell>
          <cell r="B43" t="str">
            <v>MEJORAMIENTO DE LA SUBRASANTE EMPLEANDO UNICAMENTE MATERIAL ADICIONADO</v>
          </cell>
          <cell r="C43" t="str">
            <v>m³</v>
          </cell>
          <cell r="D43" t="str">
            <v>3.6.2.5.2</v>
          </cell>
          <cell r="E43">
            <v>7974</v>
          </cell>
          <cell r="F43" t="str">
            <v>3.6.2.5.2</v>
          </cell>
        </row>
        <row r="44">
          <cell r="A44" t="str">
            <v>231.1</v>
          </cell>
          <cell r="B44" t="str">
            <v>GEOTEXTIL PARA SEPARACION DE SUELOS DE SUBRASANTE Y CAPAS GRANULARES</v>
          </cell>
          <cell r="C44" t="str">
            <v>m²</v>
          </cell>
          <cell r="E44">
            <v>7700</v>
          </cell>
          <cell r="F44" t="str">
            <v>3.6.8.2 </v>
          </cell>
        </row>
        <row r="45">
          <cell r="A45" t="str">
            <v>232.1</v>
          </cell>
          <cell r="B45" t="str">
            <v>GEOTEXTIL PARA ESTABILIZACION DE SUELOS DE SUBRASANTE Y CAPAS GRANULARES</v>
          </cell>
          <cell r="C45" t="str">
            <v>m²</v>
          </cell>
          <cell r="E45">
            <v>7700</v>
          </cell>
          <cell r="F45" t="str">
            <v>3.6.8.2 </v>
          </cell>
        </row>
        <row r="46">
          <cell r="A46" t="str">
            <v>234.1</v>
          </cell>
          <cell r="B46" t="str">
            <v>AFINAMIENTO DE TALUDES</v>
          </cell>
          <cell r="C46" t="str">
            <v>m²</v>
          </cell>
          <cell r="E46">
            <v>7700</v>
          </cell>
          <cell r="F46" t="str">
            <v>3.6.8.2 </v>
          </cell>
        </row>
        <row r="47">
          <cell r="A47" t="str">
            <v>310.1</v>
          </cell>
          <cell r="B47" t="str">
            <v>CONFORMACION DE LA CALZADA EXISTENTE</v>
          </cell>
          <cell r="C47" t="str">
            <v>m²</v>
          </cell>
          <cell r="D47" t="str">
            <v>3.6.3.1.1</v>
          </cell>
          <cell r="E47">
            <v>628</v>
          </cell>
          <cell r="F47" t="str">
            <v>3.6.3.1.1</v>
          </cell>
        </row>
        <row r="48">
          <cell r="A48" t="str">
            <v>311.1</v>
          </cell>
          <cell r="B48" t="str">
            <v>AFIRMADO</v>
          </cell>
          <cell r="C48" t="str">
            <v>m³</v>
          </cell>
          <cell r="D48" t="str">
            <v>3.6.3.2.1</v>
          </cell>
          <cell r="E48">
            <v>29592</v>
          </cell>
          <cell r="F48" t="str">
            <v>3.6.3.2.1</v>
          </cell>
        </row>
        <row r="49">
          <cell r="A49" t="str">
            <v>312.1</v>
          </cell>
          <cell r="B49" t="str">
            <v>TRATAMIENTO PALIATIVO DE POLVO APLICADO EN FORMA SOLIDA EN HOJUELAS</v>
          </cell>
          <cell r="C49" t="str">
            <v>kg</v>
          </cell>
          <cell r="E49">
            <v>7054</v>
          </cell>
          <cell r="F49" t="str">
            <v>3.6.3.2</v>
          </cell>
        </row>
        <row r="50">
          <cell r="A50" t="str">
            <v>312.2</v>
          </cell>
          <cell r="B50" t="str">
            <v>TRATAMIENTO PALIATIVO DE POLVO APLICADO EN FORMA SOLIDA EN ESFERAS</v>
          </cell>
          <cell r="C50" t="str">
            <v>kg</v>
          </cell>
          <cell r="E50">
            <v>7106</v>
          </cell>
          <cell r="F50" t="str">
            <v>3.6.3.2</v>
          </cell>
        </row>
        <row r="51">
          <cell r="A51" t="str">
            <v>312.3</v>
          </cell>
          <cell r="B51" t="str">
            <v>TRATAMIENTO PALIATIVO DE POLVO APLICADO EN FORMA LIQUIDA</v>
          </cell>
          <cell r="C51" t="str">
            <v>l</v>
          </cell>
          <cell r="E51">
            <v>5814</v>
          </cell>
          <cell r="F51" t="str">
            <v>3.6.3.2</v>
          </cell>
        </row>
        <row r="52">
          <cell r="A52" t="str">
            <v>312.4</v>
          </cell>
          <cell r="B52" t="str">
            <v>MATERIAL GRANULAR DE ADICION</v>
          </cell>
          <cell r="C52" t="str">
            <v>m³</v>
          </cell>
          <cell r="E52">
            <v>37923</v>
          </cell>
          <cell r="F52" t="str">
            <v>3.6.3.3</v>
          </cell>
        </row>
        <row r="53">
          <cell r="A53" t="str">
            <v>320.1</v>
          </cell>
          <cell r="B53" t="str">
            <v>SUBBASE GRANULAR</v>
          </cell>
          <cell r="C53" t="str">
            <v>m³</v>
          </cell>
          <cell r="D53" t="str">
            <v>3.6.3.4.2</v>
          </cell>
          <cell r="E53">
            <v>67730</v>
          </cell>
          <cell r="F53" t="str">
            <v>3.6.3.4.2</v>
          </cell>
        </row>
        <row r="54">
          <cell r="A54" t="str">
            <v>320.4</v>
          </cell>
          <cell r="B54" t="str">
            <v>SUBBASE GRANULAR PARA BACHEO</v>
          </cell>
          <cell r="C54" t="str">
            <v>m³</v>
          </cell>
          <cell r="D54" t="str">
            <v>3.6.3.4.7</v>
          </cell>
          <cell r="E54">
            <v>95777</v>
          </cell>
          <cell r="F54" t="str">
            <v>3.6.3.4.7</v>
          </cell>
        </row>
        <row r="55">
          <cell r="A55" t="str">
            <v>330.1</v>
          </cell>
          <cell r="B55" t="str">
            <v>BASE GRANULAR</v>
          </cell>
          <cell r="C55" t="str">
            <v>m³</v>
          </cell>
          <cell r="D55" t="str">
            <v>3.6.3.6.1</v>
          </cell>
          <cell r="E55">
            <v>70326</v>
          </cell>
          <cell r="F55" t="str">
            <v>3.6.3.6.2</v>
          </cell>
        </row>
        <row r="56">
          <cell r="A56" t="str">
            <v>330.2</v>
          </cell>
          <cell r="B56" t="str">
            <v>BASE GRANULAR PARA BACHEO</v>
          </cell>
          <cell r="C56" t="str">
            <v>m³</v>
          </cell>
          <cell r="D56" t="str">
            <v>3.6.3.6.3</v>
          </cell>
          <cell r="E56">
            <v>85266</v>
          </cell>
          <cell r="F56" t="str">
            <v>3.6.3.6.3</v>
          </cell>
        </row>
        <row r="57">
          <cell r="A57" t="str">
            <v>340.1</v>
          </cell>
          <cell r="B57" t="str">
            <v>BASE ESTABILIZADA CON EMULSION ASFALTICA TIPO BEE-1</v>
          </cell>
          <cell r="C57" t="str">
            <v>m³</v>
          </cell>
          <cell r="D57" t="str">
            <v>3.6.3.7.1</v>
          </cell>
          <cell r="E57">
            <v>114541</v>
          </cell>
          <cell r="F57" t="str">
            <v>3.6.3.7.1</v>
          </cell>
        </row>
        <row r="58">
          <cell r="A58" t="str">
            <v>340.2</v>
          </cell>
          <cell r="B58" t="str">
            <v>BASE ESTABILIZADA CON EMULSION ASFALTICA TIPO BEE-2</v>
          </cell>
          <cell r="C58" t="str">
            <v>m³</v>
          </cell>
          <cell r="D58" t="str">
            <v>3.6.3.7.3</v>
          </cell>
          <cell r="E58">
            <v>117333</v>
          </cell>
          <cell r="F58" t="str">
            <v>3.6.3.7.3</v>
          </cell>
        </row>
        <row r="59">
          <cell r="A59" t="str">
            <v>340.3</v>
          </cell>
          <cell r="B59" t="str">
            <v>BASE ESTABILIZADA CON EMULSION ASFALTICA TIPO BEE-3</v>
          </cell>
          <cell r="C59" t="str">
            <v>m³</v>
          </cell>
          <cell r="D59" t="str">
            <v>3.6.3.7.5</v>
          </cell>
          <cell r="E59">
            <v>117325</v>
          </cell>
          <cell r="F59" t="str">
            <v>3.6.3.7.5</v>
          </cell>
        </row>
        <row r="60">
          <cell r="A60" t="str">
            <v>341.1</v>
          </cell>
          <cell r="B60" t="str">
            <v>BASE ESTABILIZADA CON CEMENTO PORTLAND</v>
          </cell>
          <cell r="C60" t="str">
            <v>m³</v>
          </cell>
          <cell r="E60">
            <v>100254</v>
          </cell>
          <cell r="F60" t="str">
            <v>3.6.3.7</v>
          </cell>
        </row>
        <row r="61">
          <cell r="A61" t="str">
            <v>341.2</v>
          </cell>
          <cell r="B61" t="str">
            <v>CEMENTO PORTLAND</v>
          </cell>
          <cell r="C61" t="str">
            <v>kg</v>
          </cell>
          <cell r="D61" t="str">
            <v>3.6.4.1.8</v>
          </cell>
          <cell r="E61">
            <v>572</v>
          </cell>
          <cell r="F61" t="str">
            <v>3.6.4.1.8</v>
          </cell>
        </row>
        <row r="62">
          <cell r="A62" t="str">
            <v>342.1</v>
          </cell>
          <cell r="B62" t="str">
            <v>BASE DE CONCRETO HIDRAULICO</v>
          </cell>
          <cell r="C62" t="str">
            <v>m³</v>
          </cell>
          <cell r="E62">
            <v>149845</v>
          </cell>
          <cell r="F62" t="str">
            <v>3.6.4.1</v>
          </cell>
        </row>
        <row r="63">
          <cell r="A63" t="str">
            <v>410.1</v>
          </cell>
          <cell r="B63" t="str">
            <v>CEMENTO ASFALTICO DE PENETRACION 60-70</v>
          </cell>
          <cell r="C63" t="str">
            <v>kg</v>
          </cell>
          <cell r="D63" t="str">
            <v>3.6.4.1.1</v>
          </cell>
          <cell r="E63">
            <v>1867</v>
          </cell>
          <cell r="F63" t="str">
            <v>3.6.4.1.1</v>
          </cell>
        </row>
        <row r="64">
          <cell r="A64" t="str">
            <v>410.2</v>
          </cell>
          <cell r="B64" t="str">
            <v>CEMENTO ASFALTICO DE PENETRACION 80-100</v>
          </cell>
          <cell r="C64" t="str">
            <v>kg</v>
          </cell>
          <cell r="D64" t="str">
            <v>3.6.4.1.2</v>
          </cell>
          <cell r="E64">
            <v>2101</v>
          </cell>
          <cell r="F64" t="str">
            <v>3.6.4.1.2</v>
          </cell>
        </row>
        <row r="65">
          <cell r="A65" t="str">
            <v>411.1</v>
          </cell>
          <cell r="B65" t="str">
            <v>EMULSION ASFALTICA DE ROTURA MEDIA CRM</v>
          </cell>
          <cell r="C65" t="str">
            <v>l</v>
          </cell>
          <cell r="D65" t="str">
            <v>3.6.4.2.1</v>
          </cell>
          <cell r="E65">
            <v>1399</v>
          </cell>
          <cell r="F65" t="str">
            <v>3.6.4.2.1</v>
          </cell>
        </row>
        <row r="66">
          <cell r="A66" t="str">
            <v>411.2</v>
          </cell>
          <cell r="B66" t="str">
            <v>EMULSION ASFALTICA DE ROTURA LENTA CRL - 1</v>
          </cell>
          <cell r="C66" t="str">
            <v>l</v>
          </cell>
          <cell r="D66" t="str">
            <v>3.6.4.2.2</v>
          </cell>
          <cell r="E66">
            <v>1646</v>
          </cell>
          <cell r="F66" t="str">
            <v>3.6.4.2.2</v>
          </cell>
        </row>
        <row r="67">
          <cell r="A67" t="str">
            <v>411.3</v>
          </cell>
          <cell r="B67" t="str">
            <v>EMULSION ASFALTICA DE ROTURA LENTA CRL - 1h</v>
          </cell>
          <cell r="C67" t="str">
            <v>l</v>
          </cell>
          <cell r="D67" t="str">
            <v>3.6.4.2.3</v>
          </cell>
          <cell r="E67">
            <v>1551</v>
          </cell>
          <cell r="F67" t="str">
            <v>3.6.4.2.3</v>
          </cell>
        </row>
        <row r="68">
          <cell r="A68" t="str">
            <v>414.1</v>
          </cell>
          <cell r="B68" t="str">
            <v>CEMENTO ASFALTICO MODIFICADO CON POLIMEROS TIPO I</v>
          </cell>
          <cell r="C68" t="str">
            <v>kg</v>
          </cell>
          <cell r="D68" t="str">
            <v>3.6.4.1.3</v>
          </cell>
          <cell r="E68">
            <v>2810</v>
          </cell>
          <cell r="F68" t="str">
            <v>3.6.4.1.3</v>
          </cell>
        </row>
        <row r="69">
          <cell r="A69" t="str">
            <v>414.2</v>
          </cell>
          <cell r="B69" t="str">
            <v>CEMENTO ASFALTICO MODIFICADO CON POLIMEROS TIPO II</v>
          </cell>
          <cell r="C69" t="str">
            <v>kg</v>
          </cell>
          <cell r="D69" t="str">
            <v>3.6.4.1.4</v>
          </cell>
          <cell r="E69">
            <v>2810</v>
          </cell>
          <cell r="F69" t="str">
            <v>3.6.4.1.4</v>
          </cell>
        </row>
        <row r="70">
          <cell r="A70" t="str">
            <v>414.3</v>
          </cell>
          <cell r="B70" t="str">
            <v>CEMENTO ASFALTICO MODIFICADO CON POLIMEROS TIPO III</v>
          </cell>
          <cell r="C70" t="str">
            <v>kg</v>
          </cell>
          <cell r="D70" t="str">
            <v>3.6.4.1.5</v>
          </cell>
          <cell r="E70">
            <v>2877</v>
          </cell>
          <cell r="F70" t="str">
            <v>3.6.4.1.5</v>
          </cell>
        </row>
        <row r="71">
          <cell r="A71" t="str">
            <v>414.4</v>
          </cell>
          <cell r="B71" t="str">
            <v>CEMENTO ASFALTICO MODIFICADO CON POLIMEROS TIPO IV</v>
          </cell>
          <cell r="C71" t="str">
            <v>kg</v>
          </cell>
          <cell r="D71" t="str">
            <v>3.6.4.1.6</v>
          </cell>
          <cell r="E71">
            <v>3148</v>
          </cell>
          <cell r="F71" t="str">
            <v>3.6.4.1.6</v>
          </cell>
        </row>
        <row r="72">
          <cell r="A72" t="str">
            <v>414.5</v>
          </cell>
          <cell r="B72" t="str">
            <v>CEMENTO ASFALTICO MODIFICADO CON POLIMEROS TIPO V</v>
          </cell>
          <cell r="C72" t="str">
            <v>kg</v>
          </cell>
          <cell r="E72">
            <v>2408</v>
          </cell>
          <cell r="F72" t="str">
            <v>3.6.4.1</v>
          </cell>
        </row>
        <row r="73">
          <cell r="A73" t="str">
            <v>415.1</v>
          </cell>
          <cell r="B73" t="str">
            <v>EMULSION ASFALTICA DE ROTURA MEDIA MODIFICADA CON POLIMEROS CRM-m</v>
          </cell>
          <cell r="C73" t="str">
            <v>l</v>
          </cell>
          <cell r="D73" t="str">
            <v>3.6.4.2.5</v>
          </cell>
          <cell r="E73">
            <v>1898</v>
          </cell>
          <cell r="F73" t="str">
            <v>3.6.4.2.5</v>
          </cell>
        </row>
        <row r="74">
          <cell r="A74" t="str">
            <v>420.1</v>
          </cell>
          <cell r="B74" t="str">
            <v>RIEGO DE IMPRIMACION CON EMULSION ASFALTICA</v>
          </cell>
          <cell r="C74" t="str">
            <v>m²</v>
          </cell>
          <cell r="D74" t="str">
            <v>3.6.4.3.1</v>
          </cell>
          <cell r="E74">
            <v>1673</v>
          </cell>
          <cell r="F74" t="str">
            <v xml:space="preserve">3.6.4.3.1 </v>
          </cell>
        </row>
        <row r="75">
          <cell r="A75" t="str">
            <v>420.2</v>
          </cell>
          <cell r="B75" t="str">
            <v>RIEGO DE IMPRIMACION CON ASFALTO LIQUIDO</v>
          </cell>
          <cell r="C75" t="str">
            <v>m²</v>
          </cell>
          <cell r="D75" t="str">
            <v>3.6.4.3.2</v>
          </cell>
          <cell r="E75">
            <v>2071</v>
          </cell>
          <cell r="F75" t="str">
            <v>3.6.4.3.2</v>
          </cell>
        </row>
        <row r="76">
          <cell r="A76" t="str">
            <v>421.1</v>
          </cell>
          <cell r="B76" t="str">
            <v>RIEGO DE LIGA CON EMULSION ASFALTICA CRR-1</v>
          </cell>
          <cell r="C76" t="str">
            <v>m²</v>
          </cell>
          <cell r="D76" t="str">
            <v>3.6.4.4.2</v>
          </cell>
          <cell r="E76">
            <v>1086</v>
          </cell>
          <cell r="F76" t="str">
            <v>3.6.4.4.2</v>
          </cell>
        </row>
        <row r="77">
          <cell r="A77" t="str">
            <v>421.2</v>
          </cell>
          <cell r="B77" t="str">
            <v>RIEGO DE LIGA CON EMULSION ASFALTICA CRR-2</v>
          </cell>
          <cell r="C77" t="str">
            <v>m²</v>
          </cell>
          <cell r="D77" t="str">
            <v>3.6.4.4.3</v>
          </cell>
          <cell r="E77">
            <v>947</v>
          </cell>
          <cell r="F77" t="str">
            <v>3.6.4.4.3</v>
          </cell>
        </row>
        <row r="78">
          <cell r="A78" t="str">
            <v>421.3</v>
          </cell>
          <cell r="B78" t="str">
            <v>RIEGO DE LIGA CON EMULSION MODIFICADA CON POLIMEROS CRR-1m</v>
          </cell>
          <cell r="C78" t="str">
            <v>m²</v>
          </cell>
          <cell r="D78" t="str">
            <v>3.6.4.4.4</v>
          </cell>
          <cell r="E78">
            <v>1024</v>
          </cell>
          <cell r="F78" t="str">
            <v>3.6.4.4.4</v>
          </cell>
        </row>
        <row r="79">
          <cell r="A79" t="str">
            <v>421.4</v>
          </cell>
          <cell r="B79" t="str">
            <v>RIEGO DE LIGA CON EMULSION MODIFICADA CON POLIMEROS CRR-2m</v>
          </cell>
          <cell r="C79" t="str">
            <v>m²</v>
          </cell>
          <cell r="D79" t="str">
            <v>3.6.4.4.5</v>
          </cell>
          <cell r="E79">
            <v>1043</v>
          </cell>
          <cell r="F79" t="str">
            <v>3.6.4.4.5</v>
          </cell>
        </row>
        <row r="80">
          <cell r="A80" t="str">
            <v>430.1</v>
          </cell>
          <cell r="B80" t="str">
            <v>TRATAMIENTO SUPERFICIAL SIMPLE CON EMULSION CRR-2</v>
          </cell>
          <cell r="C80" t="str">
            <v>m²</v>
          </cell>
          <cell r="D80" t="str">
            <v>3.6.4.5.1</v>
          </cell>
          <cell r="E80">
            <v>4279</v>
          </cell>
          <cell r="F80" t="str">
            <v>3.6.4.5.1</v>
          </cell>
        </row>
        <row r="81">
          <cell r="A81" t="str">
            <v>430.2</v>
          </cell>
          <cell r="B81" t="str">
            <v>TRATAMIENTO SUPERFICIAL SIMPLE CON EMULSION CRR-2M</v>
          </cell>
          <cell r="C81" t="str">
            <v>m²</v>
          </cell>
          <cell r="D81" t="str">
            <v>3.6.4.5.2</v>
          </cell>
          <cell r="E81">
            <v>4706</v>
          </cell>
          <cell r="F81" t="str">
            <v>3.6.4.5.2</v>
          </cell>
        </row>
        <row r="82">
          <cell r="A82" t="str">
            <v>431.1</v>
          </cell>
          <cell r="B82" t="str">
            <v>TRATAMIENTO SUPERFICIAL DOBLE CON EMULSION CRR-2</v>
          </cell>
          <cell r="C82" t="str">
            <v>m²</v>
          </cell>
          <cell r="D82" t="str">
            <v>3.6.4.6.1</v>
          </cell>
          <cell r="E82">
            <v>8104</v>
          </cell>
          <cell r="F82" t="str">
            <v>3.6.4.6.1</v>
          </cell>
        </row>
        <row r="83">
          <cell r="A83" t="str">
            <v>431.2</v>
          </cell>
          <cell r="B83" t="str">
            <v>TRATAMIENTO SUPERFICIAL DOBLE CON EMULSION CRR-2m</v>
          </cell>
          <cell r="C83" t="str">
            <v>m²</v>
          </cell>
          <cell r="D83" t="str">
            <v>3.6.4.6.2</v>
          </cell>
          <cell r="E83">
            <v>9092</v>
          </cell>
          <cell r="F83" t="str">
            <v>3.6.4.6.2</v>
          </cell>
        </row>
        <row r="84">
          <cell r="A84" t="str">
            <v>432.1</v>
          </cell>
          <cell r="B84" t="str">
            <v>SELLO DE ARENA-ASFALTO CON EMULSION CRR-2</v>
          </cell>
          <cell r="C84" t="str">
            <v>m²</v>
          </cell>
          <cell r="D84" t="str">
            <v>3.6.4.7.1</v>
          </cell>
          <cell r="E84">
            <v>2657</v>
          </cell>
          <cell r="F84" t="str">
            <v>3.6.4.7.1</v>
          </cell>
        </row>
        <row r="85">
          <cell r="A85" t="str">
            <v>432.2</v>
          </cell>
          <cell r="B85" t="str">
            <v>SELLO  DE ARENA-ASFALTO CON EMULSION CRR-2m</v>
          </cell>
          <cell r="C85" t="str">
            <v>m²</v>
          </cell>
          <cell r="D85" t="str">
            <v>3.6.4.7.2</v>
          </cell>
          <cell r="E85">
            <v>2688</v>
          </cell>
          <cell r="F85" t="str">
            <v>3.6.4.7.1</v>
          </cell>
        </row>
        <row r="86">
          <cell r="A86" t="str">
            <v>433.1</v>
          </cell>
          <cell r="B86" t="str">
            <v>LECHADA ASFALTICA CON EMULSION CRL-1H, TIPO LA-1</v>
          </cell>
          <cell r="C86" t="str">
            <v>m²</v>
          </cell>
          <cell r="D86" t="str">
            <v>3.6.4.8.1</v>
          </cell>
          <cell r="E86">
            <v>2654</v>
          </cell>
          <cell r="F86" t="str">
            <v>3.6.4.8.1</v>
          </cell>
        </row>
        <row r="87">
          <cell r="A87" t="str">
            <v>433.2</v>
          </cell>
          <cell r="B87" t="str">
            <v>LECHADA ASFALTICA CON EMULSION CRL-1h,TIPO LA-2</v>
          </cell>
          <cell r="C87" t="str">
            <v>m²</v>
          </cell>
          <cell r="D87" t="str">
            <v>3.6.4.8.2</v>
          </cell>
          <cell r="E87">
            <v>4067</v>
          </cell>
          <cell r="F87" t="str">
            <v>3.6.4.8.2</v>
          </cell>
        </row>
        <row r="88">
          <cell r="A88" t="str">
            <v>433.3</v>
          </cell>
          <cell r="B88" t="str">
            <v>LECHADA ASFALTICA CON EMULSION CRL-1h,TIPO LA-3</v>
          </cell>
          <cell r="C88" t="str">
            <v>m²</v>
          </cell>
          <cell r="D88" t="str">
            <v>3.6.4.8.3</v>
          </cell>
          <cell r="E88">
            <v>5097</v>
          </cell>
          <cell r="F88" t="str">
            <v>3.6.4.8.3</v>
          </cell>
        </row>
        <row r="89">
          <cell r="A89" t="str">
            <v>433.4</v>
          </cell>
          <cell r="B89" t="str">
            <v>LECHADA ASFALTICA CON EMULSION CRL-1h,TIPO LA-4</v>
          </cell>
          <cell r="C89" t="str">
            <v>m²</v>
          </cell>
          <cell r="D89" t="str">
            <v>3.6.4.8.4</v>
          </cell>
          <cell r="E89">
            <v>5767</v>
          </cell>
          <cell r="F89" t="str">
            <v>3.6.4.8.4</v>
          </cell>
        </row>
        <row r="90">
          <cell r="A90" t="str">
            <v>433.5</v>
          </cell>
          <cell r="B90" t="str">
            <v>LECHADA ASFALTICA CON EMULSION CRL-1hm, TIPO LA-1</v>
          </cell>
          <cell r="C90" t="str">
            <v>m²</v>
          </cell>
          <cell r="D90" t="str">
            <v>3.6.4.8.5</v>
          </cell>
          <cell r="E90">
            <v>3091</v>
          </cell>
          <cell r="F90" t="str">
            <v>3.6.4.8.5</v>
          </cell>
        </row>
        <row r="91">
          <cell r="A91" t="str">
            <v>433.6</v>
          </cell>
          <cell r="B91" t="str">
            <v>LECHADA ASFALTICA CON EMULSION CRL-1hm, TIPO LA-2</v>
          </cell>
          <cell r="C91" t="str">
            <v>m²</v>
          </cell>
          <cell r="D91" t="str">
            <v>3.6.4.8.6</v>
          </cell>
          <cell r="E91">
            <v>4456</v>
          </cell>
          <cell r="F91" t="str">
            <v>3.6.4.8.6</v>
          </cell>
        </row>
        <row r="92">
          <cell r="A92" t="str">
            <v>433.7</v>
          </cell>
          <cell r="B92" t="str">
            <v>LECHADA ASFALTICA CON EMULSION CRL-1hm, TIPO LA-3</v>
          </cell>
          <cell r="C92" t="str">
            <v>m²</v>
          </cell>
          <cell r="D92" t="str">
            <v>3.6.4.8.7</v>
          </cell>
          <cell r="E92">
            <v>5602</v>
          </cell>
          <cell r="F92" t="str">
            <v>3.6.4.8.7</v>
          </cell>
        </row>
        <row r="93">
          <cell r="A93" t="str">
            <v>433.8</v>
          </cell>
          <cell r="B93" t="str">
            <v>LECHADA ASFALTICA CON EMULSION CRL-1hm, TIPO LA-4</v>
          </cell>
          <cell r="C93" t="str">
            <v>m²</v>
          </cell>
          <cell r="D93" t="str">
            <v>3.6.4.8.8</v>
          </cell>
          <cell r="E93">
            <v>6386</v>
          </cell>
          <cell r="F93" t="str">
            <v>3.6.4.8.8</v>
          </cell>
        </row>
        <row r="94">
          <cell r="A94" t="str">
            <v>440.1</v>
          </cell>
          <cell r="B94" t="str">
            <v>MEZCLA DENSA EN FRIO, TIPO MDF-1</v>
          </cell>
          <cell r="C94" t="str">
            <v>m³</v>
          </cell>
          <cell r="D94" t="str">
            <v>3.6.4.9.1</v>
          </cell>
          <cell r="E94">
            <v>378418</v>
          </cell>
          <cell r="F94" t="str">
            <v>3.6.4.9.1</v>
          </cell>
        </row>
        <row r="95">
          <cell r="A95" t="str">
            <v>440.2</v>
          </cell>
          <cell r="B95" t="str">
            <v>MEZCLA DENSA EN FRIO,TIPO MDF-2</v>
          </cell>
          <cell r="C95" t="str">
            <v>m³</v>
          </cell>
          <cell r="D95" t="str">
            <v>3.6.4.9.2</v>
          </cell>
          <cell r="E95">
            <v>378506</v>
          </cell>
          <cell r="F95" t="str">
            <v>3.6.4.9.2</v>
          </cell>
        </row>
        <row r="96">
          <cell r="A96" t="str">
            <v>440.3</v>
          </cell>
          <cell r="B96" t="str">
            <v>MEZCLA DENSA EN FRIO, TIPO MDF-3</v>
          </cell>
          <cell r="C96" t="str">
            <v>m³</v>
          </cell>
          <cell r="D96" t="str">
            <v>3.6.4.9.3</v>
          </cell>
          <cell r="E96">
            <v>378574</v>
          </cell>
          <cell r="F96" t="str">
            <v>3.6.4.9.3</v>
          </cell>
        </row>
        <row r="97">
          <cell r="A97" t="str">
            <v>440.4</v>
          </cell>
          <cell r="B97" t="str">
            <v>MEZCLA DENSA EN FRIO PARA BACHEO</v>
          </cell>
          <cell r="C97" t="str">
            <v>m³</v>
          </cell>
          <cell r="D97" t="str">
            <v>3.6.4.9.4</v>
          </cell>
          <cell r="E97">
            <v>670241</v>
          </cell>
          <cell r="F97" t="str">
            <v>3.6.4.9.4</v>
          </cell>
        </row>
        <row r="98">
          <cell r="A98" t="str">
            <v>441.1</v>
          </cell>
          <cell r="B98" t="str">
            <v>MEZCLA ABIERTA EN FRIO TIPO MAF-1</v>
          </cell>
          <cell r="C98" t="str">
            <v>m³</v>
          </cell>
          <cell r="D98" t="str">
            <v>3.6.4.10.1</v>
          </cell>
          <cell r="E98">
            <v>378418</v>
          </cell>
          <cell r="F98" t="str">
            <v>3.6.4.10.1</v>
          </cell>
        </row>
        <row r="99">
          <cell r="A99" t="str">
            <v>441.2</v>
          </cell>
          <cell r="B99" t="str">
            <v>MEZCLA ABIERTA EN FRIO TIPO MAF-2</v>
          </cell>
          <cell r="C99" t="str">
            <v>m³</v>
          </cell>
          <cell r="D99" t="str">
            <v>3.6.4.10.2</v>
          </cell>
          <cell r="E99">
            <v>378506</v>
          </cell>
          <cell r="F99" t="str">
            <v>3.6.4.10.2</v>
          </cell>
        </row>
        <row r="100">
          <cell r="A100" t="str">
            <v>441.3</v>
          </cell>
          <cell r="B100" t="str">
            <v>MEZCLA ABIERTA EN FRIO TIPO MAF-3</v>
          </cell>
          <cell r="C100" t="str">
            <v>m³</v>
          </cell>
          <cell r="D100" t="str">
            <v>3.6.4.10.3</v>
          </cell>
          <cell r="E100">
            <v>381148</v>
          </cell>
          <cell r="F100" t="str">
            <v>3.6.4.10.3</v>
          </cell>
        </row>
        <row r="101">
          <cell r="A101" t="str">
            <v>441.4</v>
          </cell>
          <cell r="B101" t="str">
            <v>MEZCLA ABIERTA EN FRIO PARA BACHEO</v>
          </cell>
          <cell r="C101" t="str">
            <v>m³</v>
          </cell>
          <cell r="D101" t="str">
            <v>3.6.4.10.4</v>
          </cell>
          <cell r="E101">
            <v>639289</v>
          </cell>
          <cell r="F101" t="str">
            <v>3.6.4.10.4</v>
          </cell>
        </row>
        <row r="102">
          <cell r="A102" t="str">
            <v>450.1</v>
          </cell>
          <cell r="B102" t="str">
            <v>MEZCLA DENSA EN CALIENTE TIPO MDC-1</v>
          </cell>
          <cell r="C102" t="str">
            <v>m³</v>
          </cell>
          <cell r="D102" t="str">
            <v>3.6.4.11.1</v>
          </cell>
          <cell r="E102">
            <v>363345</v>
          </cell>
          <cell r="F102" t="str">
            <v>3.6.4.11.2</v>
          </cell>
        </row>
        <row r="103">
          <cell r="A103" t="str">
            <v>450.2</v>
          </cell>
          <cell r="B103" t="str">
            <v>MEZCLA DENSA EN CALIENTE TIPO MDC-2</v>
          </cell>
          <cell r="C103" t="str">
            <v>m³</v>
          </cell>
          <cell r="D103" t="str">
            <v>3.6.4.11.2</v>
          </cell>
          <cell r="E103">
            <v>363345</v>
          </cell>
          <cell r="F103" t="str">
            <v>3.6.4.11.3</v>
          </cell>
        </row>
        <row r="104">
          <cell r="A104" t="str">
            <v>450.3</v>
          </cell>
          <cell r="B104" t="str">
            <v>MEZCLA DENSA EN CALIENTE TIPO MDC-3</v>
          </cell>
          <cell r="C104" t="str">
            <v>m³</v>
          </cell>
          <cell r="D104" t="str">
            <v>3.6.4.11.3</v>
          </cell>
          <cell r="E104">
            <v>385630</v>
          </cell>
          <cell r="F104" t="str">
            <v>3.6.4.11.4</v>
          </cell>
        </row>
        <row r="105">
          <cell r="A105" t="str">
            <v>450.4</v>
          </cell>
          <cell r="B105" t="str">
            <v>MEZCLA SEMIDENSA EN CALIENTE TIPO MSC-1</v>
          </cell>
          <cell r="C105" t="str">
            <v>m³</v>
          </cell>
          <cell r="D105" t="str">
            <v>3.6.4.11.4</v>
          </cell>
          <cell r="E105">
            <v>381493</v>
          </cell>
          <cell r="F105" t="str">
            <v>3.6.4</v>
          </cell>
        </row>
        <row r="106">
          <cell r="A106" t="str">
            <v>450.5</v>
          </cell>
          <cell r="B106" t="str">
            <v>MEZCLA SEMIDENSA EN CALIENTE TIPO MSC-2</v>
          </cell>
          <cell r="C106" t="str">
            <v>m³</v>
          </cell>
          <cell r="D106" t="str">
            <v>3.6.4.11.5</v>
          </cell>
          <cell r="E106">
            <v>762856.84583333344</v>
          </cell>
          <cell r="F106" t="str">
            <v>3.6.4</v>
          </cell>
        </row>
        <row r="107">
          <cell r="A107" t="str">
            <v>450.6</v>
          </cell>
          <cell r="B107" t="str">
            <v>MEZCLA GRUESA EN CALIENTE TIPO MGC-0</v>
          </cell>
          <cell r="C107" t="str">
            <v>m³</v>
          </cell>
          <cell r="E107">
            <v>762856.84583333344</v>
          </cell>
          <cell r="F107" t="str">
            <v>3.6.4</v>
          </cell>
        </row>
        <row r="108">
          <cell r="A108" t="str">
            <v>450.7</v>
          </cell>
          <cell r="B108" t="str">
            <v>MEZCLA GRUESA EN CALIENTE TIPO MGC-1</v>
          </cell>
          <cell r="C108" t="str">
            <v>m³</v>
          </cell>
          <cell r="E108">
            <v>760333.60043333331</v>
          </cell>
          <cell r="F108" t="str">
            <v>3.6.4</v>
          </cell>
        </row>
        <row r="109">
          <cell r="A109" t="str">
            <v>450.8</v>
          </cell>
          <cell r="B109" t="str">
            <v>MEZCLA DE ALTO MODULO</v>
          </cell>
          <cell r="C109" t="str">
            <v>m³</v>
          </cell>
          <cell r="E109">
            <v>760333.60043333331</v>
          </cell>
          <cell r="F109" t="str">
            <v>3.6.4</v>
          </cell>
        </row>
        <row r="110">
          <cell r="A110" t="str">
            <v>450.9</v>
          </cell>
          <cell r="B110" t="str">
            <v>MEZCLA EN CALIENTE PARA BACHEO</v>
          </cell>
          <cell r="C110" t="str">
            <v>m³</v>
          </cell>
          <cell r="E110">
            <v>731536</v>
          </cell>
          <cell r="F110" t="str">
            <v>3.6.4.11.5</v>
          </cell>
        </row>
        <row r="111">
          <cell r="A111" t="str">
            <v>451.1</v>
          </cell>
          <cell r="B111" t="str">
            <v>MEZCLA ABIERTA EN CALIENTE TIPO MAC-1</v>
          </cell>
          <cell r="C111" t="str">
            <v>m³</v>
          </cell>
          <cell r="D111" t="str">
            <v>3.6.4.12.1</v>
          </cell>
          <cell r="E111">
            <v>308901</v>
          </cell>
          <cell r="F111" t="str">
            <v>3.6.4.12.1</v>
          </cell>
        </row>
        <row r="112">
          <cell r="A112" t="str">
            <v>451.1P</v>
          </cell>
          <cell r="B112" t="str">
            <v>MEZCLA ABIERTA EN CALIENTE TIPO MAC-1 (Comprando la Mezcla)</v>
          </cell>
          <cell r="C112" t="str">
            <v>m³</v>
          </cell>
          <cell r="E112">
            <v>629262</v>
          </cell>
          <cell r="F112" t="str">
            <v>3.6.4.12</v>
          </cell>
        </row>
        <row r="113">
          <cell r="A113" t="str">
            <v>451.2</v>
          </cell>
          <cell r="B113" t="str">
            <v>MEZCLA ABIERTA EN CALIENTE TIPO MAC-2</v>
          </cell>
          <cell r="C113" t="str">
            <v>m³</v>
          </cell>
          <cell r="D113" t="str">
            <v>3.6.4.12.2</v>
          </cell>
          <cell r="E113">
            <v>319145</v>
          </cell>
          <cell r="F113" t="str">
            <v>3.6.4.12.2</v>
          </cell>
        </row>
        <row r="114">
          <cell r="A114" t="str">
            <v>451.2P</v>
          </cell>
          <cell r="B114" t="str">
            <v>MEZCLA ABIERTA EN CALIENTE TIPO MAC-2 (Comprando la Mezcla)</v>
          </cell>
          <cell r="C114" t="str">
            <v>m³</v>
          </cell>
          <cell r="E114">
            <v>637179</v>
          </cell>
          <cell r="F114" t="str">
            <v>3.6.4.12</v>
          </cell>
        </row>
        <row r="115">
          <cell r="A115" t="str">
            <v>451.3</v>
          </cell>
          <cell r="B115" t="str">
            <v>MEZCLA ABIERTA EN CALIENTE TIPO MAC-3</v>
          </cell>
          <cell r="C115" t="str">
            <v>m³</v>
          </cell>
          <cell r="D115" t="str">
            <v>3.6.4.12.3</v>
          </cell>
          <cell r="E115">
            <v>363345</v>
          </cell>
          <cell r="F115" t="str">
            <v>3.6.4.12.3</v>
          </cell>
        </row>
        <row r="116">
          <cell r="A116" t="str">
            <v>451.3P</v>
          </cell>
          <cell r="B116" t="str">
            <v>MEZCLA ABIERTA EN CALIENTE TIPO MAC-3 (Comprando la Mezcla)</v>
          </cell>
          <cell r="C116" t="str">
            <v>m³</v>
          </cell>
          <cell r="E116">
            <v>705054</v>
          </cell>
          <cell r="F116" t="str">
            <v>3.6.4.12</v>
          </cell>
        </row>
        <row r="117">
          <cell r="A117" t="str">
            <v>451.4</v>
          </cell>
          <cell r="B117" t="str">
            <v>MEZCLA ABIERTA EN CALIENTE TIPO MAC-3 PARA BACHEO</v>
          </cell>
          <cell r="C117" t="str">
            <v>m³</v>
          </cell>
          <cell r="E117">
            <v>729470.88699766656</v>
          </cell>
          <cell r="F117" t="str">
            <v>3.6.4.12</v>
          </cell>
        </row>
        <row r="118">
          <cell r="A118" t="str">
            <v>452.1</v>
          </cell>
          <cell r="B118" t="str">
            <v>MEZCLA DISCONTINUA EN CALIENTE TIPO M-1</v>
          </cell>
          <cell r="C118" t="str">
            <v>m³</v>
          </cell>
          <cell r="D118" t="str">
            <v>3.6.4.13.1</v>
          </cell>
          <cell r="E118">
            <v>187270</v>
          </cell>
          <cell r="F118" t="str">
            <v>3.6.4.13.1</v>
          </cell>
        </row>
        <row r="119">
          <cell r="A119" t="str">
            <v>452.1P</v>
          </cell>
          <cell r="B119" t="str">
            <v>MEZCLA DISCONTINUA EN CALIENTE TIPO M-1 (Comprando la Mezcla)</v>
          </cell>
          <cell r="C119" t="str">
            <v>m³</v>
          </cell>
          <cell r="E119">
            <v>519238</v>
          </cell>
          <cell r="F119" t="str">
            <v>3.6.4.13.1 </v>
          </cell>
        </row>
        <row r="120">
          <cell r="A120" t="str">
            <v>452.2</v>
          </cell>
          <cell r="B120" t="str">
            <v>MEZCLA DISCONTINUA EN CALIENTE TIPO M-2</v>
          </cell>
          <cell r="C120" t="str">
            <v>m³</v>
          </cell>
          <cell r="D120" t="str">
            <v>3.6.4.13.2</v>
          </cell>
          <cell r="E120">
            <v>187270</v>
          </cell>
          <cell r="F120" t="str">
            <v>3.6.4.13.2</v>
          </cell>
        </row>
        <row r="121">
          <cell r="A121" t="str">
            <v>452.2P</v>
          </cell>
          <cell r="B121" t="str">
            <v>MEZCLA DISCONTINUA EN CALIENTE TIPO M-2 (Comprando la Mezcla)</v>
          </cell>
          <cell r="C121" t="str">
            <v>m³</v>
          </cell>
          <cell r="E121">
            <v>513887</v>
          </cell>
          <cell r="F121" t="str">
            <v>3.6.4.13.2</v>
          </cell>
        </row>
        <row r="122">
          <cell r="A122" t="str">
            <v>452.3</v>
          </cell>
          <cell r="B122" t="str">
            <v>MEZCLA DISCONTINUA EN CALIENTE TIPO F-1</v>
          </cell>
          <cell r="C122" t="str">
            <v>m³</v>
          </cell>
          <cell r="D122" t="str">
            <v>3.6.4.13.3</v>
          </cell>
          <cell r="E122">
            <v>187172</v>
          </cell>
          <cell r="F122" t="str">
            <v>3.6.4.13.7</v>
          </cell>
        </row>
        <row r="123">
          <cell r="A123" t="str">
            <v>452.3P</v>
          </cell>
          <cell r="B123" t="str">
            <v>MEZCLA DISCONTINUA EN CALIENTE TIPO F-1 (Comprando la Mezcla)</v>
          </cell>
          <cell r="C123" t="str">
            <v>m³</v>
          </cell>
          <cell r="E123">
            <v>455920</v>
          </cell>
          <cell r="F123" t="str">
            <v>3.6.4.13.7</v>
          </cell>
        </row>
        <row r="124">
          <cell r="A124" t="str">
            <v>452.4</v>
          </cell>
          <cell r="B124" t="str">
            <v>MEZCLA DISCONTINUA EN CALIENTE TIPO F-2</v>
          </cell>
          <cell r="C124" t="str">
            <v>m³</v>
          </cell>
          <cell r="D124" t="str">
            <v>3.6.4.13.4</v>
          </cell>
          <cell r="E124">
            <v>187270</v>
          </cell>
          <cell r="F124" t="str">
            <v>3.6.4.13.8</v>
          </cell>
        </row>
        <row r="125">
          <cell r="A125" t="str">
            <v>452.4P</v>
          </cell>
          <cell r="B125" t="str">
            <v>MEZCLA DISCONTINUA EN CALIENTE TIPO F-2 (Comprando la Mezcla)</v>
          </cell>
          <cell r="C125" t="str">
            <v>m³</v>
          </cell>
          <cell r="E125">
            <v>513887</v>
          </cell>
          <cell r="F125" t="str">
            <v>3.6.4.13.8 </v>
          </cell>
        </row>
        <row r="126">
          <cell r="A126" t="str">
            <v>453.1</v>
          </cell>
          <cell r="B126" t="str">
            <v>MEZCLA DRENANTE</v>
          </cell>
          <cell r="C126" t="str">
            <v>m³</v>
          </cell>
          <cell r="D126" t="str">
            <v>3.6.4.14.1</v>
          </cell>
          <cell r="E126">
            <v>181865</v>
          </cell>
          <cell r="F126" t="str">
            <v>3.6.4.13.7</v>
          </cell>
        </row>
        <row r="127">
          <cell r="A127" t="str">
            <v>460.1</v>
          </cell>
          <cell r="B127" t="str">
            <v>FRESADO DE PAVIMENTO ASFALTICO EN ESPESOR DE--------CMS</v>
          </cell>
          <cell r="C127" t="str">
            <v>m²</v>
          </cell>
          <cell r="D127" t="str">
            <v>3.6.4.15.1</v>
          </cell>
          <cell r="E127">
            <v>1471</v>
          </cell>
          <cell r="F127" t="str">
            <v>3.6.4.15.2</v>
          </cell>
        </row>
        <row r="128">
          <cell r="A128" t="str">
            <v>461.1</v>
          </cell>
          <cell r="B128" t="str">
            <v>PAVIMENTO RECICLADO EN FRIO EN EL LUGAR CON EMULSION ASFALTICA</v>
          </cell>
          <cell r="C128" t="str">
            <v>m³</v>
          </cell>
          <cell r="D128" t="str">
            <v>3.6.4.16.1</v>
          </cell>
          <cell r="E128">
            <v>146983</v>
          </cell>
          <cell r="F128" t="str">
            <v>3.6.4.16.1</v>
          </cell>
        </row>
        <row r="129">
          <cell r="A129" t="str">
            <v>461.2</v>
          </cell>
          <cell r="B129" t="str">
            <v>PAVIMENTO RECICLADO EN FRIO EN EL LUGAR CON CEMENTO ASFALTICO ESPUMADO</v>
          </cell>
          <cell r="C129" t="str">
            <v>m³</v>
          </cell>
          <cell r="D129" t="str">
            <v>3.6.4.16.2</v>
          </cell>
          <cell r="E129">
            <v>92339</v>
          </cell>
          <cell r="F129" t="str">
            <v>3.6.4.16.2</v>
          </cell>
        </row>
        <row r="130">
          <cell r="A130" t="str">
            <v>462.1</v>
          </cell>
          <cell r="B130" t="str">
            <v xml:space="preserve">MEZCLA ASFALTICA RECICLADA EN CALIENTE DEL TIPO ----------   </v>
          </cell>
          <cell r="C130" t="str">
            <v>m³</v>
          </cell>
          <cell r="D130" t="str">
            <v>3.6.4.17</v>
          </cell>
          <cell r="E130">
            <v>74389</v>
          </cell>
          <cell r="F130" t="str">
            <v>3.6.4.17.1 </v>
          </cell>
        </row>
        <row r="131">
          <cell r="A131" t="str">
            <v>462.1.1</v>
          </cell>
          <cell r="B131" t="str">
            <v>MEZCLA ASFALTICA RECICLADA EN CALIENTE DEL TIPO MDC-2</v>
          </cell>
          <cell r="C131" t="str">
            <v>m³</v>
          </cell>
          <cell r="D131" t="str">
            <v>3.6.4.17.3</v>
          </cell>
          <cell r="E131">
            <v>83823</v>
          </cell>
          <cell r="F131" t="str">
            <v>3.6.4.17.3</v>
          </cell>
        </row>
        <row r="132">
          <cell r="A132" t="str">
            <v>462.1.2</v>
          </cell>
          <cell r="B132" t="str">
            <v>MEZCLA ASFALTICA RECICLADA EN CALIENTE DEL TIPO MSC-1</v>
          </cell>
          <cell r="C132" t="str">
            <v>m³</v>
          </cell>
          <cell r="E132">
            <v>83823</v>
          </cell>
          <cell r="F132" t="str">
            <v>3.6.4.17.4</v>
          </cell>
        </row>
        <row r="133">
          <cell r="A133" t="str">
            <v>462.2</v>
          </cell>
          <cell r="B133" t="str">
            <v>MEZCLA ASFALTICA RECICLADA EN CALIENTE DEL TIPO PARA BACHEO</v>
          </cell>
          <cell r="C133" t="str">
            <v>m³</v>
          </cell>
          <cell r="D133" t="str">
            <v>3.6.4.17.5</v>
          </cell>
          <cell r="E133">
            <v>141910</v>
          </cell>
          <cell r="F133" t="str">
            <v>3.6.4.17</v>
          </cell>
        </row>
        <row r="134">
          <cell r="A134" t="str">
            <v>464.1</v>
          </cell>
          <cell r="B134" t="str">
            <v>GEOTEXTIL PARA REHABILITACION DE PAVIMENTOS ASFALTICOS</v>
          </cell>
          <cell r="C134" t="str">
            <v>m²</v>
          </cell>
          <cell r="E134">
            <v>5862</v>
          </cell>
          <cell r="F134" t="str">
            <v>3.6.8</v>
          </cell>
        </row>
        <row r="135">
          <cell r="A135" t="str">
            <v>464.2</v>
          </cell>
          <cell r="B135" t="str">
            <v>SUMINISTRO DE CEMENTO ASFALTICO</v>
          </cell>
          <cell r="C135" t="str">
            <v>kg</v>
          </cell>
          <cell r="D135" t="str">
            <v>3.6.4.1</v>
          </cell>
          <cell r="E135">
            <v>2092</v>
          </cell>
          <cell r="F135" t="str">
            <v>3.6.4.8 </v>
          </cell>
        </row>
        <row r="136">
          <cell r="A136" t="str">
            <v>464.3</v>
          </cell>
          <cell r="B136" t="str">
            <v>SUMINISTRO DE EMULSION ASFALTICA CONVENCIONAL</v>
          </cell>
          <cell r="C136" t="str">
            <v>l</v>
          </cell>
          <cell r="E136">
            <v>2069</v>
          </cell>
          <cell r="F136" t="str">
            <v>3.6.4.2</v>
          </cell>
        </row>
        <row r="137">
          <cell r="A137" t="str">
            <v>464.4</v>
          </cell>
          <cell r="B137" t="str">
            <v>SUMINISTRO DE EMULSION ASFALTICA MODIFICADA CON POLIMEROS</v>
          </cell>
          <cell r="C137" t="str">
            <v>l</v>
          </cell>
          <cell r="E137">
            <v>2069</v>
          </cell>
          <cell r="F137" t="str">
            <v> 3.6.4.2.5 </v>
          </cell>
        </row>
        <row r="138">
          <cell r="A138" t="str">
            <v>465.1</v>
          </cell>
          <cell r="B138" t="str">
            <v xml:space="preserve">EXCAVACION PARA REPARACION DE PAVIMENTO ASFALTICO  EXISTENTE         </v>
          </cell>
          <cell r="C138" t="str">
            <v>m³</v>
          </cell>
          <cell r="E138">
            <v>61102</v>
          </cell>
          <cell r="F138" t="str">
            <v>3.6.2.1</v>
          </cell>
        </row>
        <row r="139">
          <cell r="A139" t="str">
            <v>466.1</v>
          </cell>
          <cell r="B139" t="str">
            <v>SELLO DE GRIETAS EN PAVIMENTO ASFALTICO SIN RUTEO</v>
          </cell>
          <cell r="C139" t="str">
            <v>m</v>
          </cell>
          <cell r="E139">
            <v>985</v>
          </cell>
          <cell r="F139" t="str">
            <v>3.6.4.7</v>
          </cell>
        </row>
        <row r="140">
          <cell r="A140" t="str">
            <v>466.2</v>
          </cell>
          <cell r="B140" t="str">
            <v>SELLO DE GRIETAS EN PAVIMENTO ASFALTICO CON RUTEO</v>
          </cell>
          <cell r="C140" t="str">
            <v>m</v>
          </cell>
          <cell r="E140">
            <v>3373</v>
          </cell>
          <cell r="F140" t="str">
            <v>3.6.4.7</v>
          </cell>
        </row>
        <row r="141">
          <cell r="A141" t="str">
            <v>500.1</v>
          </cell>
          <cell r="B141" t="str">
            <v>PAVIMENTO DE CONCRETO HIDRAULICO</v>
          </cell>
          <cell r="C141" t="str">
            <v>m³</v>
          </cell>
          <cell r="D141" t="str">
            <v>3.6.5.1</v>
          </cell>
          <cell r="E141">
            <v>634697</v>
          </cell>
          <cell r="F141" t="str">
            <v>3.6.5.1</v>
          </cell>
        </row>
        <row r="142">
          <cell r="A142" t="str">
            <v>501.1</v>
          </cell>
          <cell r="B142" t="str">
            <v>CEMENTO PORTLAND NORMAL</v>
          </cell>
          <cell r="C142" t="str">
            <v>kg</v>
          </cell>
          <cell r="E142">
            <v>572</v>
          </cell>
          <cell r="F142" t="str">
            <v>1.35.1.1.3</v>
          </cell>
        </row>
        <row r="143">
          <cell r="A143" t="str">
            <v>510.1</v>
          </cell>
          <cell r="B143" t="str">
            <v>PAVIMENTO DE ADOQUINES DE CONCRETO</v>
          </cell>
          <cell r="C143" t="str">
            <v>m²</v>
          </cell>
          <cell r="D143" t="str">
            <v>3.6.5.2.10</v>
          </cell>
          <cell r="E143">
            <v>101084</v>
          </cell>
          <cell r="F143" t="str">
            <v>3.6.5.2.10</v>
          </cell>
        </row>
        <row r="144">
          <cell r="A144" t="str">
            <v>600.1</v>
          </cell>
          <cell r="B144" t="str">
            <v>EXCAVACIONES VARIAS SIN CLASIFICAR</v>
          </cell>
          <cell r="C144" t="str">
            <v>m³</v>
          </cell>
          <cell r="D144" t="str">
            <v>3.6.6.1.1</v>
          </cell>
          <cell r="E144">
            <v>10434</v>
          </cell>
          <cell r="F144" t="str">
            <v>3.6.6.1.9</v>
          </cell>
        </row>
        <row r="145">
          <cell r="A145" t="str">
            <v>600.2</v>
          </cell>
          <cell r="B145" t="str">
            <v>EXCAVACIONES VARIAS EN ROCA EN SECO</v>
          </cell>
          <cell r="C145" t="str">
            <v>m³</v>
          </cell>
          <cell r="D145" t="str">
            <v>3.6.6.1.9</v>
          </cell>
          <cell r="E145">
            <v>58703</v>
          </cell>
          <cell r="F145" t="str">
            <v>3.6.6.1.9</v>
          </cell>
        </row>
        <row r="146">
          <cell r="A146" t="str">
            <v>600.2P</v>
          </cell>
          <cell r="B146" t="str">
            <v xml:space="preserve">EXCAVACIONES EN ROCA (A MANO ) </v>
          </cell>
          <cell r="C146" t="str">
            <v>m³</v>
          </cell>
          <cell r="D146" t="str">
            <v>3.6.6.1</v>
          </cell>
          <cell r="E146">
            <v>80715</v>
          </cell>
          <cell r="F146" t="str">
            <v>3.6.6.1</v>
          </cell>
        </row>
        <row r="147">
          <cell r="A147" t="str">
            <v>600.3</v>
          </cell>
          <cell r="B147" t="str">
            <v>EXCAVACIONES VARIAS EN ROCA BAJO AGUA</v>
          </cell>
          <cell r="C147" t="str">
            <v>m³</v>
          </cell>
          <cell r="E147">
            <v>84710</v>
          </cell>
          <cell r="F147" t="str">
            <v>3.6.6.1.9</v>
          </cell>
        </row>
        <row r="148">
          <cell r="A148" t="str">
            <v>600.4</v>
          </cell>
          <cell r="B148" t="str">
            <v>EXCAVACIONES VARIAS EN MATERIAL COMUN EN SECO</v>
          </cell>
          <cell r="C148" t="str">
            <v>m³</v>
          </cell>
          <cell r="D148" t="str">
            <v>3.6.6.1.10</v>
          </cell>
          <cell r="E148">
            <v>8339</v>
          </cell>
          <cell r="F148" t="str">
            <v xml:space="preserve">3.6.6.1.10  </v>
          </cell>
        </row>
        <row r="149">
          <cell r="A149" t="str">
            <v>600.4P</v>
          </cell>
          <cell r="B149" t="str">
            <v>EXCAVACIONES VARIAS EN MATERIAL COMUN EN SECO A MANO</v>
          </cell>
          <cell r="C149" t="str">
            <v>m³</v>
          </cell>
          <cell r="D149" t="str">
            <v>3.6.6.1</v>
          </cell>
          <cell r="E149">
            <v>28380</v>
          </cell>
          <cell r="F149" t="str">
            <v>3.6.6.1</v>
          </cell>
        </row>
        <row r="150">
          <cell r="A150" t="str">
            <v>600.5</v>
          </cell>
          <cell r="B150" t="str">
            <v>EXCAVACIONES VARIAS EN MATERIAL COMUN BAJO AGUA</v>
          </cell>
          <cell r="C150" t="str">
            <v>m³</v>
          </cell>
          <cell r="D150" t="str">
            <v>3.6.6.1.11</v>
          </cell>
          <cell r="E150">
            <v>9082</v>
          </cell>
          <cell r="F150" t="str">
            <v>3.6.6.1.11</v>
          </cell>
        </row>
        <row r="151">
          <cell r="A151" t="str">
            <v>600.5P</v>
          </cell>
          <cell r="B151" t="str">
            <v>EXCAVACIONES VARIAS EN MATERIAL COMUN BAJO AGUA A MANO</v>
          </cell>
          <cell r="C151" t="str">
            <v>m³</v>
          </cell>
          <cell r="E151">
            <v>67515</v>
          </cell>
          <cell r="F151" t="str">
            <v>3.6.6.1</v>
          </cell>
        </row>
        <row r="152">
          <cell r="A152" t="str">
            <v>610.1</v>
          </cell>
          <cell r="B152" t="str">
            <v>RELLENO PARA ESTRUCTURAS</v>
          </cell>
          <cell r="C152" t="str">
            <v>m³</v>
          </cell>
          <cell r="D152" t="str">
            <v>3.6.6.2.1</v>
          </cell>
          <cell r="E152">
            <v>37892</v>
          </cell>
          <cell r="F152" t="str">
            <v xml:space="preserve">3.6.6.2.1   </v>
          </cell>
        </row>
        <row r="153">
          <cell r="A153" t="str">
            <v>610.2</v>
          </cell>
          <cell r="B153" t="str">
            <v>RELLENO CON MATERIAL FILTRANTE</v>
          </cell>
          <cell r="C153" t="str">
            <v>m³</v>
          </cell>
          <cell r="D153" t="str">
            <v>3.6.6.2.4</v>
          </cell>
          <cell r="E153">
            <v>48545</v>
          </cell>
          <cell r="F153" t="str">
            <v>3.6.6.2.4</v>
          </cell>
        </row>
        <row r="154">
          <cell r="A154" t="str">
            <v>620.1</v>
          </cell>
          <cell r="B154" t="str">
            <v>PILOTES PREFABRICADOS DE CONCRETO</v>
          </cell>
          <cell r="C154" t="str">
            <v>m</v>
          </cell>
          <cell r="D154" t="str">
            <v>3.6.6.3.1</v>
          </cell>
          <cell r="E154">
            <v>1693667</v>
          </cell>
          <cell r="F154" t="str">
            <v>3.6.6.3.1</v>
          </cell>
        </row>
        <row r="155">
          <cell r="A155" t="str">
            <v>620.2</v>
          </cell>
          <cell r="B155" t="str">
            <v>EXTENSION DE PILOTES</v>
          </cell>
          <cell r="C155" t="str">
            <v>m</v>
          </cell>
          <cell r="D155" t="str">
            <v>3.6.6.3.2</v>
          </cell>
          <cell r="E155">
            <v>0</v>
          </cell>
          <cell r="F155" t="str">
            <v>3.6.6.3.2</v>
          </cell>
        </row>
        <row r="156">
          <cell r="A156" t="str">
            <v>620.3</v>
          </cell>
          <cell r="B156" t="str">
            <v>PRUEBA DE CARGA</v>
          </cell>
          <cell r="C156" t="str">
            <v>u</v>
          </cell>
          <cell r="D156" t="str">
            <v>3.6.6.4.6</v>
          </cell>
          <cell r="E156">
            <v>0</v>
          </cell>
          <cell r="F156" t="str">
            <v>3.6.6.4.6</v>
          </cell>
        </row>
        <row r="157">
          <cell r="A157" t="str">
            <v>621.1</v>
          </cell>
          <cell r="B157" t="str">
            <v>PILOTE DE CONCRETO FUNDIDO IN SITU, DE DIAMETRO 0.80 M</v>
          </cell>
          <cell r="C157" t="str">
            <v>m</v>
          </cell>
          <cell r="D157" t="str">
            <v>3.6.6.4.1</v>
          </cell>
          <cell r="E157">
            <v>1559638</v>
          </cell>
          <cell r="F157" t="str">
            <v>3.6.6.4.1</v>
          </cell>
        </row>
        <row r="158">
          <cell r="A158" t="str">
            <v>621.1P</v>
          </cell>
          <cell r="B158" t="str">
            <v>PILOTE DE CONCRETO FUNDIDO IN SITU, DE DIAMETRO 0,40 M</v>
          </cell>
          <cell r="C158" t="str">
            <v>m</v>
          </cell>
          <cell r="D158" t="str">
            <v>3.6.6.4</v>
          </cell>
          <cell r="E158">
            <v>414456</v>
          </cell>
          <cell r="F158" t="str">
            <v>3.6.6.4</v>
          </cell>
        </row>
        <row r="159">
          <cell r="A159" t="str">
            <v>621.1P2</v>
          </cell>
          <cell r="B159" t="str">
            <v>SUMINISTRO DE PILOTES HINCADOS DIÁMETRO MÍNIMO 6" DE TUBERIA DE ACERO DE SEGUNDA.</v>
          </cell>
          <cell r="C159" t="str">
            <v>ml</v>
          </cell>
          <cell r="E159">
            <v>360000</v>
          </cell>
          <cell r="F159" t="str">
            <v>3.6.6.4</v>
          </cell>
        </row>
        <row r="160">
          <cell r="A160" t="str">
            <v>621.1P3</v>
          </cell>
          <cell r="B160" t="str">
            <v>SUMINISTRO DE PILOTES HINCADOS DIÁMETRO MÍNIMO 8" DE TUBERIA DE ACERO DE SEGUNDA.</v>
          </cell>
          <cell r="C160" t="str">
            <v>ml</v>
          </cell>
          <cell r="E160">
            <v>425000</v>
          </cell>
          <cell r="F160" t="str">
            <v>3.6.6.4</v>
          </cell>
        </row>
        <row r="161">
          <cell r="A161" t="str">
            <v>621.1P4</v>
          </cell>
          <cell r="B161" t="str">
            <v>SUMINISTRO DE PILOTES HINCADOS DIÁMETRO MÍNIMO 10" DE TUBERIA DE ACERO DE SEGUNDA.</v>
          </cell>
          <cell r="C161" t="str">
            <v>ml</v>
          </cell>
          <cell r="E161">
            <v>490000</v>
          </cell>
          <cell r="F161" t="str">
            <v>3.6.6.4</v>
          </cell>
        </row>
        <row r="162">
          <cell r="A162" t="str">
            <v>621.1P5</v>
          </cell>
          <cell r="B162" t="str">
            <v>SUMINISTRO DE PILOTES HINCADOS DIÁMETRO MÍNIMO 12" DE TUBERIA DE ACERO DE SEGUNDA.</v>
          </cell>
          <cell r="C162" t="str">
            <v>ml</v>
          </cell>
          <cell r="E162">
            <v>490000</v>
          </cell>
          <cell r="F162" t="str">
            <v>3.6.6.4</v>
          </cell>
        </row>
        <row r="163">
          <cell r="A163" t="str">
            <v>621.1P6</v>
          </cell>
          <cell r="B163" t="str">
            <v>HINCADO DE PILOTES DIÁMETRO MÍNIMO 6-12" DE TUBERIA DE ACERO DE SEGUNDA.</v>
          </cell>
          <cell r="C163" t="str">
            <v>ml</v>
          </cell>
          <cell r="E163">
            <v>105712</v>
          </cell>
          <cell r="F163" t="str">
            <v>3.6.6.4</v>
          </cell>
        </row>
        <row r="164">
          <cell r="A164" t="str">
            <v>621.1P7</v>
          </cell>
          <cell r="B164" t="str">
            <v>PILOTES PREEXCAVADOS TIPO CAISSON  D=1,20 M, (EXCAVACIÓN, ANILLOS DE 0,15 M EN CONCRETO CLASE D, CONCRETO CLASE C PARA EL NUCLEO , NO INCLUYE ACERO DE REFUERZO) L=15 M DE PROFUNDIDAD.</v>
          </cell>
          <cell r="C164" t="str">
            <v>ml</v>
          </cell>
          <cell r="E164">
            <v>1900000</v>
          </cell>
          <cell r="F164" t="str">
            <v>3.6.6.4</v>
          </cell>
        </row>
        <row r="165">
          <cell r="A165" t="str">
            <v>621.2</v>
          </cell>
          <cell r="B165" t="str">
            <v>BASE ACAMPANADA</v>
          </cell>
          <cell r="C165" t="str">
            <v>m³</v>
          </cell>
          <cell r="D165" t="str">
            <v>3.6.6.4.2</v>
          </cell>
          <cell r="E165">
            <v>1738513</v>
          </cell>
          <cell r="F165" t="str">
            <v>3.6.6.4.2</v>
          </cell>
        </row>
        <row r="166">
          <cell r="A166" t="str">
            <v>621.3</v>
          </cell>
          <cell r="B166" t="str">
            <v>PILOTE DE PRUEBA DE DIAMETRO ______</v>
          </cell>
          <cell r="C166" t="str">
            <v>m</v>
          </cell>
          <cell r="D166" t="str">
            <v>3.6.6.4.3</v>
          </cell>
          <cell r="E166">
            <v>0</v>
          </cell>
          <cell r="F166" t="str">
            <v>3.6.6.4.3</v>
          </cell>
        </row>
        <row r="167">
          <cell r="A167" t="str">
            <v>621.4</v>
          </cell>
          <cell r="B167" t="str">
            <v>BASE ACAMPANADA DE PRUEBA</v>
          </cell>
          <cell r="C167" t="str">
            <v>m³</v>
          </cell>
          <cell r="D167" t="str">
            <v>3.6.6.4.4</v>
          </cell>
          <cell r="E167">
            <v>0</v>
          </cell>
          <cell r="F167" t="str">
            <v xml:space="preserve"> 3.6.6.4.4</v>
          </cell>
        </row>
        <row r="168">
          <cell r="A168" t="str">
            <v>621.5</v>
          </cell>
          <cell r="B168" t="str">
            <v>CAMISA PERMANENTE DE DIAMETRO EXTERIOR ______</v>
          </cell>
          <cell r="C168" t="str">
            <v>m</v>
          </cell>
          <cell r="D168" t="str">
            <v>3.6.6.4.5</v>
          </cell>
          <cell r="E168">
            <v>3558356</v>
          </cell>
          <cell r="F168" t="str">
            <v>3.6.6.5.5</v>
          </cell>
        </row>
        <row r="169">
          <cell r="A169" t="str">
            <v>621.6</v>
          </cell>
          <cell r="B169" t="str">
            <v>PRUEBA DE CARGA</v>
          </cell>
          <cell r="C169" t="str">
            <v>u</v>
          </cell>
          <cell r="D169" t="str">
            <v>3.6.6.4.6</v>
          </cell>
          <cell r="E169">
            <v>110628933</v>
          </cell>
          <cell r="F169" t="str">
            <v xml:space="preserve">3.6.6.4.6 </v>
          </cell>
        </row>
        <row r="170">
          <cell r="A170" t="str">
            <v>622.1</v>
          </cell>
          <cell r="B170" t="str">
            <v>TABLESTACADO DE MADERA</v>
          </cell>
          <cell r="C170" t="str">
            <v>m²</v>
          </cell>
          <cell r="D170" t="str">
            <v>3.6.6.5.1</v>
          </cell>
          <cell r="E170">
            <v>112251</v>
          </cell>
          <cell r="F170" t="str">
            <v>3.6.6.5.1</v>
          </cell>
        </row>
        <row r="171">
          <cell r="A171" t="str">
            <v>622.2</v>
          </cell>
          <cell r="B171" t="str">
            <v>TABLESTACADO METALICO</v>
          </cell>
          <cell r="C171" t="str">
            <v>m²</v>
          </cell>
          <cell r="D171" t="str">
            <v>3.6.6.5.3</v>
          </cell>
          <cell r="E171">
            <v>0</v>
          </cell>
          <cell r="F171" t="str">
            <v>3.6.6.5.3</v>
          </cell>
        </row>
        <row r="172">
          <cell r="A172" t="str">
            <v>622.3</v>
          </cell>
          <cell r="B172" t="str">
            <v>TABLESTACADO DE CONCRETO REFORZADO</v>
          </cell>
          <cell r="C172" t="str">
            <v>m²</v>
          </cell>
          <cell r="D172" t="str">
            <v>3.6.6.5.2</v>
          </cell>
          <cell r="E172">
            <v>0</v>
          </cell>
          <cell r="F172" t="str">
            <v>3.6.6.5.2</v>
          </cell>
        </row>
        <row r="173">
          <cell r="A173" t="str">
            <v>622.4</v>
          </cell>
          <cell r="B173" t="str">
            <v>TABLESTACADO DE CONCRETO PREESFORZADO</v>
          </cell>
          <cell r="C173" t="str">
            <v>m²</v>
          </cell>
          <cell r="D173" t="str">
            <v>3.6.6.4.4</v>
          </cell>
          <cell r="E173">
            <v>0</v>
          </cell>
          <cell r="F173" t="str">
            <v>3.6.6.5.4 </v>
          </cell>
        </row>
        <row r="174">
          <cell r="A174" t="str">
            <v>622.5</v>
          </cell>
          <cell r="B174" t="str">
            <v>CORTE DEL EXTREMO SUPERIOR DEL ELEMENTO</v>
          </cell>
          <cell r="C174" t="str">
            <v>m</v>
          </cell>
          <cell r="D174" t="str">
            <v>3.6.6.5.5</v>
          </cell>
          <cell r="E174">
            <v>34696.661908571237</v>
          </cell>
          <cell r="F174" t="str">
            <v>3.6.6.5.5</v>
          </cell>
        </row>
        <row r="175">
          <cell r="A175" t="str">
            <v>630.1</v>
          </cell>
          <cell r="B175" t="str">
            <v>CONCRETO CLASE A</v>
          </cell>
          <cell r="C175" t="str">
            <v>m³</v>
          </cell>
          <cell r="D175" t="str">
            <v>3.6.6.6.1</v>
          </cell>
          <cell r="E175">
            <v>739187</v>
          </cell>
          <cell r="F175" t="str">
            <v>3.6.6.6.8</v>
          </cell>
        </row>
        <row r="176">
          <cell r="A176" t="str">
            <v>630.2</v>
          </cell>
          <cell r="B176" t="str">
            <v>CONCRETO CLASE B</v>
          </cell>
          <cell r="C176" t="str">
            <v>m³</v>
          </cell>
          <cell r="D176" t="str">
            <v>3.6.6.6.18</v>
          </cell>
          <cell r="E176">
            <v>705897</v>
          </cell>
          <cell r="F176" t="str">
            <v>3.6.6.6.17</v>
          </cell>
        </row>
        <row r="177">
          <cell r="A177" t="str">
            <v>630.3</v>
          </cell>
          <cell r="B177" t="str">
            <v>CONCRETO CLASE C</v>
          </cell>
          <cell r="C177" t="str">
            <v>m³</v>
          </cell>
          <cell r="D177" t="str">
            <v>3.6.6.6.26</v>
          </cell>
          <cell r="E177">
            <v>662514</v>
          </cell>
          <cell r="F177" t="str">
            <v xml:space="preserve"> 3.6.6.6.26</v>
          </cell>
        </row>
        <row r="178">
          <cell r="A178" t="str">
            <v>630.4</v>
          </cell>
          <cell r="B178" t="str">
            <v>CONCRETO CLASE D</v>
          </cell>
          <cell r="C178" t="str">
            <v>m³</v>
          </cell>
          <cell r="D178" t="str">
            <v>3.6.6.6.35</v>
          </cell>
          <cell r="E178">
            <v>619597</v>
          </cell>
          <cell r="F178" t="str">
            <v xml:space="preserve">3.6.6.6.35 </v>
          </cell>
        </row>
        <row r="179">
          <cell r="A179" t="str">
            <v>630.5</v>
          </cell>
          <cell r="B179" t="str">
            <v>CONCRETO CLASE E</v>
          </cell>
          <cell r="C179" t="str">
            <v>m³</v>
          </cell>
          <cell r="D179" t="str">
            <v>3.6.6.6.44</v>
          </cell>
          <cell r="E179">
            <v>584939</v>
          </cell>
          <cell r="F179" t="str">
            <v>3.6.6.6.44</v>
          </cell>
        </row>
        <row r="180">
          <cell r="A180" t="str">
            <v>630.6</v>
          </cell>
          <cell r="B180" t="str">
            <v>CONCRETO CLASE F</v>
          </cell>
          <cell r="C180" t="str">
            <v>m³</v>
          </cell>
          <cell r="D180" t="str">
            <v>3.6.6.6.46</v>
          </cell>
          <cell r="E180">
            <v>371116</v>
          </cell>
          <cell r="F180" t="str">
            <v>3.6.6.6.46</v>
          </cell>
        </row>
        <row r="181">
          <cell r="A181" t="str">
            <v>630.7</v>
          </cell>
          <cell r="B181" t="str">
            <v>CONCRETO CLASE G</v>
          </cell>
          <cell r="C181" t="str">
            <v>m³</v>
          </cell>
          <cell r="D181" t="str">
            <v>3.6.6.6.47</v>
          </cell>
          <cell r="E181">
            <v>294284</v>
          </cell>
          <cell r="F181" t="str">
            <v>3.6.6.6.47</v>
          </cell>
        </row>
        <row r="182">
          <cell r="A182" t="str">
            <v>630P</v>
          </cell>
          <cell r="B182" t="str">
            <v xml:space="preserve">HEXAPODOS ( PRECIO INCLUYE CONSTRUCCIÓN Y MONTAJE )  </v>
          </cell>
          <cell r="C182" t="str">
            <v>M³</v>
          </cell>
          <cell r="E182">
            <v>651365</v>
          </cell>
          <cell r="F182" t="str">
            <v>3.3.5.3.6</v>
          </cell>
        </row>
        <row r="183">
          <cell r="A183" t="str">
            <v>631P</v>
          </cell>
          <cell r="B183" t="str">
            <v>BOLSACRETOS</v>
          </cell>
          <cell r="C183" t="str">
            <v>m³</v>
          </cell>
          <cell r="D183" t="str">
            <v>3.6.6.21.2</v>
          </cell>
          <cell r="E183">
            <v>415220</v>
          </cell>
          <cell r="F183" t="str">
            <v>3.6.6.21.2</v>
          </cell>
        </row>
        <row r="184">
          <cell r="A184" t="str">
            <v>632.1</v>
          </cell>
          <cell r="B184" t="str">
            <v>BARANDA DE CONCRETO</v>
          </cell>
          <cell r="C184" t="str">
            <v>m</v>
          </cell>
          <cell r="D184" t="str">
            <v>3.6.6.7.1</v>
          </cell>
          <cell r="E184">
            <v>403313</v>
          </cell>
          <cell r="F184" t="str">
            <v>3.6.6.7.1</v>
          </cell>
        </row>
        <row r="185">
          <cell r="A185" t="str">
            <v>632.2</v>
          </cell>
          <cell r="B185" t="str">
            <v>BARANDA METALICA</v>
          </cell>
          <cell r="C185" t="str">
            <v>m</v>
          </cell>
          <cell r="D185" t="str">
            <v>3.6.6.7.2</v>
          </cell>
          <cell r="E185">
            <v>378845</v>
          </cell>
          <cell r="F185" t="str">
            <v>3.6.6.7.2</v>
          </cell>
        </row>
        <row r="186">
          <cell r="A186" t="str">
            <v>640.3</v>
          </cell>
          <cell r="B186" t="str">
            <v>ACERO DE REFUERZO fy 420_ Mpa</v>
          </cell>
          <cell r="C186" t="str">
            <v>kg</v>
          </cell>
          <cell r="D186" t="str">
            <v>3.6.6.8.3</v>
          </cell>
          <cell r="E186">
            <v>4874</v>
          </cell>
          <cell r="F186" t="str">
            <v> 3.6.6.8.3 </v>
          </cell>
        </row>
        <row r="187">
          <cell r="A187" t="str">
            <v>640.1P</v>
          </cell>
          <cell r="B187" t="str">
            <v xml:space="preserve">ACERO ESTRUCTURAL A36 , REHABILITACIÓN, CONSTRUCCIÓN  </v>
          </cell>
          <cell r="C187" t="str">
            <v>kg</v>
          </cell>
          <cell r="D187" t="str">
            <v>3.6.6.8.1</v>
          </cell>
          <cell r="E187">
            <v>12516</v>
          </cell>
          <cell r="F187" t="str">
            <v> 3.6.6.11</v>
          </cell>
        </row>
        <row r="188">
          <cell r="A188" t="str">
            <v>640.1P1</v>
          </cell>
          <cell r="B188" t="str">
            <v xml:space="preserve">Acero Estructural SAI 1045 para  rehabilitación y  construcción de elementos de puentes  </v>
          </cell>
          <cell r="C188" t="str">
            <v>KG</v>
          </cell>
          <cell r="E188">
            <v>17515</v>
          </cell>
          <cell r="F188" t="str">
            <v> 3.6.6.11.5</v>
          </cell>
        </row>
        <row r="189">
          <cell r="A189" t="str">
            <v>640.1P2</v>
          </cell>
          <cell r="B189" t="str">
            <v>PLATINAS 3/4" 0,40 * 0,40</v>
          </cell>
          <cell r="C189" t="str">
            <v>UND</v>
          </cell>
          <cell r="E189">
            <v>573343</v>
          </cell>
          <cell r="F189" t="str">
            <v>3.6.6.11.3</v>
          </cell>
        </row>
        <row r="190">
          <cell r="A190" t="str">
            <v>641.1</v>
          </cell>
          <cell r="B190" t="str">
            <v>ACERO DE PREESFUERZO</v>
          </cell>
          <cell r="C190" t="str">
            <v>ton-m</v>
          </cell>
          <cell r="D190" t="str">
            <v>3.6.6.9.1</v>
          </cell>
          <cell r="E190">
            <v>1297</v>
          </cell>
          <cell r="F190" t="str">
            <v>3.6.6.9.1</v>
          </cell>
        </row>
        <row r="191">
          <cell r="A191" t="str">
            <v>641.2</v>
          </cell>
          <cell r="B191" t="str">
            <v>ACERO DE PREESFUERZO</v>
          </cell>
          <cell r="C191" t="str">
            <v>kg</v>
          </cell>
          <cell r="D191" t="str">
            <v>3.6.6.9.2</v>
          </cell>
          <cell r="E191">
            <v>5070</v>
          </cell>
          <cell r="F191" t="str">
            <v>3.6.6.9</v>
          </cell>
        </row>
        <row r="192">
          <cell r="A192" t="str">
            <v>642.1</v>
          </cell>
          <cell r="B192" t="str">
            <v>APOYO ELASTOMERICO</v>
          </cell>
          <cell r="C192" t="str">
            <v>u</v>
          </cell>
          <cell r="D192" t="str">
            <v>3.6.6.10.1</v>
          </cell>
          <cell r="E192">
            <v>422053</v>
          </cell>
          <cell r="F192" t="str">
            <v>3.6.6.10.1</v>
          </cell>
        </row>
        <row r="193">
          <cell r="A193" t="str">
            <v>642.2</v>
          </cell>
          <cell r="B193" t="str">
            <v>SELLO PARA JUNTAS DE PUENTES</v>
          </cell>
          <cell r="C193" t="str">
            <v>m</v>
          </cell>
          <cell r="D193" t="str">
            <v>3.6.6.10.2</v>
          </cell>
          <cell r="E193">
            <v>40400</v>
          </cell>
          <cell r="F193" t="str">
            <v>3.6.6.10.2</v>
          </cell>
        </row>
        <row r="194">
          <cell r="A194" t="str">
            <v>650.1</v>
          </cell>
          <cell r="B194" t="str">
            <v>DISEÑO Y FABRICACION DE ESTRUCTURA METALICA</v>
          </cell>
          <cell r="C194" t="str">
            <v>kg</v>
          </cell>
          <cell r="E194">
            <v>0</v>
          </cell>
          <cell r="F194" t="str">
            <v>3.6.6.11.1</v>
          </cell>
        </row>
        <row r="195">
          <cell r="A195" t="str">
            <v>650.2</v>
          </cell>
          <cell r="B195" t="str">
            <v>FABRICACION DE LA ESTRUCTURA METALICA</v>
          </cell>
          <cell r="C195" t="str">
            <v>kg</v>
          </cell>
          <cell r="D195" t="str">
            <v>3.6.6.11.1</v>
          </cell>
          <cell r="E195">
            <v>12349</v>
          </cell>
          <cell r="F195" t="str">
            <v>3.6.6.11.2</v>
          </cell>
        </row>
        <row r="196">
          <cell r="A196" t="str">
            <v>650.3</v>
          </cell>
          <cell r="B196" t="str">
            <v>TRANSPORTE DE LA ESTRUCTURA METALICA</v>
          </cell>
          <cell r="C196" t="str">
            <v>kg</v>
          </cell>
          <cell r="E196">
            <v>150150</v>
          </cell>
          <cell r="F196" t="str">
            <v>3.6.6.11.7</v>
          </cell>
        </row>
        <row r="197">
          <cell r="A197" t="str">
            <v>650.3P</v>
          </cell>
          <cell r="B197" t="str">
            <v xml:space="preserve">TRANSPORTE DE ESTRUCTURA PUENTES </v>
          </cell>
          <cell r="C197" t="str">
            <v>Ton/Km</v>
          </cell>
          <cell r="E197">
            <v>900</v>
          </cell>
          <cell r="F197" t="str">
            <v>3.6.6.11</v>
          </cell>
        </row>
        <row r="198">
          <cell r="A198" t="str">
            <v>650.4</v>
          </cell>
          <cell r="B198" t="str">
            <v>MONTAJE Y PINTURA DE ESTRUCTURA METALICA</v>
          </cell>
          <cell r="C198" t="str">
            <v>kg</v>
          </cell>
          <cell r="E198">
            <v>1491</v>
          </cell>
          <cell r="F198" t="str">
            <v>3.6.6.11.6</v>
          </cell>
        </row>
        <row r="199">
          <cell r="A199" t="str">
            <v>660.1</v>
          </cell>
          <cell r="B199" t="str">
            <v>TUBERIA DE CONCRETO SIMPLE DE DIAMETRO 450 mm</v>
          </cell>
          <cell r="C199" t="str">
            <v>m</v>
          </cell>
          <cell r="D199" t="str">
            <v>3.6.6.12.7</v>
          </cell>
          <cell r="E199">
            <v>127919</v>
          </cell>
          <cell r="F199" t="str">
            <v>3.6.6.12.9 </v>
          </cell>
        </row>
        <row r="200">
          <cell r="A200" t="str">
            <v>660.2</v>
          </cell>
          <cell r="B200" t="str">
            <v>TUBERIA DE CONCRETO SIMPLE DE DIAMETRO 500 mm</v>
          </cell>
          <cell r="C200" t="str">
            <v>m</v>
          </cell>
          <cell r="D200" t="str">
            <v>3.6.6.12.8</v>
          </cell>
          <cell r="E200">
            <v>131819</v>
          </cell>
          <cell r="F200" t="str">
            <v>3.6.6.12.8</v>
          </cell>
        </row>
        <row r="201">
          <cell r="A201" t="str">
            <v>660.3</v>
          </cell>
          <cell r="B201" t="str">
            <v>TUBERIA DE CONCRETO SIMPLE DE DIAMETRO 600 mm</v>
          </cell>
          <cell r="C201" t="str">
            <v>m</v>
          </cell>
          <cell r="D201" t="str">
            <v>3.6.6.12.9</v>
          </cell>
          <cell r="E201">
            <v>157689</v>
          </cell>
          <cell r="F201" t="str">
            <v>3.6.6.12.9</v>
          </cell>
        </row>
        <row r="202">
          <cell r="A202" t="str">
            <v>661.1</v>
          </cell>
          <cell r="B202" t="str">
            <v>TUBERIA DE CONCRETO REFORZADO DE _____mm DE DIAMETRO INTERIOR</v>
          </cell>
          <cell r="C202" t="str">
            <v>m</v>
          </cell>
          <cell r="D202" t="str">
            <v>3.6.6.13.20</v>
          </cell>
          <cell r="E202">
            <v>342923</v>
          </cell>
          <cell r="F202" t="str">
            <v>3.6.6.13.4</v>
          </cell>
        </row>
        <row r="203">
          <cell r="A203" t="str">
            <v>662.1</v>
          </cell>
          <cell r="B203" t="str">
            <v>TUBERIA CORRUGADA DE ACERO GALVANIZADO, DE LAMINA CALIBRE___ Y DIAMETRO ___(mm)</v>
          </cell>
          <cell r="C203" t="str">
            <v>m</v>
          </cell>
          <cell r="D203" t="str">
            <v>3.6.6.14</v>
          </cell>
          <cell r="E203">
            <v>524565</v>
          </cell>
          <cell r="F203" t="str">
            <v>3.3.14.19.1</v>
          </cell>
        </row>
        <row r="204">
          <cell r="A204" t="str">
            <v>662.2</v>
          </cell>
          <cell r="B204" t="str">
            <v>TUBERIA CORRUGADA DE ACERO CON RECUBRIMIENTO BITUMINOSO, DE LAMINA CALIBRE___ Y DIAMETRO ___(mm)</v>
          </cell>
          <cell r="C204" t="str">
            <v>m</v>
          </cell>
          <cell r="E204">
            <v>0</v>
          </cell>
          <cell r="F204" t="str">
            <v>3.6.6.14</v>
          </cell>
        </row>
        <row r="205">
          <cell r="A205" t="str">
            <v>670.1</v>
          </cell>
          <cell r="B205" t="str">
            <v xml:space="preserve">DISIPADORES DE ENERGÍA Y SEDIMENTADORES EN GAVIONES          </v>
          </cell>
          <cell r="C205" t="str">
            <v>m³</v>
          </cell>
          <cell r="D205" t="str">
            <v>3.6.6.15.1</v>
          </cell>
          <cell r="E205">
            <v>140329</v>
          </cell>
          <cell r="F205" t="str">
            <v>3.6.6.15.2</v>
          </cell>
        </row>
        <row r="206">
          <cell r="A206" t="str">
            <v>670.2</v>
          </cell>
          <cell r="B206" t="str">
            <v>DISIPADORES DE ENERGIA Y SEDIMENTADORES EN CONCRETO CICLOPEO</v>
          </cell>
          <cell r="C206" t="str">
            <v>m³</v>
          </cell>
          <cell r="D206" t="str">
            <v>3.6.6.15.2</v>
          </cell>
          <cell r="E206">
            <v>361650</v>
          </cell>
          <cell r="F206" t="str">
            <v>3.6.6.15.2</v>
          </cell>
        </row>
        <row r="207">
          <cell r="A207" t="str">
            <v>671.1</v>
          </cell>
          <cell r="B207" t="str">
            <v xml:space="preserve">CUNETA DE CONCRETO FUNDIDA EN EL LUGAR            </v>
          </cell>
          <cell r="C207" t="str">
            <v>m³</v>
          </cell>
          <cell r="D207" t="str">
            <v>3.6.6.16.2</v>
          </cell>
          <cell r="E207">
            <v>685749</v>
          </cell>
          <cell r="F207" t="str">
            <v>3.6.6.16.1</v>
          </cell>
        </row>
        <row r="208">
          <cell r="A208" t="str">
            <v>671.2</v>
          </cell>
          <cell r="B208" t="str">
            <v>CUNETA PREFABRICADA DE CONCRETO</v>
          </cell>
          <cell r="C208" t="str">
            <v>m</v>
          </cell>
          <cell r="E208">
            <v>253361</v>
          </cell>
          <cell r="F208" t="str">
            <v>3.6.6.16.8</v>
          </cell>
        </row>
        <row r="209">
          <cell r="A209" t="str">
            <v>672.1</v>
          </cell>
          <cell r="B209" t="str">
            <v>BORDILLO DE CONCRETO</v>
          </cell>
          <cell r="C209" t="str">
            <v>m</v>
          </cell>
          <cell r="D209" t="str">
            <v>3.6.6.17.1</v>
          </cell>
          <cell r="E209">
            <v>54134</v>
          </cell>
          <cell r="F209" t="str">
            <v>3.6.6.19.2</v>
          </cell>
        </row>
        <row r="210">
          <cell r="A210" t="str">
            <v>673.1</v>
          </cell>
          <cell r="B210" t="str">
            <v>MATERIAL GRANULAR FILTRANTE</v>
          </cell>
          <cell r="C210" t="str">
            <v>m³</v>
          </cell>
          <cell r="D210" t="str">
            <v>3.6.8.2</v>
          </cell>
          <cell r="E210">
            <v>62791</v>
          </cell>
          <cell r="F210" t="str">
            <v>3.6.6.19.2</v>
          </cell>
        </row>
        <row r="211">
          <cell r="A211" t="str">
            <v>673.2</v>
          </cell>
          <cell r="B211" t="str">
            <v>GEOTEXTIL</v>
          </cell>
          <cell r="C211" t="str">
            <v>m²</v>
          </cell>
          <cell r="D211" t="str">
            <v>3.6.8.1.1</v>
          </cell>
          <cell r="E211">
            <v>5991</v>
          </cell>
          <cell r="F211" t="str">
            <v> 3.6.8.2.4 </v>
          </cell>
        </row>
        <row r="212">
          <cell r="A212" t="str">
            <v>673.3</v>
          </cell>
          <cell r="B212" t="str">
            <v>MATERIAL DE COBERTURA</v>
          </cell>
          <cell r="C212" t="str">
            <v>m³</v>
          </cell>
          <cell r="E212">
            <v>72357</v>
          </cell>
          <cell r="F212" t="str">
            <v>3.6.8.1.2</v>
          </cell>
        </row>
        <row r="213">
          <cell r="A213" t="str">
            <v>674.1</v>
          </cell>
          <cell r="B213" t="str">
            <v xml:space="preserve">DREN HORIZONTAL DE LONGITUD MENOR O IGUAL A DIEZ (10) METROS     </v>
          </cell>
          <cell r="C213" t="str">
            <v>m</v>
          </cell>
          <cell r="E213">
            <v>156054</v>
          </cell>
          <cell r="F213" t="str">
            <v>3.6.6.20.1</v>
          </cell>
        </row>
        <row r="214">
          <cell r="A214" t="str">
            <v>674.2</v>
          </cell>
          <cell r="B214" t="str">
            <v xml:space="preserve">DREN HORIZONTAL DE LONGITUD MAYOR A DIEZ (10) METROS     </v>
          </cell>
          <cell r="C214" t="str">
            <v>m</v>
          </cell>
          <cell r="E214">
            <v>228556</v>
          </cell>
          <cell r="F214" t="str">
            <v>3.6.6.20.2</v>
          </cell>
        </row>
        <row r="215">
          <cell r="A215" t="str">
            <v>680.1</v>
          </cell>
          <cell r="B215" t="str">
            <v>ESCAMAS EN CONCRETO</v>
          </cell>
          <cell r="C215" t="str">
            <v>m²</v>
          </cell>
          <cell r="D215" t="str">
            <v>3.6.6.20.1</v>
          </cell>
          <cell r="E215">
            <v>0</v>
          </cell>
          <cell r="F215" t="str">
            <v>3.6.6.20.1</v>
          </cell>
        </row>
        <row r="216">
          <cell r="A216" t="str">
            <v>680.2</v>
          </cell>
          <cell r="B216" t="str">
            <v>ARMADURA GALVANIZADA</v>
          </cell>
          <cell r="C216" t="str">
            <v>m</v>
          </cell>
          <cell r="D216" t="str">
            <v>3.6.6.20.2</v>
          </cell>
          <cell r="E216">
            <v>0</v>
          </cell>
          <cell r="F216" t="str">
            <v>3.6.6.20.2</v>
          </cell>
        </row>
        <row r="217">
          <cell r="A217" t="str">
            <v>680.3</v>
          </cell>
          <cell r="B217" t="str">
            <v>RELLENO GRANULAR PARA TIERRA ARMADA</v>
          </cell>
          <cell r="C217" t="str">
            <v>m³</v>
          </cell>
          <cell r="D217" t="str">
            <v>3.6.6.20.3</v>
          </cell>
          <cell r="E217">
            <v>87790</v>
          </cell>
          <cell r="F217" t="str">
            <v>3.6.6.20.3</v>
          </cell>
        </row>
        <row r="218">
          <cell r="A218" t="str">
            <v>681.1</v>
          </cell>
          <cell r="B218" t="str">
            <v>GAVION</v>
          </cell>
          <cell r="C218" t="str">
            <v>m³</v>
          </cell>
          <cell r="D218" t="str">
            <v>3.6.6.21.1</v>
          </cell>
          <cell r="E218">
            <v>123066</v>
          </cell>
          <cell r="F218" t="str">
            <v xml:space="preserve">3.6.6.21.1  </v>
          </cell>
        </row>
        <row r="219">
          <cell r="A219" t="str">
            <v>682.1</v>
          </cell>
          <cell r="B219" t="str">
            <v>COLCHOGAVIÓN</v>
          </cell>
          <cell r="C219" t="str">
            <v>m³</v>
          </cell>
          <cell r="E219">
            <v>115057</v>
          </cell>
          <cell r="F219" t="str">
            <v>3.2.7.5.3</v>
          </cell>
        </row>
        <row r="220">
          <cell r="A220" t="str">
            <v>690.1</v>
          </cell>
          <cell r="B220" t="str">
            <v xml:space="preserve">IMPERMEABILIZACIÓN DE ESTRUCTURAS            </v>
          </cell>
          <cell r="C220" t="str">
            <v>m²</v>
          </cell>
          <cell r="E220">
            <v>22774</v>
          </cell>
          <cell r="F220" t="str">
            <v>3.6.7.1.1</v>
          </cell>
        </row>
        <row r="221">
          <cell r="A221" t="str">
            <v>700.1</v>
          </cell>
          <cell r="B221" t="str">
            <v xml:space="preserve">LÍNEA DE DEMARCACIÓN CON PINTURA EN FRÍO    </v>
          </cell>
          <cell r="C221" t="str">
            <v>m</v>
          </cell>
          <cell r="E221">
            <v>1634</v>
          </cell>
          <cell r="F221" t="str">
            <v>3.6.7.1.1</v>
          </cell>
        </row>
        <row r="222">
          <cell r="A222" t="str">
            <v>700.2</v>
          </cell>
          <cell r="B222" t="str">
            <v>LÍNEA DE DEMARCACIÓN CON RESINA TERMOPLÁSTICA</v>
          </cell>
          <cell r="C222" t="str">
            <v>m</v>
          </cell>
          <cell r="E222">
            <v>1815</v>
          </cell>
          <cell r="F222" t="str">
            <v>3.6.7.1.6</v>
          </cell>
        </row>
        <row r="223">
          <cell r="A223" t="str">
            <v>700.3</v>
          </cell>
          <cell r="B223" t="str">
            <v>MARCA VIAL CON PINTURA EN FRÍO</v>
          </cell>
          <cell r="C223" t="str">
            <v>m²</v>
          </cell>
          <cell r="E223">
            <v>35082</v>
          </cell>
          <cell r="F223" t="str">
            <v> 3.6.7.1.2</v>
          </cell>
        </row>
        <row r="224">
          <cell r="A224" t="str">
            <v>700.4</v>
          </cell>
          <cell r="B224" t="str">
            <v xml:space="preserve">MARCA VIAL CON RESINA TERMOPLÁSTICA    </v>
          </cell>
          <cell r="C224" t="str">
            <v>m²</v>
          </cell>
          <cell r="D224" t="str">
            <v>3.6.7.1.6</v>
          </cell>
          <cell r="E224">
            <v>36564</v>
          </cell>
          <cell r="F224" t="str">
            <v>3.6.7.1.6</v>
          </cell>
        </row>
        <row r="225">
          <cell r="A225" t="str">
            <v>700P</v>
          </cell>
          <cell r="B225" t="str">
            <v>BANDAS SONORAS REDUCTORAS DE VELOCIDAD</v>
          </cell>
          <cell r="C225" t="str">
            <v>m²</v>
          </cell>
          <cell r="E225">
            <v>369788</v>
          </cell>
          <cell r="F225" t="str">
            <v>3.6.7</v>
          </cell>
        </row>
        <row r="226">
          <cell r="A226" t="str">
            <v>701.1</v>
          </cell>
          <cell r="B226" t="str">
            <v>TACHA REFLECTIVA</v>
          </cell>
          <cell r="C226" t="str">
            <v>u</v>
          </cell>
          <cell r="D226" t="str">
            <v>3.6.7.2.1</v>
          </cell>
          <cell r="E226">
            <v>10119</v>
          </cell>
          <cell r="F226" t="str">
            <v>3.6.7.2.1</v>
          </cell>
        </row>
        <row r="227">
          <cell r="A227" t="str">
            <v>710.1</v>
          </cell>
          <cell r="B227" t="str">
            <v>SEÑAL VERTICAL DE TRANSITO TIPO _____</v>
          </cell>
          <cell r="C227" t="str">
            <v>u</v>
          </cell>
          <cell r="D227" t="str">
            <v>3.6.7.3.13</v>
          </cell>
          <cell r="E227">
            <v>296826</v>
          </cell>
          <cell r="F227" t="str">
            <v>3.6.7.3.13</v>
          </cell>
        </row>
        <row r="228">
          <cell r="A228" t="str">
            <v>710.2</v>
          </cell>
          <cell r="B228" t="str">
            <v xml:space="preserve">SEÑAL VERTICAL DE TRANSITO TIPO ____ </v>
          </cell>
          <cell r="C228" t="str">
            <v>m²</v>
          </cell>
          <cell r="D228" t="str">
            <v>3.6.7.3.22</v>
          </cell>
          <cell r="E228">
            <v>558655</v>
          </cell>
          <cell r="F228" t="str">
            <v>3.6.7.3</v>
          </cell>
        </row>
        <row r="229">
          <cell r="A229" t="str">
            <v>720.1</v>
          </cell>
          <cell r="B229" t="str">
            <v>POSTE DE REFERENCIA</v>
          </cell>
          <cell r="C229" t="str">
            <v>u</v>
          </cell>
          <cell r="D229" t="str">
            <v>3.6.7.4.1</v>
          </cell>
          <cell r="E229">
            <v>199943</v>
          </cell>
          <cell r="F229" t="str">
            <v>3.6.7.4.1</v>
          </cell>
        </row>
        <row r="230">
          <cell r="A230" t="str">
            <v>730.1</v>
          </cell>
          <cell r="B230" t="str">
            <v>DEFENSAS METALICAS</v>
          </cell>
          <cell r="C230" t="str">
            <v>m</v>
          </cell>
          <cell r="D230" t="str">
            <v>3.6.7.5.1</v>
          </cell>
          <cell r="E230">
            <v>378076</v>
          </cell>
          <cell r="F230" t="str">
            <v>3.6.7.5.1</v>
          </cell>
        </row>
        <row r="231">
          <cell r="A231" t="str">
            <v>730.2</v>
          </cell>
          <cell r="B231" t="str">
            <v>SECCION FINAL</v>
          </cell>
          <cell r="C231" t="str">
            <v>u</v>
          </cell>
          <cell r="D231" t="str">
            <v>3.6.7.5.2</v>
          </cell>
          <cell r="E231">
            <v>81239</v>
          </cell>
          <cell r="F231" t="str">
            <v>3.6.7.5.2</v>
          </cell>
        </row>
        <row r="232">
          <cell r="A232" t="str">
            <v>730.3</v>
          </cell>
          <cell r="B232" t="str">
            <v>SECCION DE TOPE</v>
          </cell>
          <cell r="C232" t="str">
            <v>u</v>
          </cell>
          <cell r="D232" t="str">
            <v>3.6.7.5.3</v>
          </cell>
          <cell r="E232">
            <v>81350</v>
          </cell>
          <cell r="F232" t="str">
            <v>3.6.7.5.3</v>
          </cell>
        </row>
        <row r="233">
          <cell r="A233" t="str">
            <v>740.1</v>
          </cell>
          <cell r="B233" t="str">
            <v>CAPTAFAROS</v>
          </cell>
          <cell r="C233" t="str">
            <v>u</v>
          </cell>
          <cell r="D233" t="str">
            <v>3.6.7.6.1</v>
          </cell>
          <cell r="E233">
            <v>11007</v>
          </cell>
          <cell r="F233" t="str">
            <v>3.6.7.6.1</v>
          </cell>
        </row>
        <row r="234">
          <cell r="A234" t="str">
            <v>800.1</v>
          </cell>
          <cell r="B234" t="str">
            <v>CERCA DE ALAMBRE DE PUAS CON POSTES DE MADERA</v>
          </cell>
          <cell r="C234" t="str">
            <v>m</v>
          </cell>
          <cell r="D234" t="str">
            <v>3.6.9.1.1</v>
          </cell>
          <cell r="E234">
            <v>13335</v>
          </cell>
          <cell r="F234" t="str">
            <v>3.6.9.1.4</v>
          </cell>
        </row>
        <row r="235">
          <cell r="A235" t="str">
            <v>800.2</v>
          </cell>
          <cell r="B235" t="str">
            <v>CERCA DE ALAMBRE DE PUAS CON POSTES DE CONCRETO</v>
          </cell>
          <cell r="C235" t="str">
            <v>m</v>
          </cell>
          <cell r="D235" t="str">
            <v>3.6.9.1.2</v>
          </cell>
          <cell r="E235">
            <v>22764</v>
          </cell>
          <cell r="F235" t="str">
            <v>3.6.9.1.10</v>
          </cell>
        </row>
        <row r="236">
          <cell r="A236" t="str">
            <v>800.3</v>
          </cell>
          <cell r="B236" t="str">
            <v>CERCAS DE MALLA CON POSTES DE MADERA</v>
          </cell>
          <cell r="C236" t="str">
            <v>m</v>
          </cell>
          <cell r="E236">
            <v>35100</v>
          </cell>
          <cell r="F236" t="str">
            <v>3.6.9.1.6</v>
          </cell>
        </row>
        <row r="237">
          <cell r="A237" t="str">
            <v>800.4</v>
          </cell>
          <cell r="B237" t="str">
            <v>CERCAS DE MALLA CON POSTES DE CONCRETO</v>
          </cell>
          <cell r="C237" t="str">
            <v>m</v>
          </cell>
          <cell r="D237" t="str">
            <v>3.6.9.1.28</v>
          </cell>
          <cell r="E237">
            <v>44272</v>
          </cell>
          <cell r="F237" t="str">
            <v>3.6.9.1.13</v>
          </cell>
        </row>
        <row r="238">
          <cell r="A238" t="str">
            <v>800P</v>
          </cell>
          <cell r="B238" t="str">
            <v>CERRAMIENTO EN MALLA ESLABONADA</v>
          </cell>
          <cell r="C238" t="str">
            <v>m</v>
          </cell>
          <cell r="E238">
            <v>125901.58000000002</v>
          </cell>
          <cell r="F238" t="str">
            <v>3.6.9.1.30</v>
          </cell>
        </row>
        <row r="239">
          <cell r="A239" t="str">
            <v>801.1</v>
          </cell>
          <cell r="B239" t="str">
            <v>ROCERIA</v>
          </cell>
          <cell r="C239" t="str">
            <v>Ha</v>
          </cell>
          <cell r="E239">
            <v>513209</v>
          </cell>
          <cell r="F239" t="str">
            <v>3.6.1.2</v>
          </cell>
        </row>
        <row r="240">
          <cell r="A240" t="str">
            <v>801.2</v>
          </cell>
          <cell r="B240" t="str">
            <v>LIMPIEZA DE BERMAS</v>
          </cell>
          <cell r="C240" t="str">
            <v>m²</v>
          </cell>
          <cell r="E240">
            <v>84</v>
          </cell>
          <cell r="F240" t="str">
            <v>3.6.9.4.12</v>
          </cell>
        </row>
        <row r="241">
          <cell r="A241" t="str">
            <v>801.3</v>
          </cell>
          <cell r="B241" t="str">
            <v>LIMPIEZA A MANO DE CUNETAS EN TIERRA</v>
          </cell>
          <cell r="C241" t="str">
            <v>m</v>
          </cell>
          <cell r="E241">
            <v>361</v>
          </cell>
          <cell r="F241" t="str">
            <v>3.6.9.4.12</v>
          </cell>
        </row>
        <row r="242">
          <cell r="A242" t="str">
            <v>801.4</v>
          </cell>
          <cell r="B242" t="str">
            <v>LIMPIEZA A MANO DE CUNETAS EN CONCRETO</v>
          </cell>
          <cell r="C242" t="str">
            <v>m</v>
          </cell>
          <cell r="D242" t="str">
            <v>3.6.9.4.11</v>
          </cell>
          <cell r="E242">
            <v>303</v>
          </cell>
          <cell r="F242" t="str">
            <v>3.6.9.4.12</v>
          </cell>
        </row>
        <row r="243">
          <cell r="A243" t="str">
            <v>801.5</v>
          </cell>
          <cell r="B243" t="str">
            <v>LIMPIEZA A MANO DE ENCOLES Y DESCOLES</v>
          </cell>
          <cell r="C243" t="str">
            <v>m</v>
          </cell>
          <cell r="E243">
            <v>891</v>
          </cell>
          <cell r="F243" t="str">
            <v>3.6.9.4.8</v>
          </cell>
        </row>
        <row r="244">
          <cell r="A244" t="str">
            <v>801.6</v>
          </cell>
          <cell r="B244" t="str">
            <v>LIMPIEZA A MANO DE ALCANTARILLAS DE TUBO DE 600 O 900 mm</v>
          </cell>
          <cell r="C244" t="str">
            <v>u</v>
          </cell>
          <cell r="D244" t="str">
            <v>3.6.9.4.3</v>
          </cell>
          <cell r="E244">
            <v>25253</v>
          </cell>
          <cell r="F244" t="str">
            <v>3.6.9.4.10</v>
          </cell>
        </row>
        <row r="245">
          <cell r="A245" t="str">
            <v>801.7</v>
          </cell>
          <cell r="B245" t="str">
            <v>LIMPIEZA A MANO DE PONTONES Y PUENTES</v>
          </cell>
          <cell r="C245" t="str">
            <v>m</v>
          </cell>
          <cell r="E245">
            <v>631</v>
          </cell>
          <cell r="F245" t="str">
            <v>3.6.9.4</v>
          </cell>
        </row>
        <row r="246">
          <cell r="A246" t="str">
            <v>810.1</v>
          </cell>
          <cell r="B246" t="str">
            <v xml:space="preserve"> PROTECCIÓN DE TALUDES CON BLOQUE DE CÉSPED</v>
          </cell>
          <cell r="C246" t="str">
            <v>m²</v>
          </cell>
          <cell r="D246" t="str">
            <v>3.6.9.2.1</v>
          </cell>
          <cell r="E246">
            <v>11361</v>
          </cell>
          <cell r="F246" t="str">
            <v>3.6.9.2.1</v>
          </cell>
        </row>
        <row r="247">
          <cell r="A247" t="str">
            <v>810.2</v>
          </cell>
          <cell r="B247" t="str">
            <v>PROTECCIÓN DE TALUDES CON TIERRA ORGÁNICA</v>
          </cell>
          <cell r="C247" t="str">
            <v>m²</v>
          </cell>
          <cell r="D247" t="str">
            <v>3.6.9.2.2</v>
          </cell>
          <cell r="E247">
            <v>9406</v>
          </cell>
          <cell r="F247" t="str">
            <v>3.6.9.2.2</v>
          </cell>
        </row>
        <row r="248">
          <cell r="A248" t="str">
            <v>810.3</v>
          </cell>
          <cell r="B248" t="str">
            <v>PROTECCIÓN DE TALUD CON HIDROSIEMBRA CONTROLADA</v>
          </cell>
          <cell r="C248" t="str">
            <v>m²</v>
          </cell>
          <cell r="E248">
            <v>53464</v>
          </cell>
          <cell r="F248" t="str">
            <v>3.2.9.1.1</v>
          </cell>
        </row>
        <row r="249">
          <cell r="A249" t="str">
            <v>811.1</v>
          </cell>
          <cell r="B249" t="str">
            <v xml:space="preserve">PRODUCTO ENROLLADO PARA CONTROL DE EROSIÓN DEL TIPO ________         </v>
          </cell>
          <cell r="C249" t="str">
            <v>m²</v>
          </cell>
          <cell r="E249">
            <v>17697</v>
          </cell>
          <cell r="F249" t="str">
            <v>3.2.10.1</v>
          </cell>
        </row>
        <row r="250">
          <cell r="A250" t="str">
            <v>812.1</v>
          </cell>
          <cell r="B250" t="str">
            <v>RECUBRIMIENTO CON MALLA Y MORTERO 1:4 DE e= ___ cm.</v>
          </cell>
          <cell r="C250" t="str">
            <v>m²</v>
          </cell>
          <cell r="E250">
            <v>61360</v>
          </cell>
          <cell r="F250" t="str">
            <v>3.3.6.10.3 </v>
          </cell>
        </row>
        <row r="251">
          <cell r="A251" t="str">
            <v>900.1</v>
          </cell>
          <cell r="B251" t="str">
            <v>TRANSPORTE DE MATERIALES PROVENIENTES DE LA EXCAVACIÓN DE LA EXPLANACIÓN, CANALES Y PRESTAMOS, ENTRE CIEN METROS (100 m) Y MIL METROS  (1000m) DE DISTANCIA</v>
          </cell>
          <cell r="C251" t="str">
            <v>m³ -E</v>
          </cell>
          <cell r="D251" t="str">
            <v>3.6.9.3.1</v>
          </cell>
          <cell r="E251">
            <v>888</v>
          </cell>
          <cell r="F251" t="str">
            <v xml:space="preserve">3.6.9.3.1   </v>
          </cell>
        </row>
        <row r="252">
          <cell r="A252" t="str">
            <v>900.2</v>
          </cell>
          <cell r="B252" t="str">
            <v>TRANSPORTE DE MATERIALES PROVENIENTES DE LA EXCAVACIÓN DE LA EXPLANACIÓN, CANALES Y PRESTAMOS, PARA DISTANCIAS MAYORES DE MIL METROS  (1000m)</v>
          </cell>
          <cell r="C252" t="str">
            <v>m³ - km</v>
          </cell>
          <cell r="E252">
            <v>1183</v>
          </cell>
          <cell r="F252" t="str">
            <v xml:space="preserve">3.6.9.3.1   </v>
          </cell>
        </row>
        <row r="253">
          <cell r="A253" t="str">
            <v>900.3</v>
          </cell>
          <cell r="B253" t="str">
            <v>TRANSPORTE DE MATERIALES PROVENIENTES DE DERRUMBES</v>
          </cell>
          <cell r="C253" t="str">
            <v>m³ - km</v>
          </cell>
          <cell r="E253">
            <v>1420</v>
          </cell>
          <cell r="F253" t="str">
            <v xml:space="preserve">3.6.9.3.1   </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Set>
  </externalBook>
</externalLink>
</file>

<file path=xl/externalLinks/externalLink156.xml><?xml version="1.0" encoding="utf-8"?>
<externalLink xmlns="http://schemas.openxmlformats.org/spreadsheetml/2006/main">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57.xml><?xml version="1.0" encoding="utf-8"?>
<externalLink xmlns="http://schemas.openxmlformats.org/spreadsheetml/2006/main">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dimension ref="A1:C35"/>
  <sheetViews>
    <sheetView view="pageBreakPreview" topLeftCell="A29" zoomScale="86" zoomScaleSheetLayoutView="86" workbookViewId="0">
      <selection activeCell="C34" sqref="C34"/>
    </sheetView>
  </sheetViews>
  <sheetFormatPr baseColWidth="10" defaultColWidth="11.42578125" defaultRowHeight="15"/>
  <cols>
    <col min="2" max="2" width="43.28515625" style="19" customWidth="1"/>
    <col min="3" max="3" width="91.7109375" style="19" customWidth="1"/>
  </cols>
  <sheetData>
    <row r="1" spans="1:3">
      <c r="A1" s="239" t="s">
        <v>55</v>
      </c>
      <c r="B1" s="239"/>
      <c r="C1" s="16" t="s">
        <v>56</v>
      </c>
    </row>
    <row r="2" spans="1:3">
      <c r="A2" s="17">
        <v>1</v>
      </c>
      <c r="B2" s="16" t="s">
        <v>57</v>
      </c>
      <c r="C2" s="222" t="s">
        <v>261</v>
      </c>
    </row>
    <row r="3" spans="1:3" ht="45">
      <c r="A3" s="17">
        <v>2</v>
      </c>
      <c r="B3" s="16" t="s">
        <v>58</v>
      </c>
      <c r="C3" s="222" t="s">
        <v>262</v>
      </c>
    </row>
    <row r="4" spans="1:3">
      <c r="A4" s="17">
        <v>3</v>
      </c>
      <c r="B4" s="16" t="s">
        <v>59</v>
      </c>
      <c r="C4" s="222" t="s">
        <v>263</v>
      </c>
    </row>
    <row r="5" spans="1:3">
      <c r="A5" s="17">
        <v>4</v>
      </c>
      <c r="B5" s="16" t="s">
        <v>60</v>
      </c>
      <c r="C5" s="222" t="s">
        <v>231</v>
      </c>
    </row>
    <row r="6" spans="1:3" ht="30">
      <c r="A6" s="17">
        <v>5</v>
      </c>
      <c r="B6" s="16" t="s">
        <v>61</v>
      </c>
      <c r="C6" s="222" t="s">
        <v>264</v>
      </c>
    </row>
    <row r="7" spans="1:3">
      <c r="A7" s="17">
        <v>6</v>
      </c>
      <c r="B7" s="16" t="s">
        <v>62</v>
      </c>
      <c r="C7" s="222">
        <v>18</v>
      </c>
    </row>
    <row r="8" spans="1:3" ht="30">
      <c r="A8" s="17">
        <v>7</v>
      </c>
      <c r="B8" s="16" t="s">
        <v>63</v>
      </c>
      <c r="C8" s="222" t="s">
        <v>265</v>
      </c>
    </row>
    <row r="9" spans="1:3" ht="30">
      <c r="A9" s="17">
        <v>8</v>
      </c>
      <c r="B9" s="16" t="s">
        <v>64</v>
      </c>
      <c r="C9" s="222" t="s">
        <v>263</v>
      </c>
    </row>
    <row r="10" spans="1:3">
      <c r="A10" s="17">
        <v>9</v>
      </c>
      <c r="B10" s="16" t="s">
        <v>65</v>
      </c>
      <c r="C10" s="222" t="s">
        <v>266</v>
      </c>
    </row>
    <row r="11" spans="1:3">
      <c r="A11" s="17">
        <v>10</v>
      </c>
      <c r="B11" s="16" t="s">
        <v>66</v>
      </c>
      <c r="C11" s="222" t="s">
        <v>266</v>
      </c>
    </row>
    <row r="12" spans="1:3">
      <c r="A12" s="17">
        <v>11</v>
      </c>
      <c r="B12" s="16" t="s">
        <v>67</v>
      </c>
      <c r="C12" s="222" t="s">
        <v>190</v>
      </c>
    </row>
    <row r="13" spans="1:3">
      <c r="A13" s="17">
        <v>12</v>
      </c>
      <c r="B13" s="16" t="s">
        <v>68</v>
      </c>
      <c r="C13" s="222">
        <v>5</v>
      </c>
    </row>
    <row r="14" spans="1:3">
      <c r="A14" s="17">
        <v>13</v>
      </c>
      <c r="B14" s="16" t="s">
        <v>69</v>
      </c>
      <c r="C14" s="222" t="s">
        <v>232</v>
      </c>
    </row>
    <row r="15" spans="1:3">
      <c r="A15" s="17">
        <v>14</v>
      </c>
      <c r="B15" s="16" t="s">
        <v>70</v>
      </c>
      <c r="C15" s="223">
        <v>0.1</v>
      </c>
    </row>
    <row r="16" spans="1:3">
      <c r="A16" s="17">
        <v>15</v>
      </c>
      <c r="B16" s="16" t="s">
        <v>71</v>
      </c>
      <c r="C16" s="222" t="s">
        <v>267</v>
      </c>
    </row>
    <row r="17" spans="1:3" ht="30">
      <c r="A17" s="17">
        <v>16</v>
      </c>
      <c r="B17" s="16" t="s">
        <v>72</v>
      </c>
      <c r="C17" s="222" t="s">
        <v>268</v>
      </c>
    </row>
    <row r="18" spans="1:3">
      <c r="A18" s="17">
        <v>17</v>
      </c>
      <c r="B18" s="16" t="s">
        <v>73</v>
      </c>
      <c r="C18" s="222">
        <v>0</v>
      </c>
    </row>
    <row r="19" spans="1:3" ht="30">
      <c r="A19" s="17">
        <v>18</v>
      </c>
      <c r="B19" s="16" t="s">
        <v>74</v>
      </c>
      <c r="C19" s="222" t="s">
        <v>269</v>
      </c>
    </row>
    <row r="20" spans="1:3" ht="30">
      <c r="A20" s="17">
        <v>19</v>
      </c>
      <c r="B20" s="16" t="s">
        <v>75</v>
      </c>
      <c r="C20" s="222" t="s">
        <v>269</v>
      </c>
    </row>
    <row r="21" spans="1:3">
      <c r="A21" s="17">
        <v>20</v>
      </c>
      <c r="B21" s="16" t="s">
        <v>76</v>
      </c>
      <c r="C21" s="222" t="s">
        <v>269</v>
      </c>
    </row>
    <row r="22" spans="1:3">
      <c r="A22" s="17">
        <v>21</v>
      </c>
      <c r="B22" s="16" t="s">
        <v>77</v>
      </c>
      <c r="C22" s="222" t="s">
        <v>269</v>
      </c>
    </row>
    <row r="23" spans="1:3">
      <c r="A23" s="17">
        <v>22</v>
      </c>
      <c r="B23" s="16" t="s">
        <v>78</v>
      </c>
      <c r="C23" s="222" t="s">
        <v>269</v>
      </c>
    </row>
    <row r="24" spans="1:3">
      <c r="A24" s="17">
        <v>23</v>
      </c>
      <c r="B24" s="16" t="s">
        <v>79</v>
      </c>
      <c r="C24" s="222" t="s">
        <v>269</v>
      </c>
    </row>
    <row r="25" spans="1:3">
      <c r="A25" s="17">
        <v>24</v>
      </c>
      <c r="B25" s="16" t="s">
        <v>80</v>
      </c>
      <c r="C25" s="222" t="s">
        <v>269</v>
      </c>
    </row>
    <row r="26" spans="1:3">
      <c r="A26" s="17">
        <v>25</v>
      </c>
      <c r="B26" s="16" t="s">
        <v>81</v>
      </c>
      <c r="C26" s="222" t="s">
        <v>269</v>
      </c>
    </row>
    <row r="27" spans="1:3" ht="30">
      <c r="A27" s="17">
        <v>26</v>
      </c>
      <c r="B27" s="16" t="s">
        <v>82</v>
      </c>
      <c r="C27" s="222" t="s">
        <v>269</v>
      </c>
    </row>
    <row r="28" spans="1:3">
      <c r="A28" s="17">
        <v>27</v>
      </c>
      <c r="B28" s="16" t="s">
        <v>83</v>
      </c>
      <c r="C28" s="222" t="s">
        <v>269</v>
      </c>
    </row>
    <row r="29" spans="1:3">
      <c r="A29" s="17">
        <v>28</v>
      </c>
      <c r="B29" s="16" t="s">
        <v>84</v>
      </c>
      <c r="C29" s="222" t="s">
        <v>269</v>
      </c>
    </row>
    <row r="30" spans="1:3" ht="30">
      <c r="A30" s="17">
        <v>29</v>
      </c>
      <c r="B30" s="16" t="s">
        <v>85</v>
      </c>
      <c r="C30" s="222" t="s">
        <v>269</v>
      </c>
    </row>
    <row r="31" spans="1:3" ht="30">
      <c r="A31" s="17">
        <v>30</v>
      </c>
      <c r="B31" s="16" t="s">
        <v>86</v>
      </c>
      <c r="C31" s="222" t="s">
        <v>269</v>
      </c>
    </row>
    <row r="32" spans="1:3">
      <c r="A32" s="17">
        <v>31</v>
      </c>
      <c r="B32" s="222" t="s">
        <v>230</v>
      </c>
      <c r="C32" s="222">
        <v>38</v>
      </c>
    </row>
    <row r="33" spans="1:3">
      <c r="A33" s="17">
        <v>32</v>
      </c>
      <c r="B33" s="222" t="s">
        <v>270</v>
      </c>
      <c r="C33" s="222">
        <v>468</v>
      </c>
    </row>
    <row r="34" spans="1:3" ht="298.5" customHeight="1">
      <c r="A34" s="17">
        <v>33</v>
      </c>
      <c r="B34" s="18" t="s">
        <v>87</v>
      </c>
      <c r="C34" s="222"/>
    </row>
    <row r="35" spans="1:3">
      <c r="C35" s="224"/>
    </row>
  </sheetData>
  <mergeCells count="1">
    <mergeCell ref="A1:B1"/>
  </mergeCells>
  <pageMargins left="0.7" right="0.7" top="0.75" bottom="0.75" header="0.3" footer="0.3"/>
  <pageSetup scale="70" orientation="portrait" r:id="rId1"/>
  <drawing r:id="rId2"/>
</worksheet>
</file>

<file path=xl/worksheets/sheet2.xml><?xml version="1.0" encoding="utf-8"?>
<worksheet xmlns="http://schemas.openxmlformats.org/spreadsheetml/2006/main" xmlns:r="http://schemas.openxmlformats.org/officeDocument/2006/relationships">
  <sheetPr>
    <pageSetUpPr fitToPage="1"/>
  </sheetPr>
  <dimension ref="A1:M70"/>
  <sheetViews>
    <sheetView showGridLines="0" tabSelected="1" view="pageBreakPreview" zoomScaleSheetLayoutView="100" workbookViewId="0">
      <selection activeCell="E26" sqref="E26"/>
    </sheetView>
  </sheetViews>
  <sheetFormatPr baseColWidth="10" defaultColWidth="11.42578125" defaultRowHeight="16.5"/>
  <cols>
    <col min="1" max="1" width="10" style="1" customWidth="1"/>
    <col min="2" max="2" width="11.28515625" style="1" customWidth="1"/>
    <col min="3" max="3" width="16.140625" style="15" customWidth="1"/>
    <col min="4" max="4" width="17.42578125" style="1" customWidth="1"/>
    <col min="5" max="5" width="32.140625" style="1" customWidth="1"/>
    <col min="6" max="6" width="42.140625" style="1" customWidth="1"/>
    <col min="7" max="7" width="8.7109375" style="1" customWidth="1"/>
    <col min="8" max="8" width="18.85546875" style="1" customWidth="1"/>
    <col min="9" max="9" width="23.85546875" style="1" customWidth="1"/>
    <col min="10" max="10" width="12.140625" style="1" customWidth="1"/>
    <col min="11" max="11" width="13.85546875" style="1" customWidth="1"/>
    <col min="12" max="12" width="20.42578125" style="1" customWidth="1"/>
    <col min="13" max="13" width="19.42578125" style="1" bestFit="1" customWidth="1"/>
    <col min="14" max="16384" width="11.42578125" style="1"/>
  </cols>
  <sheetData>
    <row r="1" spans="1:13" ht="17.25" customHeight="1">
      <c r="A1" s="240"/>
      <c r="B1" s="241"/>
      <c r="C1" s="244"/>
      <c r="D1" s="244"/>
      <c r="E1" s="244"/>
      <c r="F1" s="244"/>
      <c r="G1" s="244"/>
      <c r="H1" s="244"/>
      <c r="I1" s="244"/>
      <c r="J1" s="246"/>
      <c r="K1" s="247"/>
    </row>
    <row r="2" spans="1:13" ht="20.25" customHeight="1">
      <c r="A2" s="242"/>
      <c r="B2" s="243"/>
      <c r="C2" s="245"/>
      <c r="D2" s="245"/>
      <c r="E2" s="245"/>
      <c r="F2" s="245"/>
      <c r="G2" s="245"/>
      <c r="H2" s="245"/>
      <c r="I2" s="245"/>
      <c r="J2" s="248"/>
      <c r="K2" s="249"/>
    </row>
    <row r="3" spans="1:13" ht="17.25" customHeight="1">
      <c r="A3" s="242"/>
      <c r="B3" s="243"/>
      <c r="C3" s="245"/>
      <c r="D3" s="245"/>
      <c r="E3" s="245"/>
      <c r="F3" s="245"/>
      <c r="G3" s="245"/>
      <c r="H3" s="245"/>
      <c r="I3" s="245"/>
      <c r="J3" s="248"/>
      <c r="K3" s="249"/>
    </row>
    <row r="4" spans="1:13" ht="53.25" customHeight="1">
      <c r="A4" s="242" t="s">
        <v>205</v>
      </c>
      <c r="B4" s="243"/>
      <c r="C4" s="250" t="s">
        <v>284</v>
      </c>
      <c r="D4" s="250"/>
      <c r="E4" s="251" t="s">
        <v>291</v>
      </c>
      <c r="F4" s="251"/>
      <c r="G4" s="251"/>
      <c r="H4" s="251"/>
      <c r="I4" s="251"/>
      <c r="J4" s="251"/>
      <c r="K4" s="252"/>
      <c r="L4" s="2"/>
      <c r="M4" s="2"/>
    </row>
    <row r="5" spans="1:13" ht="41.25" customHeight="1">
      <c r="A5" s="253" t="s">
        <v>60</v>
      </c>
      <c r="B5" s="254"/>
      <c r="C5" s="254" t="s">
        <v>59</v>
      </c>
      <c r="D5" s="254"/>
      <c r="E5" s="254" t="s">
        <v>206</v>
      </c>
      <c r="F5" s="254"/>
      <c r="G5" s="174" t="s">
        <v>233</v>
      </c>
      <c r="H5" s="254" t="s">
        <v>207</v>
      </c>
      <c r="I5" s="254"/>
      <c r="J5" s="255" t="s">
        <v>208</v>
      </c>
      <c r="K5" s="256"/>
    </row>
    <row r="6" spans="1:13" s="3" customFormat="1" ht="53.25" customHeight="1">
      <c r="A6" s="319" t="str">
        <f>'MATRIZ DE INFORMACION'!C5</f>
        <v>BOYACÁ</v>
      </c>
      <c r="B6" s="320"/>
      <c r="C6" s="320" t="s">
        <v>285</v>
      </c>
      <c r="D6" s="320"/>
      <c r="E6" s="320" t="s">
        <v>286</v>
      </c>
      <c r="F6" s="320"/>
      <c r="G6" s="175">
        <v>7</v>
      </c>
      <c r="H6" s="300" t="s">
        <v>287</v>
      </c>
      <c r="I6" s="300"/>
      <c r="J6" s="301" t="s">
        <v>288</v>
      </c>
      <c r="K6" s="302"/>
    </row>
    <row r="7" spans="1:13">
      <c r="A7" s="303" t="s">
        <v>209</v>
      </c>
      <c r="B7" s="304"/>
      <c r="C7" s="304"/>
      <c r="D7" s="305"/>
      <c r="E7" s="309" t="s">
        <v>289</v>
      </c>
      <c r="F7" s="310"/>
      <c r="G7" s="311"/>
      <c r="H7" s="311"/>
      <c r="I7" s="311"/>
      <c r="J7" s="311"/>
      <c r="K7" s="312"/>
    </row>
    <row r="8" spans="1:13">
      <c r="A8" s="306"/>
      <c r="B8" s="307"/>
      <c r="C8" s="307"/>
      <c r="D8" s="308"/>
      <c r="E8" s="313"/>
      <c r="F8" s="314"/>
      <c r="G8" s="314"/>
      <c r="H8" s="314"/>
      <c r="I8" s="314"/>
      <c r="J8" s="314"/>
      <c r="K8" s="315"/>
    </row>
    <row r="9" spans="1:13">
      <c r="A9" s="306"/>
      <c r="B9" s="307"/>
      <c r="C9" s="307"/>
      <c r="D9" s="308"/>
      <c r="E9" s="313"/>
      <c r="F9" s="314"/>
      <c r="G9" s="314"/>
      <c r="H9" s="314"/>
      <c r="I9" s="314"/>
      <c r="J9" s="314"/>
      <c r="K9" s="315"/>
    </row>
    <row r="10" spans="1:13">
      <c r="A10" s="306"/>
      <c r="B10" s="307"/>
      <c r="C10" s="307"/>
      <c r="D10" s="308"/>
      <c r="E10" s="313"/>
      <c r="F10" s="314"/>
      <c r="G10" s="314"/>
      <c r="H10" s="314"/>
      <c r="I10" s="314"/>
      <c r="J10" s="314"/>
      <c r="K10" s="315"/>
    </row>
    <row r="11" spans="1:13">
      <c r="A11" s="306"/>
      <c r="B11" s="307"/>
      <c r="C11" s="307"/>
      <c r="D11" s="308"/>
      <c r="E11" s="313"/>
      <c r="F11" s="314"/>
      <c r="G11" s="314"/>
      <c r="H11" s="314"/>
      <c r="I11" s="314"/>
      <c r="J11" s="314"/>
      <c r="K11" s="315"/>
    </row>
    <row r="12" spans="1:13" ht="17.25" thickBot="1">
      <c r="A12" s="306"/>
      <c r="B12" s="307"/>
      <c r="C12" s="307"/>
      <c r="D12" s="308"/>
      <c r="E12" s="316"/>
      <c r="F12" s="317"/>
      <c r="G12" s="317"/>
      <c r="H12" s="317"/>
      <c r="I12" s="317"/>
      <c r="J12" s="317"/>
      <c r="K12" s="318"/>
    </row>
    <row r="13" spans="1:13" ht="30" customHeight="1">
      <c r="A13" s="288" t="s">
        <v>0</v>
      </c>
      <c r="B13" s="290" t="s">
        <v>1</v>
      </c>
      <c r="C13" s="321" t="s">
        <v>2</v>
      </c>
      <c r="D13" s="321"/>
      <c r="E13" s="322" t="s">
        <v>3</v>
      </c>
      <c r="F13" s="323"/>
      <c r="G13" s="290" t="s">
        <v>4</v>
      </c>
      <c r="H13" s="290" t="s">
        <v>5</v>
      </c>
      <c r="I13" s="292" t="s">
        <v>6</v>
      </c>
      <c r="J13" s="259" t="s">
        <v>7</v>
      </c>
      <c r="K13" s="260"/>
    </row>
    <row r="14" spans="1:13" ht="30" customHeight="1" thickBot="1">
      <c r="A14" s="289"/>
      <c r="B14" s="291"/>
      <c r="C14" s="52" t="s">
        <v>8</v>
      </c>
      <c r="D14" s="52" t="s">
        <v>9</v>
      </c>
      <c r="E14" s="324"/>
      <c r="F14" s="325"/>
      <c r="G14" s="291"/>
      <c r="H14" s="291"/>
      <c r="I14" s="293"/>
      <c r="J14" s="261"/>
      <c r="K14" s="262"/>
    </row>
    <row r="15" spans="1:13" ht="30" customHeight="1" thickBot="1">
      <c r="A15" s="265" t="s">
        <v>10</v>
      </c>
      <c r="B15" s="266"/>
      <c r="C15" s="266"/>
      <c r="D15" s="266"/>
      <c r="E15" s="266"/>
      <c r="F15" s="266"/>
      <c r="G15" s="266"/>
      <c r="H15" s="266"/>
      <c r="I15" s="266"/>
      <c r="J15" s="266"/>
      <c r="K15" s="267"/>
    </row>
    <row r="16" spans="1:13" ht="30" customHeight="1" thickBot="1">
      <c r="A16" s="21" t="s">
        <v>290</v>
      </c>
      <c r="B16" s="22"/>
      <c r="C16" s="22"/>
      <c r="D16" s="22"/>
      <c r="E16" s="22"/>
      <c r="F16" s="22"/>
      <c r="G16" s="22"/>
      <c r="H16" s="22"/>
      <c r="I16" s="22"/>
      <c r="J16" s="22"/>
      <c r="K16" s="23"/>
      <c r="M16" s="227"/>
    </row>
    <row r="17" spans="1:12" ht="30" customHeight="1">
      <c r="A17" s="31">
        <v>1</v>
      </c>
      <c r="B17" s="28" t="s">
        <v>17</v>
      </c>
      <c r="C17" s="28" t="str">
        <f>IF(B17="600.1.1","600-13","-")</f>
        <v>600-13</v>
      </c>
      <c r="D17" s="29"/>
      <c r="E17" s="272" t="s">
        <v>18</v>
      </c>
      <c r="F17" s="273"/>
      <c r="G17" s="20" t="s">
        <v>13</v>
      </c>
      <c r="H17" s="26">
        <f>IF('MATRIZ DE INFORMACION'!C33="NO APLICA",0,ROUND('MATRIZ DE INFORMACION'!C33*'MATRIZ DE INFORMACION'!C13*0.43,2))</f>
        <v>1006.2</v>
      </c>
      <c r="I17" s="27">
        <v>22908</v>
      </c>
      <c r="J17" s="270">
        <f t="shared" ref="J17" si="0">+H17*I17</f>
        <v>23050029.600000001</v>
      </c>
      <c r="K17" s="271"/>
    </row>
    <row r="18" spans="1:12" ht="30" customHeight="1">
      <c r="A18" s="31">
        <v>2</v>
      </c>
      <c r="B18" s="28" t="s">
        <v>274</v>
      </c>
      <c r="C18" s="32" t="s">
        <v>271</v>
      </c>
      <c r="D18" s="33"/>
      <c r="E18" s="272" t="s">
        <v>281</v>
      </c>
      <c r="F18" s="273"/>
      <c r="G18" s="20" t="s">
        <v>13</v>
      </c>
      <c r="H18" s="26">
        <f>IF('MATRIZ DE INFORMACION'!C33="NO APLICA",0,ROUND(0.15*'MATRIZ DE INFORMACION'!C33*'MATRIZ DE INFORMACION'!C13,2))</f>
        <v>351</v>
      </c>
      <c r="I18" s="27">
        <v>142602</v>
      </c>
      <c r="J18" s="270">
        <f t="shared" ref="J18:J22" si="1">+H18*I18</f>
        <v>50053302</v>
      </c>
      <c r="K18" s="271"/>
    </row>
    <row r="19" spans="1:12" ht="30" customHeight="1">
      <c r="A19" s="31">
        <v>3</v>
      </c>
      <c r="B19" s="28" t="s">
        <v>23</v>
      </c>
      <c r="C19" s="32" t="str">
        <f>IF(B19="320.3","320-13","-")</f>
        <v>320-13</v>
      </c>
      <c r="D19" s="33"/>
      <c r="E19" s="272" t="s">
        <v>24</v>
      </c>
      <c r="F19" s="273"/>
      <c r="G19" s="20" t="s">
        <v>13</v>
      </c>
      <c r="H19" s="26">
        <f>IF('MATRIZ DE INFORMACION'!C33="NO APLICA",0,ROUND(0.2*'MATRIZ DE INFORMACION'!C33*'MATRIZ DE INFORMACION'!C13,2))</f>
        <v>468</v>
      </c>
      <c r="I19" s="27">
        <v>128496</v>
      </c>
      <c r="J19" s="270">
        <f t="shared" si="1"/>
        <v>60136128</v>
      </c>
      <c r="K19" s="271"/>
    </row>
    <row r="20" spans="1:12" ht="30" customHeight="1">
      <c r="A20" s="31">
        <v>4</v>
      </c>
      <c r="B20" s="28" t="s">
        <v>272</v>
      </c>
      <c r="C20" s="32" t="s">
        <v>273</v>
      </c>
      <c r="D20" s="33"/>
      <c r="E20" s="272" t="s">
        <v>282</v>
      </c>
      <c r="F20" s="273"/>
      <c r="G20" s="20" t="s">
        <v>13</v>
      </c>
      <c r="H20" s="26">
        <f>IF('MATRIZ DE INFORMACION'!C33="NO APLICA",0,ROUND(0.08*'MATRIZ DE INFORMACION'!C33*'MATRIZ DE INFORMACION'!C13,2))</f>
        <v>187.2</v>
      </c>
      <c r="I20" s="27">
        <v>916901</v>
      </c>
      <c r="J20" s="270">
        <f t="shared" si="1"/>
        <v>171643867.19999999</v>
      </c>
      <c r="K20" s="271"/>
    </row>
    <row r="21" spans="1:12" ht="30" customHeight="1">
      <c r="A21" s="31">
        <v>5</v>
      </c>
      <c r="B21" s="24" t="s">
        <v>15</v>
      </c>
      <c r="C21" s="24" t="s">
        <v>275</v>
      </c>
      <c r="D21" s="25"/>
      <c r="E21" s="274" t="s">
        <v>276</v>
      </c>
      <c r="F21" s="275"/>
      <c r="G21" s="20" t="s">
        <v>16</v>
      </c>
      <c r="H21" s="26">
        <f>IF('MATRIZ DE INFORMACION'!C33="NO APLICA",0,ROUND(10.9*2*'MATRIZ DE INFORMACION'!C33,2))</f>
        <v>10202.4</v>
      </c>
      <c r="I21" s="27">
        <v>7505</v>
      </c>
      <c r="J21" s="270">
        <f t="shared" ref="J21" si="2">+H21*I21</f>
        <v>76569012</v>
      </c>
      <c r="K21" s="271"/>
    </row>
    <row r="22" spans="1:12" ht="30" customHeight="1">
      <c r="A22" s="31">
        <v>6</v>
      </c>
      <c r="B22" s="24" t="s">
        <v>11</v>
      </c>
      <c r="C22" s="24" t="str">
        <f>IF(B22="630.4","630-13","-")</f>
        <v>630-13</v>
      </c>
      <c r="D22" s="25"/>
      <c r="E22" s="274" t="s">
        <v>12</v>
      </c>
      <c r="F22" s="275"/>
      <c r="G22" s="20" t="s">
        <v>13</v>
      </c>
      <c r="H22" s="26">
        <f>IF('MATRIZ DE INFORMACION'!C33="NO APLICA",0,ROUND(0.115*2*'MATRIZ DE INFORMACION'!C33,2))</f>
        <v>107.64</v>
      </c>
      <c r="I22" s="27">
        <v>886834</v>
      </c>
      <c r="J22" s="270">
        <f t="shared" si="1"/>
        <v>95458811.760000005</v>
      </c>
      <c r="K22" s="271"/>
    </row>
    <row r="23" spans="1:12" ht="30" customHeight="1" thickBot="1">
      <c r="A23" s="30" t="s">
        <v>22</v>
      </c>
      <c r="B23" s="34"/>
      <c r="C23" s="35"/>
      <c r="D23" s="34"/>
      <c r="E23" s="34"/>
      <c r="F23" s="34"/>
      <c r="G23" s="34"/>
      <c r="H23" s="36"/>
      <c r="I23" s="34"/>
      <c r="J23" s="276">
        <f>SUM(J17:K22)</f>
        <v>476911150.55999994</v>
      </c>
      <c r="K23" s="277"/>
    </row>
    <row r="24" spans="1:12" ht="30" customHeight="1" thickBot="1">
      <c r="A24" s="265" t="s">
        <v>278</v>
      </c>
      <c r="B24" s="266"/>
      <c r="C24" s="266"/>
      <c r="D24" s="266"/>
      <c r="E24" s="266"/>
      <c r="F24" s="266"/>
      <c r="G24" s="266"/>
      <c r="H24" s="266"/>
      <c r="I24" s="266"/>
      <c r="J24" s="266"/>
      <c r="K24" s="267"/>
    </row>
    <row r="25" spans="1:12" ht="30" customHeight="1">
      <c r="A25" s="31">
        <v>7</v>
      </c>
      <c r="B25" s="4" t="s">
        <v>28</v>
      </c>
      <c r="C25" s="32"/>
      <c r="D25" s="4"/>
      <c r="E25" s="268"/>
      <c r="F25" s="269"/>
      <c r="G25" s="20"/>
      <c r="H25" s="43"/>
      <c r="I25" s="44"/>
      <c r="J25" s="263"/>
      <c r="K25" s="264"/>
      <c r="L25" s="231"/>
    </row>
    <row r="26" spans="1:12" ht="30" customHeight="1" thickBot="1">
      <c r="A26" s="37" t="s">
        <v>22</v>
      </c>
      <c r="B26" s="38"/>
      <c r="C26" s="38"/>
      <c r="D26" s="38"/>
      <c r="E26" s="39"/>
      <c r="F26" s="39"/>
      <c r="G26" s="40"/>
      <c r="H26" s="41"/>
      <c r="I26" s="42"/>
      <c r="J26" s="276"/>
      <c r="K26" s="277"/>
    </row>
    <row r="27" spans="1:12" ht="30" customHeight="1" thickBot="1">
      <c r="A27" s="333" t="s">
        <v>279</v>
      </c>
      <c r="B27" s="334"/>
      <c r="C27" s="334"/>
      <c r="D27" s="334"/>
      <c r="E27" s="334"/>
      <c r="F27" s="334"/>
      <c r="G27" s="334"/>
      <c r="H27" s="334"/>
      <c r="I27" s="334"/>
      <c r="J27" s="334"/>
      <c r="K27" s="335"/>
    </row>
    <row r="28" spans="1:12" ht="30" customHeight="1">
      <c r="A28" s="31">
        <v>8</v>
      </c>
      <c r="B28" s="4" t="s">
        <v>30</v>
      </c>
      <c r="C28" s="32"/>
      <c r="D28" s="32"/>
      <c r="E28" s="296" t="s">
        <v>31</v>
      </c>
      <c r="F28" s="297"/>
      <c r="G28" s="20" t="s">
        <v>32</v>
      </c>
      <c r="H28" s="43">
        <v>13.1</v>
      </c>
      <c r="I28" s="44">
        <v>641059</v>
      </c>
      <c r="J28" s="263">
        <f>ROUND(I28*H28,0)</f>
        <v>8397873</v>
      </c>
      <c r="K28" s="264"/>
      <c r="L28" s="236"/>
    </row>
    <row r="29" spans="1:12" ht="30" customHeight="1">
      <c r="A29" s="31">
        <v>9</v>
      </c>
      <c r="B29" s="4" t="s">
        <v>33</v>
      </c>
      <c r="C29" s="32"/>
      <c r="D29" s="32"/>
      <c r="E29" s="298" t="s">
        <v>34</v>
      </c>
      <c r="F29" s="299"/>
      <c r="G29" s="20" t="s">
        <v>29</v>
      </c>
      <c r="H29" s="43">
        <v>1</v>
      </c>
      <c r="I29" s="44">
        <v>7470804</v>
      </c>
      <c r="J29" s="278">
        <f>+I29*H29</f>
        <v>7470804</v>
      </c>
      <c r="K29" s="279"/>
      <c r="L29" s="231"/>
    </row>
    <row r="30" spans="1:12" ht="30" customHeight="1" thickBot="1">
      <c r="A30" s="37" t="s">
        <v>35</v>
      </c>
      <c r="B30" s="34"/>
      <c r="C30" s="35"/>
      <c r="D30" s="34"/>
      <c r="E30" s="34"/>
      <c r="F30" s="34"/>
      <c r="G30" s="34"/>
      <c r="H30" s="45"/>
      <c r="I30" s="34"/>
      <c r="J30" s="280">
        <f>+J29+J28</f>
        <v>15868677</v>
      </c>
      <c r="K30" s="281"/>
    </row>
    <row r="31" spans="1:12" ht="30" customHeight="1" thickBot="1">
      <c r="A31" s="336" t="s">
        <v>36</v>
      </c>
      <c r="B31" s="337"/>
      <c r="C31" s="337"/>
      <c r="D31" s="337"/>
      <c r="E31" s="337"/>
      <c r="F31" s="337"/>
      <c r="G31" s="337"/>
      <c r="H31" s="337"/>
      <c r="I31" s="338"/>
      <c r="J31" s="282">
        <f>ROUND(J23+J26,0)</f>
        <v>476911151</v>
      </c>
      <c r="K31" s="283"/>
    </row>
    <row r="32" spans="1:12" s="5" customFormat="1" ht="30" customHeight="1">
      <c r="A32" s="46"/>
      <c r="B32" s="47"/>
      <c r="C32" s="47"/>
      <c r="D32" s="47"/>
      <c r="E32" s="47"/>
      <c r="F32" s="47"/>
      <c r="G32" s="47"/>
      <c r="H32" s="47"/>
      <c r="I32" s="47"/>
      <c r="J32" s="47"/>
      <c r="K32" s="48"/>
    </row>
    <row r="33" spans="1:13" ht="18">
      <c r="A33" s="49"/>
      <c r="B33" s="50"/>
      <c r="C33" s="50"/>
      <c r="D33" s="50"/>
      <c r="E33" s="339" t="s">
        <v>37</v>
      </c>
      <c r="F33" s="339"/>
      <c r="G33" s="339"/>
      <c r="H33" s="339"/>
      <c r="I33" s="339"/>
      <c r="J33" s="284">
        <f>J31</f>
        <v>476911151</v>
      </c>
      <c r="K33" s="285"/>
      <c r="L33" s="6"/>
      <c r="M33" s="6"/>
    </row>
    <row r="34" spans="1:13" ht="18">
      <c r="A34" s="49"/>
      <c r="B34" s="50"/>
      <c r="C34" s="50"/>
      <c r="D34" s="50"/>
      <c r="E34" s="339" t="s">
        <v>293</v>
      </c>
      <c r="F34" s="339"/>
      <c r="G34" s="339"/>
      <c r="H34" s="339"/>
      <c r="I34" s="339"/>
      <c r="J34" s="286">
        <v>4205123</v>
      </c>
      <c r="K34" s="287"/>
      <c r="L34" s="238"/>
      <c r="M34" s="6"/>
    </row>
    <row r="35" spans="1:13" ht="18">
      <c r="A35" s="49"/>
      <c r="B35" s="50"/>
      <c r="C35" s="50"/>
      <c r="D35" s="50"/>
      <c r="E35" s="339" t="s">
        <v>38</v>
      </c>
      <c r="F35" s="339"/>
      <c r="G35" s="339"/>
      <c r="H35" s="339"/>
      <c r="I35" s="339"/>
      <c r="J35" s="286">
        <f>+J34+J33</f>
        <v>481116274</v>
      </c>
      <c r="K35" s="287"/>
      <c r="L35" s="6"/>
      <c r="M35" s="6"/>
    </row>
    <row r="36" spans="1:13" ht="18">
      <c r="A36" s="49"/>
      <c r="B36" s="50"/>
      <c r="C36" s="50"/>
      <c r="D36" s="50"/>
      <c r="E36" s="339" t="s">
        <v>39</v>
      </c>
      <c r="F36" s="339"/>
      <c r="G36" s="339"/>
      <c r="H36" s="339"/>
      <c r="I36" s="339"/>
      <c r="J36" s="284">
        <f>ROUND(J30,0)</f>
        <v>15868677</v>
      </c>
      <c r="K36" s="285"/>
      <c r="L36" s="6"/>
      <c r="M36" s="6"/>
    </row>
    <row r="37" spans="1:13" ht="18">
      <c r="A37" s="49"/>
      <c r="B37" s="50"/>
      <c r="C37" s="50"/>
      <c r="D37" s="50"/>
      <c r="E37" s="339" t="s">
        <v>40</v>
      </c>
      <c r="F37" s="339"/>
      <c r="G37" s="339"/>
      <c r="H37" s="339"/>
      <c r="I37" s="339"/>
      <c r="J37" s="294">
        <f>ROUND(J36*0.19,0)</f>
        <v>3015049</v>
      </c>
      <c r="K37" s="295"/>
      <c r="L37" s="6"/>
      <c r="M37" s="6"/>
    </row>
    <row r="38" spans="1:13" ht="34.9" customHeight="1">
      <c r="A38" s="49"/>
      <c r="B38" s="51"/>
      <c r="C38" s="51"/>
      <c r="D38" s="51"/>
      <c r="E38" s="345" t="s">
        <v>41</v>
      </c>
      <c r="F38" s="345"/>
      <c r="G38" s="345"/>
      <c r="H38" s="345"/>
      <c r="I38" s="345"/>
      <c r="J38" s="257">
        <f>+J37+J36+J35</f>
        <v>500000000</v>
      </c>
      <c r="K38" s="258"/>
      <c r="L38" s="237"/>
      <c r="M38" s="7"/>
    </row>
    <row r="39" spans="1:13" ht="17.25" thickBot="1">
      <c r="A39" s="8"/>
      <c r="B39" s="9"/>
      <c r="C39" s="9"/>
      <c r="D39" s="9"/>
      <c r="E39" s="10"/>
      <c r="F39" s="10"/>
      <c r="G39" s="10"/>
      <c r="H39" s="11"/>
      <c r="I39" s="12"/>
      <c r="J39" s="12"/>
      <c r="K39" s="13"/>
      <c r="M39" s="235"/>
    </row>
    <row r="40" spans="1:13">
      <c r="A40" s="14"/>
      <c r="B40" s="348"/>
      <c r="C40" s="348"/>
      <c r="D40" s="348"/>
      <c r="E40" s="348"/>
      <c r="F40" s="348"/>
      <c r="G40" s="348"/>
      <c r="H40" s="348"/>
      <c r="I40" s="348"/>
      <c r="J40" s="348"/>
      <c r="K40" s="349"/>
    </row>
    <row r="41" spans="1:13" ht="24" customHeight="1">
      <c r="A41" s="342" t="s">
        <v>42</v>
      </c>
      <c r="B41" s="343"/>
      <c r="C41" s="343"/>
      <c r="D41" s="343"/>
      <c r="E41" s="343"/>
      <c r="F41" s="344"/>
      <c r="G41" s="350" t="s">
        <v>3</v>
      </c>
      <c r="H41" s="350"/>
      <c r="I41" s="350"/>
      <c r="J41" s="346" t="s">
        <v>43</v>
      </c>
      <c r="K41" s="347"/>
    </row>
    <row r="42" spans="1:13" ht="43.5" customHeight="1">
      <c r="A42" s="342" t="s">
        <v>44</v>
      </c>
      <c r="B42" s="343"/>
      <c r="C42" s="343"/>
      <c r="D42" s="343"/>
      <c r="E42" s="343"/>
      <c r="F42" s="344"/>
      <c r="G42" s="329" t="s">
        <v>45</v>
      </c>
      <c r="H42" s="329"/>
      <c r="I42" s="234" t="s">
        <v>46</v>
      </c>
      <c r="J42" s="340">
        <v>0.2</v>
      </c>
      <c r="K42" s="341"/>
    </row>
    <row r="43" spans="1:13" ht="30.75" customHeight="1">
      <c r="A43" s="342" t="s">
        <v>47</v>
      </c>
      <c r="B43" s="343"/>
      <c r="C43" s="343"/>
      <c r="D43" s="343"/>
      <c r="E43" s="343"/>
      <c r="F43" s="344"/>
      <c r="G43" s="326" t="s">
        <v>292</v>
      </c>
      <c r="H43" s="327"/>
      <c r="I43" s="234" t="s">
        <v>48</v>
      </c>
      <c r="J43" s="340">
        <v>0.05</v>
      </c>
      <c r="K43" s="341"/>
    </row>
    <row r="44" spans="1:13" ht="23.25" customHeight="1">
      <c r="A44" s="351"/>
      <c r="B44" s="352"/>
      <c r="C44" s="352"/>
      <c r="D44" s="352"/>
      <c r="E44" s="352"/>
      <c r="F44" s="353"/>
      <c r="G44" s="328" t="s">
        <v>134</v>
      </c>
      <c r="H44" s="329"/>
      <c r="I44" s="234" t="s">
        <v>49</v>
      </c>
      <c r="J44" s="340">
        <v>0.05</v>
      </c>
      <c r="K44" s="341"/>
    </row>
    <row r="45" spans="1:13" ht="20.25" customHeight="1">
      <c r="A45" s="354"/>
      <c r="B45" s="355"/>
      <c r="C45" s="355"/>
      <c r="D45" s="355"/>
      <c r="E45" s="355"/>
      <c r="F45" s="356"/>
      <c r="G45" s="329" t="s">
        <v>50</v>
      </c>
      <c r="H45" s="329"/>
      <c r="I45" s="234" t="s">
        <v>51</v>
      </c>
      <c r="J45" s="340">
        <f>+SUM(J42:K44)</f>
        <v>0.3</v>
      </c>
      <c r="K45" s="341"/>
    </row>
    <row r="46" spans="1:13" ht="18" customHeight="1" thickBot="1">
      <c r="A46" s="357"/>
      <c r="B46" s="358"/>
      <c r="C46" s="358"/>
      <c r="D46" s="358"/>
      <c r="E46" s="358"/>
      <c r="F46" s="359"/>
      <c r="G46" s="330"/>
      <c r="H46" s="330"/>
      <c r="I46" s="330"/>
      <c r="J46" s="331"/>
      <c r="K46" s="332"/>
    </row>
    <row r="48" spans="1:13">
      <c r="A48" s="360" t="s">
        <v>246</v>
      </c>
      <c r="B48" s="360"/>
      <c r="C48" s="360"/>
      <c r="D48" s="360"/>
      <c r="E48" s="360"/>
      <c r="F48" s="361"/>
      <c r="G48" s="361"/>
      <c r="H48" s="361"/>
      <c r="I48" s="361"/>
      <c r="J48" s="232"/>
      <c r="K48" s="232"/>
    </row>
    <row r="49" spans="1:11">
      <c r="A49" s="362" t="s">
        <v>277</v>
      </c>
      <c r="B49" s="362"/>
      <c r="C49" s="362"/>
      <c r="D49" s="362"/>
      <c r="E49" s="362"/>
      <c r="F49" s="362"/>
      <c r="G49" s="362"/>
      <c r="H49" s="362"/>
      <c r="I49" s="362"/>
      <c r="J49" s="362"/>
      <c r="K49" s="362"/>
    </row>
    <row r="50" spans="1:11" ht="36" customHeight="1">
      <c r="A50" s="363" t="s">
        <v>280</v>
      </c>
      <c r="B50" s="363"/>
      <c r="C50" s="363"/>
      <c r="D50" s="363"/>
      <c r="E50" s="363"/>
      <c r="F50" s="363"/>
      <c r="G50" s="363"/>
      <c r="H50" s="363"/>
      <c r="I50" s="363"/>
      <c r="J50" s="363"/>
      <c r="K50" s="363"/>
    </row>
    <row r="51" spans="1:11" ht="18.75" customHeight="1">
      <c r="A51" s="362" t="s">
        <v>247</v>
      </c>
      <c r="B51" s="362"/>
      <c r="C51" s="362"/>
      <c r="D51" s="362"/>
      <c r="E51" s="362"/>
      <c r="F51" s="362"/>
      <c r="G51" s="362"/>
      <c r="H51" s="362"/>
      <c r="I51" s="362"/>
      <c r="J51" s="362"/>
      <c r="K51" s="362"/>
    </row>
    <row r="52" spans="1:11" ht="18.75" customHeight="1">
      <c r="A52" s="362" t="s">
        <v>248</v>
      </c>
      <c r="B52" s="362"/>
      <c r="C52" s="362"/>
      <c r="D52" s="362"/>
      <c r="E52" s="362"/>
      <c r="F52" s="362"/>
      <c r="G52" s="362"/>
      <c r="H52" s="362"/>
      <c r="I52" s="362"/>
      <c r="J52" s="362"/>
      <c r="K52" s="362"/>
    </row>
    <row r="53" spans="1:11" ht="18.75" customHeight="1">
      <c r="A53" s="363" t="s">
        <v>296</v>
      </c>
      <c r="B53" s="363"/>
      <c r="C53" s="363"/>
      <c r="D53" s="363"/>
      <c r="E53" s="363"/>
      <c r="F53" s="363"/>
      <c r="G53" s="363"/>
      <c r="H53" s="363"/>
      <c r="I53" s="363"/>
      <c r="J53" s="363"/>
      <c r="K53" s="363"/>
    </row>
    <row r="54" spans="1:11" ht="33.75" customHeight="1">
      <c r="A54" s="364" t="s">
        <v>283</v>
      </c>
      <c r="B54" s="364"/>
      <c r="C54" s="364"/>
      <c r="D54" s="364"/>
      <c r="E54" s="364"/>
      <c r="F54" s="364"/>
      <c r="G54" s="364"/>
      <c r="H54" s="364"/>
      <c r="I54" s="364"/>
      <c r="J54" s="364"/>
      <c r="K54" s="364"/>
    </row>
    <row r="55" spans="1:11" ht="18.75" customHeight="1">
      <c r="A55" s="362" t="s">
        <v>295</v>
      </c>
      <c r="B55" s="362"/>
      <c r="C55" s="362"/>
      <c r="D55" s="362"/>
      <c r="E55" s="362"/>
      <c r="F55" s="362"/>
      <c r="G55" s="362"/>
      <c r="H55" s="362"/>
      <c r="I55" s="362"/>
      <c r="J55" s="362"/>
      <c r="K55" s="362"/>
    </row>
    <row r="56" spans="1:11" ht="18.75" customHeight="1">
      <c r="A56" s="362" t="s">
        <v>249</v>
      </c>
      <c r="B56" s="362"/>
      <c r="C56" s="362"/>
      <c r="D56" s="362"/>
      <c r="E56" s="362"/>
      <c r="F56" s="362"/>
      <c r="G56" s="362"/>
      <c r="H56" s="362"/>
      <c r="I56" s="362"/>
      <c r="J56" s="362"/>
      <c r="K56" s="362"/>
    </row>
    <row r="57" spans="1:11" ht="34.5" customHeight="1">
      <c r="A57" s="363" t="s">
        <v>250</v>
      </c>
      <c r="B57" s="363"/>
      <c r="C57" s="363"/>
      <c r="D57" s="363"/>
      <c r="E57" s="363"/>
      <c r="F57" s="363"/>
      <c r="G57" s="363"/>
      <c r="H57" s="363"/>
      <c r="I57" s="363"/>
      <c r="J57" s="363"/>
      <c r="K57" s="363"/>
    </row>
    <row r="58" spans="1:11" ht="18.75" customHeight="1">
      <c r="A58" s="362" t="s">
        <v>251</v>
      </c>
      <c r="B58" s="362"/>
      <c r="C58" s="362"/>
      <c r="D58" s="362"/>
      <c r="E58" s="362"/>
      <c r="F58" s="362"/>
      <c r="G58" s="362"/>
      <c r="H58" s="362"/>
      <c r="I58" s="362"/>
      <c r="J58" s="362"/>
      <c r="K58" s="362"/>
    </row>
    <row r="59" spans="1:11" ht="18.75" customHeight="1">
      <c r="A59" s="366" t="s">
        <v>252</v>
      </c>
      <c r="B59" s="362"/>
      <c r="C59" s="362"/>
      <c r="D59" s="362"/>
      <c r="E59" s="362"/>
      <c r="F59" s="362"/>
      <c r="G59" s="362"/>
      <c r="H59" s="362"/>
      <c r="I59" s="362"/>
      <c r="J59" s="362"/>
      <c r="K59" s="362"/>
    </row>
    <row r="60" spans="1:11" ht="18.75" customHeight="1">
      <c r="A60" s="366" t="s">
        <v>253</v>
      </c>
      <c r="B60" s="366"/>
      <c r="C60" s="366"/>
      <c r="D60" s="366"/>
      <c r="E60" s="366"/>
      <c r="F60" s="366"/>
      <c r="G60" s="366"/>
      <c r="H60" s="366"/>
      <c r="I60" s="366"/>
      <c r="J60" s="366"/>
      <c r="K60" s="366"/>
    </row>
    <row r="61" spans="1:11" ht="17.25" customHeight="1">
      <c r="A61" s="367" t="s">
        <v>254</v>
      </c>
      <c r="B61" s="367"/>
      <c r="C61" s="367"/>
      <c r="D61" s="367"/>
      <c r="E61" s="367"/>
      <c r="F61" s="367"/>
      <c r="G61" s="367"/>
      <c r="H61" s="367"/>
      <c r="I61" s="367"/>
      <c r="J61" s="367"/>
      <c r="K61" s="367"/>
    </row>
    <row r="62" spans="1:11" ht="18.75" customHeight="1">
      <c r="A62" s="362" t="s">
        <v>294</v>
      </c>
      <c r="B62" s="362"/>
      <c r="C62" s="362"/>
      <c r="D62" s="362"/>
      <c r="E62" s="362"/>
      <c r="F62" s="362"/>
      <c r="G62" s="362"/>
      <c r="H62" s="362"/>
      <c r="I62" s="362"/>
      <c r="J62" s="362"/>
      <c r="K62" s="362"/>
    </row>
    <row r="63" spans="1:11" ht="18.75" customHeight="1">
      <c r="A63" s="362" t="s">
        <v>255</v>
      </c>
      <c r="B63" s="362"/>
      <c r="C63" s="362"/>
      <c r="D63" s="362"/>
      <c r="E63" s="362"/>
      <c r="F63" s="362"/>
      <c r="G63" s="362"/>
      <c r="H63" s="362"/>
      <c r="I63" s="362"/>
      <c r="J63" s="362"/>
      <c r="K63" s="362"/>
    </row>
    <row r="64" spans="1:11" ht="36" customHeight="1">
      <c r="A64" s="363" t="s">
        <v>256</v>
      </c>
      <c r="B64" s="363"/>
      <c r="C64" s="363"/>
      <c r="D64" s="363"/>
      <c r="E64" s="363"/>
      <c r="F64" s="363"/>
      <c r="G64" s="363"/>
      <c r="H64" s="363"/>
      <c r="I64" s="363"/>
      <c r="J64" s="363"/>
      <c r="K64" s="363"/>
    </row>
    <row r="65" spans="1:11" ht="36.75" customHeight="1">
      <c r="A65" s="365" t="s">
        <v>257</v>
      </c>
      <c r="B65" s="363"/>
      <c r="C65" s="363"/>
      <c r="D65" s="363"/>
      <c r="E65" s="363"/>
      <c r="F65" s="363"/>
      <c r="G65" s="363"/>
      <c r="H65" s="363"/>
      <c r="I65" s="363"/>
      <c r="J65" s="363"/>
      <c r="K65" s="363"/>
    </row>
    <row r="68" spans="1:11">
      <c r="A68" s="233" t="s">
        <v>258</v>
      </c>
    </row>
    <row r="69" spans="1:11">
      <c r="A69" s="233" t="s">
        <v>259</v>
      </c>
    </row>
    <row r="70" spans="1:11">
      <c r="A70" s="233" t="s">
        <v>260</v>
      </c>
    </row>
  </sheetData>
  <mergeCells count="110">
    <mergeCell ref="A52:K52"/>
    <mergeCell ref="A53:K53"/>
    <mergeCell ref="A54:K54"/>
    <mergeCell ref="A55:K55"/>
    <mergeCell ref="A65:K65"/>
    <mergeCell ref="A56:K56"/>
    <mergeCell ref="A57:K57"/>
    <mergeCell ref="A58:K58"/>
    <mergeCell ref="A59:K59"/>
    <mergeCell ref="A60:K60"/>
    <mergeCell ref="A61:K61"/>
    <mergeCell ref="A62:K62"/>
    <mergeCell ref="A63:K63"/>
    <mergeCell ref="A64:K64"/>
    <mergeCell ref="B40:K40"/>
    <mergeCell ref="G41:I41"/>
    <mergeCell ref="A43:F43"/>
    <mergeCell ref="A44:F46"/>
    <mergeCell ref="A48:E48"/>
    <mergeCell ref="F48:I48"/>
    <mergeCell ref="A49:K49"/>
    <mergeCell ref="A50:K50"/>
    <mergeCell ref="A51:K51"/>
    <mergeCell ref="C13:D13"/>
    <mergeCell ref="G13:G14"/>
    <mergeCell ref="E13:F14"/>
    <mergeCell ref="J20:K20"/>
    <mergeCell ref="G43:H43"/>
    <mergeCell ref="G44:H44"/>
    <mergeCell ref="G45:H45"/>
    <mergeCell ref="G46:K46"/>
    <mergeCell ref="G42:H42"/>
    <mergeCell ref="A27:K27"/>
    <mergeCell ref="A31:I31"/>
    <mergeCell ref="E33:I33"/>
    <mergeCell ref="E34:I34"/>
    <mergeCell ref="E35:I35"/>
    <mergeCell ref="E36:I36"/>
    <mergeCell ref="E37:I37"/>
    <mergeCell ref="J45:K45"/>
    <mergeCell ref="A42:F42"/>
    <mergeCell ref="E38:I38"/>
    <mergeCell ref="A41:F41"/>
    <mergeCell ref="J41:K41"/>
    <mergeCell ref="J42:K42"/>
    <mergeCell ref="J43:K43"/>
    <mergeCell ref="J44:K44"/>
    <mergeCell ref="H6:I6"/>
    <mergeCell ref="J6:K6"/>
    <mergeCell ref="A7:D12"/>
    <mergeCell ref="E7:F7"/>
    <mergeCell ref="G7:K7"/>
    <mergeCell ref="E8:F8"/>
    <mergeCell ref="G8:K8"/>
    <mergeCell ref="E9:F9"/>
    <mergeCell ref="G9:K9"/>
    <mergeCell ref="E10:F10"/>
    <mergeCell ref="G10:K10"/>
    <mergeCell ref="E11:F11"/>
    <mergeCell ref="G11:K11"/>
    <mergeCell ref="E12:F12"/>
    <mergeCell ref="G12:K12"/>
    <mergeCell ref="A6:B6"/>
    <mergeCell ref="C6:D6"/>
    <mergeCell ref="E6:F6"/>
    <mergeCell ref="J23:K23"/>
    <mergeCell ref="E21:F21"/>
    <mergeCell ref="J21:K21"/>
    <mergeCell ref="J17:K17"/>
    <mergeCell ref="J18:K18"/>
    <mergeCell ref="H13:H14"/>
    <mergeCell ref="I13:I14"/>
    <mergeCell ref="J37:K37"/>
    <mergeCell ref="E28:F28"/>
    <mergeCell ref="E29:F29"/>
    <mergeCell ref="J38:K38"/>
    <mergeCell ref="J13:K14"/>
    <mergeCell ref="J25:K25"/>
    <mergeCell ref="A24:K24"/>
    <mergeCell ref="E25:F25"/>
    <mergeCell ref="J19:K19"/>
    <mergeCell ref="E17:F17"/>
    <mergeCell ref="E18:F18"/>
    <mergeCell ref="E19:F19"/>
    <mergeCell ref="E20:F20"/>
    <mergeCell ref="E22:F22"/>
    <mergeCell ref="J26:K26"/>
    <mergeCell ref="J28:K28"/>
    <mergeCell ref="J29:K29"/>
    <mergeCell ref="J30:K30"/>
    <mergeCell ref="J31:K31"/>
    <mergeCell ref="J33:K33"/>
    <mergeCell ref="J34:K34"/>
    <mergeCell ref="J35:K35"/>
    <mergeCell ref="J36:K36"/>
    <mergeCell ref="A15:K15"/>
    <mergeCell ref="A13:A14"/>
    <mergeCell ref="B13:B14"/>
    <mergeCell ref="J22:K22"/>
    <mergeCell ref="A1:B3"/>
    <mergeCell ref="C1:I3"/>
    <mergeCell ref="J1:K3"/>
    <mergeCell ref="A4:B4"/>
    <mergeCell ref="C4:D4"/>
    <mergeCell ref="E4:K4"/>
    <mergeCell ref="A5:B5"/>
    <mergeCell ref="C5:D5"/>
    <mergeCell ref="E5:F5"/>
    <mergeCell ref="H5:I5"/>
    <mergeCell ref="J5:K5"/>
  </mergeCells>
  <hyperlinks>
    <hyperlink ref="B18" location="'640.1'!Área_de_impresión" display="640.1"/>
    <hyperlink ref="B19" location="'320.3'!Área_de_impresión" display="320.3"/>
    <hyperlink ref="B20" location="'630.7'!Área_de_impresión" display="630.7"/>
    <hyperlink ref="B17" location="'600.1.1'!Área_de_impresión" display="600.1.1"/>
    <hyperlink ref="B22" location="'630.4'!Área_de_impresión" display="630.4"/>
    <hyperlink ref="B21" location="'630.4'!Área_de_impresión" display="630.4"/>
  </hyperlink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dimension ref="B1:P104"/>
  <sheetViews>
    <sheetView topLeftCell="A24"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14</v>
      </c>
      <c r="D29" s="428" t="s">
        <v>161</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ustomHeight="1">
      <c r="B34" s="57"/>
      <c r="C34" s="446" t="s">
        <v>234</v>
      </c>
      <c r="D34" s="447"/>
      <c r="E34" s="447"/>
      <c r="F34" s="447"/>
      <c r="G34" s="447"/>
      <c r="H34" s="447"/>
      <c r="I34" s="448"/>
      <c r="J34" s="449"/>
      <c r="K34" s="450"/>
      <c r="L34" s="157">
        <v>21665</v>
      </c>
      <c r="M34" s="144"/>
      <c r="N34" s="158">
        <v>1</v>
      </c>
      <c r="O34" s="159">
        <f>L34/N34</f>
        <v>21665</v>
      </c>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0.05</v>
      </c>
      <c r="N37" s="456"/>
      <c r="O37" s="85">
        <f>M37*O66</f>
        <v>4176.5940000000001</v>
      </c>
      <c r="P37" s="86"/>
    </row>
    <row r="38" spans="2:16" ht="15.75" thickBot="1">
      <c r="B38" s="57"/>
      <c r="C38" s="457" t="s">
        <v>117</v>
      </c>
      <c r="D38" s="458"/>
      <c r="E38" s="458"/>
      <c r="F38" s="458"/>
      <c r="G38" s="458"/>
      <c r="H38" s="458"/>
      <c r="I38" s="458"/>
      <c r="J38" s="458"/>
      <c r="K38" s="458"/>
      <c r="L38" s="458"/>
      <c r="M38" s="458"/>
      <c r="N38" s="459"/>
      <c r="O38" s="92">
        <f>ROUND(SUM(O34:O37),2)</f>
        <v>25841.59</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235</v>
      </c>
      <c r="D43" s="131"/>
      <c r="E43" s="131"/>
      <c r="F43" s="131"/>
      <c r="G43" s="131"/>
      <c r="H43" s="131"/>
      <c r="I43" s="131"/>
      <c r="J43" s="143"/>
      <c r="K43" s="153" t="s">
        <v>13</v>
      </c>
      <c r="L43" s="154">
        <v>0.84</v>
      </c>
      <c r="M43" s="403">
        <v>84564.485882950539</v>
      </c>
      <c r="N43" s="404"/>
      <c r="O43" s="85">
        <f>L43*M43</f>
        <v>71034.168141678456</v>
      </c>
      <c r="P43" s="86"/>
    </row>
    <row r="44" spans="2:16" ht="15" customHeight="1">
      <c r="B44" s="57"/>
      <c r="C44" s="152" t="s">
        <v>156</v>
      </c>
      <c r="D44" s="131"/>
      <c r="E44" s="131"/>
      <c r="F44" s="131"/>
      <c r="G44" s="131"/>
      <c r="H44" s="131"/>
      <c r="I44" s="131"/>
      <c r="J44" s="143"/>
      <c r="K44" s="155" t="s">
        <v>157</v>
      </c>
      <c r="L44" s="156">
        <v>185</v>
      </c>
      <c r="M44" s="403">
        <v>79.369214079416338</v>
      </c>
      <c r="N44" s="404"/>
      <c r="O44" s="85">
        <f t="shared" ref="O44:O46" si="0">L44*M44</f>
        <v>14683.304604692023</v>
      </c>
      <c r="P44" s="86"/>
    </row>
    <row r="45" spans="2:16" ht="15" customHeight="1">
      <c r="B45" s="57"/>
      <c r="C45" s="152" t="s">
        <v>236</v>
      </c>
      <c r="D45" s="131"/>
      <c r="E45" s="131"/>
      <c r="F45" s="131"/>
      <c r="G45" s="131"/>
      <c r="H45" s="131"/>
      <c r="I45" s="131"/>
      <c r="J45" s="143"/>
      <c r="K45" s="155" t="s">
        <v>13</v>
      </c>
      <c r="L45" s="156">
        <v>0.63</v>
      </c>
      <c r="M45" s="403">
        <v>54362.883781896773</v>
      </c>
      <c r="N45" s="404"/>
      <c r="O45" s="85">
        <f t="shared" si="0"/>
        <v>34248.616782594967</v>
      </c>
      <c r="P45" s="86"/>
    </row>
    <row r="46" spans="2:16" ht="15" customHeight="1">
      <c r="B46" s="57"/>
      <c r="C46" s="152" t="s">
        <v>237</v>
      </c>
      <c r="D46" s="131"/>
      <c r="E46" s="131"/>
      <c r="F46" s="131"/>
      <c r="G46" s="131"/>
      <c r="H46" s="131"/>
      <c r="I46" s="131"/>
      <c r="J46" s="143"/>
      <c r="K46" s="162" t="s">
        <v>92</v>
      </c>
      <c r="L46" s="163">
        <v>260</v>
      </c>
      <c r="M46" s="405">
        <v>530.77519100800646</v>
      </c>
      <c r="N46" s="406"/>
      <c r="O46" s="85">
        <f t="shared" si="0"/>
        <v>138001.54966208167</v>
      </c>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257967.64</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ustomHeight="1">
      <c r="B54" s="57"/>
      <c r="C54" s="164" t="s">
        <v>238</v>
      </c>
      <c r="D54" s="131"/>
      <c r="E54" s="131"/>
      <c r="F54" s="131"/>
      <c r="G54" s="131"/>
      <c r="H54" s="131"/>
      <c r="I54" s="131"/>
      <c r="J54" s="166">
        <f>L43+L45</f>
        <v>1.47</v>
      </c>
      <c r="K54" s="225">
        <f>'MATRIZ DE INFORMACION'!C32</f>
        <v>38</v>
      </c>
      <c r="L54" s="166">
        <f>J54*K54</f>
        <v>55.86</v>
      </c>
      <c r="M54" s="407">
        <v>1022.4720181541888</v>
      </c>
      <c r="N54" s="408"/>
      <c r="O54" s="85">
        <f>L54*M54</f>
        <v>57115.28693409299</v>
      </c>
      <c r="P54" s="86"/>
    </row>
    <row r="55" spans="2:16" ht="14.25">
      <c r="B55" s="57"/>
      <c r="C55" s="165"/>
      <c r="D55" s="88"/>
      <c r="E55" s="88"/>
      <c r="F55" s="88"/>
      <c r="G55" s="88"/>
      <c r="H55" s="88"/>
      <c r="I55" s="88"/>
      <c r="J55" s="166"/>
      <c r="K55" s="226"/>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f>ROUND(SUM(O54:O56),2)</f>
        <v>57115.29</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160</v>
      </c>
      <c r="D62" s="108"/>
      <c r="E62" s="108"/>
      <c r="F62" s="108"/>
      <c r="G62" s="108"/>
      <c r="H62" s="108"/>
      <c r="I62" s="108"/>
      <c r="J62" s="109">
        <f>L62/K62*100</f>
        <v>297912.53333333333</v>
      </c>
      <c r="K62" s="110">
        <v>185</v>
      </c>
      <c r="L62" s="111">
        <v>551138.18666666665</v>
      </c>
      <c r="M62" s="160"/>
      <c r="N62" s="161">
        <v>8</v>
      </c>
      <c r="O62" s="112">
        <f>L62/N62</f>
        <v>68892.273333333331</v>
      </c>
      <c r="P62" s="113"/>
    </row>
    <row r="63" spans="2:16" ht="14.25">
      <c r="B63" s="57"/>
      <c r="C63" s="151" t="s">
        <v>155</v>
      </c>
      <c r="D63" s="108"/>
      <c r="E63" s="108"/>
      <c r="F63" s="108"/>
      <c r="G63" s="108"/>
      <c r="H63" s="108"/>
      <c r="I63" s="108"/>
      <c r="J63" s="109">
        <f>L63/K63*100</f>
        <v>63306.41333333333</v>
      </c>
      <c r="K63" s="110">
        <v>185</v>
      </c>
      <c r="L63" s="111">
        <v>117116.86466666666</v>
      </c>
      <c r="M63" s="160"/>
      <c r="N63" s="161">
        <v>8</v>
      </c>
      <c r="O63" s="112">
        <f>L63/N63</f>
        <v>14639.608083333333</v>
      </c>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83531.88</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f>O38+O49+O57+O66</f>
        <v>424456.4</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f>ROUND($O$68*L73,2)</f>
        <v>84891.28</v>
      </c>
      <c r="N73" s="467"/>
      <c r="O73" s="85"/>
      <c r="P73" s="86"/>
    </row>
    <row r="74" spans="2:16" ht="14.25">
      <c r="B74" s="57"/>
      <c r="C74" s="87" t="s">
        <v>133</v>
      </c>
      <c r="D74" s="88"/>
      <c r="E74" s="88"/>
      <c r="F74" s="88"/>
      <c r="G74" s="88"/>
      <c r="H74" s="88"/>
      <c r="I74" s="88"/>
      <c r="J74" s="117"/>
      <c r="K74" s="118"/>
      <c r="L74" s="119">
        <v>0.05</v>
      </c>
      <c r="M74" s="466">
        <f t="shared" ref="M74:M75" si="1">ROUND($O$68*L74,2)</f>
        <v>21222.82</v>
      </c>
      <c r="N74" s="467"/>
      <c r="O74" s="85"/>
      <c r="P74" s="86"/>
    </row>
    <row r="75" spans="2:16" ht="15" thickBot="1">
      <c r="B75" s="57"/>
      <c r="C75" s="67" t="s">
        <v>134</v>
      </c>
      <c r="D75" s="68"/>
      <c r="E75" s="68"/>
      <c r="F75" s="68"/>
      <c r="G75" s="68"/>
      <c r="H75" s="68"/>
      <c r="I75" s="68"/>
      <c r="J75" s="120"/>
      <c r="K75" s="121"/>
      <c r="L75" s="119">
        <v>0.05</v>
      </c>
      <c r="M75" s="466">
        <f t="shared" si="1"/>
        <v>21222.82</v>
      </c>
      <c r="N75" s="467"/>
      <c r="O75" s="85"/>
      <c r="P75" s="86"/>
    </row>
    <row r="76" spans="2:16" ht="15.75" thickBot="1">
      <c r="B76" s="57"/>
      <c r="C76" s="457" t="s">
        <v>117</v>
      </c>
      <c r="D76" s="458"/>
      <c r="E76" s="458"/>
      <c r="F76" s="458"/>
      <c r="G76" s="458"/>
      <c r="H76" s="458"/>
      <c r="I76" s="458"/>
      <c r="J76" s="458"/>
      <c r="K76" s="458"/>
      <c r="L76" s="458"/>
      <c r="M76" s="458"/>
      <c r="N76" s="459"/>
      <c r="O76" s="122">
        <f>M73+M74+M75</f>
        <v>127336.92000000001</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f>ROUND(O68+O76,0)</f>
        <v>551793</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K101:O102"/>
    <mergeCell ref="C102:E102"/>
    <mergeCell ref="C76:N76"/>
    <mergeCell ref="C78:N78"/>
    <mergeCell ref="C88:O88"/>
    <mergeCell ref="C89:O89"/>
    <mergeCell ref="C92:O93"/>
    <mergeCell ref="C94:O95"/>
    <mergeCell ref="M75:N75"/>
    <mergeCell ref="M64:N64"/>
    <mergeCell ref="C65:I65"/>
    <mergeCell ref="M65:N65"/>
    <mergeCell ref="C66:N66"/>
    <mergeCell ref="C68:N68"/>
    <mergeCell ref="C69:O71"/>
    <mergeCell ref="C72:I72"/>
    <mergeCell ref="M72:N72"/>
    <mergeCell ref="C73:I73"/>
    <mergeCell ref="M73:N73"/>
    <mergeCell ref="M74:N74"/>
    <mergeCell ref="C61:I61"/>
    <mergeCell ref="M61:N61"/>
    <mergeCell ref="M48:N48"/>
    <mergeCell ref="C49:N49"/>
    <mergeCell ref="C50:O52"/>
    <mergeCell ref="C53:I53"/>
    <mergeCell ref="M53:N53"/>
    <mergeCell ref="M54:N54"/>
    <mergeCell ref="C56:I56"/>
    <mergeCell ref="M56:N56"/>
    <mergeCell ref="C57:N57"/>
    <mergeCell ref="C58:O60"/>
    <mergeCell ref="M44:N44"/>
    <mergeCell ref="C35:I35"/>
    <mergeCell ref="C36:I36"/>
    <mergeCell ref="M36:N36"/>
    <mergeCell ref="C37:I37"/>
    <mergeCell ref="J37:K37"/>
    <mergeCell ref="M37:N37"/>
    <mergeCell ref="M43:N43"/>
    <mergeCell ref="C38:N38"/>
    <mergeCell ref="C39:O41"/>
    <mergeCell ref="C42:J42"/>
    <mergeCell ref="M42:N42"/>
    <mergeCell ref="C33:I33"/>
    <mergeCell ref="J33:K33"/>
    <mergeCell ref="M33:N33"/>
    <mergeCell ref="C34:I34"/>
    <mergeCell ref="J34:K34"/>
    <mergeCell ref="M45:N45"/>
    <mergeCell ref="M46:N46"/>
    <mergeCell ref="M55:N55"/>
    <mergeCell ref="D8:K8"/>
    <mergeCell ref="C26:O26"/>
    <mergeCell ref="M15:O15"/>
    <mergeCell ref="C17:E18"/>
    <mergeCell ref="F17:O18"/>
    <mergeCell ref="D20:J20"/>
    <mergeCell ref="L20:O20"/>
    <mergeCell ref="D22:J22"/>
    <mergeCell ref="D28:L28"/>
    <mergeCell ref="M28:N28"/>
    <mergeCell ref="D29:L29"/>
    <mergeCell ref="M29:N29"/>
    <mergeCell ref="C30:O32"/>
    <mergeCell ref="C3:C8"/>
    <mergeCell ref="D3:K3"/>
    <mergeCell ref="L3:L4"/>
    <mergeCell ref="M3:O4"/>
    <mergeCell ref="D4:K4"/>
    <mergeCell ref="D5:K5"/>
    <mergeCell ref="L5:L6"/>
    <mergeCell ref="M5:O6"/>
    <mergeCell ref="D6:K6"/>
    <mergeCell ref="D7:K7"/>
    <mergeCell ref="L7:L8"/>
    <mergeCell ref="M7:M8"/>
    <mergeCell ref="N7:N8"/>
    <mergeCell ref="O7:O8"/>
    <mergeCell ref="C9:O9"/>
    <mergeCell ref="C12:F12"/>
    <mergeCell ref="J12:K12"/>
    <mergeCell ref="E14:H14"/>
    <mergeCell ref="L14:N14"/>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dimension ref="B1:P104"/>
  <sheetViews>
    <sheetView topLeftCell="A61"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20.25" customHeight="1">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20.25"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19</v>
      </c>
      <c r="D29" s="428" t="s">
        <v>166</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t="s">
        <v>167</v>
      </c>
      <c r="D34" s="447"/>
      <c r="E34" s="447"/>
      <c r="F34" s="447"/>
      <c r="G34" s="447"/>
      <c r="H34" s="447"/>
      <c r="I34" s="448"/>
      <c r="J34" s="449"/>
      <c r="K34" s="450"/>
      <c r="L34" s="157">
        <v>10123.205563829299</v>
      </c>
      <c r="M34" s="144"/>
      <c r="N34" s="158">
        <v>2.625</v>
      </c>
      <c r="O34" s="159">
        <f>L34/N34</f>
        <v>3856.4592624111615</v>
      </c>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0.05</v>
      </c>
      <c r="N37" s="456"/>
      <c r="O37" s="85">
        <f>M37*O66</f>
        <v>934.96650000000011</v>
      </c>
      <c r="P37" s="86"/>
    </row>
    <row r="38" spans="2:16" ht="15.75" thickBot="1">
      <c r="B38" s="57"/>
      <c r="C38" s="457" t="s">
        <v>117</v>
      </c>
      <c r="D38" s="458"/>
      <c r="E38" s="458"/>
      <c r="F38" s="458"/>
      <c r="G38" s="458"/>
      <c r="H38" s="458"/>
      <c r="I38" s="458"/>
      <c r="J38" s="458"/>
      <c r="K38" s="458"/>
      <c r="L38" s="458"/>
      <c r="M38" s="458"/>
      <c r="N38" s="459"/>
      <c r="O38" s="92">
        <f>ROUND(SUM(O34:O37),2)</f>
        <v>4791.43</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168</v>
      </c>
      <c r="D43" s="131"/>
      <c r="E43" s="131"/>
      <c r="F43" s="131"/>
      <c r="G43" s="131"/>
      <c r="H43" s="131"/>
      <c r="I43" s="131"/>
      <c r="J43" s="143"/>
      <c r="K43" s="153" t="s">
        <v>13</v>
      </c>
      <c r="L43" s="154">
        <v>1.3</v>
      </c>
      <c r="M43" s="487">
        <v>40607.196102257156</v>
      </c>
      <c r="N43" s="488"/>
      <c r="O43" s="85">
        <f>L43*M43</f>
        <v>52789.354932934308</v>
      </c>
      <c r="P43" s="86"/>
    </row>
    <row r="44" spans="2:16" ht="15" customHeight="1">
      <c r="B44" s="57"/>
      <c r="C44" s="152" t="s">
        <v>156</v>
      </c>
      <c r="D44" s="131"/>
      <c r="E44" s="131"/>
      <c r="F44" s="131"/>
      <c r="G44" s="131"/>
      <c r="H44" s="131"/>
      <c r="I44" s="131"/>
      <c r="J44" s="143"/>
      <c r="K44" s="155" t="s">
        <v>157</v>
      </c>
      <c r="L44" s="156">
        <v>30</v>
      </c>
      <c r="M44" s="489">
        <v>79.369214079416338</v>
      </c>
      <c r="N44" s="490"/>
      <c r="O44" s="85">
        <f>L44*M44</f>
        <v>2381.0764223824899</v>
      </c>
      <c r="P44" s="86"/>
    </row>
    <row r="45" spans="2:16" ht="15" customHeight="1">
      <c r="B45" s="57"/>
      <c r="C45" s="152"/>
      <c r="D45" s="131"/>
      <c r="E45" s="131"/>
      <c r="F45" s="131"/>
      <c r="G45" s="131"/>
      <c r="H45" s="131"/>
      <c r="I45" s="131"/>
      <c r="J45" s="143"/>
      <c r="K45" s="155"/>
      <c r="L45" s="156"/>
      <c r="M45" s="403"/>
      <c r="N45" s="404"/>
      <c r="O45" s="85"/>
      <c r="P45" s="86"/>
    </row>
    <row r="46" spans="2:16" ht="15" customHeight="1">
      <c r="B46" s="57"/>
      <c r="C46" s="152"/>
      <c r="D46" s="131"/>
      <c r="E46" s="131"/>
      <c r="F46" s="131"/>
      <c r="G46" s="131"/>
      <c r="H46" s="131"/>
      <c r="I46" s="131"/>
      <c r="J46" s="143"/>
      <c r="K46" s="162"/>
      <c r="L46" s="163"/>
      <c r="M46" s="403"/>
      <c r="N46" s="404"/>
      <c r="O46" s="85"/>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55170.43</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169</v>
      </c>
      <c r="D54" s="131"/>
      <c r="E54" s="131"/>
      <c r="F54" s="131"/>
      <c r="G54" s="131"/>
      <c r="H54" s="131"/>
      <c r="I54" s="131"/>
      <c r="J54" s="166">
        <v>1.3</v>
      </c>
      <c r="K54" s="226">
        <v>1</v>
      </c>
      <c r="L54" s="166">
        <f>J54*K54</f>
        <v>1.3</v>
      </c>
      <c r="M54" s="407">
        <v>1029.0716643055705</v>
      </c>
      <c r="N54" s="408"/>
      <c r="O54" s="85">
        <f>L54*M54</f>
        <v>1337.7931635972418</v>
      </c>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f>ROUND(SUM(O54:O56),2)</f>
        <v>1337.79</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173</v>
      </c>
      <c r="D62" s="108"/>
      <c r="E62" s="108"/>
      <c r="F62" s="108"/>
      <c r="G62" s="108"/>
      <c r="H62" s="108"/>
      <c r="I62" s="108"/>
      <c r="J62" s="109">
        <f>L62/K62*100</f>
        <v>148956.26666666666</v>
      </c>
      <c r="K62" s="110">
        <v>185</v>
      </c>
      <c r="L62" s="111">
        <v>275569.09333333332</v>
      </c>
      <c r="M62" s="160"/>
      <c r="N62" s="161">
        <v>21</v>
      </c>
      <c r="O62" s="112">
        <f>L62/N62</f>
        <v>13122.337777777777</v>
      </c>
      <c r="P62" s="113"/>
    </row>
    <row r="63" spans="2:16" ht="14.25">
      <c r="B63" s="57"/>
      <c r="C63" s="151" t="s">
        <v>155</v>
      </c>
      <c r="D63" s="108"/>
      <c r="E63" s="108"/>
      <c r="F63" s="108"/>
      <c r="G63" s="108"/>
      <c r="H63" s="108"/>
      <c r="I63" s="108"/>
      <c r="J63" s="109">
        <f>L63/K63*100</f>
        <v>63306.41333333333</v>
      </c>
      <c r="K63" s="110">
        <v>185</v>
      </c>
      <c r="L63" s="111">
        <v>117116.86466666666</v>
      </c>
      <c r="M63" s="160"/>
      <c r="N63" s="161">
        <v>21</v>
      </c>
      <c r="O63" s="112">
        <f>L63/N63</f>
        <v>5576.9935555555548</v>
      </c>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18699.330000000002</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f>O38+O49+O57+O66</f>
        <v>79998.98000000001</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f>ROUND($O$68*L73,2)</f>
        <v>15999.8</v>
      </c>
      <c r="N73" s="467"/>
      <c r="O73" s="85"/>
      <c r="P73" s="86"/>
    </row>
    <row r="74" spans="2:16" ht="14.25">
      <c r="B74" s="57"/>
      <c r="C74" s="87" t="s">
        <v>133</v>
      </c>
      <c r="D74" s="88"/>
      <c r="E74" s="88"/>
      <c r="F74" s="88"/>
      <c r="G74" s="88"/>
      <c r="H74" s="88"/>
      <c r="I74" s="88"/>
      <c r="J74" s="117"/>
      <c r="K74" s="118"/>
      <c r="L74" s="119">
        <v>0.05</v>
      </c>
      <c r="M74" s="466">
        <f t="shared" ref="M74:M75" si="0">ROUND($O$68*L74,2)</f>
        <v>3999.95</v>
      </c>
      <c r="N74" s="467"/>
      <c r="O74" s="85"/>
      <c r="P74" s="86"/>
    </row>
    <row r="75" spans="2:16" ht="15" thickBot="1">
      <c r="B75" s="57"/>
      <c r="C75" s="67" t="s">
        <v>134</v>
      </c>
      <c r="D75" s="68"/>
      <c r="E75" s="68"/>
      <c r="F75" s="68"/>
      <c r="G75" s="68"/>
      <c r="H75" s="68"/>
      <c r="I75" s="68"/>
      <c r="J75" s="120"/>
      <c r="K75" s="121"/>
      <c r="L75" s="119">
        <v>0.05</v>
      </c>
      <c r="M75" s="466">
        <f t="shared" si="0"/>
        <v>3999.95</v>
      </c>
      <c r="N75" s="467"/>
      <c r="O75" s="85"/>
      <c r="P75" s="86"/>
    </row>
    <row r="76" spans="2:16" ht="15.75" thickBot="1">
      <c r="B76" s="57"/>
      <c r="C76" s="457" t="s">
        <v>117</v>
      </c>
      <c r="D76" s="458"/>
      <c r="E76" s="458"/>
      <c r="F76" s="458"/>
      <c r="G76" s="458"/>
      <c r="H76" s="458"/>
      <c r="I76" s="458"/>
      <c r="J76" s="458"/>
      <c r="K76" s="458"/>
      <c r="L76" s="458"/>
      <c r="M76" s="458"/>
      <c r="N76" s="459"/>
      <c r="O76" s="122">
        <f>M73+M74+M75</f>
        <v>23999.7</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f>ROUND(O68+O76,0)</f>
        <v>103999</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8:N38"/>
    <mergeCell ref="C39:O41"/>
    <mergeCell ref="C42:J42"/>
    <mergeCell ref="M42:N42"/>
    <mergeCell ref="C35:I35"/>
    <mergeCell ref="C36:I36"/>
    <mergeCell ref="M36:N36"/>
    <mergeCell ref="C37:I37"/>
    <mergeCell ref="J37:K37"/>
    <mergeCell ref="M37:N37"/>
    <mergeCell ref="C58:O60"/>
    <mergeCell ref="M45:N45"/>
    <mergeCell ref="M46:N46"/>
    <mergeCell ref="M48:N48"/>
    <mergeCell ref="C49:N49"/>
    <mergeCell ref="C50:O52"/>
    <mergeCell ref="C53:I53"/>
    <mergeCell ref="M53:N53"/>
    <mergeCell ref="M54:N54"/>
    <mergeCell ref="M55:N55"/>
    <mergeCell ref="C56:I56"/>
    <mergeCell ref="M56:N56"/>
    <mergeCell ref="C57:N57"/>
    <mergeCell ref="C73:I73"/>
    <mergeCell ref="M73:N73"/>
    <mergeCell ref="C61:I61"/>
    <mergeCell ref="M61:N61"/>
    <mergeCell ref="M64:N64"/>
    <mergeCell ref="C65:I65"/>
    <mergeCell ref="M65:N65"/>
    <mergeCell ref="C66:N66"/>
    <mergeCell ref="C92:O93"/>
    <mergeCell ref="C94:O95"/>
    <mergeCell ref="K101:O102"/>
    <mergeCell ref="C102:E102"/>
    <mergeCell ref="M43:N43"/>
    <mergeCell ref="M44:N44"/>
    <mergeCell ref="M74:N74"/>
    <mergeCell ref="M75:N75"/>
    <mergeCell ref="C76:N76"/>
    <mergeCell ref="C78:N78"/>
    <mergeCell ref="C88:O88"/>
    <mergeCell ref="C89:O89"/>
    <mergeCell ref="C68:N68"/>
    <mergeCell ref="C69:O71"/>
    <mergeCell ref="C72:I72"/>
    <mergeCell ref="M72:N72"/>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B1:P104"/>
  <sheetViews>
    <sheetView topLeftCell="A60"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20</v>
      </c>
      <c r="D29" s="428" t="s">
        <v>171</v>
      </c>
      <c r="E29" s="429"/>
      <c r="F29" s="429"/>
      <c r="G29" s="429"/>
      <c r="H29" s="429"/>
      <c r="I29" s="429"/>
      <c r="J29" s="429"/>
      <c r="K29" s="429"/>
      <c r="L29" s="430"/>
      <c r="M29" s="428" t="s">
        <v>21</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ustomHeight="1">
      <c r="B34" s="57"/>
      <c r="C34" s="446" t="s">
        <v>239</v>
      </c>
      <c r="D34" s="447"/>
      <c r="E34" s="447"/>
      <c r="F34" s="447"/>
      <c r="G34" s="447"/>
      <c r="H34" s="447"/>
      <c r="I34" s="448"/>
      <c r="J34" s="449"/>
      <c r="K34" s="450"/>
      <c r="L34" s="157">
        <v>3148.6240002563213</v>
      </c>
      <c r="M34" s="144"/>
      <c r="N34" s="158">
        <v>3</v>
      </c>
      <c r="O34" s="159">
        <f>L34/N34</f>
        <v>1049.5413334187738</v>
      </c>
      <c r="P34" s="86"/>
    </row>
    <row r="35" spans="2:16" ht="14.25" customHeight="1">
      <c r="B35" s="57"/>
      <c r="C35" s="446" t="s">
        <v>240</v>
      </c>
      <c r="D35" s="447"/>
      <c r="E35" s="447"/>
      <c r="F35" s="447"/>
      <c r="G35" s="447"/>
      <c r="H35" s="447"/>
      <c r="I35" s="448"/>
      <c r="J35" s="90"/>
      <c r="K35" s="89"/>
      <c r="L35" s="157">
        <v>59726.912826592859</v>
      </c>
      <c r="M35" s="141"/>
      <c r="N35" s="158">
        <v>3</v>
      </c>
      <c r="O35" s="159">
        <f>L35/N35</f>
        <v>19908.970942197619</v>
      </c>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0.1</v>
      </c>
      <c r="N37" s="456"/>
      <c r="O37" s="85">
        <f>M37*O66</f>
        <v>2454.2869999999998</v>
      </c>
      <c r="P37" s="86"/>
    </row>
    <row r="38" spans="2:16" ht="15.75" thickBot="1">
      <c r="B38" s="57"/>
      <c r="C38" s="457" t="s">
        <v>117</v>
      </c>
      <c r="D38" s="458"/>
      <c r="E38" s="458"/>
      <c r="F38" s="458"/>
      <c r="G38" s="458"/>
      <c r="H38" s="458"/>
      <c r="I38" s="458"/>
      <c r="J38" s="458"/>
      <c r="K38" s="458"/>
      <c r="L38" s="458"/>
      <c r="M38" s="458"/>
      <c r="N38" s="459"/>
      <c r="O38" s="92">
        <f>ROUND(SUM(O34:O37),2)</f>
        <v>23412.799999999999</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241</v>
      </c>
      <c r="D43" s="131"/>
      <c r="E43" s="131"/>
      <c r="F43" s="131"/>
      <c r="G43" s="131"/>
      <c r="H43" s="131"/>
      <c r="I43" s="131"/>
      <c r="J43" s="143"/>
      <c r="K43" s="153" t="s">
        <v>13</v>
      </c>
      <c r="L43" s="154">
        <v>0.03</v>
      </c>
      <c r="M43" s="489">
        <v>352124.60903320683</v>
      </c>
      <c r="N43" s="490"/>
      <c r="O43" s="85">
        <f>L43*M43</f>
        <v>10563.738270996204</v>
      </c>
      <c r="P43" s="86"/>
    </row>
    <row r="44" spans="2:16" ht="15" customHeight="1">
      <c r="B44" s="57"/>
      <c r="C44" s="152" t="s">
        <v>242</v>
      </c>
      <c r="D44" s="131"/>
      <c r="E44" s="131"/>
      <c r="F44" s="131"/>
      <c r="G44" s="131"/>
      <c r="H44" s="131"/>
      <c r="I44" s="131"/>
      <c r="J44" s="143"/>
      <c r="K44" s="155" t="s">
        <v>13</v>
      </c>
      <c r="L44" s="156">
        <v>1</v>
      </c>
      <c r="M44" s="489">
        <v>474179.29204292351</v>
      </c>
      <c r="N44" s="490"/>
      <c r="O44" s="85">
        <f t="shared" ref="O44" si="0">L44*M44</f>
        <v>474179.29204292351</v>
      </c>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03"/>
      <c r="N46" s="404"/>
      <c r="O46" s="85"/>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484743.03</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172</v>
      </c>
      <c r="D54" s="131"/>
      <c r="E54" s="131"/>
      <c r="F54" s="131"/>
      <c r="G54" s="131"/>
      <c r="H54" s="131"/>
      <c r="I54" s="131"/>
      <c r="J54" s="166">
        <v>771</v>
      </c>
      <c r="K54" s="167">
        <v>1</v>
      </c>
      <c r="L54" s="166">
        <f>J54*K54</f>
        <v>771</v>
      </c>
      <c r="M54" s="407">
        <v>2.6890767120963703</v>
      </c>
      <c r="N54" s="408"/>
      <c r="O54" s="85">
        <f>L54*M54</f>
        <v>2073.2781450263014</v>
      </c>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f>ROUND(SUM(O54:O56),2)</f>
        <v>2073.2800000000002</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173</v>
      </c>
      <c r="D62" s="108"/>
      <c r="E62" s="108"/>
      <c r="F62" s="108"/>
      <c r="G62" s="108"/>
      <c r="H62" s="108"/>
      <c r="I62" s="108"/>
      <c r="J62" s="109">
        <f>L62/K62*100</f>
        <v>148956.26666666666</v>
      </c>
      <c r="K62" s="110">
        <v>185</v>
      </c>
      <c r="L62" s="111">
        <v>275569.09333333332</v>
      </c>
      <c r="M62" s="160"/>
      <c r="N62" s="161">
        <v>16</v>
      </c>
      <c r="O62" s="112">
        <f>L62/N62</f>
        <v>17223.068333333333</v>
      </c>
      <c r="P62" s="113"/>
    </row>
    <row r="63" spans="2:16" ht="14.25">
      <c r="B63" s="57"/>
      <c r="C63" s="151" t="s">
        <v>155</v>
      </c>
      <c r="D63" s="108"/>
      <c r="E63" s="108"/>
      <c r="F63" s="108"/>
      <c r="G63" s="108"/>
      <c r="H63" s="108"/>
      <c r="I63" s="108"/>
      <c r="J63" s="109">
        <f>L63/K63*100</f>
        <v>63306.41333333333</v>
      </c>
      <c r="K63" s="110">
        <v>185</v>
      </c>
      <c r="L63" s="111">
        <v>117116.86466666666</v>
      </c>
      <c r="M63" s="160"/>
      <c r="N63" s="161">
        <v>16</v>
      </c>
      <c r="O63" s="112">
        <f>L63/N63</f>
        <v>7319.8040416666663</v>
      </c>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24542.87</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f>O38+O49+O57+O66</f>
        <v>534771.9800000001</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f>ROUND($O$68*L73,2)</f>
        <v>106954.4</v>
      </c>
      <c r="N73" s="467"/>
      <c r="O73" s="85"/>
      <c r="P73" s="86"/>
    </row>
    <row r="74" spans="2:16" ht="14.25">
      <c r="B74" s="57"/>
      <c r="C74" s="87" t="s">
        <v>133</v>
      </c>
      <c r="D74" s="88"/>
      <c r="E74" s="88"/>
      <c r="F74" s="88"/>
      <c r="G74" s="88"/>
      <c r="H74" s="88"/>
      <c r="I74" s="88"/>
      <c r="J74" s="117"/>
      <c r="K74" s="118"/>
      <c r="L74" s="119">
        <v>0.05</v>
      </c>
      <c r="M74" s="466">
        <f t="shared" ref="M74:M75" si="1">ROUND($O$68*L74,2)</f>
        <v>26738.6</v>
      </c>
      <c r="N74" s="467"/>
      <c r="O74" s="85"/>
      <c r="P74" s="86"/>
    </row>
    <row r="75" spans="2:16" ht="15" thickBot="1">
      <c r="B75" s="57"/>
      <c r="C75" s="67" t="s">
        <v>134</v>
      </c>
      <c r="D75" s="68"/>
      <c r="E75" s="68"/>
      <c r="F75" s="68"/>
      <c r="G75" s="68"/>
      <c r="H75" s="68"/>
      <c r="I75" s="68"/>
      <c r="J75" s="120"/>
      <c r="K75" s="121"/>
      <c r="L75" s="119">
        <v>0.05</v>
      </c>
      <c r="M75" s="466">
        <f t="shared" si="1"/>
        <v>26738.6</v>
      </c>
      <c r="N75" s="467"/>
      <c r="O75" s="85"/>
      <c r="P75" s="86"/>
    </row>
    <row r="76" spans="2:16" ht="15.75" thickBot="1">
      <c r="B76" s="57"/>
      <c r="C76" s="457" t="s">
        <v>117</v>
      </c>
      <c r="D76" s="458"/>
      <c r="E76" s="458"/>
      <c r="F76" s="458"/>
      <c r="G76" s="458"/>
      <c r="H76" s="458"/>
      <c r="I76" s="458"/>
      <c r="J76" s="458"/>
      <c r="K76" s="458"/>
      <c r="L76" s="458"/>
      <c r="M76" s="458"/>
      <c r="N76" s="459"/>
      <c r="O76" s="122">
        <f>M73+M74+M75</f>
        <v>160431.6</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f>ROUND(O68+O76,0)</f>
        <v>695204</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8:N38"/>
    <mergeCell ref="C39:O41"/>
    <mergeCell ref="C42:J42"/>
    <mergeCell ref="M42:N42"/>
    <mergeCell ref="C35:I35"/>
    <mergeCell ref="C36:I36"/>
    <mergeCell ref="M36:N36"/>
    <mergeCell ref="C37:I37"/>
    <mergeCell ref="J37:K37"/>
    <mergeCell ref="M37:N37"/>
    <mergeCell ref="C58:O60"/>
    <mergeCell ref="M45:N45"/>
    <mergeCell ref="M46:N46"/>
    <mergeCell ref="M48:N48"/>
    <mergeCell ref="C49:N49"/>
    <mergeCell ref="C50:O52"/>
    <mergeCell ref="C53:I53"/>
    <mergeCell ref="M53:N53"/>
    <mergeCell ref="M54:N54"/>
    <mergeCell ref="M55:N55"/>
    <mergeCell ref="C56:I56"/>
    <mergeCell ref="M56:N56"/>
    <mergeCell ref="C57:N57"/>
    <mergeCell ref="C73:I73"/>
    <mergeCell ref="M73:N73"/>
    <mergeCell ref="C61:I61"/>
    <mergeCell ref="M61:N61"/>
    <mergeCell ref="M64:N64"/>
    <mergeCell ref="C65:I65"/>
    <mergeCell ref="M65:N65"/>
    <mergeCell ref="C66:N66"/>
    <mergeCell ref="C92:O93"/>
    <mergeCell ref="C94:O95"/>
    <mergeCell ref="K101:O102"/>
    <mergeCell ref="C102:E102"/>
    <mergeCell ref="M43:N43"/>
    <mergeCell ref="M44:N44"/>
    <mergeCell ref="M74:N74"/>
    <mergeCell ref="M75:N75"/>
    <mergeCell ref="C76:N76"/>
    <mergeCell ref="C78:N78"/>
    <mergeCell ref="C88:O88"/>
    <mergeCell ref="C89:O89"/>
    <mergeCell ref="C68:N68"/>
    <mergeCell ref="C69:O71"/>
    <mergeCell ref="C72:I72"/>
    <mergeCell ref="M72:N72"/>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dimension ref="B1:P105"/>
  <sheetViews>
    <sheetView topLeftCell="A52" workbookViewId="0">
      <selection activeCell="O79" sqref="O79"/>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25</v>
      </c>
      <c r="D29" s="428" t="s">
        <v>174</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ustomHeight="1">
      <c r="B34" s="57"/>
      <c r="C34" s="446" t="s">
        <v>234</v>
      </c>
      <c r="D34" s="447"/>
      <c r="E34" s="447"/>
      <c r="F34" s="447"/>
      <c r="G34" s="447"/>
      <c r="H34" s="447"/>
      <c r="I34" s="448"/>
      <c r="J34" s="449"/>
      <c r="K34" s="450"/>
      <c r="L34" s="157">
        <v>10604.05782811119</v>
      </c>
      <c r="M34" s="144"/>
      <c r="N34" s="158">
        <v>1</v>
      </c>
      <c r="O34" s="159">
        <f>L34/N34</f>
        <v>10604.05782811119</v>
      </c>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0.05</v>
      </c>
      <c r="N37" s="456"/>
      <c r="O37" s="85">
        <f>M37*O67</f>
        <v>3341.2754999999997</v>
      </c>
      <c r="P37" s="86"/>
    </row>
    <row r="38" spans="2:16" ht="15.75" thickBot="1">
      <c r="B38" s="57"/>
      <c r="C38" s="457" t="s">
        <v>117</v>
      </c>
      <c r="D38" s="458"/>
      <c r="E38" s="458"/>
      <c r="F38" s="458"/>
      <c r="G38" s="458"/>
      <c r="H38" s="458"/>
      <c r="I38" s="458"/>
      <c r="J38" s="458"/>
      <c r="K38" s="458"/>
      <c r="L38" s="458"/>
      <c r="M38" s="458"/>
      <c r="N38" s="459"/>
      <c r="O38" s="92">
        <f>ROUND(SUM(O34:O37),2)</f>
        <v>13945.33</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235</v>
      </c>
      <c r="D43" s="131"/>
      <c r="E43" s="131"/>
      <c r="F43" s="131"/>
      <c r="G43" s="131"/>
      <c r="H43" s="131"/>
      <c r="I43" s="131"/>
      <c r="J43" s="143"/>
      <c r="K43" s="153" t="s">
        <v>13</v>
      </c>
      <c r="L43" s="154">
        <v>0.504</v>
      </c>
      <c r="M43" s="489">
        <v>84564.485882950539</v>
      </c>
      <c r="N43" s="490"/>
      <c r="O43" s="85">
        <f>L43*M43</f>
        <v>42620.500885007074</v>
      </c>
      <c r="P43" s="86"/>
    </row>
    <row r="44" spans="2:16" ht="15" customHeight="1">
      <c r="B44" s="57"/>
      <c r="C44" s="152" t="s">
        <v>156</v>
      </c>
      <c r="D44" s="131"/>
      <c r="E44" s="131"/>
      <c r="F44" s="131"/>
      <c r="G44" s="131"/>
      <c r="H44" s="131"/>
      <c r="I44" s="131"/>
      <c r="J44" s="143"/>
      <c r="K44" s="155" t="s">
        <v>157</v>
      </c>
      <c r="L44" s="156">
        <v>111</v>
      </c>
      <c r="M44" s="489">
        <v>79.369214079416338</v>
      </c>
      <c r="N44" s="490"/>
      <c r="O44" s="85">
        <f t="shared" ref="O44:O47" si="0">L44*M44</f>
        <v>8809.9827628152143</v>
      </c>
      <c r="P44" s="86"/>
    </row>
    <row r="45" spans="2:16" ht="15" customHeight="1">
      <c r="B45" s="57"/>
      <c r="C45" s="152" t="s">
        <v>175</v>
      </c>
      <c r="D45" s="131"/>
      <c r="E45" s="131"/>
      <c r="F45" s="131"/>
      <c r="G45" s="131"/>
      <c r="H45" s="131"/>
      <c r="I45" s="131"/>
      <c r="J45" s="143"/>
      <c r="K45" s="155" t="s">
        <v>13</v>
      </c>
      <c r="L45" s="156">
        <v>0.4</v>
      </c>
      <c r="M45" s="489">
        <v>66443.524622318277</v>
      </c>
      <c r="N45" s="490"/>
      <c r="O45" s="85">
        <f t="shared" si="0"/>
        <v>26577.409848927313</v>
      </c>
      <c r="P45" s="86"/>
    </row>
    <row r="46" spans="2:16" ht="15" customHeight="1">
      <c r="B46" s="57"/>
      <c r="C46" s="152" t="s">
        <v>236</v>
      </c>
      <c r="D46" s="131"/>
      <c r="E46" s="131"/>
      <c r="F46" s="131"/>
      <c r="G46" s="131"/>
      <c r="H46" s="131"/>
      <c r="I46" s="131"/>
      <c r="J46" s="143"/>
      <c r="K46" s="162" t="s">
        <v>13</v>
      </c>
      <c r="L46" s="163">
        <v>0.378</v>
      </c>
      <c r="M46" s="489">
        <v>54362.883781896773</v>
      </c>
      <c r="N46" s="490"/>
      <c r="O46" s="85">
        <f t="shared" si="0"/>
        <v>20549.170069556982</v>
      </c>
      <c r="P46" s="86"/>
    </row>
    <row r="47" spans="2:16" ht="15" customHeight="1">
      <c r="B47" s="57"/>
      <c r="C47" s="142" t="s">
        <v>237</v>
      </c>
      <c r="D47" s="131"/>
      <c r="E47" s="131"/>
      <c r="F47" s="131"/>
      <c r="G47" s="131"/>
      <c r="H47" s="131"/>
      <c r="I47" s="131"/>
      <c r="J47" s="143"/>
      <c r="K47" s="146" t="s">
        <v>92</v>
      </c>
      <c r="L47" s="147">
        <v>156</v>
      </c>
      <c r="M47" s="489">
        <v>530.77519100800646</v>
      </c>
      <c r="N47" s="490"/>
      <c r="O47" s="85">
        <f t="shared" si="0"/>
        <v>82800.929797249002</v>
      </c>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181357.99</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158</v>
      </c>
      <c r="D54" s="131"/>
      <c r="E54" s="131"/>
      <c r="F54" s="131"/>
      <c r="G54" s="131"/>
      <c r="H54" s="131"/>
      <c r="I54" s="131"/>
      <c r="J54" s="166">
        <v>0.378</v>
      </c>
      <c r="K54" s="167">
        <f>'MATRIZ DE INFORMACION'!C32</f>
        <v>38</v>
      </c>
      <c r="L54" s="166">
        <f>J54*K54</f>
        <v>14.364000000000001</v>
      </c>
      <c r="M54" s="407">
        <v>1022.4720181541888</v>
      </c>
      <c r="N54" s="408"/>
      <c r="O54" s="85">
        <f>L54*M54</f>
        <v>14686.788068766769</v>
      </c>
      <c r="P54" s="86"/>
    </row>
    <row r="55" spans="2:16" ht="14.25">
      <c r="B55" s="57"/>
      <c r="C55" s="165" t="s">
        <v>159</v>
      </c>
      <c r="D55" s="88"/>
      <c r="E55" s="88"/>
      <c r="F55" s="88"/>
      <c r="G55" s="88"/>
      <c r="H55" s="88"/>
      <c r="I55" s="88"/>
      <c r="J55" s="166">
        <v>0.504</v>
      </c>
      <c r="K55" s="167">
        <f>'MATRIZ DE INFORMACION'!C32</f>
        <v>38</v>
      </c>
      <c r="L55" s="166">
        <f>J55*K55</f>
        <v>19.152000000000001</v>
      </c>
      <c r="M55" s="407">
        <v>1022.4720181541888</v>
      </c>
      <c r="N55" s="408"/>
      <c r="O55" s="85">
        <f>L55*M55</f>
        <v>19582.384091689026</v>
      </c>
      <c r="P55" s="86"/>
    </row>
    <row r="56" spans="2:16" ht="14.25">
      <c r="B56" s="57"/>
      <c r="C56" s="165" t="s">
        <v>176</v>
      </c>
      <c r="D56" s="88"/>
      <c r="E56" s="88"/>
      <c r="F56" s="88"/>
      <c r="G56" s="88"/>
      <c r="H56" s="88"/>
      <c r="I56" s="88"/>
      <c r="J56" s="166">
        <v>0.4</v>
      </c>
      <c r="K56" s="167">
        <f>'MATRIZ DE INFORMACION'!C32</f>
        <v>38</v>
      </c>
      <c r="L56" s="166">
        <f>J56*K56</f>
        <v>15.200000000000001</v>
      </c>
      <c r="M56" s="407">
        <v>924.93853521106178</v>
      </c>
      <c r="N56" s="408"/>
      <c r="O56" s="85">
        <f>L56*M56</f>
        <v>14059.06573520814</v>
      </c>
      <c r="P56" s="86"/>
    </row>
    <row r="57" spans="2:16" ht="15" thickBot="1">
      <c r="B57" s="57"/>
      <c r="C57" s="464"/>
      <c r="D57" s="465"/>
      <c r="E57" s="465"/>
      <c r="F57" s="465"/>
      <c r="G57" s="465"/>
      <c r="H57" s="465"/>
      <c r="I57" s="465"/>
      <c r="J57" s="100"/>
      <c r="K57" s="101"/>
      <c r="L57" s="100"/>
      <c r="M57" s="491"/>
      <c r="N57" s="492"/>
      <c r="O57" s="102"/>
      <c r="P57" s="86"/>
    </row>
    <row r="58" spans="2:16" ht="15.75" thickBot="1">
      <c r="B58" s="57"/>
      <c r="C58" s="457" t="s">
        <v>117</v>
      </c>
      <c r="D58" s="458"/>
      <c r="E58" s="458"/>
      <c r="F58" s="458"/>
      <c r="G58" s="458"/>
      <c r="H58" s="458"/>
      <c r="I58" s="458"/>
      <c r="J58" s="458"/>
      <c r="K58" s="458"/>
      <c r="L58" s="458"/>
      <c r="M58" s="458"/>
      <c r="N58" s="459"/>
      <c r="O58" s="92">
        <f>ROUND(SUM(O54:O57),2)</f>
        <v>48328.24</v>
      </c>
      <c r="P58" s="93"/>
    </row>
    <row r="59" spans="2:16">
      <c r="B59" s="57"/>
      <c r="C59" s="431" t="s">
        <v>123</v>
      </c>
      <c r="D59" s="432"/>
      <c r="E59" s="432"/>
      <c r="F59" s="432"/>
      <c r="G59" s="432"/>
      <c r="H59" s="432"/>
      <c r="I59" s="432"/>
      <c r="J59" s="432"/>
      <c r="K59" s="432"/>
      <c r="L59" s="432"/>
      <c r="M59" s="432"/>
      <c r="N59" s="432"/>
      <c r="O59" s="433"/>
      <c r="P59" s="80"/>
    </row>
    <row r="60" spans="2:16">
      <c r="B60" s="57"/>
      <c r="C60" s="434"/>
      <c r="D60" s="435"/>
      <c r="E60" s="435"/>
      <c r="F60" s="435"/>
      <c r="G60" s="435"/>
      <c r="H60" s="435"/>
      <c r="I60" s="435"/>
      <c r="J60" s="435"/>
      <c r="K60" s="435"/>
      <c r="L60" s="435"/>
      <c r="M60" s="435"/>
      <c r="N60" s="435"/>
      <c r="O60" s="436"/>
      <c r="P60" s="80"/>
    </row>
    <row r="61" spans="2:16" ht="13.5" thickBot="1">
      <c r="B61" s="57"/>
      <c r="C61" s="437"/>
      <c r="D61" s="438"/>
      <c r="E61" s="438"/>
      <c r="F61" s="438"/>
      <c r="G61" s="438"/>
      <c r="H61" s="438"/>
      <c r="I61" s="438"/>
      <c r="J61" s="438"/>
      <c r="K61" s="438"/>
      <c r="L61" s="438"/>
      <c r="M61" s="438"/>
      <c r="N61" s="438"/>
      <c r="O61" s="439"/>
      <c r="P61" s="80"/>
    </row>
    <row r="62" spans="2:16" ht="30">
      <c r="B62" s="57"/>
      <c r="C62" s="440" t="s">
        <v>124</v>
      </c>
      <c r="D62" s="441"/>
      <c r="E62" s="441"/>
      <c r="F62" s="441"/>
      <c r="G62" s="441"/>
      <c r="H62" s="441"/>
      <c r="I62" s="441"/>
      <c r="J62" s="81" t="s">
        <v>125</v>
      </c>
      <c r="K62" s="103" t="s">
        <v>147</v>
      </c>
      <c r="L62" s="104" t="s">
        <v>126</v>
      </c>
      <c r="M62" s="460" t="s">
        <v>114</v>
      </c>
      <c r="N62" s="461"/>
      <c r="O62" s="105" t="s">
        <v>115</v>
      </c>
      <c r="P62" s="106"/>
    </row>
    <row r="63" spans="2:16" ht="14.25">
      <c r="B63" s="57"/>
      <c r="C63" s="151" t="s">
        <v>160</v>
      </c>
      <c r="D63" s="108"/>
      <c r="E63" s="108"/>
      <c r="F63" s="108"/>
      <c r="G63" s="108"/>
      <c r="H63" s="108"/>
      <c r="I63" s="108"/>
      <c r="J63" s="109">
        <f>L63/K63*100</f>
        <v>297912.53333333333</v>
      </c>
      <c r="K63" s="110">
        <v>185</v>
      </c>
      <c r="L63" s="111">
        <v>551138.18666666665</v>
      </c>
      <c r="M63" s="160"/>
      <c r="N63" s="161">
        <v>10</v>
      </c>
      <c r="O63" s="112">
        <f>L63/N63</f>
        <v>55113.818666666666</v>
      </c>
      <c r="P63" s="113"/>
    </row>
    <row r="64" spans="2:16" ht="14.25">
      <c r="B64" s="57"/>
      <c r="C64" s="151" t="s">
        <v>155</v>
      </c>
      <c r="D64" s="108"/>
      <c r="E64" s="108"/>
      <c r="F64" s="108"/>
      <c r="G64" s="108"/>
      <c r="H64" s="108"/>
      <c r="I64" s="108"/>
      <c r="J64" s="109">
        <f>L64/K64*100</f>
        <v>63306.41333333333</v>
      </c>
      <c r="K64" s="110">
        <v>185</v>
      </c>
      <c r="L64" s="111">
        <v>117116.86466666666</v>
      </c>
      <c r="M64" s="160"/>
      <c r="N64" s="161">
        <v>10</v>
      </c>
      <c r="O64" s="112">
        <f>L64/N64</f>
        <v>11711.686466666666</v>
      </c>
      <c r="P64" s="113"/>
    </row>
    <row r="65" spans="2:16" ht="14.25">
      <c r="B65" s="57"/>
      <c r="C65" s="107"/>
      <c r="D65" s="108"/>
      <c r="E65" s="108"/>
      <c r="F65" s="108"/>
      <c r="G65" s="108"/>
      <c r="H65" s="108"/>
      <c r="I65" s="108"/>
      <c r="J65" s="109"/>
      <c r="K65" s="110"/>
      <c r="L65" s="111"/>
      <c r="M65" s="468"/>
      <c r="N65" s="469"/>
      <c r="O65" s="112"/>
      <c r="P65" s="113"/>
    </row>
    <row r="66" spans="2:16" ht="15" thickBot="1">
      <c r="B66" s="57"/>
      <c r="C66" s="464"/>
      <c r="D66" s="465"/>
      <c r="E66" s="465"/>
      <c r="F66" s="465"/>
      <c r="G66" s="465"/>
      <c r="H66" s="465"/>
      <c r="I66" s="465"/>
      <c r="J66" s="100"/>
      <c r="K66" s="101"/>
      <c r="L66" s="100"/>
      <c r="M66" s="462"/>
      <c r="N66" s="463"/>
      <c r="O66" s="102"/>
      <c r="P66" s="86"/>
    </row>
    <row r="67" spans="2:16" ht="15.75" thickBot="1">
      <c r="B67" s="57"/>
      <c r="C67" s="457" t="s">
        <v>117</v>
      </c>
      <c r="D67" s="458"/>
      <c r="E67" s="458"/>
      <c r="F67" s="458"/>
      <c r="G67" s="458"/>
      <c r="H67" s="458"/>
      <c r="I67" s="458"/>
      <c r="J67" s="458"/>
      <c r="K67" s="458"/>
      <c r="L67" s="458"/>
      <c r="M67" s="458"/>
      <c r="N67" s="459"/>
      <c r="O67" s="97">
        <f>ROUND(SUM(O63:O66),2)</f>
        <v>66825.509999999995</v>
      </c>
      <c r="P67" s="86"/>
    </row>
    <row r="68" spans="2:16" ht="15" thickBot="1">
      <c r="B68" s="57"/>
      <c r="C68" s="73"/>
      <c r="D68" s="60"/>
      <c r="E68" s="60"/>
      <c r="F68" s="60"/>
      <c r="G68" s="60"/>
      <c r="H68" s="60"/>
      <c r="I68" s="60"/>
      <c r="J68" s="60"/>
      <c r="K68" s="60"/>
      <c r="L68" s="60"/>
      <c r="M68" s="60"/>
      <c r="N68" s="60"/>
      <c r="O68" s="74"/>
      <c r="P68" s="58"/>
    </row>
    <row r="69" spans="2:16" ht="15.75" thickBot="1">
      <c r="B69" s="57"/>
      <c r="C69" s="470" t="s">
        <v>127</v>
      </c>
      <c r="D69" s="471"/>
      <c r="E69" s="471"/>
      <c r="F69" s="471"/>
      <c r="G69" s="471"/>
      <c r="H69" s="471"/>
      <c r="I69" s="471"/>
      <c r="J69" s="471"/>
      <c r="K69" s="471"/>
      <c r="L69" s="471"/>
      <c r="M69" s="471"/>
      <c r="N69" s="472"/>
      <c r="O69" s="114">
        <f>O38+O49+O58+O67</f>
        <v>310457.06999999995</v>
      </c>
      <c r="P69" s="115"/>
    </row>
    <row r="70" spans="2:16">
      <c r="B70" s="57"/>
      <c r="C70" s="431" t="s">
        <v>128</v>
      </c>
      <c r="D70" s="432"/>
      <c r="E70" s="432"/>
      <c r="F70" s="432"/>
      <c r="G70" s="432"/>
      <c r="H70" s="432"/>
      <c r="I70" s="432"/>
      <c r="J70" s="432"/>
      <c r="K70" s="432"/>
      <c r="L70" s="432"/>
      <c r="M70" s="432"/>
      <c r="N70" s="432"/>
      <c r="O70" s="433"/>
      <c r="P70" s="80"/>
    </row>
    <row r="71" spans="2:16">
      <c r="B71" s="57"/>
      <c r="C71" s="434"/>
      <c r="D71" s="435"/>
      <c r="E71" s="435"/>
      <c r="F71" s="435"/>
      <c r="G71" s="435"/>
      <c r="H71" s="435"/>
      <c r="I71" s="435"/>
      <c r="J71" s="435"/>
      <c r="K71" s="435"/>
      <c r="L71" s="435"/>
      <c r="M71" s="435"/>
      <c r="N71" s="435"/>
      <c r="O71" s="436"/>
      <c r="P71" s="80"/>
    </row>
    <row r="72" spans="2:16" ht="13.5" thickBot="1">
      <c r="B72" s="57"/>
      <c r="C72" s="437"/>
      <c r="D72" s="438"/>
      <c r="E72" s="438"/>
      <c r="F72" s="438"/>
      <c r="G72" s="438"/>
      <c r="H72" s="438"/>
      <c r="I72" s="438"/>
      <c r="J72" s="438"/>
      <c r="K72" s="438"/>
      <c r="L72" s="438"/>
      <c r="M72" s="438"/>
      <c r="N72" s="438"/>
      <c r="O72" s="439"/>
      <c r="P72" s="80"/>
    </row>
    <row r="73" spans="2:16" ht="15">
      <c r="B73" s="57"/>
      <c r="C73" s="440" t="s">
        <v>129</v>
      </c>
      <c r="D73" s="441"/>
      <c r="E73" s="441"/>
      <c r="F73" s="441"/>
      <c r="G73" s="441"/>
      <c r="H73" s="441"/>
      <c r="I73" s="441"/>
      <c r="J73" s="98"/>
      <c r="K73" s="116"/>
      <c r="L73" s="104" t="s">
        <v>130</v>
      </c>
      <c r="M73" s="460" t="s">
        <v>131</v>
      </c>
      <c r="N73" s="461"/>
      <c r="O73" s="105"/>
      <c r="P73" s="106"/>
    </row>
    <row r="74" spans="2:16" ht="14.25">
      <c r="B74" s="57"/>
      <c r="C74" s="473" t="s">
        <v>132</v>
      </c>
      <c r="D74" s="474"/>
      <c r="E74" s="474"/>
      <c r="F74" s="474"/>
      <c r="G74" s="474"/>
      <c r="H74" s="474"/>
      <c r="I74" s="474"/>
      <c r="J74" s="117"/>
      <c r="K74" s="118"/>
      <c r="L74" s="119">
        <v>0.2</v>
      </c>
      <c r="M74" s="466">
        <f>ROUND($O$69*L74,2)</f>
        <v>62091.41</v>
      </c>
      <c r="N74" s="467"/>
      <c r="O74" s="85"/>
      <c r="P74" s="86"/>
    </row>
    <row r="75" spans="2:16" ht="14.25">
      <c r="B75" s="57"/>
      <c r="C75" s="87" t="s">
        <v>133</v>
      </c>
      <c r="D75" s="88"/>
      <c r="E75" s="88"/>
      <c r="F75" s="88"/>
      <c r="G75" s="88"/>
      <c r="H75" s="88"/>
      <c r="I75" s="88"/>
      <c r="J75" s="117"/>
      <c r="K75" s="118"/>
      <c r="L75" s="119">
        <v>0.05</v>
      </c>
      <c r="M75" s="466">
        <f t="shared" ref="M75:M76" si="1">ROUND($O$69*L75,2)</f>
        <v>15522.85</v>
      </c>
      <c r="N75" s="467"/>
      <c r="O75" s="85"/>
      <c r="P75" s="86"/>
    </row>
    <row r="76" spans="2:16" ht="15" thickBot="1">
      <c r="B76" s="57"/>
      <c r="C76" s="67" t="s">
        <v>134</v>
      </c>
      <c r="D76" s="68"/>
      <c r="E76" s="68"/>
      <c r="F76" s="68"/>
      <c r="G76" s="68"/>
      <c r="H76" s="68"/>
      <c r="I76" s="68"/>
      <c r="J76" s="120"/>
      <c r="K76" s="121"/>
      <c r="L76" s="119">
        <v>0.05</v>
      </c>
      <c r="M76" s="466">
        <f t="shared" si="1"/>
        <v>15522.85</v>
      </c>
      <c r="N76" s="467"/>
      <c r="O76" s="85"/>
      <c r="P76" s="86"/>
    </row>
    <row r="77" spans="2:16" ht="15.75" thickBot="1">
      <c r="B77" s="57"/>
      <c r="C77" s="457" t="s">
        <v>117</v>
      </c>
      <c r="D77" s="458"/>
      <c r="E77" s="458"/>
      <c r="F77" s="458"/>
      <c r="G77" s="458"/>
      <c r="H77" s="458"/>
      <c r="I77" s="458"/>
      <c r="J77" s="458"/>
      <c r="K77" s="458"/>
      <c r="L77" s="458"/>
      <c r="M77" s="458"/>
      <c r="N77" s="459"/>
      <c r="O77" s="122">
        <f>M74+M75+M76</f>
        <v>93137.110000000015</v>
      </c>
      <c r="P77" s="123"/>
    </row>
    <row r="78" spans="2:16" ht="15" thickBot="1">
      <c r="B78" s="57"/>
      <c r="C78" s="73"/>
      <c r="D78" s="60"/>
      <c r="E78" s="60"/>
      <c r="F78" s="60"/>
      <c r="G78" s="60"/>
      <c r="H78" s="60"/>
      <c r="I78" s="60"/>
      <c r="J78" s="60"/>
      <c r="K78" s="60"/>
      <c r="L78" s="60"/>
      <c r="M78" s="60"/>
      <c r="N78" s="60"/>
      <c r="O78" s="74"/>
      <c r="P78" s="58"/>
    </row>
    <row r="79" spans="2:16" ht="15.75" thickBot="1">
      <c r="B79" s="57"/>
      <c r="C79" s="470" t="s">
        <v>148</v>
      </c>
      <c r="D79" s="471"/>
      <c r="E79" s="471"/>
      <c r="F79" s="471"/>
      <c r="G79" s="471"/>
      <c r="H79" s="471"/>
      <c r="I79" s="471"/>
      <c r="J79" s="471"/>
      <c r="K79" s="471"/>
      <c r="L79" s="471"/>
      <c r="M79" s="471"/>
      <c r="N79" s="472"/>
      <c r="O79" s="124">
        <f>ROUND(O69+O77,0)</f>
        <v>403594</v>
      </c>
      <c r="P79" s="123"/>
    </row>
    <row r="80" spans="2:16" ht="14.25">
      <c r="B80" s="57"/>
      <c r="C80" s="69"/>
      <c r="D80" s="70"/>
      <c r="E80" s="70"/>
      <c r="F80" s="70"/>
      <c r="G80" s="70"/>
      <c r="H80" s="70"/>
      <c r="I80" s="70"/>
      <c r="J80" s="70"/>
      <c r="K80" s="70"/>
      <c r="L80" s="70"/>
      <c r="M80" s="70"/>
      <c r="N80" s="70"/>
      <c r="O80" s="71"/>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60"/>
      <c r="I82" s="60"/>
      <c r="J82" s="60"/>
      <c r="K82" s="60"/>
      <c r="L82" s="60"/>
      <c r="M82" s="60"/>
      <c r="N82" s="60"/>
      <c r="O82" s="74"/>
      <c r="P82" s="58"/>
    </row>
    <row r="83" spans="2:16" ht="14.25">
      <c r="B83" s="57"/>
      <c r="C83" s="73"/>
      <c r="D83" s="60"/>
      <c r="E83" s="60"/>
      <c r="F83" s="60"/>
      <c r="G83" s="60"/>
      <c r="H83" s="125" t="s">
        <v>135</v>
      </c>
      <c r="I83" s="125"/>
      <c r="J83" s="125"/>
      <c r="K83" s="125"/>
      <c r="L83" s="60"/>
      <c r="M83" s="60"/>
      <c r="N83" s="60"/>
      <c r="O83" s="74"/>
      <c r="P83" s="58"/>
    </row>
    <row r="84" spans="2:16" ht="15">
      <c r="B84" s="57"/>
      <c r="C84" s="73"/>
      <c r="D84" s="60"/>
      <c r="E84" s="60"/>
      <c r="F84" s="60"/>
      <c r="G84" s="60"/>
      <c r="H84" s="125" t="s">
        <v>136</v>
      </c>
      <c r="I84" s="60"/>
      <c r="J84" s="60"/>
      <c r="K84" s="60"/>
      <c r="L84" s="60"/>
      <c r="M84" s="60"/>
      <c r="N84" s="60"/>
      <c r="O84" s="74"/>
      <c r="P84" s="126"/>
    </row>
    <row r="85" spans="2:16" ht="15">
      <c r="B85" s="57"/>
      <c r="C85" s="73"/>
      <c r="D85" s="60"/>
      <c r="E85" s="60"/>
      <c r="F85" s="60"/>
      <c r="G85" s="60"/>
      <c r="H85" s="125" t="s">
        <v>137</v>
      </c>
      <c r="I85" s="60"/>
      <c r="J85" s="60"/>
      <c r="K85" s="60"/>
      <c r="L85" s="60"/>
      <c r="M85" s="60"/>
      <c r="N85" s="60"/>
      <c r="O85" s="74"/>
      <c r="P85" s="126"/>
    </row>
    <row r="86" spans="2:16" ht="14.25">
      <c r="B86" s="57"/>
      <c r="C86" s="64"/>
      <c r="D86" s="127"/>
      <c r="E86" s="127"/>
      <c r="F86" s="127"/>
      <c r="G86" s="127"/>
      <c r="H86" s="125" t="s">
        <v>149</v>
      </c>
      <c r="I86" s="127"/>
      <c r="J86" s="127"/>
      <c r="K86" s="127"/>
      <c r="L86" s="127"/>
      <c r="M86" s="127"/>
      <c r="N86" s="127"/>
      <c r="O86" s="128"/>
      <c r="P86" s="129"/>
    </row>
    <row r="87" spans="2:16" ht="14.25">
      <c r="B87" s="57"/>
      <c r="C87" s="73"/>
      <c r="D87" s="60"/>
      <c r="E87" s="60"/>
      <c r="F87" s="60"/>
      <c r="G87" s="60"/>
      <c r="H87" s="60" t="s">
        <v>138</v>
      </c>
      <c r="I87" s="60"/>
      <c r="J87" s="60"/>
      <c r="K87" s="60"/>
      <c r="L87" s="60"/>
      <c r="M87" s="60"/>
      <c r="N87" s="60"/>
      <c r="O87" s="74"/>
      <c r="P87" s="58"/>
    </row>
    <row r="88" spans="2:16" ht="15">
      <c r="B88" s="57"/>
      <c r="C88" s="130" t="s">
        <v>150</v>
      </c>
      <c r="D88" s="131"/>
      <c r="E88" s="131"/>
      <c r="F88" s="131"/>
      <c r="G88" s="131"/>
      <c r="H88" s="131"/>
      <c r="I88" s="131"/>
      <c r="J88" s="131"/>
      <c r="K88" s="131"/>
      <c r="L88" s="131"/>
      <c r="M88" s="131"/>
      <c r="N88" s="131"/>
      <c r="O88" s="132"/>
      <c r="P88" s="58"/>
    </row>
    <row r="89" spans="2:16" ht="14.25">
      <c r="B89" s="57"/>
      <c r="C89" s="481"/>
      <c r="D89" s="482"/>
      <c r="E89" s="482"/>
      <c r="F89" s="482"/>
      <c r="G89" s="482"/>
      <c r="H89" s="482"/>
      <c r="I89" s="482"/>
      <c r="J89" s="482"/>
      <c r="K89" s="482"/>
      <c r="L89" s="482"/>
      <c r="M89" s="482"/>
      <c r="N89" s="482"/>
      <c r="O89" s="483"/>
      <c r="P89" s="129"/>
    </row>
    <row r="90" spans="2:16" ht="14.25">
      <c r="B90" s="57"/>
      <c r="C90" s="481"/>
      <c r="D90" s="482"/>
      <c r="E90" s="482"/>
      <c r="F90" s="482"/>
      <c r="G90" s="482"/>
      <c r="H90" s="482"/>
      <c r="I90" s="482"/>
      <c r="J90" s="482"/>
      <c r="K90" s="482"/>
      <c r="L90" s="482"/>
      <c r="M90" s="482"/>
      <c r="N90" s="482"/>
      <c r="O90" s="483"/>
      <c r="P90" s="129"/>
    </row>
    <row r="91" spans="2:16" ht="14.25">
      <c r="B91" s="57"/>
      <c r="C91" s="64"/>
      <c r="D91" s="127"/>
      <c r="E91" s="127"/>
      <c r="F91" s="127"/>
      <c r="G91" s="127"/>
      <c r="H91" s="127"/>
      <c r="I91" s="127"/>
      <c r="J91" s="127"/>
      <c r="K91" s="127"/>
      <c r="L91" s="127"/>
      <c r="M91" s="127"/>
      <c r="N91" s="127"/>
      <c r="O91" s="128"/>
      <c r="P91" s="129"/>
    </row>
    <row r="92" spans="2:16" ht="15">
      <c r="B92" s="57"/>
      <c r="C92" s="133" t="s">
        <v>151</v>
      </c>
      <c r="D92" s="127"/>
      <c r="E92" s="127"/>
      <c r="F92" s="127"/>
      <c r="G92" s="127"/>
      <c r="H92" s="127"/>
      <c r="I92" s="127"/>
      <c r="J92" s="127"/>
      <c r="K92" s="127"/>
      <c r="L92" s="127"/>
      <c r="M92" s="127"/>
      <c r="N92" s="127"/>
      <c r="O92" s="128"/>
      <c r="P92" s="129"/>
    </row>
    <row r="93" spans="2:16" ht="12.75" customHeight="1">
      <c r="B93" s="57"/>
      <c r="C93" s="484" t="s">
        <v>152</v>
      </c>
      <c r="D93" s="485"/>
      <c r="E93" s="485"/>
      <c r="F93" s="485"/>
      <c r="G93" s="485"/>
      <c r="H93" s="485"/>
      <c r="I93" s="485"/>
      <c r="J93" s="485"/>
      <c r="K93" s="485"/>
      <c r="L93" s="485"/>
      <c r="M93" s="485"/>
      <c r="N93" s="485"/>
      <c r="O93" s="486"/>
      <c r="P93" s="134"/>
    </row>
    <row r="94" spans="2:16">
      <c r="B94" s="57"/>
      <c r="C94" s="484"/>
      <c r="D94" s="485"/>
      <c r="E94" s="485"/>
      <c r="F94" s="485"/>
      <c r="G94" s="485"/>
      <c r="H94" s="485"/>
      <c r="I94" s="485"/>
      <c r="J94" s="485"/>
      <c r="K94" s="485"/>
      <c r="L94" s="485"/>
      <c r="M94" s="485"/>
      <c r="N94" s="485"/>
      <c r="O94" s="486"/>
      <c r="P94" s="134"/>
    </row>
    <row r="95" spans="2:16" ht="12.95" customHeight="1">
      <c r="B95" s="57"/>
      <c r="C95" s="484" t="s">
        <v>153</v>
      </c>
      <c r="D95" s="485"/>
      <c r="E95" s="485"/>
      <c r="F95" s="485"/>
      <c r="G95" s="485"/>
      <c r="H95" s="485"/>
      <c r="I95" s="485"/>
      <c r="J95" s="485"/>
      <c r="K95" s="485"/>
      <c r="L95" s="485"/>
      <c r="M95" s="485"/>
      <c r="N95" s="485"/>
      <c r="O95" s="486"/>
      <c r="P95" s="134"/>
    </row>
    <row r="96" spans="2:16">
      <c r="B96" s="57"/>
      <c r="C96" s="484"/>
      <c r="D96" s="485"/>
      <c r="E96" s="485"/>
      <c r="F96" s="485"/>
      <c r="G96" s="485"/>
      <c r="H96" s="485"/>
      <c r="I96" s="485"/>
      <c r="J96" s="485"/>
      <c r="K96" s="485"/>
      <c r="L96" s="485"/>
      <c r="M96" s="485"/>
      <c r="N96" s="485"/>
      <c r="O96" s="486"/>
      <c r="P96" s="134"/>
    </row>
    <row r="97" spans="2:16" ht="14.25">
      <c r="B97" s="57"/>
      <c r="C97" s="64"/>
      <c r="D97" s="127"/>
      <c r="E97" s="127"/>
      <c r="F97" s="127"/>
      <c r="G97" s="127"/>
      <c r="H97" s="127"/>
      <c r="I97" s="127"/>
      <c r="J97" s="127"/>
      <c r="K97" s="127"/>
      <c r="L97" s="127"/>
      <c r="M97" s="127"/>
      <c r="N97" s="127"/>
      <c r="O97" s="128"/>
      <c r="P97" s="129"/>
    </row>
    <row r="98" spans="2:16" ht="14.25">
      <c r="B98" s="57"/>
      <c r="C98" s="73"/>
      <c r="D98" s="60"/>
      <c r="E98" s="60"/>
      <c r="F98" s="60"/>
      <c r="G98" s="60"/>
      <c r="H98" s="125" t="s">
        <v>135</v>
      </c>
      <c r="I98" s="60"/>
      <c r="J98" s="60"/>
      <c r="K98" s="60"/>
      <c r="L98" s="60"/>
      <c r="M98" s="60"/>
      <c r="N98" s="60"/>
      <c r="O98" s="74"/>
      <c r="P98" s="58"/>
    </row>
    <row r="99" spans="2:16" ht="14.25">
      <c r="B99" s="57"/>
      <c r="C99" s="73"/>
      <c r="D99" s="60"/>
      <c r="E99" s="60"/>
      <c r="F99" s="60"/>
      <c r="G99" s="60"/>
      <c r="H99" s="60" t="s">
        <v>136</v>
      </c>
      <c r="I99" s="88"/>
      <c r="J99" s="88"/>
      <c r="K99" s="88"/>
      <c r="L99" s="60"/>
      <c r="M99" s="60"/>
      <c r="N99" s="60"/>
      <c r="O99" s="74"/>
      <c r="P99" s="58"/>
    </row>
    <row r="100" spans="2:16" ht="14.25">
      <c r="B100" s="57"/>
      <c r="C100" s="73"/>
      <c r="D100" s="60"/>
      <c r="E100" s="60"/>
      <c r="F100" s="60"/>
      <c r="G100" s="60"/>
      <c r="H100" s="60" t="s">
        <v>154</v>
      </c>
      <c r="I100" s="135"/>
      <c r="J100" s="135"/>
      <c r="K100" s="135"/>
      <c r="L100" s="60"/>
      <c r="M100" s="60"/>
      <c r="N100" s="60"/>
      <c r="O100" s="74"/>
      <c r="P100" s="58"/>
    </row>
    <row r="101" spans="2:16" ht="14.25">
      <c r="B101" s="57"/>
      <c r="C101" s="136"/>
      <c r="D101" s="127"/>
      <c r="E101" s="127"/>
      <c r="F101" s="127"/>
      <c r="G101" s="127"/>
      <c r="H101" s="60" t="s">
        <v>149</v>
      </c>
      <c r="I101" s="60"/>
      <c r="J101" s="60"/>
      <c r="K101" s="60"/>
      <c r="L101" s="127"/>
      <c r="M101" s="127"/>
      <c r="N101" s="127"/>
      <c r="O101" s="128"/>
      <c r="P101" s="129"/>
    </row>
    <row r="102" spans="2:16" ht="17.25" customHeight="1">
      <c r="B102" s="57"/>
      <c r="C102" s="136"/>
      <c r="D102" s="135"/>
      <c r="E102" s="135"/>
      <c r="F102" s="60"/>
      <c r="G102" s="60"/>
      <c r="H102" s="60"/>
      <c r="I102" s="60"/>
      <c r="J102" s="60"/>
      <c r="K102" s="475"/>
      <c r="L102" s="475"/>
      <c r="M102" s="475"/>
      <c r="N102" s="475"/>
      <c r="O102" s="476"/>
      <c r="P102" s="137"/>
    </row>
    <row r="103" spans="2:16" ht="18.75" customHeight="1" thickBot="1">
      <c r="B103" s="57"/>
      <c r="C103" s="479"/>
      <c r="D103" s="480"/>
      <c r="E103" s="480"/>
      <c r="F103" s="101"/>
      <c r="G103" s="101"/>
      <c r="H103" s="101"/>
      <c r="I103" s="101"/>
      <c r="J103" s="101"/>
      <c r="K103" s="477"/>
      <c r="L103" s="477"/>
      <c r="M103" s="477"/>
      <c r="N103" s="477"/>
      <c r="O103" s="478"/>
      <c r="P103" s="137"/>
    </row>
    <row r="104" spans="2:16" ht="13.5" thickBot="1">
      <c r="B104" s="138"/>
      <c r="C104" s="139"/>
      <c r="D104" s="139"/>
      <c r="E104" s="139"/>
      <c r="F104" s="139"/>
      <c r="G104" s="139"/>
      <c r="H104" s="139"/>
      <c r="I104" s="139"/>
      <c r="J104" s="139"/>
      <c r="K104" s="139"/>
      <c r="L104" s="139"/>
      <c r="M104" s="139"/>
      <c r="N104" s="139"/>
      <c r="O104" s="139"/>
      <c r="P104" s="140"/>
    </row>
    <row r="105" spans="2:16" ht="13.5" thickTop="1"/>
  </sheetData>
  <mergeCells count="86">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8:N38"/>
    <mergeCell ref="C39:O41"/>
    <mergeCell ref="C42:J42"/>
    <mergeCell ref="M42:N42"/>
    <mergeCell ref="C35:I35"/>
    <mergeCell ref="C36:I36"/>
    <mergeCell ref="M36:N36"/>
    <mergeCell ref="C37:I37"/>
    <mergeCell ref="J37:K37"/>
    <mergeCell ref="M37:N37"/>
    <mergeCell ref="C59:O61"/>
    <mergeCell ref="M45:N45"/>
    <mergeCell ref="M46:N46"/>
    <mergeCell ref="M48:N48"/>
    <mergeCell ref="C49:N49"/>
    <mergeCell ref="C50:O52"/>
    <mergeCell ref="C53:I53"/>
    <mergeCell ref="M53:N53"/>
    <mergeCell ref="M54:N54"/>
    <mergeCell ref="M55:N55"/>
    <mergeCell ref="C57:I57"/>
    <mergeCell ref="M57:N57"/>
    <mergeCell ref="C58:N58"/>
    <mergeCell ref="C73:I73"/>
    <mergeCell ref="M73:N73"/>
    <mergeCell ref="C74:I74"/>
    <mergeCell ref="M74:N74"/>
    <mergeCell ref="C62:I62"/>
    <mergeCell ref="M62:N62"/>
    <mergeCell ref="M65:N65"/>
    <mergeCell ref="C66:I66"/>
    <mergeCell ref="M66:N66"/>
    <mergeCell ref="C67:N67"/>
    <mergeCell ref="C93:O94"/>
    <mergeCell ref="C95:O96"/>
    <mergeCell ref="K102:O103"/>
    <mergeCell ref="C103:E103"/>
    <mergeCell ref="M43:N43"/>
    <mergeCell ref="M44:N44"/>
    <mergeCell ref="M47:N47"/>
    <mergeCell ref="M56:N56"/>
    <mergeCell ref="M75:N75"/>
    <mergeCell ref="M76:N76"/>
    <mergeCell ref="C77:N77"/>
    <mergeCell ref="C79:N79"/>
    <mergeCell ref="C89:O89"/>
    <mergeCell ref="C90:O90"/>
    <mergeCell ref="C69:N69"/>
    <mergeCell ref="C70:O72"/>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dimension ref="B1:P104"/>
  <sheetViews>
    <sheetView topLeftCell="A57"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26</v>
      </c>
      <c r="D29" s="428" t="s">
        <v>27</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c r="D34" s="447"/>
      <c r="E34" s="447"/>
      <c r="F34" s="447"/>
      <c r="G34" s="447"/>
      <c r="H34" s="447"/>
      <c r="I34" s="448"/>
      <c r="J34" s="449"/>
      <c r="K34" s="450"/>
      <c r="L34" s="157"/>
      <c r="M34" s="144"/>
      <c r="N34" s="158"/>
      <c r="O34" s="159"/>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0.05</v>
      </c>
      <c r="N37" s="456"/>
      <c r="O37" s="85">
        <f>M37*O66</f>
        <v>1820.7245</v>
      </c>
      <c r="P37" s="86"/>
    </row>
    <row r="38" spans="2:16" ht="15.75" thickBot="1">
      <c r="B38" s="57"/>
      <c r="C38" s="457" t="s">
        <v>117</v>
      </c>
      <c r="D38" s="458"/>
      <c r="E38" s="458"/>
      <c r="F38" s="458"/>
      <c r="G38" s="458"/>
      <c r="H38" s="458"/>
      <c r="I38" s="458"/>
      <c r="J38" s="458"/>
      <c r="K38" s="458"/>
      <c r="L38" s="458"/>
      <c r="M38" s="458"/>
      <c r="N38" s="459"/>
      <c r="O38" s="92">
        <f>ROUND(SUM(O34:O37),2)</f>
        <v>1820.72</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163</v>
      </c>
      <c r="D43" s="131"/>
      <c r="E43" s="131"/>
      <c r="F43" s="131"/>
      <c r="G43" s="131"/>
      <c r="H43" s="131"/>
      <c r="I43" s="131"/>
      <c r="J43" s="143"/>
      <c r="K43" s="153" t="s">
        <v>13</v>
      </c>
      <c r="L43" s="154">
        <v>1.3</v>
      </c>
      <c r="M43" s="487" t="e">
        <f>#REF!</f>
        <v>#REF!</v>
      </c>
      <c r="N43" s="488"/>
      <c r="O43" s="85" t="e">
        <f>L43*M43</f>
        <v>#REF!</v>
      </c>
      <c r="P43" s="86"/>
    </row>
    <row r="44" spans="2:16" ht="15" customHeight="1">
      <c r="B44" s="57"/>
      <c r="C44" s="152"/>
      <c r="D44" s="131"/>
      <c r="E44" s="131"/>
      <c r="F44" s="131"/>
      <c r="G44" s="131"/>
      <c r="H44" s="131"/>
      <c r="I44" s="131"/>
      <c r="J44" s="143"/>
      <c r="K44" s="155"/>
      <c r="L44" s="156"/>
      <c r="M44" s="493"/>
      <c r="N44" s="494"/>
      <c r="O44" s="85"/>
      <c r="P44" s="86"/>
    </row>
    <row r="45" spans="2:16" ht="15" customHeight="1">
      <c r="B45" s="57"/>
      <c r="C45" s="152"/>
      <c r="D45" s="131"/>
      <c r="E45" s="131"/>
      <c r="F45" s="131"/>
      <c r="G45" s="131"/>
      <c r="H45" s="131"/>
      <c r="I45" s="131"/>
      <c r="J45" s="143"/>
      <c r="K45" s="155"/>
      <c r="L45" s="156"/>
      <c r="M45" s="403"/>
      <c r="N45" s="404"/>
      <c r="O45" s="85"/>
      <c r="P45" s="86"/>
    </row>
    <row r="46" spans="2:16" ht="15" customHeight="1">
      <c r="B46" s="57"/>
      <c r="C46" s="152"/>
      <c r="D46" s="131"/>
      <c r="E46" s="131"/>
      <c r="F46" s="131"/>
      <c r="G46" s="131"/>
      <c r="H46" s="131"/>
      <c r="I46" s="131"/>
      <c r="J46" s="143"/>
      <c r="K46" s="162"/>
      <c r="L46" s="163"/>
      <c r="M46" s="403"/>
      <c r="N46" s="404"/>
      <c r="O46" s="85"/>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t="e">
        <f>ROUND(SUM(O43:O48),2)</f>
        <v>#REF!</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164</v>
      </c>
      <c r="D54" s="131"/>
      <c r="E54" s="131"/>
      <c r="F54" s="131"/>
      <c r="G54" s="131"/>
      <c r="H54" s="131"/>
      <c r="I54" s="131"/>
      <c r="J54" s="166">
        <v>1.3</v>
      </c>
      <c r="K54" s="167">
        <v>1</v>
      </c>
      <c r="L54" s="166">
        <f>J54*K54</f>
        <v>1.3</v>
      </c>
      <c r="M54" s="407" t="e">
        <f>#REF!</f>
        <v>#REF!</v>
      </c>
      <c r="N54" s="408"/>
      <c r="O54" s="85" t="e">
        <f>L54*M54</f>
        <v>#REF!</v>
      </c>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t="e">
        <f>ROUND(SUM(O54:O56),2)</f>
        <v>#REF!</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165</v>
      </c>
      <c r="D62" s="108"/>
      <c r="E62" s="108"/>
      <c r="F62" s="108"/>
      <c r="G62" s="108"/>
      <c r="H62" s="108"/>
      <c r="I62" s="108"/>
      <c r="J62" s="109">
        <f>L62/K62*100</f>
        <v>74478.133333333331</v>
      </c>
      <c r="K62" s="110">
        <v>185</v>
      </c>
      <c r="L62" s="111">
        <v>137784.54666666666</v>
      </c>
      <c r="M62" s="160"/>
      <c r="N62" s="161">
        <v>7</v>
      </c>
      <c r="O62" s="112">
        <f>L62/N62</f>
        <v>19683.506666666664</v>
      </c>
      <c r="P62" s="113"/>
    </row>
    <row r="63" spans="2:16" ht="14.25">
      <c r="B63" s="57"/>
      <c r="C63" s="151" t="s">
        <v>155</v>
      </c>
      <c r="D63" s="108"/>
      <c r="E63" s="108"/>
      <c r="F63" s="108"/>
      <c r="G63" s="108"/>
      <c r="H63" s="108"/>
      <c r="I63" s="108"/>
      <c r="J63" s="109">
        <f>L63/K63*100</f>
        <v>63306.41333333333</v>
      </c>
      <c r="K63" s="110">
        <v>185</v>
      </c>
      <c r="L63" s="111">
        <v>117116.86466666666</v>
      </c>
      <c r="M63" s="160"/>
      <c r="N63" s="161">
        <v>7</v>
      </c>
      <c r="O63" s="112">
        <f>L63/N63</f>
        <v>16730.980666666666</v>
      </c>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36414.49</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t="e">
        <f>O38+O49+O57+O66</f>
        <v>#REF!</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t="e">
        <f>ROUND($O$68*L73,2)</f>
        <v>#REF!</v>
      </c>
      <c r="N73" s="467"/>
      <c r="O73" s="85"/>
      <c r="P73" s="86"/>
    </row>
    <row r="74" spans="2:16" ht="14.25">
      <c r="B74" s="57"/>
      <c r="C74" s="87" t="s">
        <v>133</v>
      </c>
      <c r="D74" s="88"/>
      <c r="E74" s="88"/>
      <c r="F74" s="88"/>
      <c r="G74" s="88"/>
      <c r="H74" s="88"/>
      <c r="I74" s="88"/>
      <c r="J74" s="117"/>
      <c r="K74" s="118"/>
      <c r="L74" s="119">
        <v>0.05</v>
      </c>
      <c r="M74" s="466" t="e">
        <f t="shared" ref="M74:M75" si="0">ROUND($O$68*L74,2)</f>
        <v>#REF!</v>
      </c>
      <c r="N74" s="467"/>
      <c r="O74" s="85"/>
      <c r="P74" s="86"/>
    </row>
    <row r="75" spans="2:16" ht="15" thickBot="1">
      <c r="B75" s="57"/>
      <c r="C75" s="67" t="s">
        <v>134</v>
      </c>
      <c r="D75" s="68"/>
      <c r="E75" s="68"/>
      <c r="F75" s="68"/>
      <c r="G75" s="68"/>
      <c r="H75" s="68"/>
      <c r="I75" s="68"/>
      <c r="J75" s="120"/>
      <c r="K75" s="121"/>
      <c r="L75" s="119">
        <v>0.05</v>
      </c>
      <c r="M75" s="466" t="e">
        <f t="shared" si="0"/>
        <v>#REF!</v>
      </c>
      <c r="N75" s="467"/>
      <c r="O75" s="85"/>
      <c r="P75" s="86"/>
    </row>
    <row r="76" spans="2:16" ht="15.75" thickBot="1">
      <c r="B76" s="57"/>
      <c r="C76" s="457" t="s">
        <v>117</v>
      </c>
      <c r="D76" s="458"/>
      <c r="E76" s="458"/>
      <c r="F76" s="458"/>
      <c r="G76" s="458"/>
      <c r="H76" s="458"/>
      <c r="I76" s="458"/>
      <c r="J76" s="458"/>
      <c r="K76" s="458"/>
      <c r="L76" s="458"/>
      <c r="M76" s="458"/>
      <c r="N76" s="459"/>
      <c r="O76" s="122" t="e">
        <f>M73+M74+M75</f>
        <v>#REF!</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t="e">
        <f>ROUND(O68+O76,0)</f>
        <v>#REF!</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5:I35"/>
    <mergeCell ref="C36:I36"/>
    <mergeCell ref="M36:N36"/>
    <mergeCell ref="C37:I37"/>
    <mergeCell ref="J37:K37"/>
    <mergeCell ref="M37:N37"/>
    <mergeCell ref="C53:I53"/>
    <mergeCell ref="M53:N53"/>
    <mergeCell ref="C38:N38"/>
    <mergeCell ref="C39:O41"/>
    <mergeCell ref="C42:J42"/>
    <mergeCell ref="M42:N42"/>
    <mergeCell ref="M43:N43"/>
    <mergeCell ref="M44:N44"/>
    <mergeCell ref="M45:N45"/>
    <mergeCell ref="M46:N46"/>
    <mergeCell ref="M48:N48"/>
    <mergeCell ref="C49:N49"/>
    <mergeCell ref="C50:O52"/>
    <mergeCell ref="C66:N66"/>
    <mergeCell ref="M54:N54"/>
    <mergeCell ref="M55:N55"/>
    <mergeCell ref="C56:I56"/>
    <mergeCell ref="M56:N56"/>
    <mergeCell ref="C57:N57"/>
    <mergeCell ref="C58:O60"/>
    <mergeCell ref="C61:I61"/>
    <mergeCell ref="M61:N61"/>
    <mergeCell ref="M64:N64"/>
    <mergeCell ref="C65:I65"/>
    <mergeCell ref="M65:N65"/>
    <mergeCell ref="C68:N68"/>
    <mergeCell ref="C69:O71"/>
    <mergeCell ref="C72:I72"/>
    <mergeCell ref="M72:N72"/>
    <mergeCell ref="C73:I73"/>
    <mergeCell ref="M73:N73"/>
    <mergeCell ref="C92:O93"/>
    <mergeCell ref="C94:O95"/>
    <mergeCell ref="K101:O102"/>
    <mergeCell ref="C102:E102"/>
    <mergeCell ref="M74:N74"/>
    <mergeCell ref="M75:N75"/>
    <mergeCell ref="C76:N76"/>
    <mergeCell ref="C78:N78"/>
    <mergeCell ref="C88:O88"/>
    <mergeCell ref="C89:O89"/>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dimension ref="B1:P105"/>
  <sheetViews>
    <sheetView topLeftCell="A17" workbookViewId="0">
      <selection activeCell="L19" sqref="L19"/>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88</v>
      </c>
      <c r="D29" s="428" t="s">
        <v>89</v>
      </c>
      <c r="E29" s="429"/>
      <c r="F29" s="429"/>
      <c r="G29" s="429"/>
      <c r="H29" s="429"/>
      <c r="I29" s="429"/>
      <c r="J29" s="429"/>
      <c r="K29" s="429"/>
      <c r="L29" s="430"/>
      <c r="M29" s="428" t="s">
        <v>93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c r="D34" s="447"/>
      <c r="E34" s="447"/>
      <c r="F34" s="447"/>
      <c r="G34" s="447"/>
      <c r="H34" s="447"/>
      <c r="I34" s="448"/>
      <c r="J34" s="449"/>
      <c r="K34" s="450"/>
      <c r="L34" s="157"/>
      <c r="M34" s="144"/>
      <c r="N34" s="158"/>
      <c r="O34" s="159"/>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144"/>
      <c r="N36" s="158"/>
      <c r="O36" s="159"/>
      <c r="P36" s="86"/>
    </row>
    <row r="37" spans="2:16" ht="15" thickBot="1">
      <c r="B37" s="57"/>
      <c r="C37" s="446" t="s">
        <v>116</v>
      </c>
      <c r="D37" s="447"/>
      <c r="E37" s="447"/>
      <c r="F37" s="447"/>
      <c r="G37" s="447"/>
      <c r="H37" s="447"/>
      <c r="I37" s="448"/>
      <c r="J37" s="453"/>
      <c r="K37" s="454"/>
      <c r="L37" s="91"/>
      <c r="M37" s="455">
        <v>0.01</v>
      </c>
      <c r="N37" s="456"/>
      <c r="O37" s="85">
        <f>M37*O67</f>
        <v>45.928199999999997</v>
      </c>
      <c r="P37" s="86"/>
    </row>
    <row r="38" spans="2:16" ht="15.75" thickBot="1">
      <c r="B38" s="57"/>
      <c r="C38" s="457" t="s">
        <v>117</v>
      </c>
      <c r="D38" s="458"/>
      <c r="E38" s="458"/>
      <c r="F38" s="458"/>
      <c r="G38" s="458"/>
      <c r="H38" s="458"/>
      <c r="I38" s="458"/>
      <c r="J38" s="458"/>
      <c r="K38" s="458"/>
      <c r="L38" s="458"/>
      <c r="M38" s="458"/>
      <c r="N38" s="459"/>
      <c r="O38" s="92">
        <f>ROUND(SUM(O34:O37),2)</f>
        <v>45.93</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197</v>
      </c>
      <c r="D43" s="131"/>
      <c r="E43" s="131"/>
      <c r="F43" s="131"/>
      <c r="G43" s="131"/>
      <c r="H43" s="131"/>
      <c r="I43" s="131"/>
      <c r="J43" s="143"/>
      <c r="K43" s="153" t="s">
        <v>93</v>
      </c>
      <c r="L43" s="154">
        <v>1</v>
      </c>
      <c r="M43" s="489">
        <v>457455.11</v>
      </c>
      <c r="N43" s="490"/>
      <c r="O43" s="85">
        <f>L43*M43</f>
        <v>457455.11</v>
      </c>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89"/>
      <c r="N46" s="490"/>
      <c r="O46" s="85"/>
      <c r="P46" s="86"/>
    </row>
    <row r="47" spans="2:16" ht="15" customHeight="1">
      <c r="B47" s="57"/>
      <c r="C47" s="142"/>
      <c r="D47" s="131"/>
      <c r="E47" s="131"/>
      <c r="F47" s="131"/>
      <c r="G47" s="131"/>
      <c r="H47" s="131"/>
      <c r="I47" s="131"/>
      <c r="J47" s="143"/>
      <c r="K47" s="146"/>
      <c r="L47" s="147"/>
      <c r="M47" s="489"/>
      <c r="N47" s="490"/>
      <c r="O47" s="85"/>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457455.11</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c r="D54" s="131"/>
      <c r="E54" s="131"/>
      <c r="F54" s="131"/>
      <c r="G54" s="131"/>
      <c r="H54" s="131"/>
      <c r="I54" s="131"/>
      <c r="J54" s="166"/>
      <c r="K54" s="167"/>
      <c r="L54" s="166"/>
      <c r="M54" s="407"/>
      <c r="N54" s="408"/>
      <c r="O54" s="85"/>
      <c r="P54" s="86"/>
    </row>
    <row r="55" spans="2:16" ht="14.25">
      <c r="B55" s="57"/>
      <c r="C55" s="165"/>
      <c r="D55" s="88"/>
      <c r="E55" s="88"/>
      <c r="F55" s="88"/>
      <c r="G55" s="88"/>
      <c r="H55" s="88"/>
      <c r="I55" s="88"/>
      <c r="J55" s="166"/>
      <c r="K55" s="167"/>
      <c r="L55" s="166"/>
      <c r="M55" s="407"/>
      <c r="N55" s="408"/>
      <c r="O55" s="85"/>
      <c r="P55" s="86"/>
    </row>
    <row r="56" spans="2:16" ht="14.25">
      <c r="B56" s="57"/>
      <c r="C56" s="165"/>
      <c r="D56" s="88"/>
      <c r="E56" s="88"/>
      <c r="F56" s="88"/>
      <c r="G56" s="88"/>
      <c r="H56" s="88"/>
      <c r="I56" s="88"/>
      <c r="J56" s="166"/>
      <c r="K56" s="167"/>
      <c r="L56" s="166"/>
      <c r="M56" s="407"/>
      <c r="N56" s="408"/>
      <c r="O56" s="85"/>
      <c r="P56" s="86"/>
    </row>
    <row r="57" spans="2:16" ht="15" thickBot="1">
      <c r="B57" s="57"/>
      <c r="C57" s="464"/>
      <c r="D57" s="465"/>
      <c r="E57" s="465"/>
      <c r="F57" s="465"/>
      <c r="G57" s="465"/>
      <c r="H57" s="465"/>
      <c r="I57" s="465"/>
      <c r="J57" s="100"/>
      <c r="K57" s="101"/>
      <c r="L57" s="100"/>
      <c r="M57" s="491"/>
      <c r="N57" s="492"/>
      <c r="O57" s="102"/>
      <c r="P57" s="86"/>
    </row>
    <row r="58" spans="2:16" ht="15.75" thickBot="1">
      <c r="B58" s="57"/>
      <c r="C58" s="457" t="s">
        <v>117</v>
      </c>
      <c r="D58" s="458"/>
      <c r="E58" s="458"/>
      <c r="F58" s="458"/>
      <c r="G58" s="458"/>
      <c r="H58" s="458"/>
      <c r="I58" s="458"/>
      <c r="J58" s="458"/>
      <c r="K58" s="458"/>
      <c r="L58" s="458"/>
      <c r="M58" s="458"/>
      <c r="N58" s="459"/>
      <c r="O58" s="92">
        <f>ROUND(SUM(O54:O57),2)</f>
        <v>0</v>
      </c>
      <c r="P58" s="93"/>
    </row>
    <row r="59" spans="2:16">
      <c r="B59" s="57"/>
      <c r="C59" s="431" t="s">
        <v>123</v>
      </c>
      <c r="D59" s="432"/>
      <c r="E59" s="432"/>
      <c r="F59" s="432"/>
      <c r="G59" s="432"/>
      <c r="H59" s="432"/>
      <c r="I59" s="432"/>
      <c r="J59" s="432"/>
      <c r="K59" s="432"/>
      <c r="L59" s="432"/>
      <c r="M59" s="432"/>
      <c r="N59" s="432"/>
      <c r="O59" s="433"/>
      <c r="P59" s="80"/>
    </row>
    <row r="60" spans="2:16">
      <c r="B60" s="57"/>
      <c r="C60" s="434"/>
      <c r="D60" s="435"/>
      <c r="E60" s="435"/>
      <c r="F60" s="435"/>
      <c r="G60" s="435"/>
      <c r="H60" s="435"/>
      <c r="I60" s="435"/>
      <c r="J60" s="435"/>
      <c r="K60" s="435"/>
      <c r="L60" s="435"/>
      <c r="M60" s="435"/>
      <c r="N60" s="435"/>
      <c r="O60" s="436"/>
      <c r="P60" s="80"/>
    </row>
    <row r="61" spans="2:16" ht="13.5" thickBot="1">
      <c r="B61" s="57"/>
      <c r="C61" s="437"/>
      <c r="D61" s="438"/>
      <c r="E61" s="438"/>
      <c r="F61" s="438"/>
      <c r="G61" s="438"/>
      <c r="H61" s="438"/>
      <c r="I61" s="438"/>
      <c r="J61" s="438"/>
      <c r="K61" s="438"/>
      <c r="L61" s="438"/>
      <c r="M61" s="438"/>
      <c r="N61" s="438"/>
      <c r="O61" s="439"/>
      <c r="P61" s="80"/>
    </row>
    <row r="62" spans="2:16" ht="30">
      <c r="B62" s="57"/>
      <c r="C62" s="440" t="s">
        <v>124</v>
      </c>
      <c r="D62" s="441"/>
      <c r="E62" s="441"/>
      <c r="F62" s="441"/>
      <c r="G62" s="441"/>
      <c r="H62" s="441"/>
      <c r="I62" s="441"/>
      <c r="J62" s="81" t="s">
        <v>125</v>
      </c>
      <c r="K62" s="103" t="s">
        <v>147</v>
      </c>
      <c r="L62" s="104" t="s">
        <v>126</v>
      </c>
      <c r="M62" s="460" t="s">
        <v>114</v>
      </c>
      <c r="N62" s="461"/>
      <c r="O62" s="105" t="s">
        <v>115</v>
      </c>
      <c r="P62" s="106"/>
    </row>
    <row r="63" spans="2:16" ht="14.25">
      <c r="B63" s="57"/>
      <c r="C63" s="151" t="s">
        <v>165</v>
      </c>
      <c r="D63" s="108"/>
      <c r="E63" s="108"/>
      <c r="F63" s="108"/>
      <c r="G63" s="108"/>
      <c r="H63" s="108"/>
      <c r="I63" s="108"/>
      <c r="J63" s="109">
        <f>L63/K63*100</f>
        <v>74478.133333333331</v>
      </c>
      <c r="K63" s="110">
        <v>185</v>
      </c>
      <c r="L63" s="111">
        <v>137784.54666666666</v>
      </c>
      <c r="M63" s="160"/>
      <c r="N63" s="161">
        <v>30</v>
      </c>
      <c r="O63" s="112">
        <f>L63/N63</f>
        <v>4592.8182222222222</v>
      </c>
      <c r="P63" s="113"/>
    </row>
    <row r="64" spans="2:16" ht="14.25">
      <c r="B64" s="57"/>
      <c r="C64" s="151"/>
      <c r="D64" s="108"/>
      <c r="E64" s="108"/>
      <c r="F64" s="108"/>
      <c r="G64" s="108"/>
      <c r="H64" s="108"/>
      <c r="I64" s="108"/>
      <c r="J64" s="109"/>
      <c r="K64" s="110"/>
      <c r="L64" s="111"/>
      <c r="M64" s="160"/>
      <c r="N64" s="161"/>
      <c r="O64" s="112"/>
      <c r="P64" s="113"/>
    </row>
    <row r="65" spans="2:16" ht="14.25">
      <c r="B65" s="57"/>
      <c r="C65" s="107"/>
      <c r="D65" s="108"/>
      <c r="E65" s="108"/>
      <c r="F65" s="108"/>
      <c r="G65" s="108"/>
      <c r="H65" s="108"/>
      <c r="I65" s="108"/>
      <c r="J65" s="109"/>
      <c r="K65" s="110"/>
      <c r="L65" s="111"/>
      <c r="M65" s="468"/>
      <c r="N65" s="469"/>
      <c r="O65" s="112"/>
      <c r="P65" s="113"/>
    </row>
    <row r="66" spans="2:16" ht="15" thickBot="1">
      <c r="B66" s="57"/>
      <c r="C66" s="464"/>
      <c r="D66" s="465"/>
      <c r="E66" s="465"/>
      <c r="F66" s="465"/>
      <c r="G66" s="465"/>
      <c r="H66" s="465"/>
      <c r="I66" s="465"/>
      <c r="J66" s="100"/>
      <c r="K66" s="101"/>
      <c r="L66" s="100"/>
      <c r="M66" s="462"/>
      <c r="N66" s="463"/>
      <c r="O66" s="102"/>
      <c r="P66" s="86"/>
    </row>
    <row r="67" spans="2:16" ht="15.75" thickBot="1">
      <c r="B67" s="57"/>
      <c r="C67" s="457" t="s">
        <v>117</v>
      </c>
      <c r="D67" s="458"/>
      <c r="E67" s="458"/>
      <c r="F67" s="458"/>
      <c r="G67" s="458"/>
      <c r="H67" s="458"/>
      <c r="I67" s="458"/>
      <c r="J67" s="458"/>
      <c r="K67" s="458"/>
      <c r="L67" s="458"/>
      <c r="M67" s="458"/>
      <c r="N67" s="459"/>
      <c r="O67" s="97">
        <f>ROUND(SUM(O63:O66),2)</f>
        <v>4592.82</v>
      </c>
      <c r="P67" s="86"/>
    </row>
    <row r="68" spans="2:16" ht="15" thickBot="1">
      <c r="B68" s="57"/>
      <c r="C68" s="73"/>
      <c r="D68" s="60"/>
      <c r="E68" s="60"/>
      <c r="F68" s="60"/>
      <c r="G68" s="60"/>
      <c r="H68" s="60"/>
      <c r="I68" s="60"/>
      <c r="J68" s="60"/>
      <c r="K68" s="60"/>
      <c r="L68" s="60"/>
      <c r="M68" s="60"/>
      <c r="N68" s="60"/>
      <c r="O68" s="74"/>
      <c r="P68" s="58"/>
    </row>
    <row r="69" spans="2:16" ht="15.75" thickBot="1">
      <c r="B69" s="57"/>
      <c r="C69" s="470" t="s">
        <v>127</v>
      </c>
      <c r="D69" s="471"/>
      <c r="E69" s="471"/>
      <c r="F69" s="471"/>
      <c r="G69" s="471"/>
      <c r="H69" s="471"/>
      <c r="I69" s="471"/>
      <c r="J69" s="471"/>
      <c r="K69" s="471"/>
      <c r="L69" s="471"/>
      <c r="M69" s="471"/>
      <c r="N69" s="472"/>
      <c r="O69" s="114">
        <f>O38+O49+O58+O67</f>
        <v>462093.86</v>
      </c>
      <c r="P69" s="115"/>
    </row>
    <row r="70" spans="2:16">
      <c r="B70" s="57"/>
      <c r="C70" s="431" t="s">
        <v>128</v>
      </c>
      <c r="D70" s="432"/>
      <c r="E70" s="432"/>
      <c r="F70" s="432"/>
      <c r="G70" s="432"/>
      <c r="H70" s="432"/>
      <c r="I70" s="432"/>
      <c r="J70" s="432"/>
      <c r="K70" s="432"/>
      <c r="L70" s="432"/>
      <c r="M70" s="432"/>
      <c r="N70" s="432"/>
      <c r="O70" s="433"/>
      <c r="P70" s="80"/>
    </row>
    <row r="71" spans="2:16">
      <c r="B71" s="57"/>
      <c r="C71" s="434"/>
      <c r="D71" s="435"/>
      <c r="E71" s="435"/>
      <c r="F71" s="435"/>
      <c r="G71" s="435"/>
      <c r="H71" s="435"/>
      <c r="I71" s="435"/>
      <c r="J71" s="435"/>
      <c r="K71" s="435"/>
      <c r="L71" s="435"/>
      <c r="M71" s="435"/>
      <c r="N71" s="435"/>
      <c r="O71" s="436"/>
      <c r="P71" s="80"/>
    </row>
    <row r="72" spans="2:16" ht="13.5" thickBot="1">
      <c r="B72" s="57"/>
      <c r="C72" s="437"/>
      <c r="D72" s="438"/>
      <c r="E72" s="438"/>
      <c r="F72" s="438"/>
      <c r="G72" s="438"/>
      <c r="H72" s="438"/>
      <c r="I72" s="438"/>
      <c r="J72" s="438"/>
      <c r="K72" s="438"/>
      <c r="L72" s="438"/>
      <c r="M72" s="438"/>
      <c r="N72" s="438"/>
      <c r="O72" s="439"/>
      <c r="P72" s="80"/>
    </row>
    <row r="73" spans="2:16" ht="15">
      <c r="B73" s="57"/>
      <c r="C73" s="440" t="s">
        <v>129</v>
      </c>
      <c r="D73" s="441"/>
      <c r="E73" s="441"/>
      <c r="F73" s="441"/>
      <c r="G73" s="441"/>
      <c r="H73" s="441"/>
      <c r="I73" s="441"/>
      <c r="J73" s="98"/>
      <c r="K73" s="116"/>
      <c r="L73" s="104" t="s">
        <v>130</v>
      </c>
      <c r="M73" s="460" t="s">
        <v>131</v>
      </c>
      <c r="N73" s="461"/>
      <c r="O73" s="105"/>
      <c r="P73" s="106"/>
    </row>
    <row r="74" spans="2:16" ht="14.25">
      <c r="B74" s="57"/>
      <c r="C74" s="473" t="s">
        <v>132</v>
      </c>
      <c r="D74" s="474"/>
      <c r="E74" s="474"/>
      <c r="F74" s="474"/>
      <c r="G74" s="474"/>
      <c r="H74" s="474"/>
      <c r="I74" s="474"/>
      <c r="J74" s="117"/>
      <c r="K74" s="118"/>
      <c r="L74" s="119">
        <v>0.2</v>
      </c>
      <c r="M74" s="466">
        <f>ROUND($O$69*L74,2)</f>
        <v>92418.77</v>
      </c>
      <c r="N74" s="467"/>
      <c r="O74" s="85"/>
      <c r="P74" s="86"/>
    </row>
    <row r="75" spans="2:16" ht="14.25">
      <c r="B75" s="57"/>
      <c r="C75" s="87" t="s">
        <v>133</v>
      </c>
      <c r="D75" s="88"/>
      <c r="E75" s="88"/>
      <c r="F75" s="88"/>
      <c r="G75" s="88"/>
      <c r="H75" s="88"/>
      <c r="I75" s="88"/>
      <c r="J75" s="117"/>
      <c r="K75" s="118"/>
      <c r="L75" s="119">
        <v>0.05</v>
      </c>
      <c r="M75" s="466">
        <f t="shared" ref="M75:M76" si="0">ROUND($O$69*L75,2)</f>
        <v>23104.69</v>
      </c>
      <c r="N75" s="467"/>
      <c r="O75" s="85"/>
      <c r="P75" s="86"/>
    </row>
    <row r="76" spans="2:16" ht="15" thickBot="1">
      <c r="B76" s="57"/>
      <c r="C76" s="67" t="s">
        <v>134</v>
      </c>
      <c r="D76" s="68"/>
      <c r="E76" s="68"/>
      <c r="F76" s="68"/>
      <c r="G76" s="68"/>
      <c r="H76" s="68"/>
      <c r="I76" s="68"/>
      <c r="J76" s="120"/>
      <c r="K76" s="121"/>
      <c r="L76" s="119">
        <v>0.05</v>
      </c>
      <c r="M76" s="466">
        <f t="shared" si="0"/>
        <v>23104.69</v>
      </c>
      <c r="N76" s="467"/>
      <c r="O76" s="85"/>
      <c r="P76" s="86"/>
    </row>
    <row r="77" spans="2:16" ht="15.75" thickBot="1">
      <c r="B77" s="57"/>
      <c r="C77" s="457" t="s">
        <v>117</v>
      </c>
      <c r="D77" s="458"/>
      <c r="E77" s="458"/>
      <c r="F77" s="458"/>
      <c r="G77" s="458"/>
      <c r="H77" s="458"/>
      <c r="I77" s="458"/>
      <c r="J77" s="458"/>
      <c r="K77" s="458"/>
      <c r="L77" s="458"/>
      <c r="M77" s="458"/>
      <c r="N77" s="459"/>
      <c r="O77" s="122">
        <f>M74+M75+M76</f>
        <v>138628.15</v>
      </c>
      <c r="P77" s="123"/>
    </row>
    <row r="78" spans="2:16" ht="15" thickBot="1">
      <c r="B78" s="57"/>
      <c r="C78" s="73"/>
      <c r="D78" s="60"/>
      <c r="E78" s="60"/>
      <c r="F78" s="60"/>
      <c r="G78" s="60"/>
      <c r="H78" s="60"/>
      <c r="I78" s="60"/>
      <c r="J78" s="60"/>
      <c r="K78" s="60"/>
      <c r="L78" s="60"/>
      <c r="M78" s="60"/>
      <c r="N78" s="60"/>
      <c r="O78" s="74"/>
      <c r="P78" s="58"/>
    </row>
    <row r="79" spans="2:16" ht="15.75" thickBot="1">
      <c r="B79" s="57"/>
      <c r="C79" s="470" t="s">
        <v>148</v>
      </c>
      <c r="D79" s="471"/>
      <c r="E79" s="471"/>
      <c r="F79" s="471"/>
      <c r="G79" s="471"/>
      <c r="H79" s="471"/>
      <c r="I79" s="471"/>
      <c r="J79" s="471"/>
      <c r="K79" s="471"/>
      <c r="L79" s="471"/>
      <c r="M79" s="471"/>
      <c r="N79" s="472"/>
      <c r="O79" s="124">
        <f>ROUND(O69+O77,0)</f>
        <v>600722</v>
      </c>
      <c r="P79" s="123"/>
    </row>
    <row r="80" spans="2:16" ht="14.25">
      <c r="B80" s="57"/>
      <c r="C80" s="69"/>
      <c r="D80" s="70"/>
      <c r="E80" s="70"/>
      <c r="F80" s="70"/>
      <c r="G80" s="70"/>
      <c r="H80" s="70"/>
      <c r="I80" s="70"/>
      <c r="J80" s="70"/>
      <c r="K80" s="70"/>
      <c r="L80" s="70"/>
      <c r="M80" s="70"/>
      <c r="N80" s="70"/>
      <c r="O80" s="71"/>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60"/>
      <c r="I82" s="60"/>
      <c r="J82" s="60"/>
      <c r="K82" s="60"/>
      <c r="L82" s="60"/>
      <c r="M82" s="60"/>
      <c r="N82" s="60"/>
      <c r="O82" s="74"/>
      <c r="P82" s="58"/>
    </row>
    <row r="83" spans="2:16" ht="14.25">
      <c r="B83" s="57"/>
      <c r="C83" s="73"/>
      <c r="D83" s="60"/>
      <c r="E83" s="60"/>
      <c r="F83" s="60"/>
      <c r="G83" s="60"/>
      <c r="H83" s="125" t="s">
        <v>135</v>
      </c>
      <c r="I83" s="125"/>
      <c r="J83" s="125"/>
      <c r="K83" s="125"/>
      <c r="L83" s="60"/>
      <c r="M83" s="60"/>
      <c r="N83" s="60"/>
      <c r="O83" s="74"/>
      <c r="P83" s="58"/>
    </row>
    <row r="84" spans="2:16" ht="15">
      <c r="B84" s="57"/>
      <c r="C84" s="73"/>
      <c r="D84" s="60"/>
      <c r="E84" s="60"/>
      <c r="F84" s="60"/>
      <c r="G84" s="60"/>
      <c r="H84" s="125" t="s">
        <v>136</v>
      </c>
      <c r="I84" s="60"/>
      <c r="J84" s="60"/>
      <c r="K84" s="60"/>
      <c r="L84" s="60"/>
      <c r="M84" s="60"/>
      <c r="N84" s="60"/>
      <c r="O84" s="74"/>
      <c r="P84" s="126"/>
    </row>
    <row r="85" spans="2:16" ht="15">
      <c r="B85" s="57"/>
      <c r="C85" s="73"/>
      <c r="D85" s="60"/>
      <c r="E85" s="60"/>
      <c r="F85" s="60"/>
      <c r="G85" s="60"/>
      <c r="H85" s="125" t="s">
        <v>137</v>
      </c>
      <c r="I85" s="60"/>
      <c r="J85" s="60"/>
      <c r="K85" s="60"/>
      <c r="L85" s="60"/>
      <c r="M85" s="60"/>
      <c r="N85" s="60"/>
      <c r="O85" s="74"/>
      <c r="P85" s="126"/>
    </row>
    <row r="86" spans="2:16" ht="14.25">
      <c r="B86" s="57"/>
      <c r="C86" s="64"/>
      <c r="D86" s="127"/>
      <c r="E86" s="127"/>
      <c r="F86" s="127"/>
      <c r="G86" s="127"/>
      <c r="H86" s="125" t="s">
        <v>149</v>
      </c>
      <c r="I86" s="127"/>
      <c r="J86" s="127"/>
      <c r="K86" s="127"/>
      <c r="L86" s="127"/>
      <c r="M86" s="127"/>
      <c r="N86" s="127"/>
      <c r="O86" s="128"/>
      <c r="P86" s="129"/>
    </row>
    <row r="87" spans="2:16" ht="14.25">
      <c r="B87" s="57"/>
      <c r="C87" s="73"/>
      <c r="D87" s="60"/>
      <c r="E87" s="60"/>
      <c r="F87" s="60"/>
      <c r="G87" s="60"/>
      <c r="H87" s="60" t="s">
        <v>138</v>
      </c>
      <c r="I87" s="60"/>
      <c r="J87" s="60"/>
      <c r="K87" s="60"/>
      <c r="L87" s="60"/>
      <c r="M87" s="60"/>
      <c r="N87" s="60"/>
      <c r="O87" s="74"/>
      <c r="P87" s="58"/>
    </row>
    <row r="88" spans="2:16" ht="15">
      <c r="B88" s="57"/>
      <c r="C88" s="130" t="s">
        <v>150</v>
      </c>
      <c r="D88" s="131"/>
      <c r="E88" s="131"/>
      <c r="F88" s="131"/>
      <c r="G88" s="131"/>
      <c r="H88" s="131"/>
      <c r="I88" s="131"/>
      <c r="J88" s="131"/>
      <c r="K88" s="131"/>
      <c r="L88" s="131"/>
      <c r="M88" s="131"/>
      <c r="N88" s="131"/>
      <c r="O88" s="132"/>
      <c r="P88" s="58"/>
    </row>
    <row r="89" spans="2:16" ht="14.25">
      <c r="B89" s="57"/>
      <c r="C89" s="481"/>
      <c r="D89" s="482"/>
      <c r="E89" s="482"/>
      <c r="F89" s="482"/>
      <c r="G89" s="482"/>
      <c r="H89" s="482"/>
      <c r="I89" s="482"/>
      <c r="J89" s="482"/>
      <c r="K89" s="482"/>
      <c r="L89" s="482"/>
      <c r="M89" s="482"/>
      <c r="N89" s="482"/>
      <c r="O89" s="483"/>
      <c r="P89" s="129"/>
    </row>
    <row r="90" spans="2:16" ht="14.25">
      <c r="B90" s="57"/>
      <c r="C90" s="481"/>
      <c r="D90" s="482"/>
      <c r="E90" s="482"/>
      <c r="F90" s="482"/>
      <c r="G90" s="482"/>
      <c r="H90" s="482"/>
      <c r="I90" s="482"/>
      <c r="J90" s="482"/>
      <c r="K90" s="482"/>
      <c r="L90" s="482"/>
      <c r="M90" s="482"/>
      <c r="N90" s="482"/>
      <c r="O90" s="483"/>
      <c r="P90" s="129"/>
    </row>
    <row r="91" spans="2:16" ht="14.25">
      <c r="B91" s="57"/>
      <c r="C91" s="64"/>
      <c r="D91" s="127"/>
      <c r="E91" s="127"/>
      <c r="F91" s="127"/>
      <c r="G91" s="127"/>
      <c r="H91" s="127"/>
      <c r="I91" s="127"/>
      <c r="J91" s="127"/>
      <c r="K91" s="127"/>
      <c r="L91" s="127"/>
      <c r="M91" s="127"/>
      <c r="N91" s="127"/>
      <c r="O91" s="128"/>
      <c r="P91" s="129"/>
    </row>
    <row r="92" spans="2:16" ht="15">
      <c r="B92" s="57"/>
      <c r="C92" s="133" t="s">
        <v>151</v>
      </c>
      <c r="D92" s="127"/>
      <c r="E92" s="127"/>
      <c r="F92" s="127"/>
      <c r="G92" s="127"/>
      <c r="H92" s="127"/>
      <c r="I92" s="127"/>
      <c r="J92" s="127"/>
      <c r="K92" s="127"/>
      <c r="L92" s="127"/>
      <c r="M92" s="127"/>
      <c r="N92" s="127"/>
      <c r="O92" s="128"/>
      <c r="P92" s="129"/>
    </row>
    <row r="93" spans="2:16" ht="12.75" customHeight="1">
      <c r="B93" s="57"/>
      <c r="C93" s="484" t="s">
        <v>152</v>
      </c>
      <c r="D93" s="485"/>
      <c r="E93" s="485"/>
      <c r="F93" s="485"/>
      <c r="G93" s="485"/>
      <c r="H93" s="485"/>
      <c r="I93" s="485"/>
      <c r="J93" s="485"/>
      <c r="K93" s="485"/>
      <c r="L93" s="485"/>
      <c r="M93" s="485"/>
      <c r="N93" s="485"/>
      <c r="O93" s="486"/>
      <c r="P93" s="134"/>
    </row>
    <row r="94" spans="2:16">
      <c r="B94" s="57"/>
      <c r="C94" s="484"/>
      <c r="D94" s="485"/>
      <c r="E94" s="485"/>
      <c r="F94" s="485"/>
      <c r="G94" s="485"/>
      <c r="H94" s="485"/>
      <c r="I94" s="485"/>
      <c r="J94" s="485"/>
      <c r="K94" s="485"/>
      <c r="L94" s="485"/>
      <c r="M94" s="485"/>
      <c r="N94" s="485"/>
      <c r="O94" s="486"/>
      <c r="P94" s="134"/>
    </row>
    <row r="95" spans="2:16" ht="12.95" customHeight="1">
      <c r="B95" s="57"/>
      <c r="C95" s="484" t="s">
        <v>153</v>
      </c>
      <c r="D95" s="485"/>
      <c r="E95" s="485"/>
      <c r="F95" s="485"/>
      <c r="G95" s="485"/>
      <c r="H95" s="485"/>
      <c r="I95" s="485"/>
      <c r="J95" s="485"/>
      <c r="K95" s="485"/>
      <c r="L95" s="485"/>
      <c r="M95" s="485"/>
      <c r="N95" s="485"/>
      <c r="O95" s="486"/>
      <c r="P95" s="134"/>
    </row>
    <row r="96" spans="2:16">
      <c r="B96" s="57"/>
      <c r="C96" s="484"/>
      <c r="D96" s="485"/>
      <c r="E96" s="485"/>
      <c r="F96" s="485"/>
      <c r="G96" s="485"/>
      <c r="H96" s="485"/>
      <c r="I96" s="485"/>
      <c r="J96" s="485"/>
      <c r="K96" s="485"/>
      <c r="L96" s="485"/>
      <c r="M96" s="485"/>
      <c r="N96" s="485"/>
      <c r="O96" s="486"/>
      <c r="P96" s="134"/>
    </row>
    <row r="97" spans="2:16" ht="14.25">
      <c r="B97" s="57"/>
      <c r="C97" s="64"/>
      <c r="D97" s="127"/>
      <c r="E97" s="127"/>
      <c r="F97" s="127"/>
      <c r="G97" s="127"/>
      <c r="H97" s="127"/>
      <c r="I97" s="127"/>
      <c r="J97" s="127"/>
      <c r="K97" s="127"/>
      <c r="L97" s="127"/>
      <c r="M97" s="127"/>
      <c r="N97" s="127"/>
      <c r="O97" s="128"/>
      <c r="P97" s="129"/>
    </row>
    <row r="98" spans="2:16" ht="14.25">
      <c r="B98" s="57"/>
      <c r="C98" s="73"/>
      <c r="D98" s="60"/>
      <c r="E98" s="60"/>
      <c r="F98" s="60"/>
      <c r="G98" s="60"/>
      <c r="H98" s="125" t="s">
        <v>135</v>
      </c>
      <c r="I98" s="60"/>
      <c r="J98" s="60"/>
      <c r="K98" s="60"/>
      <c r="L98" s="60"/>
      <c r="M98" s="60"/>
      <c r="N98" s="60"/>
      <c r="O98" s="74"/>
      <c r="P98" s="58"/>
    </row>
    <row r="99" spans="2:16" ht="14.25">
      <c r="B99" s="57"/>
      <c r="C99" s="73"/>
      <c r="D99" s="60"/>
      <c r="E99" s="60"/>
      <c r="F99" s="60"/>
      <c r="G99" s="60"/>
      <c r="H99" s="60" t="s">
        <v>136</v>
      </c>
      <c r="I99" s="88"/>
      <c r="J99" s="88"/>
      <c r="K99" s="88"/>
      <c r="L99" s="60"/>
      <c r="M99" s="60"/>
      <c r="N99" s="60"/>
      <c r="O99" s="74"/>
      <c r="P99" s="58"/>
    </row>
    <row r="100" spans="2:16" ht="14.25">
      <c r="B100" s="57"/>
      <c r="C100" s="73"/>
      <c r="D100" s="60"/>
      <c r="E100" s="60"/>
      <c r="F100" s="60"/>
      <c r="G100" s="60"/>
      <c r="H100" s="60" t="s">
        <v>154</v>
      </c>
      <c r="I100" s="135"/>
      <c r="J100" s="135"/>
      <c r="K100" s="135"/>
      <c r="L100" s="60"/>
      <c r="M100" s="60"/>
      <c r="N100" s="60"/>
      <c r="O100" s="74"/>
      <c r="P100" s="58"/>
    </row>
    <row r="101" spans="2:16" ht="14.25">
      <c r="B101" s="57"/>
      <c r="C101" s="136"/>
      <c r="D101" s="127"/>
      <c r="E101" s="127"/>
      <c r="F101" s="127"/>
      <c r="G101" s="127"/>
      <c r="H101" s="60" t="s">
        <v>149</v>
      </c>
      <c r="I101" s="60"/>
      <c r="J101" s="60"/>
      <c r="K101" s="60"/>
      <c r="L101" s="127"/>
      <c r="M101" s="127"/>
      <c r="N101" s="127"/>
      <c r="O101" s="128"/>
      <c r="P101" s="129"/>
    </row>
    <row r="102" spans="2:16" ht="17.25" customHeight="1">
      <c r="B102" s="57"/>
      <c r="C102" s="136"/>
      <c r="D102" s="135"/>
      <c r="E102" s="135"/>
      <c r="F102" s="60"/>
      <c r="G102" s="60"/>
      <c r="H102" s="60"/>
      <c r="I102" s="60"/>
      <c r="J102" s="60"/>
      <c r="K102" s="475"/>
      <c r="L102" s="475"/>
      <c r="M102" s="475"/>
      <c r="N102" s="475"/>
      <c r="O102" s="476"/>
      <c r="P102" s="137"/>
    </row>
    <row r="103" spans="2:16" ht="18.75" customHeight="1" thickBot="1">
      <c r="B103" s="57"/>
      <c r="C103" s="479"/>
      <c r="D103" s="480"/>
      <c r="E103" s="480"/>
      <c r="F103" s="101"/>
      <c r="G103" s="101"/>
      <c r="H103" s="101"/>
      <c r="I103" s="101"/>
      <c r="J103" s="101"/>
      <c r="K103" s="477"/>
      <c r="L103" s="477"/>
      <c r="M103" s="477"/>
      <c r="N103" s="477"/>
      <c r="O103" s="478"/>
      <c r="P103" s="137"/>
    </row>
    <row r="104" spans="2:16" ht="13.5" thickBot="1">
      <c r="B104" s="138"/>
      <c r="C104" s="139"/>
      <c r="D104" s="139"/>
      <c r="E104" s="139"/>
      <c r="F104" s="139"/>
      <c r="G104" s="139"/>
      <c r="H104" s="139"/>
      <c r="I104" s="139"/>
      <c r="J104" s="139"/>
      <c r="K104" s="139"/>
      <c r="L104" s="139"/>
      <c r="M104" s="139"/>
      <c r="N104" s="139"/>
      <c r="O104" s="139"/>
      <c r="P104" s="140"/>
    </row>
    <row r="105" spans="2:16" ht="13.5" thickTop="1"/>
  </sheetData>
  <mergeCells count="85">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5:N45"/>
    <mergeCell ref="C35:I35"/>
    <mergeCell ref="C36:I36"/>
    <mergeCell ref="C37:I37"/>
    <mergeCell ref="J37:K37"/>
    <mergeCell ref="M37:N37"/>
    <mergeCell ref="C38:N38"/>
    <mergeCell ref="C39:O41"/>
    <mergeCell ref="C42:J42"/>
    <mergeCell ref="M42:N42"/>
    <mergeCell ref="M43:N43"/>
    <mergeCell ref="M44:N44"/>
    <mergeCell ref="C58:N58"/>
    <mergeCell ref="M46:N46"/>
    <mergeCell ref="M47:N47"/>
    <mergeCell ref="M48:N48"/>
    <mergeCell ref="C49:N49"/>
    <mergeCell ref="C50:O52"/>
    <mergeCell ref="C53:I53"/>
    <mergeCell ref="M53:N53"/>
    <mergeCell ref="M54:N54"/>
    <mergeCell ref="M55:N55"/>
    <mergeCell ref="M56:N56"/>
    <mergeCell ref="C57:I57"/>
    <mergeCell ref="M57:N57"/>
    <mergeCell ref="C74:I74"/>
    <mergeCell ref="M74:N74"/>
    <mergeCell ref="C59:O61"/>
    <mergeCell ref="C62:I62"/>
    <mergeCell ref="M62:N62"/>
    <mergeCell ref="M65:N65"/>
    <mergeCell ref="C66:I66"/>
    <mergeCell ref="M66:N66"/>
    <mergeCell ref="C67:N67"/>
    <mergeCell ref="C69:N69"/>
    <mergeCell ref="C70:O72"/>
    <mergeCell ref="C73:I73"/>
    <mergeCell ref="M73:N73"/>
    <mergeCell ref="C93:O94"/>
    <mergeCell ref="C95:O96"/>
    <mergeCell ref="K102:O103"/>
    <mergeCell ref="C103:E103"/>
    <mergeCell ref="M75:N75"/>
    <mergeCell ref="M76:N76"/>
    <mergeCell ref="C77:N77"/>
    <mergeCell ref="C79:N79"/>
    <mergeCell ref="C89:O89"/>
    <mergeCell ref="C90:O90"/>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dimension ref="B1:P105"/>
  <sheetViews>
    <sheetView topLeftCell="A60" workbookViewId="0">
      <selection activeCell="O79" sqref="O79"/>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90</v>
      </c>
      <c r="D29" s="428" t="s">
        <v>91</v>
      </c>
      <c r="E29" s="429"/>
      <c r="F29" s="429"/>
      <c r="G29" s="429"/>
      <c r="H29" s="429"/>
      <c r="I29" s="429"/>
      <c r="J29" s="429"/>
      <c r="K29" s="429"/>
      <c r="L29" s="430"/>
      <c r="M29" s="428" t="s">
        <v>94</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t="s">
        <v>198</v>
      </c>
      <c r="D34" s="447"/>
      <c r="E34" s="447"/>
      <c r="F34" s="447"/>
      <c r="G34" s="447"/>
      <c r="H34" s="447"/>
      <c r="I34" s="448"/>
      <c r="J34" s="449"/>
      <c r="K34" s="450"/>
      <c r="L34" s="157">
        <v>10123.205563829299</v>
      </c>
      <c r="M34" s="144"/>
      <c r="N34" s="158">
        <v>2.5</v>
      </c>
      <c r="O34" s="159">
        <f>L34/N34</f>
        <v>4049.2822255317196</v>
      </c>
      <c r="P34" s="86"/>
    </row>
    <row r="35" spans="2:16" ht="14.25">
      <c r="B35" s="57"/>
      <c r="C35" s="446" t="s">
        <v>199</v>
      </c>
      <c r="D35" s="447"/>
      <c r="E35" s="447"/>
      <c r="F35" s="447"/>
      <c r="G35" s="447"/>
      <c r="H35" s="447"/>
      <c r="I35" s="448"/>
      <c r="J35" s="90"/>
      <c r="K35" s="89"/>
      <c r="L35" s="157">
        <v>14924.522966220453</v>
      </c>
      <c r="M35" s="141"/>
      <c r="N35" s="158">
        <v>2</v>
      </c>
      <c r="O35" s="159">
        <f>L35/N35</f>
        <v>7462.2614831102264</v>
      </c>
      <c r="P35" s="86"/>
    </row>
    <row r="36" spans="2:16" ht="14.25">
      <c r="B36" s="57"/>
      <c r="C36" s="446"/>
      <c r="D36" s="447"/>
      <c r="E36" s="447"/>
      <c r="F36" s="447"/>
      <c r="G36" s="447"/>
      <c r="H36" s="447"/>
      <c r="I36" s="448"/>
      <c r="J36" s="90"/>
      <c r="K36" s="89"/>
      <c r="L36" s="84"/>
      <c r="M36" s="144"/>
      <c r="N36" s="158"/>
      <c r="O36" s="159"/>
      <c r="P36" s="86"/>
    </row>
    <row r="37" spans="2:16" ht="15" thickBot="1">
      <c r="B37" s="57"/>
      <c r="C37" s="446" t="s">
        <v>116</v>
      </c>
      <c r="D37" s="447"/>
      <c r="E37" s="447"/>
      <c r="F37" s="447"/>
      <c r="G37" s="447"/>
      <c r="H37" s="447"/>
      <c r="I37" s="448"/>
      <c r="J37" s="453"/>
      <c r="K37" s="454"/>
      <c r="L37" s="91"/>
      <c r="M37" s="455">
        <v>0.01</v>
      </c>
      <c r="N37" s="456"/>
      <c r="O37" s="85">
        <f>M37*O67</f>
        <v>1860.0914000000002</v>
      </c>
      <c r="P37" s="86"/>
    </row>
    <row r="38" spans="2:16" ht="15.75" thickBot="1">
      <c r="B38" s="57"/>
      <c r="C38" s="457" t="s">
        <v>117</v>
      </c>
      <c r="D38" s="458"/>
      <c r="E38" s="458"/>
      <c r="F38" s="458"/>
      <c r="G38" s="458"/>
      <c r="H38" s="458"/>
      <c r="I38" s="458"/>
      <c r="J38" s="458"/>
      <c r="K38" s="458"/>
      <c r="L38" s="458"/>
      <c r="M38" s="458"/>
      <c r="N38" s="459"/>
      <c r="O38" s="92">
        <f>ROUND(SUM(O34:O37),2)</f>
        <v>13371.64</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200</v>
      </c>
      <c r="D43" s="131"/>
      <c r="E43" s="131"/>
      <c r="F43" s="131"/>
      <c r="G43" s="131"/>
      <c r="H43" s="131"/>
      <c r="I43" s="131"/>
      <c r="J43" s="143"/>
      <c r="K43" s="153" t="s">
        <v>94</v>
      </c>
      <c r="L43" s="154">
        <v>3.5</v>
      </c>
      <c r="M43" s="495">
        <v>29176.85</v>
      </c>
      <c r="N43" s="496"/>
      <c r="O43" s="85">
        <f>L43*M43</f>
        <v>102118.97499999999</v>
      </c>
      <c r="P43" s="86"/>
    </row>
    <row r="44" spans="2:16" ht="15" customHeight="1">
      <c r="B44" s="57"/>
      <c r="C44" s="152" t="s">
        <v>201</v>
      </c>
      <c r="D44" s="131"/>
      <c r="E44" s="131"/>
      <c r="F44" s="131"/>
      <c r="G44" s="131"/>
      <c r="H44" s="131"/>
      <c r="I44" s="131"/>
      <c r="J44" s="143"/>
      <c r="K44" s="155" t="s">
        <v>203</v>
      </c>
      <c r="L44" s="156">
        <v>1.5</v>
      </c>
      <c r="M44" s="489">
        <v>12382.76</v>
      </c>
      <c r="N44" s="490"/>
      <c r="O44" s="85">
        <f t="shared" ref="O44:O45" si="0">L44*M44</f>
        <v>18574.14</v>
      </c>
      <c r="P44" s="86"/>
    </row>
    <row r="45" spans="2:16" ht="15" customHeight="1">
      <c r="B45" s="57"/>
      <c r="C45" s="152" t="s">
        <v>202</v>
      </c>
      <c r="D45" s="131"/>
      <c r="E45" s="131"/>
      <c r="F45" s="131"/>
      <c r="G45" s="131"/>
      <c r="H45" s="131"/>
      <c r="I45" s="131"/>
      <c r="J45" s="143"/>
      <c r="K45" s="155" t="s">
        <v>92</v>
      </c>
      <c r="L45" s="156">
        <v>0.5</v>
      </c>
      <c r="M45" s="489">
        <v>37265.870000000003</v>
      </c>
      <c r="N45" s="490"/>
      <c r="O45" s="85">
        <f t="shared" si="0"/>
        <v>18632.935000000001</v>
      </c>
      <c r="P45" s="86"/>
    </row>
    <row r="46" spans="2:16" ht="15" customHeight="1">
      <c r="B46" s="57"/>
      <c r="C46" s="152"/>
      <c r="D46" s="131"/>
      <c r="E46" s="131"/>
      <c r="F46" s="131"/>
      <c r="G46" s="131"/>
      <c r="H46" s="131"/>
      <c r="I46" s="131"/>
      <c r="J46" s="143"/>
      <c r="K46" s="162"/>
      <c r="L46" s="163"/>
      <c r="M46" s="489"/>
      <c r="N46" s="490"/>
      <c r="O46" s="85"/>
      <c r="P46" s="86"/>
    </row>
    <row r="47" spans="2:16" ht="15" customHeight="1">
      <c r="B47" s="57"/>
      <c r="C47" s="142"/>
      <c r="D47" s="131"/>
      <c r="E47" s="131"/>
      <c r="F47" s="131"/>
      <c r="G47" s="131"/>
      <c r="H47" s="131"/>
      <c r="I47" s="131"/>
      <c r="J47" s="143"/>
      <c r="K47" s="146"/>
      <c r="L47" s="147"/>
      <c r="M47" s="489"/>
      <c r="N47" s="490"/>
      <c r="O47" s="85"/>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139326.04999999999</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c r="D54" s="131"/>
      <c r="E54" s="131"/>
      <c r="F54" s="131"/>
      <c r="G54" s="131"/>
      <c r="H54" s="131"/>
      <c r="I54" s="131"/>
      <c r="J54" s="166"/>
      <c r="K54" s="167"/>
      <c r="L54" s="166"/>
      <c r="M54" s="407"/>
      <c r="N54" s="408"/>
      <c r="O54" s="85"/>
      <c r="P54" s="86"/>
    </row>
    <row r="55" spans="2:16" ht="14.25">
      <c r="B55" s="57"/>
      <c r="C55" s="165"/>
      <c r="D55" s="88"/>
      <c r="E55" s="88"/>
      <c r="F55" s="88"/>
      <c r="G55" s="88"/>
      <c r="H55" s="88"/>
      <c r="I55" s="88"/>
      <c r="J55" s="166"/>
      <c r="K55" s="167"/>
      <c r="L55" s="166"/>
      <c r="M55" s="407"/>
      <c r="N55" s="408"/>
      <c r="O55" s="85"/>
      <c r="P55" s="86"/>
    </row>
    <row r="56" spans="2:16" ht="14.25">
      <c r="B56" s="57"/>
      <c r="C56" s="165"/>
      <c r="D56" s="88"/>
      <c r="E56" s="88"/>
      <c r="F56" s="88"/>
      <c r="G56" s="88"/>
      <c r="H56" s="88"/>
      <c r="I56" s="88"/>
      <c r="J56" s="166"/>
      <c r="K56" s="167"/>
      <c r="L56" s="166"/>
      <c r="M56" s="407"/>
      <c r="N56" s="408"/>
      <c r="O56" s="85"/>
      <c r="P56" s="86"/>
    </row>
    <row r="57" spans="2:16" ht="15" thickBot="1">
      <c r="B57" s="57"/>
      <c r="C57" s="464"/>
      <c r="D57" s="465"/>
      <c r="E57" s="465"/>
      <c r="F57" s="465"/>
      <c r="G57" s="465"/>
      <c r="H57" s="465"/>
      <c r="I57" s="465"/>
      <c r="J57" s="100"/>
      <c r="K57" s="101"/>
      <c r="L57" s="100"/>
      <c r="M57" s="491"/>
      <c r="N57" s="492"/>
      <c r="O57" s="102"/>
      <c r="P57" s="86"/>
    </row>
    <row r="58" spans="2:16" ht="15.75" thickBot="1">
      <c r="B58" s="57"/>
      <c r="C58" s="457" t="s">
        <v>117</v>
      </c>
      <c r="D58" s="458"/>
      <c r="E58" s="458"/>
      <c r="F58" s="458"/>
      <c r="G58" s="458"/>
      <c r="H58" s="458"/>
      <c r="I58" s="458"/>
      <c r="J58" s="458"/>
      <c r="K58" s="458"/>
      <c r="L58" s="458"/>
      <c r="M58" s="458"/>
      <c r="N58" s="459"/>
      <c r="O58" s="92">
        <f>ROUND(SUM(O54:O57),2)</f>
        <v>0</v>
      </c>
      <c r="P58" s="93"/>
    </row>
    <row r="59" spans="2:16">
      <c r="B59" s="57"/>
      <c r="C59" s="431" t="s">
        <v>123</v>
      </c>
      <c r="D59" s="432"/>
      <c r="E59" s="432"/>
      <c r="F59" s="432"/>
      <c r="G59" s="432"/>
      <c r="H59" s="432"/>
      <c r="I59" s="432"/>
      <c r="J59" s="432"/>
      <c r="K59" s="432"/>
      <c r="L59" s="432"/>
      <c r="M59" s="432"/>
      <c r="N59" s="432"/>
      <c r="O59" s="433"/>
      <c r="P59" s="80"/>
    </row>
    <row r="60" spans="2:16">
      <c r="B60" s="57"/>
      <c r="C60" s="434"/>
      <c r="D60" s="435"/>
      <c r="E60" s="435"/>
      <c r="F60" s="435"/>
      <c r="G60" s="435"/>
      <c r="H60" s="435"/>
      <c r="I60" s="435"/>
      <c r="J60" s="435"/>
      <c r="K60" s="435"/>
      <c r="L60" s="435"/>
      <c r="M60" s="435"/>
      <c r="N60" s="435"/>
      <c r="O60" s="436"/>
      <c r="P60" s="80"/>
    </row>
    <row r="61" spans="2:16" ht="13.5" thickBot="1">
      <c r="B61" s="57"/>
      <c r="C61" s="437"/>
      <c r="D61" s="438"/>
      <c r="E61" s="438"/>
      <c r="F61" s="438"/>
      <c r="G61" s="438"/>
      <c r="H61" s="438"/>
      <c r="I61" s="438"/>
      <c r="J61" s="438"/>
      <c r="K61" s="438"/>
      <c r="L61" s="438"/>
      <c r="M61" s="438"/>
      <c r="N61" s="438"/>
      <c r="O61" s="439"/>
      <c r="P61" s="80"/>
    </row>
    <row r="62" spans="2:16" ht="30">
      <c r="B62" s="57"/>
      <c r="C62" s="440" t="s">
        <v>124</v>
      </c>
      <c r="D62" s="441"/>
      <c r="E62" s="441"/>
      <c r="F62" s="441"/>
      <c r="G62" s="441"/>
      <c r="H62" s="441"/>
      <c r="I62" s="441"/>
      <c r="J62" s="81" t="s">
        <v>125</v>
      </c>
      <c r="K62" s="103" t="s">
        <v>147</v>
      </c>
      <c r="L62" s="104" t="s">
        <v>126</v>
      </c>
      <c r="M62" s="460" t="s">
        <v>114</v>
      </c>
      <c r="N62" s="461"/>
      <c r="O62" s="105" t="s">
        <v>115</v>
      </c>
      <c r="P62" s="106"/>
    </row>
    <row r="63" spans="2:16" ht="14.25">
      <c r="B63" s="57"/>
      <c r="C63" s="151" t="s">
        <v>165</v>
      </c>
      <c r="D63" s="108"/>
      <c r="E63" s="108"/>
      <c r="F63" s="108"/>
      <c r="G63" s="108"/>
      <c r="H63" s="108"/>
      <c r="I63" s="108"/>
      <c r="J63" s="109">
        <f>L63/K63*100</f>
        <v>74478.133333333331</v>
      </c>
      <c r="K63" s="110">
        <v>185</v>
      </c>
      <c r="L63" s="111">
        <v>137784.54666666666</v>
      </c>
      <c r="M63" s="160"/>
      <c r="N63" s="161">
        <v>2</v>
      </c>
      <c r="O63" s="112">
        <f>L63/N63</f>
        <v>68892.273333333331</v>
      </c>
      <c r="P63" s="113"/>
    </row>
    <row r="64" spans="2:16" ht="14.25">
      <c r="B64" s="57"/>
      <c r="C64" s="151" t="s">
        <v>155</v>
      </c>
      <c r="D64" s="108"/>
      <c r="E64" s="108"/>
      <c r="F64" s="108"/>
      <c r="G64" s="108"/>
      <c r="H64" s="108"/>
      <c r="I64" s="108"/>
      <c r="J64" s="109">
        <f t="shared" ref="J64:J65" si="1">L64/K64*100</f>
        <v>63306.41333333333</v>
      </c>
      <c r="K64" s="110">
        <v>185</v>
      </c>
      <c r="L64" s="111">
        <v>117116.86466666666</v>
      </c>
      <c r="M64" s="160"/>
      <c r="N64" s="161">
        <v>2</v>
      </c>
      <c r="O64" s="112">
        <f t="shared" ref="O64:O65" si="2">L64/N64</f>
        <v>58558.43233333333</v>
      </c>
      <c r="P64" s="113"/>
    </row>
    <row r="65" spans="2:16" ht="14.25">
      <c r="B65" s="57"/>
      <c r="C65" s="107" t="s">
        <v>204</v>
      </c>
      <c r="D65" s="108"/>
      <c r="E65" s="108"/>
      <c r="F65" s="108"/>
      <c r="G65" s="108"/>
      <c r="H65" s="108"/>
      <c r="I65" s="108"/>
      <c r="J65" s="109">
        <f t="shared" si="1"/>
        <v>63306.41333333333</v>
      </c>
      <c r="K65" s="110">
        <v>185</v>
      </c>
      <c r="L65" s="111">
        <v>117116.86466666666</v>
      </c>
      <c r="M65" s="172"/>
      <c r="N65" s="173">
        <v>2</v>
      </c>
      <c r="O65" s="112">
        <f t="shared" si="2"/>
        <v>58558.43233333333</v>
      </c>
      <c r="P65" s="113"/>
    </row>
    <row r="66" spans="2:16" ht="15" thickBot="1">
      <c r="B66" s="57"/>
      <c r="C66" s="464"/>
      <c r="D66" s="465"/>
      <c r="E66" s="465"/>
      <c r="F66" s="465"/>
      <c r="G66" s="465"/>
      <c r="H66" s="465"/>
      <c r="I66" s="465"/>
      <c r="J66" s="100"/>
      <c r="K66" s="101"/>
      <c r="L66" s="100"/>
      <c r="M66" s="462"/>
      <c r="N66" s="463"/>
      <c r="O66" s="102"/>
      <c r="P66" s="86"/>
    </row>
    <row r="67" spans="2:16" ht="15.75" thickBot="1">
      <c r="B67" s="57"/>
      <c r="C67" s="457" t="s">
        <v>117</v>
      </c>
      <c r="D67" s="458"/>
      <c r="E67" s="458"/>
      <c r="F67" s="458"/>
      <c r="G67" s="458"/>
      <c r="H67" s="458"/>
      <c r="I67" s="458"/>
      <c r="J67" s="458"/>
      <c r="K67" s="458"/>
      <c r="L67" s="458"/>
      <c r="M67" s="458"/>
      <c r="N67" s="459"/>
      <c r="O67" s="97">
        <f>ROUND(SUM(O63:O66),2)</f>
        <v>186009.14</v>
      </c>
      <c r="P67" s="86"/>
    </row>
    <row r="68" spans="2:16" ht="15" thickBot="1">
      <c r="B68" s="57"/>
      <c r="C68" s="73"/>
      <c r="D68" s="60"/>
      <c r="E68" s="60"/>
      <c r="F68" s="60"/>
      <c r="G68" s="60"/>
      <c r="H68" s="60"/>
      <c r="I68" s="60"/>
      <c r="J68" s="60"/>
      <c r="K68" s="60"/>
      <c r="L68" s="60"/>
      <c r="M68" s="60"/>
      <c r="N68" s="60"/>
      <c r="O68" s="74"/>
      <c r="P68" s="58"/>
    </row>
    <row r="69" spans="2:16" ht="15.75" thickBot="1">
      <c r="B69" s="57"/>
      <c r="C69" s="470" t="s">
        <v>127</v>
      </c>
      <c r="D69" s="471"/>
      <c r="E69" s="471"/>
      <c r="F69" s="471"/>
      <c r="G69" s="471"/>
      <c r="H69" s="471"/>
      <c r="I69" s="471"/>
      <c r="J69" s="471"/>
      <c r="K69" s="471"/>
      <c r="L69" s="471"/>
      <c r="M69" s="471"/>
      <c r="N69" s="472"/>
      <c r="O69" s="114">
        <f>O38+O49+O58+O67</f>
        <v>338706.83</v>
      </c>
      <c r="P69" s="115"/>
    </row>
    <row r="70" spans="2:16">
      <c r="B70" s="57"/>
      <c r="C70" s="431" t="s">
        <v>128</v>
      </c>
      <c r="D70" s="432"/>
      <c r="E70" s="432"/>
      <c r="F70" s="432"/>
      <c r="G70" s="432"/>
      <c r="H70" s="432"/>
      <c r="I70" s="432"/>
      <c r="J70" s="432"/>
      <c r="K70" s="432"/>
      <c r="L70" s="432"/>
      <c r="M70" s="432"/>
      <c r="N70" s="432"/>
      <c r="O70" s="433"/>
      <c r="P70" s="80"/>
    </row>
    <row r="71" spans="2:16">
      <c r="B71" s="57"/>
      <c r="C71" s="434"/>
      <c r="D71" s="435"/>
      <c r="E71" s="435"/>
      <c r="F71" s="435"/>
      <c r="G71" s="435"/>
      <c r="H71" s="435"/>
      <c r="I71" s="435"/>
      <c r="J71" s="435"/>
      <c r="K71" s="435"/>
      <c r="L71" s="435"/>
      <c r="M71" s="435"/>
      <c r="N71" s="435"/>
      <c r="O71" s="436"/>
      <c r="P71" s="80"/>
    </row>
    <row r="72" spans="2:16" ht="13.5" thickBot="1">
      <c r="B72" s="57"/>
      <c r="C72" s="437"/>
      <c r="D72" s="438"/>
      <c r="E72" s="438"/>
      <c r="F72" s="438"/>
      <c r="G72" s="438"/>
      <c r="H72" s="438"/>
      <c r="I72" s="438"/>
      <c r="J72" s="438"/>
      <c r="K72" s="438"/>
      <c r="L72" s="438"/>
      <c r="M72" s="438"/>
      <c r="N72" s="438"/>
      <c r="O72" s="439"/>
      <c r="P72" s="80"/>
    </row>
    <row r="73" spans="2:16" ht="15">
      <c r="B73" s="57"/>
      <c r="C73" s="440" t="s">
        <v>129</v>
      </c>
      <c r="D73" s="441"/>
      <c r="E73" s="441"/>
      <c r="F73" s="441"/>
      <c r="G73" s="441"/>
      <c r="H73" s="441"/>
      <c r="I73" s="441"/>
      <c r="J73" s="98"/>
      <c r="K73" s="116"/>
      <c r="L73" s="104" t="s">
        <v>130</v>
      </c>
      <c r="M73" s="460" t="s">
        <v>131</v>
      </c>
      <c r="N73" s="461"/>
      <c r="O73" s="105"/>
      <c r="P73" s="106"/>
    </row>
    <row r="74" spans="2:16" ht="14.25">
      <c r="B74" s="57"/>
      <c r="C74" s="473" t="s">
        <v>132</v>
      </c>
      <c r="D74" s="474"/>
      <c r="E74" s="474"/>
      <c r="F74" s="474"/>
      <c r="G74" s="474"/>
      <c r="H74" s="474"/>
      <c r="I74" s="474"/>
      <c r="J74" s="117"/>
      <c r="K74" s="118"/>
      <c r="L74" s="119">
        <v>0.2</v>
      </c>
      <c r="M74" s="466">
        <f>ROUND($O$69*L74,2)</f>
        <v>67741.37</v>
      </c>
      <c r="N74" s="467"/>
      <c r="O74" s="85"/>
      <c r="P74" s="86"/>
    </row>
    <row r="75" spans="2:16" ht="14.25">
      <c r="B75" s="57"/>
      <c r="C75" s="87" t="s">
        <v>133</v>
      </c>
      <c r="D75" s="88"/>
      <c r="E75" s="88"/>
      <c r="F75" s="88"/>
      <c r="G75" s="88"/>
      <c r="H75" s="88"/>
      <c r="I75" s="88"/>
      <c r="J75" s="117"/>
      <c r="K75" s="118"/>
      <c r="L75" s="119">
        <v>0.05</v>
      </c>
      <c r="M75" s="466">
        <f t="shared" ref="M75:M76" si="3">ROUND($O$69*L75,2)</f>
        <v>16935.34</v>
      </c>
      <c r="N75" s="467"/>
      <c r="O75" s="85"/>
      <c r="P75" s="86"/>
    </row>
    <row r="76" spans="2:16" ht="15" thickBot="1">
      <c r="B76" s="57"/>
      <c r="C76" s="67" t="s">
        <v>134</v>
      </c>
      <c r="D76" s="68"/>
      <c r="E76" s="68"/>
      <c r="F76" s="68"/>
      <c r="G76" s="68"/>
      <c r="H76" s="68"/>
      <c r="I76" s="68"/>
      <c r="J76" s="120"/>
      <c r="K76" s="121"/>
      <c r="L76" s="119">
        <v>0.05</v>
      </c>
      <c r="M76" s="466">
        <f t="shared" si="3"/>
        <v>16935.34</v>
      </c>
      <c r="N76" s="467"/>
      <c r="O76" s="85"/>
      <c r="P76" s="86"/>
    </row>
    <row r="77" spans="2:16" ht="15.75" thickBot="1">
      <c r="B77" s="57"/>
      <c r="C77" s="457" t="s">
        <v>117</v>
      </c>
      <c r="D77" s="458"/>
      <c r="E77" s="458"/>
      <c r="F77" s="458"/>
      <c r="G77" s="458"/>
      <c r="H77" s="458"/>
      <c r="I77" s="458"/>
      <c r="J77" s="458"/>
      <c r="K77" s="458"/>
      <c r="L77" s="458"/>
      <c r="M77" s="458"/>
      <c r="N77" s="459"/>
      <c r="O77" s="122">
        <f>M74+M75+M76</f>
        <v>101612.04999999999</v>
      </c>
      <c r="P77" s="123"/>
    </row>
    <row r="78" spans="2:16" ht="15" thickBot="1">
      <c r="B78" s="57"/>
      <c r="C78" s="73"/>
      <c r="D78" s="60"/>
      <c r="E78" s="60"/>
      <c r="F78" s="60"/>
      <c r="G78" s="60"/>
      <c r="H78" s="60"/>
      <c r="I78" s="60"/>
      <c r="J78" s="60"/>
      <c r="K78" s="60"/>
      <c r="L78" s="60"/>
      <c r="M78" s="60"/>
      <c r="N78" s="60"/>
      <c r="O78" s="74"/>
      <c r="P78" s="58"/>
    </row>
    <row r="79" spans="2:16" ht="15.75" thickBot="1">
      <c r="B79" s="57"/>
      <c r="C79" s="470" t="s">
        <v>148</v>
      </c>
      <c r="D79" s="471"/>
      <c r="E79" s="471"/>
      <c r="F79" s="471"/>
      <c r="G79" s="471"/>
      <c r="H79" s="471"/>
      <c r="I79" s="471"/>
      <c r="J79" s="471"/>
      <c r="K79" s="471"/>
      <c r="L79" s="471"/>
      <c r="M79" s="471"/>
      <c r="N79" s="472"/>
      <c r="O79" s="124">
        <f>ROUND(O69+O77,0)</f>
        <v>440319</v>
      </c>
      <c r="P79" s="123"/>
    </row>
    <row r="80" spans="2:16" ht="14.25">
      <c r="B80" s="57"/>
      <c r="C80" s="69"/>
      <c r="D80" s="70"/>
      <c r="E80" s="70"/>
      <c r="F80" s="70"/>
      <c r="G80" s="70"/>
      <c r="H80" s="70"/>
      <c r="I80" s="70"/>
      <c r="J80" s="70"/>
      <c r="K80" s="70"/>
      <c r="L80" s="70"/>
      <c r="M80" s="70"/>
      <c r="N80" s="70"/>
      <c r="O80" s="71"/>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60"/>
      <c r="I82" s="60"/>
      <c r="J82" s="60"/>
      <c r="K82" s="60"/>
      <c r="L82" s="60"/>
      <c r="M82" s="60"/>
      <c r="N82" s="60"/>
      <c r="O82" s="74"/>
      <c r="P82" s="58"/>
    </row>
    <row r="83" spans="2:16" ht="14.25">
      <c r="B83" s="57"/>
      <c r="C83" s="73"/>
      <c r="D83" s="60"/>
      <c r="E83" s="60"/>
      <c r="F83" s="60"/>
      <c r="G83" s="60"/>
      <c r="H83" s="125" t="s">
        <v>135</v>
      </c>
      <c r="I83" s="125"/>
      <c r="J83" s="125"/>
      <c r="K83" s="125"/>
      <c r="L83" s="60"/>
      <c r="M83" s="60"/>
      <c r="N83" s="60"/>
      <c r="O83" s="74"/>
      <c r="P83" s="58"/>
    </row>
    <row r="84" spans="2:16" ht="15">
      <c r="B84" s="57"/>
      <c r="C84" s="73"/>
      <c r="D84" s="60"/>
      <c r="E84" s="60"/>
      <c r="F84" s="60"/>
      <c r="G84" s="60"/>
      <c r="H84" s="125" t="s">
        <v>136</v>
      </c>
      <c r="I84" s="60"/>
      <c r="J84" s="60"/>
      <c r="K84" s="60"/>
      <c r="L84" s="60"/>
      <c r="M84" s="60"/>
      <c r="N84" s="60"/>
      <c r="O84" s="74"/>
      <c r="P84" s="126"/>
    </row>
    <row r="85" spans="2:16" ht="15">
      <c r="B85" s="57"/>
      <c r="C85" s="73"/>
      <c r="D85" s="60"/>
      <c r="E85" s="60"/>
      <c r="F85" s="60"/>
      <c r="G85" s="60"/>
      <c r="H85" s="125" t="s">
        <v>137</v>
      </c>
      <c r="I85" s="60"/>
      <c r="J85" s="60"/>
      <c r="K85" s="60"/>
      <c r="L85" s="60"/>
      <c r="M85" s="60"/>
      <c r="N85" s="60"/>
      <c r="O85" s="74"/>
      <c r="P85" s="126"/>
    </row>
    <row r="86" spans="2:16" ht="14.25">
      <c r="B86" s="57"/>
      <c r="C86" s="64"/>
      <c r="D86" s="127"/>
      <c r="E86" s="127"/>
      <c r="F86" s="127"/>
      <c r="G86" s="127"/>
      <c r="H86" s="125" t="s">
        <v>149</v>
      </c>
      <c r="I86" s="127"/>
      <c r="J86" s="127"/>
      <c r="K86" s="127"/>
      <c r="L86" s="127"/>
      <c r="M86" s="127"/>
      <c r="N86" s="127"/>
      <c r="O86" s="128"/>
      <c r="P86" s="129"/>
    </row>
    <row r="87" spans="2:16" ht="14.25">
      <c r="B87" s="57"/>
      <c r="C87" s="73"/>
      <c r="D87" s="60"/>
      <c r="E87" s="60"/>
      <c r="F87" s="60"/>
      <c r="G87" s="60"/>
      <c r="H87" s="60" t="s">
        <v>138</v>
      </c>
      <c r="I87" s="60"/>
      <c r="J87" s="60"/>
      <c r="K87" s="60"/>
      <c r="L87" s="60"/>
      <c r="M87" s="60"/>
      <c r="N87" s="60"/>
      <c r="O87" s="74"/>
      <c r="P87" s="58"/>
    </row>
    <row r="88" spans="2:16" ht="15">
      <c r="B88" s="57"/>
      <c r="C88" s="130" t="s">
        <v>150</v>
      </c>
      <c r="D88" s="131"/>
      <c r="E88" s="131"/>
      <c r="F88" s="131"/>
      <c r="G88" s="131"/>
      <c r="H88" s="131"/>
      <c r="I88" s="131"/>
      <c r="J88" s="131"/>
      <c r="K88" s="131"/>
      <c r="L88" s="131"/>
      <c r="M88" s="131"/>
      <c r="N88" s="131"/>
      <c r="O88" s="132"/>
      <c r="P88" s="58"/>
    </row>
    <row r="89" spans="2:16" ht="14.25">
      <c r="B89" s="57"/>
      <c r="C89" s="481"/>
      <c r="D89" s="482"/>
      <c r="E89" s="482"/>
      <c r="F89" s="482"/>
      <c r="G89" s="482"/>
      <c r="H89" s="482"/>
      <c r="I89" s="482"/>
      <c r="J89" s="482"/>
      <c r="K89" s="482"/>
      <c r="L89" s="482"/>
      <c r="M89" s="482"/>
      <c r="N89" s="482"/>
      <c r="O89" s="483"/>
      <c r="P89" s="129"/>
    </row>
    <row r="90" spans="2:16" ht="14.25">
      <c r="B90" s="57"/>
      <c r="C90" s="481"/>
      <c r="D90" s="482"/>
      <c r="E90" s="482"/>
      <c r="F90" s="482"/>
      <c r="G90" s="482"/>
      <c r="H90" s="482"/>
      <c r="I90" s="482"/>
      <c r="J90" s="482"/>
      <c r="K90" s="482"/>
      <c r="L90" s="482"/>
      <c r="M90" s="482"/>
      <c r="N90" s="482"/>
      <c r="O90" s="483"/>
      <c r="P90" s="129"/>
    </row>
    <row r="91" spans="2:16" ht="14.25">
      <c r="B91" s="57"/>
      <c r="C91" s="64"/>
      <c r="D91" s="127"/>
      <c r="E91" s="127"/>
      <c r="F91" s="127"/>
      <c r="G91" s="127"/>
      <c r="H91" s="127"/>
      <c r="I91" s="127"/>
      <c r="J91" s="127"/>
      <c r="K91" s="127"/>
      <c r="L91" s="127"/>
      <c r="M91" s="127"/>
      <c r="N91" s="127"/>
      <c r="O91" s="128"/>
      <c r="P91" s="129"/>
    </row>
    <row r="92" spans="2:16" ht="15">
      <c r="B92" s="57"/>
      <c r="C92" s="133" t="s">
        <v>151</v>
      </c>
      <c r="D92" s="127"/>
      <c r="E92" s="127"/>
      <c r="F92" s="127"/>
      <c r="G92" s="127"/>
      <c r="H92" s="127"/>
      <c r="I92" s="127"/>
      <c r="J92" s="127"/>
      <c r="K92" s="127"/>
      <c r="L92" s="127"/>
      <c r="M92" s="127"/>
      <c r="N92" s="127"/>
      <c r="O92" s="128"/>
      <c r="P92" s="129"/>
    </row>
    <row r="93" spans="2:16" ht="12.75" customHeight="1">
      <c r="B93" s="57"/>
      <c r="C93" s="484" t="s">
        <v>152</v>
      </c>
      <c r="D93" s="485"/>
      <c r="E93" s="485"/>
      <c r="F93" s="485"/>
      <c r="G93" s="485"/>
      <c r="H93" s="485"/>
      <c r="I93" s="485"/>
      <c r="J93" s="485"/>
      <c r="K93" s="485"/>
      <c r="L93" s="485"/>
      <c r="M93" s="485"/>
      <c r="N93" s="485"/>
      <c r="O93" s="486"/>
      <c r="P93" s="134"/>
    </row>
    <row r="94" spans="2:16">
      <c r="B94" s="57"/>
      <c r="C94" s="484"/>
      <c r="D94" s="485"/>
      <c r="E94" s="485"/>
      <c r="F94" s="485"/>
      <c r="G94" s="485"/>
      <c r="H94" s="485"/>
      <c r="I94" s="485"/>
      <c r="J94" s="485"/>
      <c r="K94" s="485"/>
      <c r="L94" s="485"/>
      <c r="M94" s="485"/>
      <c r="N94" s="485"/>
      <c r="O94" s="486"/>
      <c r="P94" s="134"/>
    </row>
    <row r="95" spans="2:16" ht="12.95" customHeight="1">
      <c r="B95" s="57"/>
      <c r="C95" s="484" t="s">
        <v>153</v>
      </c>
      <c r="D95" s="485"/>
      <c r="E95" s="485"/>
      <c r="F95" s="485"/>
      <c r="G95" s="485"/>
      <c r="H95" s="485"/>
      <c r="I95" s="485"/>
      <c r="J95" s="485"/>
      <c r="K95" s="485"/>
      <c r="L95" s="485"/>
      <c r="M95" s="485"/>
      <c r="N95" s="485"/>
      <c r="O95" s="486"/>
      <c r="P95" s="134"/>
    </row>
    <row r="96" spans="2:16">
      <c r="B96" s="57"/>
      <c r="C96" s="484"/>
      <c r="D96" s="485"/>
      <c r="E96" s="485"/>
      <c r="F96" s="485"/>
      <c r="G96" s="485"/>
      <c r="H96" s="485"/>
      <c r="I96" s="485"/>
      <c r="J96" s="485"/>
      <c r="K96" s="485"/>
      <c r="L96" s="485"/>
      <c r="M96" s="485"/>
      <c r="N96" s="485"/>
      <c r="O96" s="486"/>
      <c r="P96" s="134"/>
    </row>
    <row r="97" spans="2:16" ht="14.25">
      <c r="B97" s="57"/>
      <c r="C97" s="64"/>
      <c r="D97" s="127"/>
      <c r="E97" s="127"/>
      <c r="F97" s="127"/>
      <c r="G97" s="127"/>
      <c r="H97" s="127"/>
      <c r="I97" s="127"/>
      <c r="J97" s="127"/>
      <c r="K97" s="127"/>
      <c r="L97" s="127"/>
      <c r="M97" s="127"/>
      <c r="N97" s="127"/>
      <c r="O97" s="128"/>
      <c r="P97" s="129"/>
    </row>
    <row r="98" spans="2:16" ht="14.25">
      <c r="B98" s="57"/>
      <c r="C98" s="73"/>
      <c r="D98" s="60"/>
      <c r="E98" s="60"/>
      <c r="F98" s="60"/>
      <c r="G98" s="60"/>
      <c r="H98" s="125" t="s">
        <v>135</v>
      </c>
      <c r="I98" s="60"/>
      <c r="J98" s="60"/>
      <c r="K98" s="60"/>
      <c r="L98" s="60"/>
      <c r="M98" s="60"/>
      <c r="N98" s="60"/>
      <c r="O98" s="74"/>
      <c r="P98" s="58"/>
    </row>
    <row r="99" spans="2:16" ht="14.25">
      <c r="B99" s="57"/>
      <c r="C99" s="73"/>
      <c r="D99" s="60"/>
      <c r="E99" s="60"/>
      <c r="F99" s="60"/>
      <c r="G99" s="60"/>
      <c r="H99" s="60" t="s">
        <v>136</v>
      </c>
      <c r="I99" s="88"/>
      <c r="J99" s="88"/>
      <c r="K99" s="88"/>
      <c r="L99" s="60"/>
      <c r="M99" s="60"/>
      <c r="N99" s="60"/>
      <c r="O99" s="74"/>
      <c r="P99" s="58"/>
    </row>
    <row r="100" spans="2:16" ht="14.25">
      <c r="B100" s="57"/>
      <c r="C100" s="73"/>
      <c r="D100" s="60"/>
      <c r="E100" s="60"/>
      <c r="F100" s="60"/>
      <c r="G100" s="60"/>
      <c r="H100" s="60" t="s">
        <v>154</v>
      </c>
      <c r="I100" s="135"/>
      <c r="J100" s="135"/>
      <c r="K100" s="135"/>
      <c r="L100" s="60"/>
      <c r="M100" s="60"/>
      <c r="N100" s="60"/>
      <c r="O100" s="74"/>
      <c r="P100" s="58"/>
    </row>
    <row r="101" spans="2:16" ht="14.25">
      <c r="B101" s="57"/>
      <c r="C101" s="136"/>
      <c r="D101" s="127"/>
      <c r="E101" s="127"/>
      <c r="F101" s="127"/>
      <c r="G101" s="127"/>
      <c r="H101" s="60" t="s">
        <v>149</v>
      </c>
      <c r="I101" s="60"/>
      <c r="J101" s="60"/>
      <c r="K101" s="60"/>
      <c r="L101" s="127"/>
      <c r="M101" s="127"/>
      <c r="N101" s="127"/>
      <c r="O101" s="128"/>
      <c r="P101" s="129"/>
    </row>
    <row r="102" spans="2:16" ht="17.25" customHeight="1">
      <c r="B102" s="57"/>
      <c r="C102" s="136"/>
      <c r="D102" s="135"/>
      <c r="E102" s="135"/>
      <c r="F102" s="60"/>
      <c r="G102" s="60"/>
      <c r="H102" s="60"/>
      <c r="I102" s="60"/>
      <c r="J102" s="60"/>
      <c r="K102" s="475"/>
      <c r="L102" s="475"/>
      <c r="M102" s="475"/>
      <c r="N102" s="475"/>
      <c r="O102" s="476"/>
      <c r="P102" s="137"/>
    </row>
    <row r="103" spans="2:16" ht="18.75" customHeight="1" thickBot="1">
      <c r="B103" s="57"/>
      <c r="C103" s="479"/>
      <c r="D103" s="480"/>
      <c r="E103" s="480"/>
      <c r="F103" s="101"/>
      <c r="G103" s="101"/>
      <c r="H103" s="101"/>
      <c r="I103" s="101"/>
      <c r="J103" s="101"/>
      <c r="K103" s="477"/>
      <c r="L103" s="477"/>
      <c r="M103" s="477"/>
      <c r="N103" s="477"/>
      <c r="O103" s="478"/>
      <c r="P103" s="137"/>
    </row>
    <row r="104" spans="2:16" ht="13.5" thickBot="1">
      <c r="B104" s="138"/>
      <c r="C104" s="139"/>
      <c r="D104" s="139"/>
      <c r="E104" s="139"/>
      <c r="F104" s="139"/>
      <c r="G104" s="139"/>
      <c r="H104" s="139"/>
      <c r="I104" s="139"/>
      <c r="J104" s="139"/>
      <c r="K104" s="139"/>
      <c r="L104" s="139"/>
      <c r="M104" s="139"/>
      <c r="N104" s="139"/>
      <c r="O104" s="139"/>
      <c r="P104" s="140"/>
    </row>
    <row r="105"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5:N45"/>
    <mergeCell ref="C35:I35"/>
    <mergeCell ref="C36:I36"/>
    <mergeCell ref="C37:I37"/>
    <mergeCell ref="J37:K37"/>
    <mergeCell ref="M37:N37"/>
    <mergeCell ref="C38:N38"/>
    <mergeCell ref="C39:O41"/>
    <mergeCell ref="C42:J42"/>
    <mergeCell ref="M42:N42"/>
    <mergeCell ref="M43:N43"/>
    <mergeCell ref="M44:N44"/>
    <mergeCell ref="C58:N58"/>
    <mergeCell ref="M46:N46"/>
    <mergeCell ref="M47:N47"/>
    <mergeCell ref="M48:N48"/>
    <mergeCell ref="C49:N49"/>
    <mergeCell ref="C50:O52"/>
    <mergeCell ref="C53:I53"/>
    <mergeCell ref="M53:N53"/>
    <mergeCell ref="M54:N54"/>
    <mergeCell ref="M55:N55"/>
    <mergeCell ref="M56:N56"/>
    <mergeCell ref="C57:I57"/>
    <mergeCell ref="M57:N57"/>
    <mergeCell ref="C74:I74"/>
    <mergeCell ref="M74:N74"/>
    <mergeCell ref="C59:O61"/>
    <mergeCell ref="C62:I62"/>
    <mergeCell ref="M62:N62"/>
    <mergeCell ref="C66:I66"/>
    <mergeCell ref="M66:N66"/>
    <mergeCell ref="C67:N67"/>
    <mergeCell ref="C69:N69"/>
    <mergeCell ref="C70:O72"/>
    <mergeCell ref="C73:I73"/>
    <mergeCell ref="M73:N73"/>
    <mergeCell ref="C93:O94"/>
    <mergeCell ref="C95:O96"/>
    <mergeCell ref="K102:O103"/>
    <mergeCell ref="C103:E103"/>
    <mergeCell ref="M75:N75"/>
    <mergeCell ref="M76:N76"/>
    <mergeCell ref="C77:N77"/>
    <mergeCell ref="C79:N79"/>
    <mergeCell ref="C89:O89"/>
    <mergeCell ref="C90:O90"/>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dimension ref="B1:P103"/>
  <sheetViews>
    <sheetView topLeftCell="A14" workbookViewId="0">
      <selection activeCell="D28" sqref="D28:L2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75" thickBot="1">
      <c r="B25" s="57"/>
      <c r="C25" s="221"/>
      <c r="D25" s="204"/>
      <c r="E25" s="204"/>
      <c r="F25" s="204"/>
      <c r="G25" s="204"/>
      <c r="H25" s="204"/>
      <c r="I25" s="204"/>
      <c r="J25" s="204"/>
      <c r="K25" s="204"/>
      <c r="L25" s="204"/>
      <c r="M25" s="204"/>
      <c r="N25" s="204"/>
      <c r="O25" s="206"/>
      <c r="P25" s="72"/>
    </row>
    <row r="26" spans="2:16" ht="15.75" thickBot="1">
      <c r="B26" s="57"/>
      <c r="C26" s="411" t="s">
        <v>108</v>
      </c>
      <c r="D26" s="412"/>
      <c r="E26" s="412"/>
      <c r="F26" s="412"/>
      <c r="G26" s="412"/>
      <c r="H26" s="412"/>
      <c r="I26" s="412"/>
      <c r="J26" s="412"/>
      <c r="K26" s="412"/>
      <c r="L26" s="412"/>
      <c r="M26" s="412"/>
      <c r="N26" s="412"/>
      <c r="O26" s="413"/>
      <c r="P26" s="58"/>
    </row>
    <row r="27" spans="2:16" ht="15">
      <c r="B27" s="57"/>
      <c r="C27" s="75" t="s">
        <v>143</v>
      </c>
      <c r="D27" s="423" t="s">
        <v>109</v>
      </c>
      <c r="E27" s="424"/>
      <c r="F27" s="424"/>
      <c r="G27" s="424"/>
      <c r="H27" s="424"/>
      <c r="I27" s="424"/>
      <c r="J27" s="424"/>
      <c r="K27" s="424"/>
      <c r="L27" s="425"/>
      <c r="M27" s="426" t="s">
        <v>110</v>
      </c>
      <c r="N27" s="427"/>
      <c r="O27" s="75" t="s">
        <v>5</v>
      </c>
      <c r="P27" s="76"/>
    </row>
    <row r="28" spans="2:16" ht="15" thickBot="1">
      <c r="B28" s="57"/>
      <c r="C28" s="77" t="s">
        <v>95</v>
      </c>
      <c r="D28" s="428" t="s">
        <v>96</v>
      </c>
      <c r="E28" s="429"/>
      <c r="F28" s="429"/>
      <c r="G28" s="429"/>
      <c r="H28" s="429"/>
      <c r="I28" s="429"/>
      <c r="J28" s="429"/>
      <c r="K28" s="429"/>
      <c r="L28" s="430"/>
      <c r="M28" s="428" t="s">
        <v>21</v>
      </c>
      <c r="N28" s="430"/>
      <c r="O28" s="78"/>
      <c r="P28" s="79"/>
    </row>
    <row r="29" spans="2:16">
      <c r="B29" s="57"/>
      <c r="C29" s="431" t="s">
        <v>111</v>
      </c>
      <c r="D29" s="432"/>
      <c r="E29" s="432"/>
      <c r="F29" s="432"/>
      <c r="G29" s="432"/>
      <c r="H29" s="432"/>
      <c r="I29" s="432"/>
      <c r="J29" s="432"/>
      <c r="K29" s="432"/>
      <c r="L29" s="432"/>
      <c r="M29" s="432"/>
      <c r="N29" s="432"/>
      <c r="O29" s="433"/>
      <c r="P29" s="80"/>
    </row>
    <row r="30" spans="2:16">
      <c r="B30" s="57"/>
      <c r="C30" s="434"/>
      <c r="D30" s="435"/>
      <c r="E30" s="435"/>
      <c r="F30" s="435"/>
      <c r="G30" s="435"/>
      <c r="H30" s="435"/>
      <c r="I30" s="435"/>
      <c r="J30" s="435"/>
      <c r="K30" s="435"/>
      <c r="L30" s="435"/>
      <c r="M30" s="435"/>
      <c r="N30" s="435"/>
      <c r="O30" s="436"/>
      <c r="P30" s="80"/>
    </row>
    <row r="31" spans="2:16" ht="13.5" thickBot="1">
      <c r="B31" s="57"/>
      <c r="C31" s="437"/>
      <c r="D31" s="438"/>
      <c r="E31" s="438"/>
      <c r="F31" s="438"/>
      <c r="G31" s="438"/>
      <c r="H31" s="438"/>
      <c r="I31" s="438"/>
      <c r="J31" s="438"/>
      <c r="K31" s="438"/>
      <c r="L31" s="438"/>
      <c r="M31" s="438"/>
      <c r="N31" s="438"/>
      <c r="O31" s="439"/>
      <c r="P31" s="80"/>
    </row>
    <row r="32" spans="2:16" ht="15">
      <c r="B32" s="57"/>
      <c r="C32" s="440" t="s">
        <v>109</v>
      </c>
      <c r="D32" s="441"/>
      <c r="E32" s="441"/>
      <c r="F32" s="441"/>
      <c r="G32" s="441"/>
      <c r="H32" s="441"/>
      <c r="I32" s="442"/>
      <c r="J32" s="443" t="s">
        <v>112</v>
      </c>
      <c r="K32" s="444"/>
      <c r="L32" s="81" t="s">
        <v>113</v>
      </c>
      <c r="M32" s="445" t="s">
        <v>114</v>
      </c>
      <c r="N32" s="442"/>
      <c r="O32" s="82" t="s">
        <v>115</v>
      </c>
      <c r="P32" s="83"/>
    </row>
    <row r="33" spans="2:16" ht="14.25">
      <c r="B33" s="57"/>
      <c r="C33" s="446"/>
      <c r="D33" s="447"/>
      <c r="E33" s="447"/>
      <c r="F33" s="447"/>
      <c r="G33" s="447"/>
      <c r="H33" s="447"/>
      <c r="I33" s="448"/>
      <c r="J33" s="449"/>
      <c r="K33" s="450"/>
      <c r="L33" s="157"/>
      <c r="M33" s="144"/>
      <c r="N33" s="158"/>
      <c r="O33" s="159"/>
      <c r="P33" s="86"/>
    </row>
    <row r="34" spans="2:16" ht="14.25">
      <c r="B34" s="57"/>
      <c r="C34" s="446"/>
      <c r="D34" s="447"/>
      <c r="E34" s="447"/>
      <c r="F34" s="447"/>
      <c r="G34" s="447"/>
      <c r="H34" s="447"/>
      <c r="I34" s="448"/>
      <c r="J34" s="90"/>
      <c r="K34" s="89"/>
      <c r="L34" s="157"/>
      <c r="M34" s="141"/>
      <c r="N34" s="158"/>
      <c r="O34" s="159"/>
      <c r="P34" s="86"/>
    </row>
    <row r="35" spans="2:16" ht="14.25">
      <c r="B35" s="57"/>
      <c r="C35" s="446"/>
      <c r="D35" s="447"/>
      <c r="E35" s="447"/>
      <c r="F35" s="447"/>
      <c r="G35" s="447"/>
      <c r="H35" s="447"/>
      <c r="I35" s="448"/>
      <c r="J35" s="90"/>
      <c r="K35" s="89"/>
      <c r="L35" s="84"/>
      <c r="M35" s="451"/>
      <c r="N35" s="452"/>
      <c r="O35" s="85"/>
      <c r="P35" s="86"/>
    </row>
    <row r="36" spans="2:16" ht="15" thickBot="1">
      <c r="B36" s="57"/>
      <c r="C36" s="446" t="s">
        <v>116</v>
      </c>
      <c r="D36" s="447"/>
      <c r="E36" s="447"/>
      <c r="F36" s="447"/>
      <c r="G36" s="447"/>
      <c r="H36" s="447"/>
      <c r="I36" s="448"/>
      <c r="J36" s="453"/>
      <c r="K36" s="454"/>
      <c r="L36" s="91"/>
      <c r="M36" s="455">
        <v>0.03</v>
      </c>
      <c r="N36" s="456"/>
      <c r="O36" s="85">
        <f>M36*O65</f>
        <v>111.60539999999999</v>
      </c>
      <c r="P36" s="86"/>
    </row>
    <row r="37" spans="2:16" ht="15.75" thickBot="1">
      <c r="B37" s="57"/>
      <c r="C37" s="457" t="s">
        <v>117</v>
      </c>
      <c r="D37" s="458"/>
      <c r="E37" s="458"/>
      <c r="F37" s="458"/>
      <c r="G37" s="458"/>
      <c r="H37" s="458"/>
      <c r="I37" s="458"/>
      <c r="J37" s="458"/>
      <c r="K37" s="458"/>
      <c r="L37" s="458"/>
      <c r="M37" s="458"/>
      <c r="N37" s="459"/>
      <c r="O37" s="92">
        <f>ROUND(SUM(O33:O36),2)</f>
        <v>111.61</v>
      </c>
      <c r="P37" s="93"/>
    </row>
    <row r="38" spans="2:16" ht="13.5" customHeight="1">
      <c r="B38" s="57"/>
      <c r="C38" s="431" t="s">
        <v>118</v>
      </c>
      <c r="D38" s="432"/>
      <c r="E38" s="432"/>
      <c r="F38" s="432"/>
      <c r="G38" s="432"/>
      <c r="H38" s="432"/>
      <c r="I38" s="432"/>
      <c r="J38" s="432"/>
      <c r="K38" s="432"/>
      <c r="L38" s="432"/>
      <c r="M38" s="432"/>
      <c r="N38" s="432"/>
      <c r="O38" s="433"/>
      <c r="P38" s="80"/>
    </row>
    <row r="39" spans="2:16">
      <c r="B39" s="57"/>
      <c r="C39" s="434"/>
      <c r="D39" s="435"/>
      <c r="E39" s="435"/>
      <c r="F39" s="435"/>
      <c r="G39" s="435"/>
      <c r="H39" s="435"/>
      <c r="I39" s="435"/>
      <c r="J39" s="435"/>
      <c r="K39" s="435"/>
      <c r="L39" s="435"/>
      <c r="M39" s="435"/>
      <c r="N39" s="435"/>
      <c r="O39" s="436"/>
      <c r="P39" s="80"/>
    </row>
    <row r="40" spans="2:16" ht="13.5" thickBot="1">
      <c r="B40" s="57"/>
      <c r="C40" s="437"/>
      <c r="D40" s="438"/>
      <c r="E40" s="438"/>
      <c r="F40" s="438"/>
      <c r="G40" s="438"/>
      <c r="H40" s="438"/>
      <c r="I40" s="438"/>
      <c r="J40" s="438"/>
      <c r="K40" s="438"/>
      <c r="L40" s="438"/>
      <c r="M40" s="438"/>
      <c r="N40" s="438"/>
      <c r="O40" s="439"/>
      <c r="P40" s="80"/>
    </row>
    <row r="41" spans="2:16" ht="15">
      <c r="B41" s="57"/>
      <c r="C41" s="440" t="s">
        <v>109</v>
      </c>
      <c r="D41" s="441"/>
      <c r="E41" s="441"/>
      <c r="F41" s="441"/>
      <c r="G41" s="441"/>
      <c r="H41" s="441"/>
      <c r="I41" s="441"/>
      <c r="J41" s="442"/>
      <c r="K41" s="94" t="s">
        <v>110</v>
      </c>
      <c r="L41" s="81" t="s">
        <v>5</v>
      </c>
      <c r="M41" s="445" t="s">
        <v>119</v>
      </c>
      <c r="N41" s="442"/>
      <c r="O41" s="82" t="s">
        <v>115</v>
      </c>
      <c r="P41" s="83"/>
    </row>
    <row r="42" spans="2:16" ht="15" customHeight="1">
      <c r="B42" s="57"/>
      <c r="C42" s="152" t="s">
        <v>180</v>
      </c>
      <c r="D42" s="131"/>
      <c r="E42" s="131"/>
      <c r="F42" s="131"/>
      <c r="G42" s="131"/>
      <c r="H42" s="131"/>
      <c r="I42" s="131"/>
      <c r="J42" s="143"/>
      <c r="K42" s="153" t="s">
        <v>21</v>
      </c>
      <c r="L42" s="154">
        <v>1</v>
      </c>
      <c r="M42" s="489">
        <v>19040</v>
      </c>
      <c r="N42" s="490"/>
      <c r="O42" s="85">
        <f>L42*M42</f>
        <v>19040</v>
      </c>
      <c r="P42" s="86"/>
    </row>
    <row r="43" spans="2:16" ht="15" customHeight="1">
      <c r="B43" s="57"/>
      <c r="C43" s="152"/>
      <c r="D43" s="131"/>
      <c r="E43" s="131"/>
      <c r="F43" s="131"/>
      <c r="G43" s="131"/>
      <c r="H43" s="131"/>
      <c r="I43" s="131"/>
      <c r="J43" s="143"/>
      <c r="K43" s="155"/>
      <c r="L43" s="156"/>
      <c r="M43" s="489"/>
      <c r="N43" s="490"/>
      <c r="O43" s="85"/>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62"/>
      <c r="L45" s="163"/>
      <c r="M45" s="403"/>
      <c r="N45" s="404"/>
      <c r="O45" s="85"/>
      <c r="P45" s="86"/>
    </row>
    <row r="46" spans="2:16" ht="14.25">
      <c r="B46" s="57"/>
      <c r="C46" s="142"/>
      <c r="D46" s="131"/>
      <c r="E46" s="131"/>
      <c r="F46" s="131"/>
      <c r="G46" s="131"/>
      <c r="H46" s="131"/>
      <c r="I46" s="131"/>
      <c r="J46" s="143"/>
      <c r="K46" s="146"/>
      <c r="L46" s="147"/>
      <c r="M46" s="148"/>
      <c r="N46" s="149"/>
      <c r="O46" s="150"/>
      <c r="P46" s="86"/>
    </row>
    <row r="47" spans="2:16" ht="15" thickBot="1">
      <c r="B47" s="57"/>
      <c r="C47" s="67"/>
      <c r="D47" s="68"/>
      <c r="E47" s="68"/>
      <c r="F47" s="68"/>
      <c r="G47" s="68"/>
      <c r="H47" s="68"/>
      <c r="I47" s="68"/>
      <c r="J47" s="145"/>
      <c r="K47" s="88"/>
      <c r="L47" s="95"/>
      <c r="M47" s="462"/>
      <c r="N47" s="463"/>
      <c r="O47" s="96"/>
      <c r="P47" s="86"/>
    </row>
    <row r="48" spans="2:16" ht="15.75" thickBot="1">
      <c r="B48" s="57"/>
      <c r="C48" s="457" t="s">
        <v>117</v>
      </c>
      <c r="D48" s="458"/>
      <c r="E48" s="458"/>
      <c r="F48" s="458"/>
      <c r="G48" s="458"/>
      <c r="H48" s="458"/>
      <c r="I48" s="458"/>
      <c r="J48" s="458"/>
      <c r="K48" s="458"/>
      <c r="L48" s="458"/>
      <c r="M48" s="458"/>
      <c r="N48" s="459"/>
      <c r="O48" s="97">
        <f>ROUND(SUM(O42:O47),2)</f>
        <v>19040</v>
      </c>
      <c r="P48" s="86"/>
    </row>
    <row r="49" spans="2:16">
      <c r="B49" s="57"/>
      <c r="C49" s="431" t="s">
        <v>120</v>
      </c>
      <c r="D49" s="432"/>
      <c r="E49" s="432"/>
      <c r="F49" s="432"/>
      <c r="G49" s="432"/>
      <c r="H49" s="432"/>
      <c r="I49" s="432"/>
      <c r="J49" s="432"/>
      <c r="K49" s="432"/>
      <c r="L49" s="432"/>
      <c r="M49" s="432"/>
      <c r="N49" s="432"/>
      <c r="O49" s="433"/>
      <c r="P49" s="80"/>
    </row>
    <row r="50" spans="2:16">
      <c r="B50" s="57"/>
      <c r="C50" s="434"/>
      <c r="D50" s="435"/>
      <c r="E50" s="435"/>
      <c r="F50" s="435"/>
      <c r="G50" s="435"/>
      <c r="H50" s="435"/>
      <c r="I50" s="435"/>
      <c r="J50" s="435"/>
      <c r="K50" s="435"/>
      <c r="L50" s="435"/>
      <c r="M50" s="435"/>
      <c r="N50" s="435"/>
      <c r="O50" s="436"/>
      <c r="P50" s="80"/>
    </row>
    <row r="51" spans="2:16" ht="13.5" thickBot="1">
      <c r="B51" s="57"/>
      <c r="C51" s="437"/>
      <c r="D51" s="438"/>
      <c r="E51" s="438"/>
      <c r="F51" s="438"/>
      <c r="G51" s="438"/>
      <c r="H51" s="438"/>
      <c r="I51" s="438"/>
      <c r="J51" s="438"/>
      <c r="K51" s="438"/>
      <c r="L51" s="438"/>
      <c r="M51" s="438"/>
      <c r="N51" s="438"/>
      <c r="O51" s="439"/>
      <c r="P51" s="80"/>
    </row>
    <row r="52" spans="2:16" ht="17.25">
      <c r="B52" s="57"/>
      <c r="C52" s="440" t="s">
        <v>121</v>
      </c>
      <c r="D52" s="441"/>
      <c r="E52" s="441"/>
      <c r="F52" s="441"/>
      <c r="G52" s="441"/>
      <c r="H52" s="441"/>
      <c r="I52" s="441"/>
      <c r="J52" s="81" t="s">
        <v>144</v>
      </c>
      <c r="K52" s="98" t="s">
        <v>145</v>
      </c>
      <c r="L52" s="99" t="s">
        <v>146</v>
      </c>
      <c r="M52" s="445" t="s">
        <v>122</v>
      </c>
      <c r="N52" s="442"/>
      <c r="O52" s="82" t="s">
        <v>115</v>
      </c>
      <c r="P52" s="83"/>
    </row>
    <row r="53" spans="2:16" ht="14.25">
      <c r="B53" s="57"/>
      <c r="C53" s="164"/>
      <c r="D53" s="131"/>
      <c r="E53" s="131"/>
      <c r="F53" s="131"/>
      <c r="G53" s="131"/>
      <c r="H53" s="131"/>
      <c r="I53" s="131"/>
      <c r="J53" s="166"/>
      <c r="K53" s="167"/>
      <c r="L53" s="166"/>
      <c r="M53" s="407"/>
      <c r="N53" s="408"/>
      <c r="O53" s="85"/>
      <c r="P53" s="86"/>
    </row>
    <row r="54" spans="2:16" ht="14.25">
      <c r="B54" s="57"/>
      <c r="C54" s="165"/>
      <c r="D54" s="88"/>
      <c r="E54" s="88"/>
      <c r="F54" s="88"/>
      <c r="G54" s="88"/>
      <c r="H54" s="88"/>
      <c r="I54" s="88"/>
      <c r="J54" s="166"/>
      <c r="K54" s="167"/>
      <c r="L54" s="166"/>
      <c r="M54" s="407"/>
      <c r="N54" s="408"/>
      <c r="O54" s="85"/>
      <c r="P54" s="86"/>
    </row>
    <row r="55" spans="2:16" ht="15" thickBot="1">
      <c r="B55" s="57"/>
      <c r="C55" s="464"/>
      <c r="D55" s="465"/>
      <c r="E55" s="465"/>
      <c r="F55" s="465"/>
      <c r="G55" s="465"/>
      <c r="H55" s="465"/>
      <c r="I55" s="465"/>
      <c r="J55" s="100"/>
      <c r="K55" s="101"/>
      <c r="L55" s="100"/>
      <c r="M55" s="462"/>
      <c r="N55" s="463"/>
      <c r="O55" s="102"/>
      <c r="P55" s="86"/>
    </row>
    <row r="56" spans="2:16" ht="15.75" thickBot="1">
      <c r="B56" s="57"/>
      <c r="C56" s="457" t="s">
        <v>117</v>
      </c>
      <c r="D56" s="458"/>
      <c r="E56" s="458"/>
      <c r="F56" s="458"/>
      <c r="G56" s="458"/>
      <c r="H56" s="458"/>
      <c r="I56" s="458"/>
      <c r="J56" s="458"/>
      <c r="K56" s="458"/>
      <c r="L56" s="458"/>
      <c r="M56" s="458"/>
      <c r="N56" s="459"/>
      <c r="O56" s="92">
        <f>ROUND(SUM(O53:O55),2)</f>
        <v>0</v>
      </c>
      <c r="P56" s="93"/>
    </row>
    <row r="57" spans="2:16">
      <c r="B57" s="57"/>
      <c r="C57" s="431" t="s">
        <v>123</v>
      </c>
      <c r="D57" s="432"/>
      <c r="E57" s="432"/>
      <c r="F57" s="432"/>
      <c r="G57" s="432"/>
      <c r="H57" s="432"/>
      <c r="I57" s="432"/>
      <c r="J57" s="432"/>
      <c r="K57" s="432"/>
      <c r="L57" s="432"/>
      <c r="M57" s="432"/>
      <c r="N57" s="432"/>
      <c r="O57" s="433"/>
      <c r="P57" s="80"/>
    </row>
    <row r="58" spans="2:16">
      <c r="B58" s="57"/>
      <c r="C58" s="434"/>
      <c r="D58" s="435"/>
      <c r="E58" s="435"/>
      <c r="F58" s="435"/>
      <c r="G58" s="435"/>
      <c r="H58" s="435"/>
      <c r="I58" s="435"/>
      <c r="J58" s="435"/>
      <c r="K58" s="435"/>
      <c r="L58" s="435"/>
      <c r="M58" s="435"/>
      <c r="N58" s="435"/>
      <c r="O58" s="436"/>
      <c r="P58" s="80"/>
    </row>
    <row r="59" spans="2:16" ht="13.5" thickBot="1">
      <c r="B59" s="57"/>
      <c r="C59" s="437"/>
      <c r="D59" s="438"/>
      <c r="E59" s="438"/>
      <c r="F59" s="438"/>
      <c r="G59" s="438"/>
      <c r="H59" s="438"/>
      <c r="I59" s="438"/>
      <c r="J59" s="438"/>
      <c r="K59" s="438"/>
      <c r="L59" s="438"/>
      <c r="M59" s="438"/>
      <c r="N59" s="438"/>
      <c r="O59" s="439"/>
      <c r="P59" s="80"/>
    </row>
    <row r="60" spans="2:16" ht="30">
      <c r="B60" s="57"/>
      <c r="C60" s="440" t="s">
        <v>124</v>
      </c>
      <c r="D60" s="441"/>
      <c r="E60" s="441"/>
      <c r="F60" s="441"/>
      <c r="G60" s="441"/>
      <c r="H60" s="441"/>
      <c r="I60" s="441"/>
      <c r="J60" s="81" t="s">
        <v>125</v>
      </c>
      <c r="K60" s="103" t="s">
        <v>147</v>
      </c>
      <c r="L60" s="104" t="s">
        <v>126</v>
      </c>
      <c r="M60" s="460" t="s">
        <v>114</v>
      </c>
      <c r="N60" s="461"/>
      <c r="O60" s="105" t="s">
        <v>115</v>
      </c>
      <c r="P60" s="106"/>
    </row>
    <row r="61" spans="2:16" ht="14.25">
      <c r="B61" s="57"/>
      <c r="C61" s="151" t="s">
        <v>162</v>
      </c>
      <c r="D61" s="108"/>
      <c r="E61" s="108"/>
      <c r="F61" s="108"/>
      <c r="G61" s="108"/>
      <c r="H61" s="108"/>
      <c r="I61" s="108"/>
      <c r="J61" s="109">
        <f>L61/K61*100</f>
        <v>37239.066666666666</v>
      </c>
      <c r="K61" s="110">
        <v>185</v>
      </c>
      <c r="L61" s="111">
        <v>68892.273333333331</v>
      </c>
      <c r="M61" s="160"/>
      <c r="N61" s="161">
        <v>50</v>
      </c>
      <c r="O61" s="112">
        <f>L61/N61</f>
        <v>1377.8454666666667</v>
      </c>
      <c r="P61" s="113"/>
    </row>
    <row r="62" spans="2:16" ht="14.25">
      <c r="B62" s="57"/>
      <c r="C62" s="151" t="s">
        <v>155</v>
      </c>
      <c r="D62" s="108"/>
      <c r="E62" s="108"/>
      <c r="F62" s="108"/>
      <c r="G62" s="108"/>
      <c r="H62" s="108"/>
      <c r="I62" s="108"/>
      <c r="J62" s="109">
        <f>L62/K62*100</f>
        <v>63306.41333333333</v>
      </c>
      <c r="K62" s="110">
        <v>185</v>
      </c>
      <c r="L62" s="111">
        <v>117116.86466666666</v>
      </c>
      <c r="M62" s="160"/>
      <c r="N62" s="161">
        <v>50</v>
      </c>
      <c r="O62" s="112">
        <f>L62/N62</f>
        <v>2342.337293333333</v>
      </c>
      <c r="P62" s="113"/>
    </row>
    <row r="63" spans="2:16" ht="14.25">
      <c r="B63" s="57"/>
      <c r="C63" s="107"/>
      <c r="D63" s="108"/>
      <c r="E63" s="108"/>
      <c r="F63" s="108"/>
      <c r="G63" s="108"/>
      <c r="H63" s="108"/>
      <c r="I63" s="108"/>
      <c r="J63" s="109"/>
      <c r="K63" s="110"/>
      <c r="L63" s="111"/>
      <c r="M63" s="468"/>
      <c r="N63" s="469"/>
      <c r="O63" s="112"/>
      <c r="P63" s="113"/>
    </row>
    <row r="64" spans="2:16" ht="15" thickBot="1">
      <c r="B64" s="57"/>
      <c r="C64" s="464"/>
      <c r="D64" s="465"/>
      <c r="E64" s="465"/>
      <c r="F64" s="465"/>
      <c r="G64" s="465"/>
      <c r="H64" s="465"/>
      <c r="I64" s="465"/>
      <c r="J64" s="100"/>
      <c r="K64" s="101"/>
      <c r="L64" s="100"/>
      <c r="M64" s="462"/>
      <c r="N64" s="463"/>
      <c r="O64" s="102"/>
      <c r="P64" s="86"/>
    </row>
    <row r="65" spans="2:16" ht="15.75" thickBot="1">
      <c r="B65" s="57"/>
      <c r="C65" s="457" t="s">
        <v>117</v>
      </c>
      <c r="D65" s="458"/>
      <c r="E65" s="458"/>
      <c r="F65" s="458"/>
      <c r="G65" s="458"/>
      <c r="H65" s="458"/>
      <c r="I65" s="458"/>
      <c r="J65" s="458"/>
      <c r="K65" s="458"/>
      <c r="L65" s="458"/>
      <c r="M65" s="458"/>
      <c r="N65" s="459"/>
      <c r="O65" s="97">
        <f>ROUND(SUM(O61:O64),2)</f>
        <v>3720.18</v>
      </c>
      <c r="P65" s="86"/>
    </row>
    <row r="66" spans="2:16" ht="15" thickBot="1">
      <c r="B66" s="57"/>
      <c r="C66" s="73"/>
      <c r="D66" s="60"/>
      <c r="E66" s="60"/>
      <c r="F66" s="60"/>
      <c r="G66" s="60"/>
      <c r="H66" s="60"/>
      <c r="I66" s="60"/>
      <c r="J66" s="60"/>
      <c r="K66" s="60"/>
      <c r="L66" s="60"/>
      <c r="M66" s="60"/>
      <c r="N66" s="60"/>
      <c r="O66" s="74"/>
      <c r="P66" s="58"/>
    </row>
    <row r="67" spans="2:16" ht="15.75" thickBot="1">
      <c r="B67" s="57"/>
      <c r="C67" s="470" t="s">
        <v>127</v>
      </c>
      <c r="D67" s="471"/>
      <c r="E67" s="471"/>
      <c r="F67" s="471"/>
      <c r="G67" s="471"/>
      <c r="H67" s="471"/>
      <c r="I67" s="471"/>
      <c r="J67" s="471"/>
      <c r="K67" s="471"/>
      <c r="L67" s="471"/>
      <c r="M67" s="471"/>
      <c r="N67" s="472"/>
      <c r="O67" s="114">
        <f>O37+O48+O56+O65</f>
        <v>22871.79</v>
      </c>
      <c r="P67" s="115"/>
    </row>
    <row r="68" spans="2:16">
      <c r="B68" s="57"/>
      <c r="C68" s="431" t="s">
        <v>128</v>
      </c>
      <c r="D68" s="432"/>
      <c r="E68" s="432"/>
      <c r="F68" s="432"/>
      <c r="G68" s="432"/>
      <c r="H68" s="432"/>
      <c r="I68" s="432"/>
      <c r="J68" s="432"/>
      <c r="K68" s="432"/>
      <c r="L68" s="432"/>
      <c r="M68" s="432"/>
      <c r="N68" s="432"/>
      <c r="O68" s="433"/>
      <c r="P68" s="80"/>
    </row>
    <row r="69" spans="2:16">
      <c r="B69" s="57"/>
      <c r="C69" s="434"/>
      <c r="D69" s="435"/>
      <c r="E69" s="435"/>
      <c r="F69" s="435"/>
      <c r="G69" s="435"/>
      <c r="H69" s="435"/>
      <c r="I69" s="435"/>
      <c r="J69" s="435"/>
      <c r="K69" s="435"/>
      <c r="L69" s="435"/>
      <c r="M69" s="435"/>
      <c r="N69" s="435"/>
      <c r="O69" s="436"/>
      <c r="P69" s="80"/>
    </row>
    <row r="70" spans="2:16" ht="13.5" thickBot="1">
      <c r="B70" s="57"/>
      <c r="C70" s="437"/>
      <c r="D70" s="438"/>
      <c r="E70" s="438"/>
      <c r="F70" s="438"/>
      <c r="G70" s="438"/>
      <c r="H70" s="438"/>
      <c r="I70" s="438"/>
      <c r="J70" s="438"/>
      <c r="K70" s="438"/>
      <c r="L70" s="438"/>
      <c r="M70" s="438"/>
      <c r="N70" s="438"/>
      <c r="O70" s="439"/>
      <c r="P70" s="80"/>
    </row>
    <row r="71" spans="2:16" ht="15">
      <c r="B71" s="57"/>
      <c r="C71" s="440" t="s">
        <v>129</v>
      </c>
      <c r="D71" s="441"/>
      <c r="E71" s="441"/>
      <c r="F71" s="441"/>
      <c r="G71" s="441"/>
      <c r="H71" s="441"/>
      <c r="I71" s="441"/>
      <c r="J71" s="98"/>
      <c r="K71" s="116"/>
      <c r="L71" s="104" t="s">
        <v>130</v>
      </c>
      <c r="M71" s="460" t="s">
        <v>131</v>
      </c>
      <c r="N71" s="461"/>
      <c r="O71" s="105"/>
      <c r="P71" s="106"/>
    </row>
    <row r="72" spans="2:16" ht="14.25">
      <c r="B72" s="57"/>
      <c r="C72" s="473" t="s">
        <v>132</v>
      </c>
      <c r="D72" s="474"/>
      <c r="E72" s="474"/>
      <c r="F72" s="474"/>
      <c r="G72" s="474"/>
      <c r="H72" s="474"/>
      <c r="I72" s="474"/>
      <c r="J72" s="117"/>
      <c r="K72" s="118"/>
      <c r="L72" s="119">
        <v>0.2</v>
      </c>
      <c r="M72" s="466">
        <f>ROUND($O$67*L72,2)</f>
        <v>4574.3599999999997</v>
      </c>
      <c r="N72" s="467"/>
      <c r="O72" s="85"/>
      <c r="P72" s="86"/>
    </row>
    <row r="73" spans="2:16" ht="14.25">
      <c r="B73" s="57"/>
      <c r="C73" s="87" t="s">
        <v>133</v>
      </c>
      <c r="D73" s="88"/>
      <c r="E73" s="88"/>
      <c r="F73" s="88"/>
      <c r="G73" s="88"/>
      <c r="H73" s="88"/>
      <c r="I73" s="88"/>
      <c r="J73" s="117"/>
      <c r="K73" s="118"/>
      <c r="L73" s="119">
        <v>0.05</v>
      </c>
      <c r="M73" s="466">
        <f t="shared" ref="M73:M74" si="0">ROUND($O$67*L73,2)</f>
        <v>1143.5899999999999</v>
      </c>
      <c r="N73" s="467"/>
      <c r="O73" s="85"/>
      <c r="P73" s="86"/>
    </row>
    <row r="74" spans="2:16" ht="15" thickBot="1">
      <c r="B74" s="57"/>
      <c r="C74" s="67" t="s">
        <v>134</v>
      </c>
      <c r="D74" s="68"/>
      <c r="E74" s="68"/>
      <c r="F74" s="68"/>
      <c r="G74" s="68"/>
      <c r="H74" s="68"/>
      <c r="I74" s="68"/>
      <c r="J74" s="120"/>
      <c r="K74" s="121"/>
      <c r="L74" s="119">
        <v>0.05</v>
      </c>
      <c r="M74" s="466">
        <f t="shared" si="0"/>
        <v>1143.5899999999999</v>
      </c>
      <c r="N74" s="467"/>
      <c r="O74" s="85"/>
      <c r="P74" s="86"/>
    </row>
    <row r="75" spans="2:16" ht="15.75" thickBot="1">
      <c r="B75" s="57"/>
      <c r="C75" s="457" t="s">
        <v>117</v>
      </c>
      <c r="D75" s="458"/>
      <c r="E75" s="458"/>
      <c r="F75" s="458"/>
      <c r="G75" s="458"/>
      <c r="H75" s="458"/>
      <c r="I75" s="458"/>
      <c r="J75" s="458"/>
      <c r="K75" s="458"/>
      <c r="L75" s="458"/>
      <c r="M75" s="458"/>
      <c r="N75" s="459"/>
      <c r="O75" s="122">
        <f>M72+M73+M74</f>
        <v>6861.54</v>
      </c>
      <c r="P75" s="123"/>
    </row>
    <row r="76" spans="2:16" ht="15" thickBot="1">
      <c r="B76" s="57"/>
      <c r="C76" s="73"/>
      <c r="D76" s="60"/>
      <c r="E76" s="60"/>
      <c r="F76" s="60"/>
      <c r="G76" s="60"/>
      <c r="H76" s="60"/>
      <c r="I76" s="60"/>
      <c r="J76" s="60"/>
      <c r="K76" s="60"/>
      <c r="L76" s="60"/>
      <c r="M76" s="60"/>
      <c r="N76" s="60"/>
      <c r="O76" s="74"/>
      <c r="P76" s="58"/>
    </row>
    <row r="77" spans="2:16" ht="15.75" thickBot="1">
      <c r="B77" s="57"/>
      <c r="C77" s="470" t="s">
        <v>148</v>
      </c>
      <c r="D77" s="471"/>
      <c r="E77" s="471"/>
      <c r="F77" s="471"/>
      <c r="G77" s="471"/>
      <c r="H77" s="471"/>
      <c r="I77" s="471"/>
      <c r="J77" s="471"/>
      <c r="K77" s="471"/>
      <c r="L77" s="471"/>
      <c r="M77" s="471"/>
      <c r="N77" s="472"/>
      <c r="O77" s="124">
        <f>ROUND(O67+O75,0)</f>
        <v>29733</v>
      </c>
      <c r="P77" s="123"/>
    </row>
    <row r="78" spans="2:16" ht="14.25">
      <c r="B78" s="57"/>
      <c r="C78" s="69"/>
      <c r="D78" s="70"/>
      <c r="E78" s="70"/>
      <c r="F78" s="70"/>
      <c r="G78" s="70"/>
      <c r="H78" s="70"/>
      <c r="I78" s="70"/>
      <c r="J78" s="70"/>
      <c r="K78" s="70"/>
      <c r="L78" s="70"/>
      <c r="M78" s="70"/>
      <c r="N78" s="70"/>
      <c r="O78" s="71"/>
      <c r="P78" s="58"/>
    </row>
    <row r="79" spans="2:16" ht="14.25">
      <c r="B79" s="57"/>
      <c r="C79" s="73"/>
      <c r="D79" s="60"/>
      <c r="E79" s="60"/>
      <c r="F79" s="60"/>
      <c r="G79" s="60"/>
      <c r="H79" s="60"/>
      <c r="I79" s="60"/>
      <c r="J79" s="60"/>
      <c r="K79" s="60"/>
      <c r="L79" s="60"/>
      <c r="M79" s="60"/>
      <c r="N79" s="60"/>
      <c r="O79" s="74"/>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125" t="s">
        <v>135</v>
      </c>
      <c r="I81" s="125"/>
      <c r="J81" s="125"/>
      <c r="K81" s="125"/>
      <c r="L81" s="60"/>
      <c r="M81" s="60"/>
      <c r="N81" s="60"/>
      <c r="O81" s="74"/>
      <c r="P81" s="58"/>
    </row>
    <row r="82" spans="2:16" ht="15">
      <c r="B82" s="57"/>
      <c r="C82" s="73"/>
      <c r="D82" s="60"/>
      <c r="E82" s="60"/>
      <c r="F82" s="60"/>
      <c r="G82" s="60"/>
      <c r="H82" s="125" t="s">
        <v>136</v>
      </c>
      <c r="I82" s="60"/>
      <c r="J82" s="60"/>
      <c r="K82" s="60"/>
      <c r="L82" s="60"/>
      <c r="M82" s="60"/>
      <c r="N82" s="60"/>
      <c r="O82" s="74"/>
      <c r="P82" s="126"/>
    </row>
    <row r="83" spans="2:16" ht="15">
      <c r="B83" s="57"/>
      <c r="C83" s="73"/>
      <c r="D83" s="60"/>
      <c r="E83" s="60"/>
      <c r="F83" s="60"/>
      <c r="G83" s="60"/>
      <c r="H83" s="125" t="s">
        <v>137</v>
      </c>
      <c r="I83" s="60"/>
      <c r="J83" s="60"/>
      <c r="K83" s="60"/>
      <c r="L83" s="60"/>
      <c r="M83" s="60"/>
      <c r="N83" s="60"/>
      <c r="O83" s="74"/>
      <c r="P83" s="126"/>
    </row>
    <row r="84" spans="2:16" ht="14.25">
      <c r="B84" s="57"/>
      <c r="C84" s="64"/>
      <c r="D84" s="127"/>
      <c r="E84" s="127"/>
      <c r="F84" s="127"/>
      <c r="G84" s="127"/>
      <c r="H84" s="125" t="s">
        <v>149</v>
      </c>
      <c r="I84" s="127"/>
      <c r="J84" s="127"/>
      <c r="K84" s="127"/>
      <c r="L84" s="127"/>
      <c r="M84" s="127"/>
      <c r="N84" s="127"/>
      <c r="O84" s="128"/>
      <c r="P84" s="129"/>
    </row>
    <row r="85" spans="2:16" ht="14.25">
      <c r="B85" s="57"/>
      <c r="C85" s="73"/>
      <c r="D85" s="60"/>
      <c r="E85" s="60"/>
      <c r="F85" s="60"/>
      <c r="G85" s="60"/>
      <c r="H85" s="60" t="s">
        <v>138</v>
      </c>
      <c r="I85" s="60"/>
      <c r="J85" s="60"/>
      <c r="K85" s="60"/>
      <c r="L85" s="60"/>
      <c r="M85" s="60"/>
      <c r="N85" s="60"/>
      <c r="O85" s="74"/>
      <c r="P85" s="58"/>
    </row>
    <row r="86" spans="2:16" ht="15">
      <c r="B86" s="57"/>
      <c r="C86" s="130" t="s">
        <v>150</v>
      </c>
      <c r="D86" s="131"/>
      <c r="E86" s="131"/>
      <c r="F86" s="131"/>
      <c r="G86" s="131"/>
      <c r="H86" s="131"/>
      <c r="I86" s="131"/>
      <c r="J86" s="131"/>
      <c r="K86" s="131"/>
      <c r="L86" s="131"/>
      <c r="M86" s="131"/>
      <c r="N86" s="131"/>
      <c r="O86" s="132"/>
      <c r="P86" s="58"/>
    </row>
    <row r="87" spans="2:16" ht="14.25">
      <c r="B87" s="57"/>
      <c r="C87" s="481"/>
      <c r="D87" s="482"/>
      <c r="E87" s="482"/>
      <c r="F87" s="482"/>
      <c r="G87" s="482"/>
      <c r="H87" s="482"/>
      <c r="I87" s="482"/>
      <c r="J87" s="482"/>
      <c r="K87" s="482"/>
      <c r="L87" s="482"/>
      <c r="M87" s="482"/>
      <c r="N87" s="482"/>
      <c r="O87" s="483"/>
      <c r="P87" s="129"/>
    </row>
    <row r="88" spans="2:16" ht="14.25">
      <c r="B88" s="57"/>
      <c r="C88" s="481"/>
      <c r="D88" s="482"/>
      <c r="E88" s="482"/>
      <c r="F88" s="482"/>
      <c r="G88" s="482"/>
      <c r="H88" s="482"/>
      <c r="I88" s="482"/>
      <c r="J88" s="482"/>
      <c r="K88" s="482"/>
      <c r="L88" s="482"/>
      <c r="M88" s="482"/>
      <c r="N88" s="482"/>
      <c r="O88" s="483"/>
      <c r="P88" s="129"/>
    </row>
    <row r="89" spans="2:16" ht="14.25">
      <c r="B89" s="57"/>
      <c r="C89" s="64"/>
      <c r="D89" s="127"/>
      <c r="E89" s="127"/>
      <c r="F89" s="127"/>
      <c r="G89" s="127"/>
      <c r="H89" s="127"/>
      <c r="I89" s="127"/>
      <c r="J89" s="127"/>
      <c r="K89" s="127"/>
      <c r="L89" s="127"/>
      <c r="M89" s="127"/>
      <c r="N89" s="127"/>
      <c r="O89" s="128"/>
      <c r="P89" s="129"/>
    </row>
    <row r="90" spans="2:16" ht="15">
      <c r="B90" s="57"/>
      <c r="C90" s="133" t="s">
        <v>151</v>
      </c>
      <c r="D90" s="127"/>
      <c r="E90" s="127"/>
      <c r="F90" s="127"/>
      <c r="G90" s="127"/>
      <c r="H90" s="127"/>
      <c r="I90" s="127"/>
      <c r="J90" s="127"/>
      <c r="K90" s="127"/>
      <c r="L90" s="127"/>
      <c r="M90" s="127"/>
      <c r="N90" s="127"/>
      <c r="O90" s="128"/>
      <c r="P90" s="129"/>
    </row>
    <row r="91" spans="2:16" ht="12.75" customHeight="1">
      <c r="B91" s="57"/>
      <c r="C91" s="484" t="s">
        <v>152</v>
      </c>
      <c r="D91" s="485"/>
      <c r="E91" s="485"/>
      <c r="F91" s="485"/>
      <c r="G91" s="485"/>
      <c r="H91" s="485"/>
      <c r="I91" s="485"/>
      <c r="J91" s="485"/>
      <c r="K91" s="485"/>
      <c r="L91" s="485"/>
      <c r="M91" s="485"/>
      <c r="N91" s="485"/>
      <c r="O91" s="486"/>
      <c r="P91" s="134"/>
    </row>
    <row r="92" spans="2:16">
      <c r="B92" s="57"/>
      <c r="C92" s="484"/>
      <c r="D92" s="485"/>
      <c r="E92" s="485"/>
      <c r="F92" s="485"/>
      <c r="G92" s="485"/>
      <c r="H92" s="485"/>
      <c r="I92" s="485"/>
      <c r="J92" s="485"/>
      <c r="K92" s="485"/>
      <c r="L92" s="485"/>
      <c r="M92" s="485"/>
      <c r="N92" s="485"/>
      <c r="O92" s="486"/>
      <c r="P92" s="134"/>
    </row>
    <row r="93" spans="2:16" ht="12.95" customHeight="1">
      <c r="B93" s="57"/>
      <c r="C93" s="484" t="s">
        <v>153</v>
      </c>
      <c r="D93" s="485"/>
      <c r="E93" s="485"/>
      <c r="F93" s="485"/>
      <c r="G93" s="485"/>
      <c r="H93" s="485"/>
      <c r="I93" s="485"/>
      <c r="J93" s="485"/>
      <c r="K93" s="485"/>
      <c r="L93" s="485"/>
      <c r="M93" s="485"/>
      <c r="N93" s="485"/>
      <c r="O93" s="486"/>
      <c r="P93" s="134"/>
    </row>
    <row r="94" spans="2:16">
      <c r="B94" s="57"/>
      <c r="C94" s="484"/>
      <c r="D94" s="485"/>
      <c r="E94" s="485"/>
      <c r="F94" s="485"/>
      <c r="G94" s="485"/>
      <c r="H94" s="485"/>
      <c r="I94" s="485"/>
      <c r="J94" s="485"/>
      <c r="K94" s="485"/>
      <c r="L94" s="485"/>
      <c r="M94" s="485"/>
      <c r="N94" s="485"/>
      <c r="O94" s="486"/>
      <c r="P94" s="134"/>
    </row>
    <row r="95" spans="2:16" ht="14.25">
      <c r="B95" s="57"/>
      <c r="C95" s="64"/>
      <c r="D95" s="127"/>
      <c r="E95" s="127"/>
      <c r="F95" s="127"/>
      <c r="G95" s="127"/>
      <c r="H95" s="127"/>
      <c r="I95" s="127"/>
      <c r="J95" s="127"/>
      <c r="K95" s="127"/>
      <c r="L95" s="127"/>
      <c r="M95" s="127"/>
      <c r="N95" s="127"/>
      <c r="O95" s="128"/>
      <c r="P95" s="129"/>
    </row>
    <row r="96" spans="2:16" ht="14.25">
      <c r="B96" s="57"/>
      <c r="C96" s="73"/>
      <c r="D96" s="60"/>
      <c r="E96" s="60"/>
      <c r="F96" s="60"/>
      <c r="G96" s="60"/>
      <c r="H96" s="125" t="s">
        <v>135</v>
      </c>
      <c r="I96" s="60"/>
      <c r="J96" s="60"/>
      <c r="K96" s="60"/>
      <c r="L96" s="60"/>
      <c r="M96" s="60"/>
      <c r="N96" s="60"/>
      <c r="O96" s="74"/>
      <c r="P96" s="58"/>
    </row>
    <row r="97" spans="2:16" ht="14.25">
      <c r="B97" s="57"/>
      <c r="C97" s="73"/>
      <c r="D97" s="60"/>
      <c r="E97" s="60"/>
      <c r="F97" s="60"/>
      <c r="G97" s="60"/>
      <c r="H97" s="60" t="s">
        <v>136</v>
      </c>
      <c r="I97" s="88"/>
      <c r="J97" s="88"/>
      <c r="K97" s="88"/>
      <c r="L97" s="60"/>
      <c r="M97" s="60"/>
      <c r="N97" s="60"/>
      <c r="O97" s="74"/>
      <c r="P97" s="58"/>
    </row>
    <row r="98" spans="2:16" ht="14.25">
      <c r="B98" s="57"/>
      <c r="C98" s="73"/>
      <c r="D98" s="60"/>
      <c r="E98" s="60"/>
      <c r="F98" s="60"/>
      <c r="G98" s="60"/>
      <c r="H98" s="60" t="s">
        <v>154</v>
      </c>
      <c r="I98" s="135"/>
      <c r="J98" s="135"/>
      <c r="K98" s="135"/>
      <c r="L98" s="60"/>
      <c r="M98" s="60"/>
      <c r="N98" s="60"/>
      <c r="O98" s="74"/>
      <c r="P98" s="58"/>
    </row>
    <row r="99" spans="2:16" ht="14.25">
      <c r="B99" s="57"/>
      <c r="C99" s="136"/>
      <c r="D99" s="127"/>
      <c r="E99" s="127"/>
      <c r="F99" s="127"/>
      <c r="G99" s="127"/>
      <c r="H99" s="60" t="s">
        <v>149</v>
      </c>
      <c r="I99" s="60"/>
      <c r="J99" s="60"/>
      <c r="K99" s="60"/>
      <c r="L99" s="127"/>
      <c r="M99" s="127"/>
      <c r="N99" s="127"/>
      <c r="O99" s="128"/>
      <c r="P99" s="129"/>
    </row>
    <row r="100" spans="2:16" ht="17.25" customHeight="1">
      <c r="B100" s="57"/>
      <c r="C100" s="136"/>
      <c r="D100" s="135"/>
      <c r="E100" s="135"/>
      <c r="F100" s="60"/>
      <c r="G100" s="60"/>
      <c r="H100" s="60"/>
      <c r="I100" s="60"/>
      <c r="J100" s="60"/>
      <c r="K100" s="475"/>
      <c r="L100" s="475"/>
      <c r="M100" s="475"/>
      <c r="N100" s="475"/>
      <c r="O100" s="476"/>
      <c r="P100" s="137"/>
    </row>
    <row r="101" spans="2:16" ht="18.75" customHeight="1" thickBot="1">
      <c r="B101" s="57"/>
      <c r="C101" s="479"/>
      <c r="D101" s="480"/>
      <c r="E101" s="480"/>
      <c r="F101" s="101"/>
      <c r="G101" s="101"/>
      <c r="H101" s="101"/>
      <c r="I101" s="101"/>
      <c r="J101" s="101"/>
      <c r="K101" s="477"/>
      <c r="L101" s="477"/>
      <c r="M101" s="477"/>
      <c r="N101" s="477"/>
      <c r="O101" s="478"/>
      <c r="P101" s="137"/>
    </row>
    <row r="102" spans="2:16" ht="13.5" thickBot="1">
      <c r="B102" s="138"/>
      <c r="C102" s="139"/>
      <c r="D102" s="139"/>
      <c r="E102" s="139"/>
      <c r="F102" s="139"/>
      <c r="G102" s="139"/>
      <c r="H102" s="139"/>
      <c r="I102" s="139"/>
      <c r="J102" s="139"/>
      <c r="K102" s="139"/>
      <c r="L102" s="139"/>
      <c r="M102" s="139"/>
      <c r="N102" s="139"/>
      <c r="O102" s="139"/>
      <c r="P102" s="140"/>
    </row>
    <row r="103" spans="2:16" ht="13.5" thickTop="1"/>
  </sheetData>
  <mergeCells count="84">
    <mergeCell ref="D27:L27"/>
    <mergeCell ref="M27:N27"/>
    <mergeCell ref="D28:L28"/>
    <mergeCell ref="M28:N28"/>
    <mergeCell ref="D22:J22"/>
    <mergeCell ref="C26:O26"/>
    <mergeCell ref="C29:O31"/>
    <mergeCell ref="C32:I32"/>
    <mergeCell ref="J32:K32"/>
    <mergeCell ref="M32:N32"/>
    <mergeCell ref="C33:I33"/>
    <mergeCell ref="J33:K33"/>
    <mergeCell ref="C34:I34"/>
    <mergeCell ref="C35:I35"/>
    <mergeCell ref="M35:N35"/>
    <mergeCell ref="C36:I36"/>
    <mergeCell ref="J36:K36"/>
    <mergeCell ref="M36:N36"/>
    <mergeCell ref="C52:I52"/>
    <mergeCell ref="M52:N52"/>
    <mergeCell ref="C37:N37"/>
    <mergeCell ref="C38:O40"/>
    <mergeCell ref="C41:J41"/>
    <mergeCell ref="M41:N41"/>
    <mergeCell ref="M42:N42"/>
    <mergeCell ref="M43:N43"/>
    <mergeCell ref="M44:N44"/>
    <mergeCell ref="M45:N45"/>
    <mergeCell ref="M47:N47"/>
    <mergeCell ref="C48:N48"/>
    <mergeCell ref="C49:O51"/>
    <mergeCell ref="C65:N65"/>
    <mergeCell ref="M53:N53"/>
    <mergeCell ref="M54:N54"/>
    <mergeCell ref="C55:I55"/>
    <mergeCell ref="M55:N55"/>
    <mergeCell ref="C56:N56"/>
    <mergeCell ref="C57:O59"/>
    <mergeCell ref="C60:I60"/>
    <mergeCell ref="M60:N60"/>
    <mergeCell ref="M63:N63"/>
    <mergeCell ref="C64:I64"/>
    <mergeCell ref="M64:N64"/>
    <mergeCell ref="C67:N67"/>
    <mergeCell ref="C68:O70"/>
    <mergeCell ref="C71:I71"/>
    <mergeCell ref="M71:N71"/>
    <mergeCell ref="C72:I72"/>
    <mergeCell ref="M72:N72"/>
    <mergeCell ref="C91:O92"/>
    <mergeCell ref="C93:O94"/>
    <mergeCell ref="K100:O101"/>
    <mergeCell ref="C101:E101"/>
    <mergeCell ref="M73:N73"/>
    <mergeCell ref="M74:N74"/>
    <mergeCell ref="C75:N75"/>
    <mergeCell ref="C77:N77"/>
    <mergeCell ref="C87:O87"/>
    <mergeCell ref="C88:O88"/>
    <mergeCell ref="C3:C8"/>
    <mergeCell ref="D3:K3"/>
    <mergeCell ref="L3:L4"/>
    <mergeCell ref="M3:O4"/>
    <mergeCell ref="D4:K4"/>
    <mergeCell ref="D5:K5"/>
    <mergeCell ref="L5:L6"/>
    <mergeCell ref="M5:O6"/>
    <mergeCell ref="D6:K6"/>
    <mergeCell ref="D7:K7"/>
    <mergeCell ref="L7:L8"/>
    <mergeCell ref="M7:M8"/>
    <mergeCell ref="N7:N8"/>
    <mergeCell ref="O7:O8"/>
    <mergeCell ref="D8:K8"/>
    <mergeCell ref="C9:O9"/>
    <mergeCell ref="C12:F12"/>
    <mergeCell ref="J12:K12"/>
    <mergeCell ref="E14:H14"/>
    <mergeCell ref="L14:N14"/>
    <mergeCell ref="M15:O15"/>
    <mergeCell ref="C17:E18"/>
    <mergeCell ref="F17:O18"/>
    <mergeCell ref="D20:J20"/>
    <mergeCell ref="L20:O20"/>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dimension ref="B1:P104"/>
  <sheetViews>
    <sheetView topLeftCell="A61"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97</v>
      </c>
      <c r="D29" s="428" t="s">
        <v>181</v>
      </c>
      <c r="E29" s="429"/>
      <c r="F29" s="429"/>
      <c r="G29" s="429"/>
      <c r="H29" s="429"/>
      <c r="I29" s="429"/>
      <c r="J29" s="429"/>
      <c r="K29" s="429"/>
      <c r="L29" s="430"/>
      <c r="M29" s="428" t="s">
        <v>54</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c r="D34" s="447"/>
      <c r="E34" s="447"/>
      <c r="F34" s="447"/>
      <c r="G34" s="447"/>
      <c r="H34" s="447"/>
      <c r="I34" s="448"/>
      <c r="J34" s="449"/>
      <c r="K34" s="450"/>
      <c r="L34" s="157"/>
      <c r="M34" s="144"/>
      <c r="N34" s="158"/>
      <c r="O34" s="159"/>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0.05</v>
      </c>
      <c r="N37" s="456"/>
      <c r="O37" s="85">
        <f>M37*O66</f>
        <v>28.705000000000002</v>
      </c>
      <c r="P37" s="86"/>
    </row>
    <row r="38" spans="2:16" ht="15.75" thickBot="1">
      <c r="B38" s="57"/>
      <c r="C38" s="457" t="s">
        <v>117</v>
      </c>
      <c r="D38" s="458"/>
      <c r="E38" s="458"/>
      <c r="F38" s="458"/>
      <c r="G38" s="458"/>
      <c r="H38" s="458"/>
      <c r="I38" s="458"/>
      <c r="J38" s="458"/>
      <c r="K38" s="458"/>
      <c r="L38" s="458"/>
      <c r="M38" s="458"/>
      <c r="N38" s="459"/>
      <c r="O38" s="92">
        <f>ROUND(SUM(O34:O37),2)</f>
        <v>28.71</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182</v>
      </c>
      <c r="D43" s="131"/>
      <c r="E43" s="131"/>
      <c r="F43" s="131"/>
      <c r="G43" s="131"/>
      <c r="H43" s="131"/>
      <c r="I43" s="131"/>
      <c r="J43" s="143"/>
      <c r="K43" s="153" t="s">
        <v>54</v>
      </c>
      <c r="L43" s="154">
        <v>1.1000000000000001</v>
      </c>
      <c r="M43" s="489">
        <v>6451.7904765505355</v>
      </c>
      <c r="N43" s="490"/>
      <c r="O43" s="85">
        <f>L43*M43</f>
        <v>7096.9695242055896</v>
      </c>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03"/>
      <c r="N46" s="404"/>
      <c r="O46" s="85"/>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7096.97</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c r="D54" s="131"/>
      <c r="E54" s="131"/>
      <c r="F54" s="131"/>
      <c r="G54" s="131"/>
      <c r="H54" s="131"/>
      <c r="I54" s="131"/>
      <c r="J54" s="166"/>
      <c r="K54" s="167"/>
      <c r="L54" s="166"/>
      <c r="M54" s="407"/>
      <c r="N54" s="408"/>
      <c r="O54" s="85"/>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f>ROUND(SUM(O54:O56),2)</f>
        <v>0</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165</v>
      </c>
      <c r="D62" s="108"/>
      <c r="E62" s="108"/>
      <c r="F62" s="108"/>
      <c r="G62" s="108"/>
      <c r="H62" s="108"/>
      <c r="I62" s="108"/>
      <c r="J62" s="109">
        <f>L62/K62*100</f>
        <v>74478.133333333331</v>
      </c>
      <c r="K62" s="110">
        <v>185</v>
      </c>
      <c r="L62" s="111">
        <v>137784.54666666666</v>
      </c>
      <c r="M62" s="160"/>
      <c r="N62" s="161">
        <v>240</v>
      </c>
      <c r="O62" s="112">
        <f>L62/N62</f>
        <v>574.10227777777777</v>
      </c>
      <c r="P62" s="113"/>
    </row>
    <row r="63" spans="2:16" ht="14.25">
      <c r="B63" s="57"/>
      <c r="C63" s="151"/>
      <c r="D63" s="108"/>
      <c r="E63" s="108"/>
      <c r="F63" s="108"/>
      <c r="G63" s="108"/>
      <c r="H63" s="108"/>
      <c r="I63" s="108"/>
      <c r="J63" s="109"/>
      <c r="K63" s="110"/>
      <c r="L63" s="111"/>
      <c r="M63" s="160"/>
      <c r="N63" s="161"/>
      <c r="O63" s="112"/>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574.1</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f>O38+O49+O57+O66</f>
        <v>7699.7800000000007</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f>ROUND($O$68*L73,2)</f>
        <v>1539.96</v>
      </c>
      <c r="N73" s="467"/>
      <c r="O73" s="85"/>
      <c r="P73" s="86"/>
    </row>
    <row r="74" spans="2:16" ht="14.25">
      <c r="B74" s="57"/>
      <c r="C74" s="87" t="s">
        <v>133</v>
      </c>
      <c r="D74" s="88"/>
      <c r="E74" s="88"/>
      <c r="F74" s="88"/>
      <c r="G74" s="88"/>
      <c r="H74" s="88"/>
      <c r="I74" s="88"/>
      <c r="J74" s="117"/>
      <c r="K74" s="118"/>
      <c r="L74" s="119">
        <v>0.05</v>
      </c>
      <c r="M74" s="466">
        <f t="shared" ref="M74:M75" si="0">ROUND($O$68*L74,2)</f>
        <v>384.99</v>
      </c>
      <c r="N74" s="467"/>
      <c r="O74" s="85"/>
      <c r="P74" s="86"/>
    </row>
    <row r="75" spans="2:16" ht="15" thickBot="1">
      <c r="B75" s="57"/>
      <c r="C75" s="67" t="s">
        <v>134</v>
      </c>
      <c r="D75" s="68"/>
      <c r="E75" s="68"/>
      <c r="F75" s="68"/>
      <c r="G75" s="68"/>
      <c r="H75" s="68"/>
      <c r="I75" s="68"/>
      <c r="J75" s="120"/>
      <c r="K75" s="121"/>
      <c r="L75" s="119">
        <v>0.05</v>
      </c>
      <c r="M75" s="466">
        <f t="shared" si="0"/>
        <v>384.99</v>
      </c>
      <c r="N75" s="467"/>
      <c r="O75" s="85"/>
      <c r="P75" s="86"/>
    </row>
    <row r="76" spans="2:16" ht="15.75" thickBot="1">
      <c r="B76" s="57"/>
      <c r="C76" s="457" t="s">
        <v>117</v>
      </c>
      <c r="D76" s="458"/>
      <c r="E76" s="458"/>
      <c r="F76" s="458"/>
      <c r="G76" s="458"/>
      <c r="H76" s="458"/>
      <c r="I76" s="458"/>
      <c r="J76" s="458"/>
      <c r="K76" s="458"/>
      <c r="L76" s="458"/>
      <c r="M76" s="458"/>
      <c r="N76" s="459"/>
      <c r="O76" s="122">
        <f>M73+M74+M75</f>
        <v>2309.94</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f>ROUND(O68+O76,0)</f>
        <v>10010</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5:I35"/>
    <mergeCell ref="C36:I36"/>
    <mergeCell ref="M36:N36"/>
    <mergeCell ref="C37:I37"/>
    <mergeCell ref="J37:K37"/>
    <mergeCell ref="M37:N37"/>
    <mergeCell ref="C53:I53"/>
    <mergeCell ref="M53:N53"/>
    <mergeCell ref="C38:N38"/>
    <mergeCell ref="C39:O41"/>
    <mergeCell ref="C42:J42"/>
    <mergeCell ref="M42:N42"/>
    <mergeCell ref="M43:N43"/>
    <mergeCell ref="M44:N44"/>
    <mergeCell ref="M45:N45"/>
    <mergeCell ref="M46:N46"/>
    <mergeCell ref="M48:N48"/>
    <mergeCell ref="C49:N49"/>
    <mergeCell ref="C50:O52"/>
    <mergeCell ref="C66:N66"/>
    <mergeCell ref="M54:N54"/>
    <mergeCell ref="M55:N55"/>
    <mergeCell ref="C56:I56"/>
    <mergeCell ref="M56:N56"/>
    <mergeCell ref="C57:N57"/>
    <mergeCell ref="C58:O60"/>
    <mergeCell ref="C61:I61"/>
    <mergeCell ref="M61:N61"/>
    <mergeCell ref="M64:N64"/>
    <mergeCell ref="C65:I65"/>
    <mergeCell ref="M65:N65"/>
    <mergeCell ref="C68:N68"/>
    <mergeCell ref="C69:O71"/>
    <mergeCell ref="C72:I72"/>
    <mergeCell ref="M72:N72"/>
    <mergeCell ref="C73:I73"/>
    <mergeCell ref="M73:N73"/>
    <mergeCell ref="C92:O93"/>
    <mergeCell ref="C94:O95"/>
    <mergeCell ref="K101:O102"/>
    <mergeCell ref="C102:E102"/>
    <mergeCell ref="M74:N74"/>
    <mergeCell ref="M75:N75"/>
    <mergeCell ref="C76:N76"/>
    <mergeCell ref="C78:N78"/>
    <mergeCell ref="C88:O88"/>
    <mergeCell ref="C89:O89"/>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dimension ref="B1:P104"/>
  <sheetViews>
    <sheetView topLeftCell="A23"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98</v>
      </c>
      <c r="D29" s="428" t="s">
        <v>183</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c r="D34" s="447"/>
      <c r="E34" s="447"/>
      <c r="F34" s="447"/>
      <c r="G34" s="447"/>
      <c r="H34" s="447"/>
      <c r="I34" s="448"/>
      <c r="J34" s="449"/>
      <c r="K34" s="450"/>
      <c r="L34" s="157"/>
      <c r="M34" s="144"/>
      <c r="N34" s="158"/>
      <c r="O34" s="159"/>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0.05</v>
      </c>
      <c r="N37" s="456"/>
      <c r="O37" s="85">
        <f>M37*O66</f>
        <v>516.69200000000001</v>
      </c>
      <c r="P37" s="86"/>
    </row>
    <row r="38" spans="2:16" ht="15.75" thickBot="1">
      <c r="B38" s="57"/>
      <c r="C38" s="457" t="s">
        <v>117</v>
      </c>
      <c r="D38" s="458"/>
      <c r="E38" s="458"/>
      <c r="F38" s="458"/>
      <c r="G38" s="458"/>
      <c r="H38" s="458"/>
      <c r="I38" s="458"/>
      <c r="J38" s="458"/>
      <c r="K38" s="458"/>
      <c r="L38" s="458"/>
      <c r="M38" s="458"/>
      <c r="N38" s="459"/>
      <c r="O38" s="92">
        <f>ROUND(SUM(O34:O37),2)</f>
        <v>516.69000000000005</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184</v>
      </c>
      <c r="D43" s="131"/>
      <c r="E43" s="131"/>
      <c r="F43" s="131"/>
      <c r="G43" s="131"/>
      <c r="H43" s="131"/>
      <c r="I43" s="131"/>
      <c r="J43" s="143"/>
      <c r="K43" s="153" t="s">
        <v>13</v>
      </c>
      <c r="L43" s="154">
        <v>1.06</v>
      </c>
      <c r="M43" s="489">
        <v>60403.204202107525</v>
      </c>
      <c r="N43" s="490"/>
      <c r="O43" s="85">
        <f>L43*M43</f>
        <v>64027.396454233982</v>
      </c>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03"/>
      <c r="N46" s="404"/>
      <c r="O46" s="85"/>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64027.4</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185</v>
      </c>
      <c r="D54" s="131"/>
      <c r="E54" s="131"/>
      <c r="F54" s="131"/>
      <c r="G54" s="131"/>
      <c r="H54" s="131"/>
      <c r="I54" s="131"/>
      <c r="J54" s="166">
        <v>1.06</v>
      </c>
      <c r="K54" s="167">
        <f>'MATRIZ DE INFORMACION'!C32</f>
        <v>38</v>
      </c>
      <c r="L54" s="166">
        <f>J54*K54</f>
        <v>40.28</v>
      </c>
      <c r="M54" s="407">
        <v>1052.1581241840511</v>
      </c>
      <c r="N54" s="408"/>
      <c r="O54" s="85">
        <f>L54*M54</f>
        <v>42380.929242133578</v>
      </c>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f>ROUND(SUM(O54:O56),2)</f>
        <v>42380.93</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170</v>
      </c>
      <c r="D62" s="108"/>
      <c r="E62" s="108"/>
      <c r="F62" s="108"/>
      <c r="G62" s="108"/>
      <c r="H62" s="108"/>
      <c r="I62" s="108"/>
      <c r="J62" s="109">
        <f>L62/K62*100</f>
        <v>111717.2</v>
      </c>
      <c r="K62" s="110">
        <v>185</v>
      </c>
      <c r="L62" s="111">
        <v>206676.82</v>
      </c>
      <c r="M62" s="160"/>
      <c r="N62" s="161">
        <v>20</v>
      </c>
      <c r="O62" s="112">
        <f>L62/N62</f>
        <v>10333.841</v>
      </c>
      <c r="P62" s="113"/>
    </row>
    <row r="63" spans="2:16" ht="14.25">
      <c r="B63" s="57"/>
      <c r="C63" s="151"/>
      <c r="D63" s="108"/>
      <c r="E63" s="108"/>
      <c r="F63" s="108"/>
      <c r="G63" s="108"/>
      <c r="H63" s="108"/>
      <c r="I63" s="108"/>
      <c r="J63" s="109"/>
      <c r="K63" s="110"/>
      <c r="L63" s="111"/>
      <c r="M63" s="160"/>
      <c r="N63" s="161"/>
      <c r="O63" s="112"/>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10333.84</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f>O38+O49+O57+O66</f>
        <v>117258.86</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f>ROUND($O$68*L73,2)</f>
        <v>23451.77</v>
      </c>
      <c r="N73" s="467"/>
      <c r="O73" s="85"/>
      <c r="P73" s="86"/>
    </row>
    <row r="74" spans="2:16" ht="14.25">
      <c r="B74" s="57"/>
      <c r="C74" s="87" t="s">
        <v>133</v>
      </c>
      <c r="D74" s="88"/>
      <c r="E74" s="88"/>
      <c r="F74" s="88"/>
      <c r="G74" s="88"/>
      <c r="H74" s="88"/>
      <c r="I74" s="88"/>
      <c r="J74" s="117"/>
      <c r="K74" s="118"/>
      <c r="L74" s="119">
        <v>0.05</v>
      </c>
      <c r="M74" s="466">
        <f t="shared" ref="M74:M75" si="0">ROUND($O$68*L74,2)</f>
        <v>5862.94</v>
      </c>
      <c r="N74" s="467"/>
      <c r="O74" s="85"/>
      <c r="P74" s="86"/>
    </row>
    <row r="75" spans="2:16" ht="15" thickBot="1">
      <c r="B75" s="57"/>
      <c r="C75" s="67" t="s">
        <v>134</v>
      </c>
      <c r="D75" s="68"/>
      <c r="E75" s="68"/>
      <c r="F75" s="68"/>
      <c r="G75" s="68"/>
      <c r="H75" s="68"/>
      <c r="I75" s="68"/>
      <c r="J75" s="120"/>
      <c r="K75" s="121"/>
      <c r="L75" s="119">
        <v>0.05</v>
      </c>
      <c r="M75" s="466">
        <f t="shared" si="0"/>
        <v>5862.94</v>
      </c>
      <c r="N75" s="467"/>
      <c r="O75" s="85"/>
      <c r="P75" s="86"/>
    </row>
    <row r="76" spans="2:16" ht="15.75" thickBot="1">
      <c r="B76" s="57"/>
      <c r="C76" s="457" t="s">
        <v>117</v>
      </c>
      <c r="D76" s="458"/>
      <c r="E76" s="458"/>
      <c r="F76" s="458"/>
      <c r="G76" s="458"/>
      <c r="H76" s="458"/>
      <c r="I76" s="458"/>
      <c r="J76" s="458"/>
      <c r="K76" s="458"/>
      <c r="L76" s="458"/>
      <c r="M76" s="458"/>
      <c r="N76" s="459"/>
      <c r="O76" s="122">
        <f>M73+M74+M75</f>
        <v>35177.65</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f>ROUND(O68+O76,0)</f>
        <v>152437</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5:I35"/>
    <mergeCell ref="C36:I36"/>
    <mergeCell ref="M36:N36"/>
    <mergeCell ref="C37:I37"/>
    <mergeCell ref="J37:K37"/>
    <mergeCell ref="M37:N37"/>
    <mergeCell ref="C53:I53"/>
    <mergeCell ref="M53:N53"/>
    <mergeCell ref="C38:N38"/>
    <mergeCell ref="C39:O41"/>
    <mergeCell ref="C42:J42"/>
    <mergeCell ref="M42:N42"/>
    <mergeCell ref="M43:N43"/>
    <mergeCell ref="M44:N44"/>
    <mergeCell ref="M45:N45"/>
    <mergeCell ref="M46:N46"/>
    <mergeCell ref="M48:N48"/>
    <mergeCell ref="C49:N49"/>
    <mergeCell ref="C50:O52"/>
    <mergeCell ref="C66:N66"/>
    <mergeCell ref="M54:N54"/>
    <mergeCell ref="M55:N55"/>
    <mergeCell ref="C56:I56"/>
    <mergeCell ref="M56:N56"/>
    <mergeCell ref="C57:N57"/>
    <mergeCell ref="C58:O60"/>
    <mergeCell ref="C61:I61"/>
    <mergeCell ref="M61:N61"/>
    <mergeCell ref="M64:N64"/>
    <mergeCell ref="C65:I65"/>
    <mergeCell ref="M65:N65"/>
    <mergeCell ref="C68:N68"/>
    <mergeCell ref="C69:O71"/>
    <mergeCell ref="C72:I72"/>
    <mergeCell ref="M72:N72"/>
    <mergeCell ref="C73:I73"/>
    <mergeCell ref="M73:N73"/>
    <mergeCell ref="C92:O93"/>
    <mergeCell ref="C94:O95"/>
    <mergeCell ref="K101:O102"/>
    <mergeCell ref="C102:E102"/>
    <mergeCell ref="M74:N74"/>
    <mergeCell ref="M75:N75"/>
    <mergeCell ref="C76:N76"/>
    <mergeCell ref="C78:N78"/>
    <mergeCell ref="C88:O88"/>
    <mergeCell ref="C89:O89"/>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dimension ref="B1:P104"/>
  <sheetViews>
    <sheetView topLeftCell="A14"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99</v>
      </c>
      <c r="D29" s="428" t="s">
        <v>186</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t="s">
        <v>187</v>
      </c>
      <c r="D34" s="447"/>
      <c r="E34" s="447"/>
      <c r="F34" s="447"/>
      <c r="G34" s="447"/>
      <c r="H34" s="447"/>
      <c r="I34" s="448"/>
      <c r="J34" s="449"/>
      <c r="K34" s="450"/>
      <c r="L34" s="157">
        <v>10123.205563829299</v>
      </c>
      <c r="M34" s="144"/>
      <c r="N34" s="158">
        <v>3</v>
      </c>
      <c r="O34" s="159">
        <f>L34/N34</f>
        <v>3374.4018546097664</v>
      </c>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84"/>
      <c r="M36" s="451"/>
      <c r="N36" s="452"/>
      <c r="O36" s="85"/>
      <c r="P36" s="86"/>
    </row>
    <row r="37" spans="2:16" ht="15" thickBot="1">
      <c r="B37" s="57"/>
      <c r="C37" s="446" t="s">
        <v>116</v>
      </c>
      <c r="D37" s="447"/>
      <c r="E37" s="447"/>
      <c r="F37" s="447"/>
      <c r="G37" s="447"/>
      <c r="H37" s="447"/>
      <c r="I37" s="448"/>
      <c r="J37" s="453"/>
      <c r="K37" s="454"/>
      <c r="L37" s="91"/>
      <c r="M37" s="455">
        <v>0.1</v>
      </c>
      <c r="N37" s="456"/>
      <c r="O37" s="85">
        <f>M37*O66</f>
        <v>574.10200000000009</v>
      </c>
      <c r="P37" s="86"/>
    </row>
    <row r="38" spans="2:16" ht="15.75" thickBot="1">
      <c r="B38" s="57"/>
      <c r="C38" s="457" t="s">
        <v>117</v>
      </c>
      <c r="D38" s="458"/>
      <c r="E38" s="458"/>
      <c r="F38" s="458"/>
      <c r="G38" s="458"/>
      <c r="H38" s="458"/>
      <c r="I38" s="458"/>
      <c r="J38" s="458"/>
      <c r="K38" s="458"/>
      <c r="L38" s="458"/>
      <c r="M38" s="458"/>
      <c r="N38" s="459"/>
      <c r="O38" s="92">
        <f>ROUND(SUM(O34:O37),2)</f>
        <v>3948.5</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243</v>
      </c>
      <c r="D43" s="131"/>
      <c r="E43" s="131"/>
      <c r="F43" s="131"/>
      <c r="G43" s="131"/>
      <c r="H43" s="131"/>
      <c r="I43" s="131"/>
      <c r="J43" s="143"/>
      <c r="K43" s="153" t="s">
        <v>13</v>
      </c>
      <c r="L43" s="154">
        <v>1.25</v>
      </c>
      <c r="M43" s="489">
        <v>54362.883781896773</v>
      </c>
      <c r="N43" s="490"/>
      <c r="O43" s="85">
        <f>L43*M43</f>
        <v>67953.60472737097</v>
      </c>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03"/>
      <c r="N46" s="404"/>
      <c r="O46" s="85"/>
      <c r="P46" s="86"/>
    </row>
    <row r="47" spans="2:16" ht="14.25">
      <c r="B47" s="57"/>
      <c r="C47" s="142"/>
      <c r="D47" s="131"/>
      <c r="E47" s="131"/>
      <c r="F47" s="131"/>
      <c r="G47" s="131"/>
      <c r="H47" s="131"/>
      <c r="I47" s="131"/>
      <c r="J47" s="143"/>
      <c r="K47" s="146"/>
      <c r="L47" s="147"/>
      <c r="M47" s="148"/>
      <c r="N47" s="149"/>
      <c r="O47" s="150"/>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67953.600000000006</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188</v>
      </c>
      <c r="D54" s="131"/>
      <c r="E54" s="131"/>
      <c r="F54" s="131"/>
      <c r="G54" s="131"/>
      <c r="H54" s="131"/>
      <c r="I54" s="131"/>
      <c r="J54" s="166">
        <v>1.25</v>
      </c>
      <c r="K54" s="167">
        <f>'MATRIZ DE INFORMACION'!C32</f>
        <v>38</v>
      </c>
      <c r="L54" s="166">
        <f>J54*K54</f>
        <v>47.5</v>
      </c>
      <c r="M54" s="407">
        <v>1027.3411528324712</v>
      </c>
      <c r="N54" s="408"/>
      <c r="O54" s="85">
        <f>L54*M54</f>
        <v>48798.704759542379</v>
      </c>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62"/>
      <c r="N56" s="463"/>
      <c r="O56" s="102"/>
      <c r="P56" s="86"/>
    </row>
    <row r="57" spans="2:16" ht="15.75" thickBot="1">
      <c r="B57" s="57"/>
      <c r="C57" s="457" t="s">
        <v>117</v>
      </c>
      <c r="D57" s="458"/>
      <c r="E57" s="458"/>
      <c r="F57" s="458"/>
      <c r="G57" s="458"/>
      <c r="H57" s="458"/>
      <c r="I57" s="458"/>
      <c r="J57" s="458"/>
      <c r="K57" s="458"/>
      <c r="L57" s="458"/>
      <c r="M57" s="458"/>
      <c r="N57" s="459"/>
      <c r="O57" s="92">
        <f>ROUND(SUM(O54:O56),2)</f>
        <v>48798.7</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165</v>
      </c>
      <c r="D62" s="108"/>
      <c r="E62" s="108"/>
      <c r="F62" s="108"/>
      <c r="G62" s="108"/>
      <c r="H62" s="108"/>
      <c r="I62" s="108"/>
      <c r="J62" s="109">
        <f>L62/K62*100</f>
        <v>74478.133333333331</v>
      </c>
      <c r="K62" s="110">
        <v>185</v>
      </c>
      <c r="L62" s="111">
        <v>137784.54666666666</v>
      </c>
      <c r="M62" s="160"/>
      <c r="N62" s="161">
        <v>24</v>
      </c>
      <c r="O62" s="112">
        <f>L62/N62</f>
        <v>5741.0227777777773</v>
      </c>
      <c r="P62" s="113"/>
    </row>
    <row r="63" spans="2:16" ht="14.25">
      <c r="B63" s="57"/>
      <c r="C63" s="151"/>
      <c r="D63" s="108"/>
      <c r="E63" s="108"/>
      <c r="F63" s="108"/>
      <c r="G63" s="108"/>
      <c r="H63" s="108"/>
      <c r="I63" s="108"/>
      <c r="J63" s="109"/>
      <c r="K63" s="110"/>
      <c r="L63" s="111"/>
      <c r="M63" s="160"/>
      <c r="N63" s="161"/>
      <c r="O63" s="112"/>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5741.02</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f>O38+O49+O57+O66</f>
        <v>126441.82</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f>ROUND($O$68*L73,2)</f>
        <v>25288.36</v>
      </c>
      <c r="N73" s="467"/>
      <c r="O73" s="85"/>
      <c r="P73" s="86"/>
    </row>
    <row r="74" spans="2:16" ht="14.25">
      <c r="B74" s="57"/>
      <c r="C74" s="87" t="s">
        <v>133</v>
      </c>
      <c r="D74" s="88"/>
      <c r="E74" s="88"/>
      <c r="F74" s="88"/>
      <c r="G74" s="88"/>
      <c r="H74" s="88"/>
      <c r="I74" s="88"/>
      <c r="J74" s="117"/>
      <c r="K74" s="118"/>
      <c r="L74" s="119">
        <v>0.05</v>
      </c>
      <c r="M74" s="466">
        <f t="shared" ref="M74:M75" si="0">ROUND($O$68*L74,2)</f>
        <v>6322.09</v>
      </c>
      <c r="N74" s="467"/>
      <c r="O74" s="85"/>
      <c r="P74" s="86"/>
    </row>
    <row r="75" spans="2:16" ht="15" thickBot="1">
      <c r="B75" s="57"/>
      <c r="C75" s="67" t="s">
        <v>134</v>
      </c>
      <c r="D75" s="68"/>
      <c r="E75" s="68"/>
      <c r="F75" s="68"/>
      <c r="G75" s="68"/>
      <c r="H75" s="68"/>
      <c r="I75" s="68"/>
      <c r="J75" s="120"/>
      <c r="K75" s="121"/>
      <c r="L75" s="119">
        <v>0.05</v>
      </c>
      <c r="M75" s="466">
        <f t="shared" si="0"/>
        <v>6322.09</v>
      </c>
      <c r="N75" s="467"/>
      <c r="O75" s="85"/>
      <c r="P75" s="86"/>
    </row>
    <row r="76" spans="2:16" ht="15.75" thickBot="1">
      <c r="B76" s="57"/>
      <c r="C76" s="457" t="s">
        <v>117</v>
      </c>
      <c r="D76" s="458"/>
      <c r="E76" s="458"/>
      <c r="F76" s="458"/>
      <c r="G76" s="458"/>
      <c r="H76" s="458"/>
      <c r="I76" s="458"/>
      <c r="J76" s="458"/>
      <c r="K76" s="458"/>
      <c r="L76" s="458"/>
      <c r="M76" s="458"/>
      <c r="N76" s="459"/>
      <c r="O76" s="122">
        <f>M73+M74+M75</f>
        <v>37932.54</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f>ROUND(O68+O76,0)</f>
        <v>164374</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C35:I35"/>
    <mergeCell ref="C36:I36"/>
    <mergeCell ref="M36:N36"/>
    <mergeCell ref="C37:I37"/>
    <mergeCell ref="J37:K37"/>
    <mergeCell ref="M37:N37"/>
    <mergeCell ref="C53:I53"/>
    <mergeCell ref="M53:N53"/>
    <mergeCell ref="C38:N38"/>
    <mergeCell ref="C39:O41"/>
    <mergeCell ref="C42:J42"/>
    <mergeCell ref="M42:N42"/>
    <mergeCell ref="M43:N43"/>
    <mergeCell ref="M44:N44"/>
    <mergeCell ref="M45:N45"/>
    <mergeCell ref="M46:N46"/>
    <mergeCell ref="M48:N48"/>
    <mergeCell ref="C49:N49"/>
    <mergeCell ref="C50:O52"/>
    <mergeCell ref="C66:N66"/>
    <mergeCell ref="M54:N54"/>
    <mergeCell ref="M55:N55"/>
    <mergeCell ref="C56:I56"/>
    <mergeCell ref="M56:N56"/>
    <mergeCell ref="C57:N57"/>
    <mergeCell ref="C58:O60"/>
    <mergeCell ref="C61:I61"/>
    <mergeCell ref="M61:N61"/>
    <mergeCell ref="M64:N64"/>
    <mergeCell ref="C65:I65"/>
    <mergeCell ref="M65:N65"/>
    <mergeCell ref="C68:N68"/>
    <mergeCell ref="C69:O71"/>
    <mergeCell ref="C72:I72"/>
    <mergeCell ref="M72:N72"/>
    <mergeCell ref="C73:I73"/>
    <mergeCell ref="M73:N73"/>
    <mergeCell ref="C92:O93"/>
    <mergeCell ref="C94:O95"/>
    <mergeCell ref="K101:O102"/>
    <mergeCell ref="C102:E102"/>
    <mergeCell ref="M74:N74"/>
    <mergeCell ref="M75:N75"/>
    <mergeCell ref="C76:N76"/>
    <mergeCell ref="C78:N78"/>
    <mergeCell ref="C88:O88"/>
    <mergeCell ref="C89:O89"/>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dimension ref="B1:P106"/>
  <sheetViews>
    <sheetView topLeftCell="A22" workbookViewId="0">
      <selection activeCell="O80" sqref="O80"/>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52</v>
      </c>
      <c r="D29" s="428" t="s">
        <v>189</v>
      </c>
      <c r="E29" s="429"/>
      <c r="F29" s="429"/>
      <c r="G29" s="429"/>
      <c r="H29" s="429"/>
      <c r="I29" s="429"/>
      <c r="J29" s="429"/>
      <c r="K29" s="429"/>
      <c r="L29" s="430"/>
      <c r="M29" s="428" t="s">
        <v>54</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t="s">
        <v>177</v>
      </c>
      <c r="D34" s="447"/>
      <c r="E34" s="447"/>
      <c r="F34" s="447"/>
      <c r="G34" s="447"/>
      <c r="H34" s="447"/>
      <c r="I34" s="448"/>
      <c r="J34" s="449"/>
      <c r="K34" s="450"/>
      <c r="L34" s="157">
        <v>67825.477277656304</v>
      </c>
      <c r="M34" s="144"/>
      <c r="N34" s="158">
        <v>619.375</v>
      </c>
      <c r="O34" s="159">
        <f>L34/N34</f>
        <v>109.50632052901119</v>
      </c>
      <c r="P34" s="86"/>
    </row>
    <row r="35" spans="2:16" ht="14.25">
      <c r="B35" s="57"/>
      <c r="C35" s="446" t="s">
        <v>178</v>
      </c>
      <c r="D35" s="447"/>
      <c r="E35" s="447"/>
      <c r="F35" s="447"/>
      <c r="G35" s="447"/>
      <c r="H35" s="447"/>
      <c r="I35" s="448"/>
      <c r="J35" s="90"/>
      <c r="K35" s="89"/>
      <c r="L35" s="157">
        <v>195630.94752100119</v>
      </c>
      <c r="M35" s="141"/>
      <c r="N35" s="158">
        <v>619.375</v>
      </c>
      <c r="O35" s="159">
        <f t="shared" ref="O35:O37" si="0">L35/N35</f>
        <v>315.85218570494641</v>
      </c>
      <c r="P35" s="86"/>
    </row>
    <row r="36" spans="2:16" ht="14.25">
      <c r="B36" s="57"/>
      <c r="C36" s="446" t="s">
        <v>179</v>
      </c>
      <c r="D36" s="447"/>
      <c r="E36" s="447"/>
      <c r="F36" s="447"/>
      <c r="G36" s="447"/>
      <c r="H36" s="447"/>
      <c r="I36" s="448"/>
      <c r="J36" s="90"/>
      <c r="K36" s="89"/>
      <c r="L36" s="168">
        <v>80985.644510634389</v>
      </c>
      <c r="M36" s="144"/>
      <c r="N36" s="158">
        <v>619.375</v>
      </c>
      <c r="O36" s="159">
        <f t="shared" si="0"/>
        <v>130.75381555702828</v>
      </c>
      <c r="P36" s="86"/>
    </row>
    <row r="37" spans="2:16" ht="14.25" customHeight="1">
      <c r="B37" s="57"/>
      <c r="C37" s="228" t="s">
        <v>244</v>
      </c>
      <c r="D37" s="229"/>
      <c r="E37" s="229"/>
      <c r="F37" s="229"/>
      <c r="G37" s="229"/>
      <c r="H37" s="229"/>
      <c r="I37" s="230"/>
      <c r="J37" s="90"/>
      <c r="K37" s="89"/>
      <c r="L37" s="168">
        <v>174625.29597605541</v>
      </c>
      <c r="M37" s="90"/>
      <c r="N37" s="158">
        <v>619.375</v>
      </c>
      <c r="O37" s="159">
        <f t="shared" si="0"/>
        <v>281.93791479484224</v>
      </c>
      <c r="P37" s="86"/>
    </row>
    <row r="38" spans="2:16" ht="15" thickBot="1">
      <c r="B38" s="57"/>
      <c r="C38" s="446" t="s">
        <v>116</v>
      </c>
      <c r="D38" s="447"/>
      <c r="E38" s="447"/>
      <c r="F38" s="447"/>
      <c r="G38" s="447"/>
      <c r="H38" s="447"/>
      <c r="I38" s="448"/>
      <c r="J38" s="453"/>
      <c r="K38" s="454"/>
      <c r="L38" s="91"/>
      <c r="M38" s="455">
        <v>0.05</v>
      </c>
      <c r="N38" s="456"/>
      <c r="O38" s="85">
        <f>M38*O68</f>
        <v>2.5720000000000001</v>
      </c>
      <c r="P38" s="86"/>
    </row>
    <row r="39" spans="2:16" ht="15.75" thickBot="1">
      <c r="B39" s="57"/>
      <c r="C39" s="457" t="s">
        <v>117</v>
      </c>
      <c r="D39" s="458"/>
      <c r="E39" s="458"/>
      <c r="F39" s="458"/>
      <c r="G39" s="458"/>
      <c r="H39" s="458"/>
      <c r="I39" s="458"/>
      <c r="J39" s="458"/>
      <c r="K39" s="458"/>
      <c r="L39" s="458"/>
      <c r="M39" s="458"/>
      <c r="N39" s="459"/>
      <c r="O39" s="92">
        <f>ROUND(SUM(O34:O38),2)</f>
        <v>840.62</v>
      </c>
      <c r="P39" s="93"/>
    </row>
    <row r="40" spans="2:16" ht="13.5" customHeight="1">
      <c r="B40" s="57"/>
      <c r="C40" s="431" t="s">
        <v>118</v>
      </c>
      <c r="D40" s="432"/>
      <c r="E40" s="432"/>
      <c r="F40" s="432"/>
      <c r="G40" s="432"/>
      <c r="H40" s="432"/>
      <c r="I40" s="432"/>
      <c r="J40" s="432"/>
      <c r="K40" s="432"/>
      <c r="L40" s="432"/>
      <c r="M40" s="432"/>
      <c r="N40" s="432"/>
      <c r="O40" s="433"/>
      <c r="P40" s="80"/>
    </row>
    <row r="41" spans="2:16">
      <c r="B41" s="57"/>
      <c r="C41" s="434"/>
      <c r="D41" s="435"/>
      <c r="E41" s="435"/>
      <c r="F41" s="435"/>
      <c r="G41" s="435"/>
      <c r="H41" s="435"/>
      <c r="I41" s="435"/>
      <c r="J41" s="435"/>
      <c r="K41" s="435"/>
      <c r="L41" s="435"/>
      <c r="M41" s="435"/>
      <c r="N41" s="435"/>
      <c r="O41" s="436"/>
      <c r="P41" s="80"/>
    </row>
    <row r="42" spans="2:16" ht="13.5" thickBot="1">
      <c r="B42" s="57"/>
      <c r="C42" s="437"/>
      <c r="D42" s="438"/>
      <c r="E42" s="438"/>
      <c r="F42" s="438"/>
      <c r="G42" s="438"/>
      <c r="H42" s="438"/>
      <c r="I42" s="438"/>
      <c r="J42" s="438"/>
      <c r="K42" s="438"/>
      <c r="L42" s="438"/>
      <c r="M42" s="438"/>
      <c r="N42" s="438"/>
      <c r="O42" s="439"/>
      <c r="P42" s="80"/>
    </row>
    <row r="43" spans="2:16" ht="15">
      <c r="B43" s="57"/>
      <c r="C43" s="440" t="s">
        <v>109</v>
      </c>
      <c r="D43" s="441"/>
      <c r="E43" s="441"/>
      <c r="F43" s="441"/>
      <c r="G43" s="441"/>
      <c r="H43" s="441"/>
      <c r="I43" s="441"/>
      <c r="J43" s="442"/>
      <c r="K43" s="94" t="s">
        <v>110</v>
      </c>
      <c r="L43" s="81" t="s">
        <v>5</v>
      </c>
      <c r="M43" s="445" t="s">
        <v>119</v>
      </c>
      <c r="N43" s="442"/>
      <c r="O43" s="82" t="s">
        <v>115</v>
      </c>
      <c r="P43" s="83"/>
    </row>
    <row r="44" spans="2:16" ht="15" customHeight="1">
      <c r="B44" s="57"/>
      <c r="C44" s="152" t="s">
        <v>156</v>
      </c>
      <c r="D44" s="131"/>
      <c r="E44" s="131"/>
      <c r="F44" s="131"/>
      <c r="G44" s="131"/>
      <c r="H44" s="131"/>
      <c r="I44" s="131"/>
      <c r="J44" s="143"/>
      <c r="K44" s="155" t="s">
        <v>157</v>
      </c>
      <c r="L44" s="156">
        <v>3</v>
      </c>
      <c r="M44" s="489">
        <v>79.369214079416338</v>
      </c>
      <c r="N44" s="490"/>
      <c r="O44" s="85">
        <f>L44*M44</f>
        <v>238.10764223824901</v>
      </c>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55"/>
      <c r="L46" s="156"/>
      <c r="M46" s="489"/>
      <c r="N46" s="490"/>
      <c r="O46" s="85"/>
      <c r="P46" s="86"/>
    </row>
    <row r="47" spans="2:16" ht="15" customHeight="1">
      <c r="B47" s="57"/>
      <c r="C47" s="152"/>
      <c r="D47" s="131"/>
      <c r="E47" s="131"/>
      <c r="F47" s="131"/>
      <c r="G47" s="131"/>
      <c r="H47" s="131"/>
      <c r="I47" s="131"/>
      <c r="J47" s="143"/>
      <c r="K47" s="162"/>
      <c r="L47" s="163"/>
      <c r="M47" s="489"/>
      <c r="N47" s="490"/>
      <c r="O47" s="85"/>
      <c r="P47" s="86"/>
    </row>
    <row r="48" spans="2:16" ht="15" customHeight="1">
      <c r="B48" s="57"/>
      <c r="C48" s="142"/>
      <c r="D48" s="131"/>
      <c r="E48" s="131"/>
      <c r="F48" s="131"/>
      <c r="G48" s="131"/>
      <c r="H48" s="131"/>
      <c r="I48" s="131"/>
      <c r="J48" s="143"/>
      <c r="K48" s="146"/>
      <c r="L48" s="147"/>
      <c r="M48" s="489"/>
      <c r="N48" s="490"/>
      <c r="O48" s="85"/>
      <c r="P48" s="86"/>
    </row>
    <row r="49" spans="2:16" ht="15" thickBot="1">
      <c r="B49" s="57"/>
      <c r="C49" s="67"/>
      <c r="D49" s="68"/>
      <c r="E49" s="68"/>
      <c r="F49" s="68"/>
      <c r="G49" s="68"/>
      <c r="H49" s="68"/>
      <c r="I49" s="68"/>
      <c r="J49" s="145"/>
      <c r="K49" s="88"/>
      <c r="L49" s="95"/>
      <c r="M49" s="462"/>
      <c r="N49" s="463"/>
      <c r="O49" s="96"/>
      <c r="P49" s="86"/>
    </row>
    <row r="50" spans="2:16" ht="15.75" thickBot="1">
      <c r="B50" s="57"/>
      <c r="C50" s="457" t="s">
        <v>117</v>
      </c>
      <c r="D50" s="458"/>
      <c r="E50" s="458"/>
      <c r="F50" s="458"/>
      <c r="G50" s="458"/>
      <c r="H50" s="458"/>
      <c r="I50" s="458"/>
      <c r="J50" s="458"/>
      <c r="K50" s="458"/>
      <c r="L50" s="458"/>
      <c r="M50" s="458"/>
      <c r="N50" s="459"/>
      <c r="O50" s="97">
        <f>ROUND(SUM(O44:O49),2)</f>
        <v>238.11</v>
      </c>
      <c r="P50" s="86"/>
    </row>
    <row r="51" spans="2:16">
      <c r="B51" s="57"/>
      <c r="C51" s="431" t="s">
        <v>120</v>
      </c>
      <c r="D51" s="432"/>
      <c r="E51" s="432"/>
      <c r="F51" s="432"/>
      <c r="G51" s="432"/>
      <c r="H51" s="432"/>
      <c r="I51" s="432"/>
      <c r="J51" s="432"/>
      <c r="K51" s="432"/>
      <c r="L51" s="432"/>
      <c r="M51" s="432"/>
      <c r="N51" s="432"/>
      <c r="O51" s="433"/>
      <c r="P51" s="80"/>
    </row>
    <row r="52" spans="2:16">
      <c r="B52" s="57"/>
      <c r="C52" s="434"/>
      <c r="D52" s="435"/>
      <c r="E52" s="435"/>
      <c r="F52" s="435"/>
      <c r="G52" s="435"/>
      <c r="H52" s="435"/>
      <c r="I52" s="435"/>
      <c r="J52" s="435"/>
      <c r="K52" s="435"/>
      <c r="L52" s="435"/>
      <c r="M52" s="435"/>
      <c r="N52" s="435"/>
      <c r="O52" s="436"/>
      <c r="P52" s="80"/>
    </row>
    <row r="53" spans="2:16" ht="13.5" thickBot="1">
      <c r="B53" s="57"/>
      <c r="C53" s="437"/>
      <c r="D53" s="438"/>
      <c r="E53" s="438"/>
      <c r="F53" s="438"/>
      <c r="G53" s="438"/>
      <c r="H53" s="438"/>
      <c r="I53" s="438"/>
      <c r="J53" s="438"/>
      <c r="K53" s="438"/>
      <c r="L53" s="438"/>
      <c r="M53" s="438"/>
      <c r="N53" s="438"/>
      <c r="O53" s="439"/>
      <c r="P53" s="80"/>
    </row>
    <row r="54" spans="2:16" ht="17.25">
      <c r="B54" s="57"/>
      <c r="C54" s="440" t="s">
        <v>121</v>
      </c>
      <c r="D54" s="441"/>
      <c r="E54" s="441"/>
      <c r="F54" s="441"/>
      <c r="G54" s="441"/>
      <c r="H54" s="441"/>
      <c r="I54" s="441"/>
      <c r="J54" s="81" t="s">
        <v>144</v>
      </c>
      <c r="K54" s="98" t="s">
        <v>145</v>
      </c>
      <c r="L54" s="99" t="s">
        <v>146</v>
      </c>
      <c r="M54" s="445" t="s">
        <v>122</v>
      </c>
      <c r="N54" s="442"/>
      <c r="O54" s="82" t="s">
        <v>115</v>
      </c>
      <c r="P54" s="83"/>
    </row>
    <row r="55" spans="2:16" ht="14.25">
      <c r="B55" s="57"/>
      <c r="C55" s="164"/>
      <c r="D55" s="131"/>
      <c r="E55" s="131"/>
      <c r="F55" s="131"/>
      <c r="G55" s="131"/>
      <c r="H55" s="131"/>
      <c r="I55" s="131"/>
      <c r="J55" s="166"/>
      <c r="K55" s="167"/>
      <c r="L55" s="166"/>
      <c r="M55" s="407"/>
      <c r="N55" s="408"/>
      <c r="O55" s="85"/>
      <c r="P55" s="86"/>
    </row>
    <row r="56" spans="2:16" ht="14.25">
      <c r="B56" s="57"/>
      <c r="C56" s="165"/>
      <c r="D56" s="88"/>
      <c r="E56" s="88"/>
      <c r="F56" s="88"/>
      <c r="G56" s="88"/>
      <c r="H56" s="88"/>
      <c r="I56" s="88"/>
      <c r="J56" s="166"/>
      <c r="K56" s="167"/>
      <c r="L56" s="166"/>
      <c r="M56" s="407"/>
      <c r="N56" s="408"/>
      <c r="O56" s="85"/>
      <c r="P56" s="86"/>
    </row>
    <row r="57" spans="2:16" ht="14.25">
      <c r="B57" s="57"/>
      <c r="C57" s="165"/>
      <c r="D57" s="88"/>
      <c r="E57" s="88"/>
      <c r="F57" s="88"/>
      <c r="G57" s="88"/>
      <c r="H57" s="88"/>
      <c r="I57" s="88"/>
      <c r="J57" s="166"/>
      <c r="K57" s="167"/>
      <c r="L57" s="166"/>
      <c r="M57" s="407"/>
      <c r="N57" s="408"/>
      <c r="O57" s="85"/>
      <c r="P57" s="86"/>
    </row>
    <row r="58" spans="2:16" ht="15" thickBot="1">
      <c r="B58" s="57"/>
      <c r="C58" s="464"/>
      <c r="D58" s="465"/>
      <c r="E58" s="465"/>
      <c r="F58" s="465"/>
      <c r="G58" s="465"/>
      <c r="H58" s="465"/>
      <c r="I58" s="465"/>
      <c r="J58" s="100"/>
      <c r="K58" s="101"/>
      <c r="L58" s="100"/>
      <c r="M58" s="491"/>
      <c r="N58" s="492"/>
      <c r="O58" s="102"/>
      <c r="P58" s="86"/>
    </row>
    <row r="59" spans="2:16" ht="15.75" thickBot="1">
      <c r="B59" s="57"/>
      <c r="C59" s="457" t="s">
        <v>117</v>
      </c>
      <c r="D59" s="458"/>
      <c r="E59" s="458"/>
      <c r="F59" s="458"/>
      <c r="G59" s="458"/>
      <c r="H59" s="458"/>
      <c r="I59" s="458"/>
      <c r="J59" s="458"/>
      <c r="K59" s="458"/>
      <c r="L59" s="458"/>
      <c r="M59" s="458"/>
      <c r="N59" s="459"/>
      <c r="O59" s="92">
        <f>ROUND(SUM(O55:O58),2)</f>
        <v>0</v>
      </c>
      <c r="P59" s="93"/>
    </row>
    <row r="60" spans="2:16">
      <c r="B60" s="57"/>
      <c r="C60" s="431" t="s">
        <v>123</v>
      </c>
      <c r="D60" s="432"/>
      <c r="E60" s="432"/>
      <c r="F60" s="432"/>
      <c r="G60" s="432"/>
      <c r="H60" s="432"/>
      <c r="I60" s="432"/>
      <c r="J60" s="432"/>
      <c r="K60" s="432"/>
      <c r="L60" s="432"/>
      <c r="M60" s="432"/>
      <c r="N60" s="432"/>
      <c r="O60" s="433"/>
      <c r="P60" s="80"/>
    </row>
    <row r="61" spans="2:16">
      <c r="B61" s="57"/>
      <c r="C61" s="434"/>
      <c r="D61" s="435"/>
      <c r="E61" s="435"/>
      <c r="F61" s="435"/>
      <c r="G61" s="435"/>
      <c r="H61" s="435"/>
      <c r="I61" s="435"/>
      <c r="J61" s="435"/>
      <c r="K61" s="435"/>
      <c r="L61" s="435"/>
      <c r="M61" s="435"/>
      <c r="N61" s="435"/>
      <c r="O61" s="436"/>
      <c r="P61" s="80"/>
    </row>
    <row r="62" spans="2:16" ht="13.5" thickBot="1">
      <c r="B62" s="57"/>
      <c r="C62" s="437"/>
      <c r="D62" s="438"/>
      <c r="E62" s="438"/>
      <c r="F62" s="438"/>
      <c r="G62" s="438"/>
      <c r="H62" s="438"/>
      <c r="I62" s="438"/>
      <c r="J62" s="438"/>
      <c r="K62" s="438"/>
      <c r="L62" s="438"/>
      <c r="M62" s="438"/>
      <c r="N62" s="438"/>
      <c r="O62" s="439"/>
      <c r="P62" s="80"/>
    </row>
    <row r="63" spans="2:16" ht="30">
      <c r="B63" s="57"/>
      <c r="C63" s="440" t="s">
        <v>124</v>
      </c>
      <c r="D63" s="441"/>
      <c r="E63" s="441"/>
      <c r="F63" s="441"/>
      <c r="G63" s="441"/>
      <c r="H63" s="441"/>
      <c r="I63" s="441"/>
      <c r="J63" s="81" t="s">
        <v>125</v>
      </c>
      <c r="K63" s="103" t="s">
        <v>147</v>
      </c>
      <c r="L63" s="104" t="s">
        <v>126</v>
      </c>
      <c r="M63" s="460" t="s">
        <v>114</v>
      </c>
      <c r="N63" s="461"/>
      <c r="O63" s="105" t="s">
        <v>115</v>
      </c>
      <c r="P63" s="106"/>
    </row>
    <row r="64" spans="2:16" ht="14.25">
      <c r="B64" s="57"/>
      <c r="C64" s="151" t="s">
        <v>155</v>
      </c>
      <c r="D64" s="108"/>
      <c r="E64" s="108"/>
      <c r="F64" s="108"/>
      <c r="G64" s="108"/>
      <c r="H64" s="108"/>
      <c r="I64" s="108"/>
      <c r="J64" s="109">
        <f>L64/K64*100</f>
        <v>63306.41333333333</v>
      </c>
      <c r="K64" s="110">
        <v>185</v>
      </c>
      <c r="L64" s="111">
        <v>117116.86466666666</v>
      </c>
      <c r="M64" s="160"/>
      <c r="N64" s="161">
        <v>4955</v>
      </c>
      <c r="O64" s="112">
        <f>L64/N64</f>
        <v>23.636097813656239</v>
      </c>
      <c r="P64" s="113"/>
    </row>
    <row r="65" spans="2:16" ht="14.25">
      <c r="B65" s="57"/>
      <c r="C65" s="151" t="s">
        <v>165</v>
      </c>
      <c r="D65" s="108"/>
      <c r="E65" s="108"/>
      <c r="F65" s="108"/>
      <c r="G65" s="108"/>
      <c r="H65" s="108"/>
      <c r="I65" s="108"/>
      <c r="J65" s="109">
        <f>L65/K65*100</f>
        <v>74478.133333333331</v>
      </c>
      <c r="K65" s="110">
        <v>185</v>
      </c>
      <c r="L65" s="111">
        <v>137784.54666666666</v>
      </c>
      <c r="M65" s="160"/>
      <c r="N65" s="161">
        <v>4955</v>
      </c>
      <c r="O65" s="112">
        <f>L65/N65</f>
        <v>27.807173898419105</v>
      </c>
      <c r="P65" s="113"/>
    </row>
    <row r="66" spans="2:16" ht="14.25">
      <c r="B66" s="57"/>
      <c r="C66" s="107"/>
      <c r="D66" s="108"/>
      <c r="E66" s="108"/>
      <c r="F66" s="108"/>
      <c r="G66" s="108"/>
      <c r="H66" s="108"/>
      <c r="I66" s="108"/>
      <c r="J66" s="109"/>
      <c r="K66" s="110"/>
      <c r="L66" s="111"/>
      <c r="M66" s="468"/>
      <c r="N66" s="469"/>
      <c r="O66" s="112"/>
      <c r="P66" s="113"/>
    </row>
    <row r="67" spans="2:16" ht="15" thickBot="1">
      <c r="B67" s="57"/>
      <c r="C67" s="464"/>
      <c r="D67" s="465"/>
      <c r="E67" s="465"/>
      <c r="F67" s="465"/>
      <c r="G67" s="465"/>
      <c r="H67" s="465"/>
      <c r="I67" s="465"/>
      <c r="J67" s="100"/>
      <c r="K67" s="101"/>
      <c r="L67" s="100"/>
      <c r="M67" s="462"/>
      <c r="N67" s="463"/>
      <c r="O67" s="102"/>
      <c r="P67" s="86"/>
    </row>
    <row r="68" spans="2:16" ht="15.75" thickBot="1">
      <c r="B68" s="57"/>
      <c r="C68" s="457" t="s">
        <v>117</v>
      </c>
      <c r="D68" s="458"/>
      <c r="E68" s="458"/>
      <c r="F68" s="458"/>
      <c r="G68" s="458"/>
      <c r="H68" s="458"/>
      <c r="I68" s="458"/>
      <c r="J68" s="458"/>
      <c r="K68" s="458"/>
      <c r="L68" s="458"/>
      <c r="M68" s="458"/>
      <c r="N68" s="459"/>
      <c r="O68" s="97">
        <f>ROUND(SUM(O64:O67),2)</f>
        <v>51.44</v>
      </c>
      <c r="P68" s="86"/>
    </row>
    <row r="69" spans="2:16" ht="15" thickBot="1">
      <c r="B69" s="57"/>
      <c r="C69" s="73"/>
      <c r="D69" s="60"/>
      <c r="E69" s="60"/>
      <c r="F69" s="60"/>
      <c r="G69" s="60"/>
      <c r="H69" s="60"/>
      <c r="I69" s="60"/>
      <c r="J69" s="60"/>
      <c r="K69" s="60"/>
      <c r="L69" s="60"/>
      <c r="M69" s="60"/>
      <c r="N69" s="60"/>
      <c r="O69" s="74"/>
      <c r="P69" s="58"/>
    </row>
    <row r="70" spans="2:16" ht="15.75" thickBot="1">
      <c r="B70" s="57"/>
      <c r="C70" s="470" t="s">
        <v>127</v>
      </c>
      <c r="D70" s="471"/>
      <c r="E70" s="471"/>
      <c r="F70" s="471"/>
      <c r="G70" s="471"/>
      <c r="H70" s="471"/>
      <c r="I70" s="471"/>
      <c r="J70" s="471"/>
      <c r="K70" s="471"/>
      <c r="L70" s="471"/>
      <c r="M70" s="471"/>
      <c r="N70" s="472"/>
      <c r="O70" s="114">
        <f>O39+O50+O59+O68</f>
        <v>1130.17</v>
      </c>
      <c r="P70" s="115"/>
    </row>
    <row r="71" spans="2:16">
      <c r="B71" s="57"/>
      <c r="C71" s="431" t="s">
        <v>128</v>
      </c>
      <c r="D71" s="432"/>
      <c r="E71" s="432"/>
      <c r="F71" s="432"/>
      <c r="G71" s="432"/>
      <c r="H71" s="432"/>
      <c r="I71" s="432"/>
      <c r="J71" s="432"/>
      <c r="K71" s="432"/>
      <c r="L71" s="432"/>
      <c r="M71" s="432"/>
      <c r="N71" s="432"/>
      <c r="O71" s="433"/>
      <c r="P71" s="80"/>
    </row>
    <row r="72" spans="2:16">
      <c r="B72" s="57"/>
      <c r="C72" s="434"/>
      <c r="D72" s="435"/>
      <c r="E72" s="435"/>
      <c r="F72" s="435"/>
      <c r="G72" s="435"/>
      <c r="H72" s="435"/>
      <c r="I72" s="435"/>
      <c r="J72" s="435"/>
      <c r="K72" s="435"/>
      <c r="L72" s="435"/>
      <c r="M72" s="435"/>
      <c r="N72" s="435"/>
      <c r="O72" s="436"/>
      <c r="P72" s="80"/>
    </row>
    <row r="73" spans="2:16" ht="13.5" thickBot="1">
      <c r="B73" s="57"/>
      <c r="C73" s="437"/>
      <c r="D73" s="438"/>
      <c r="E73" s="438"/>
      <c r="F73" s="438"/>
      <c r="G73" s="438"/>
      <c r="H73" s="438"/>
      <c r="I73" s="438"/>
      <c r="J73" s="438"/>
      <c r="K73" s="438"/>
      <c r="L73" s="438"/>
      <c r="M73" s="438"/>
      <c r="N73" s="438"/>
      <c r="O73" s="439"/>
      <c r="P73" s="80"/>
    </row>
    <row r="74" spans="2:16" ht="15">
      <c r="B74" s="57"/>
      <c r="C74" s="440" t="s">
        <v>129</v>
      </c>
      <c r="D74" s="441"/>
      <c r="E74" s="441"/>
      <c r="F74" s="441"/>
      <c r="G74" s="441"/>
      <c r="H74" s="441"/>
      <c r="I74" s="441"/>
      <c r="J74" s="98"/>
      <c r="K74" s="116"/>
      <c r="L74" s="104" t="s">
        <v>130</v>
      </c>
      <c r="M74" s="460" t="s">
        <v>131</v>
      </c>
      <c r="N74" s="461"/>
      <c r="O74" s="105"/>
      <c r="P74" s="106"/>
    </row>
    <row r="75" spans="2:16" ht="14.25">
      <c r="B75" s="57"/>
      <c r="C75" s="473" t="s">
        <v>132</v>
      </c>
      <c r="D75" s="474"/>
      <c r="E75" s="474"/>
      <c r="F75" s="474"/>
      <c r="G75" s="474"/>
      <c r="H75" s="474"/>
      <c r="I75" s="474"/>
      <c r="J75" s="117"/>
      <c r="K75" s="118"/>
      <c r="L75" s="119">
        <v>0.2</v>
      </c>
      <c r="M75" s="466">
        <f>ROUND($O$70*L75,2)</f>
        <v>226.03</v>
      </c>
      <c r="N75" s="467"/>
      <c r="O75" s="85"/>
      <c r="P75" s="86"/>
    </row>
    <row r="76" spans="2:16" ht="14.25">
      <c r="B76" s="57"/>
      <c r="C76" s="87" t="s">
        <v>133</v>
      </c>
      <c r="D76" s="88"/>
      <c r="E76" s="88"/>
      <c r="F76" s="88"/>
      <c r="G76" s="88"/>
      <c r="H76" s="88"/>
      <c r="I76" s="88"/>
      <c r="J76" s="117"/>
      <c r="K76" s="118"/>
      <c r="L76" s="119">
        <v>0.05</v>
      </c>
      <c r="M76" s="466">
        <f t="shared" ref="M76:M77" si="1">ROUND($O$70*L76,2)</f>
        <v>56.51</v>
      </c>
      <c r="N76" s="467"/>
      <c r="O76" s="85"/>
      <c r="P76" s="86"/>
    </row>
    <row r="77" spans="2:16" ht="15" thickBot="1">
      <c r="B77" s="57"/>
      <c r="C77" s="67" t="s">
        <v>134</v>
      </c>
      <c r="D77" s="68"/>
      <c r="E77" s="68"/>
      <c r="F77" s="68"/>
      <c r="G77" s="68"/>
      <c r="H77" s="68"/>
      <c r="I77" s="68"/>
      <c r="J77" s="120"/>
      <c r="K77" s="121"/>
      <c r="L77" s="119">
        <v>0.05</v>
      </c>
      <c r="M77" s="466">
        <f t="shared" si="1"/>
        <v>56.51</v>
      </c>
      <c r="N77" s="467"/>
      <c r="O77" s="85"/>
      <c r="P77" s="86"/>
    </row>
    <row r="78" spans="2:16" ht="15.75" thickBot="1">
      <c r="B78" s="57"/>
      <c r="C78" s="457" t="s">
        <v>117</v>
      </c>
      <c r="D78" s="458"/>
      <c r="E78" s="458"/>
      <c r="F78" s="458"/>
      <c r="G78" s="458"/>
      <c r="H78" s="458"/>
      <c r="I78" s="458"/>
      <c r="J78" s="458"/>
      <c r="K78" s="458"/>
      <c r="L78" s="458"/>
      <c r="M78" s="458"/>
      <c r="N78" s="459"/>
      <c r="O78" s="122">
        <f>M75+M76+M77</f>
        <v>339.05</v>
      </c>
      <c r="P78" s="123"/>
    </row>
    <row r="79" spans="2:16" ht="15" thickBot="1">
      <c r="B79" s="57"/>
      <c r="C79" s="73"/>
      <c r="D79" s="60"/>
      <c r="E79" s="60"/>
      <c r="F79" s="60"/>
      <c r="G79" s="60"/>
      <c r="H79" s="60"/>
      <c r="I79" s="60"/>
      <c r="J79" s="60"/>
      <c r="K79" s="60"/>
      <c r="L79" s="60"/>
      <c r="M79" s="60"/>
      <c r="N79" s="60"/>
      <c r="O79" s="74"/>
      <c r="P79" s="58"/>
    </row>
    <row r="80" spans="2:16" ht="15.75" thickBot="1">
      <c r="B80" s="57"/>
      <c r="C80" s="470" t="s">
        <v>148</v>
      </c>
      <c r="D80" s="471"/>
      <c r="E80" s="471"/>
      <c r="F80" s="471"/>
      <c r="G80" s="471"/>
      <c r="H80" s="471"/>
      <c r="I80" s="471"/>
      <c r="J80" s="471"/>
      <c r="K80" s="471"/>
      <c r="L80" s="471"/>
      <c r="M80" s="471"/>
      <c r="N80" s="472"/>
      <c r="O80" s="124">
        <f>ROUND(O70+O78,0)</f>
        <v>1469</v>
      </c>
      <c r="P80" s="123"/>
    </row>
    <row r="81" spans="2:16" ht="14.25">
      <c r="B81" s="57"/>
      <c r="C81" s="69"/>
      <c r="D81" s="70"/>
      <c r="E81" s="70"/>
      <c r="F81" s="70"/>
      <c r="G81" s="70"/>
      <c r="H81" s="70"/>
      <c r="I81" s="70"/>
      <c r="J81" s="70"/>
      <c r="K81" s="70"/>
      <c r="L81" s="70"/>
      <c r="M81" s="70"/>
      <c r="N81" s="70"/>
      <c r="O81" s="71"/>
      <c r="P81" s="58"/>
    </row>
    <row r="82" spans="2:16" ht="14.25">
      <c r="B82" s="57"/>
      <c r="C82" s="73"/>
      <c r="D82" s="60"/>
      <c r="E82" s="60"/>
      <c r="F82" s="60"/>
      <c r="G82" s="60"/>
      <c r="H82" s="60"/>
      <c r="I82" s="60"/>
      <c r="J82" s="60"/>
      <c r="K82" s="60"/>
      <c r="L82" s="60"/>
      <c r="M82" s="60"/>
      <c r="N82" s="60"/>
      <c r="O82" s="74"/>
      <c r="P82" s="58"/>
    </row>
    <row r="83" spans="2:16" ht="14.25">
      <c r="B83" s="57"/>
      <c r="C83" s="73"/>
      <c r="D83" s="60"/>
      <c r="E83" s="60"/>
      <c r="F83" s="60"/>
      <c r="G83" s="60"/>
      <c r="H83" s="60"/>
      <c r="I83" s="60"/>
      <c r="J83" s="60"/>
      <c r="K83" s="60"/>
      <c r="L83" s="60"/>
      <c r="M83" s="60"/>
      <c r="N83" s="60"/>
      <c r="O83" s="74"/>
      <c r="P83" s="58"/>
    </row>
    <row r="84" spans="2:16" ht="14.25">
      <c r="B84" s="57"/>
      <c r="C84" s="73"/>
      <c r="D84" s="60"/>
      <c r="E84" s="60"/>
      <c r="F84" s="60"/>
      <c r="G84" s="60"/>
      <c r="H84" s="125" t="s">
        <v>135</v>
      </c>
      <c r="I84" s="125"/>
      <c r="J84" s="125"/>
      <c r="K84" s="125"/>
      <c r="L84" s="60"/>
      <c r="M84" s="60"/>
      <c r="N84" s="60"/>
      <c r="O84" s="74"/>
      <c r="P84" s="58"/>
    </row>
    <row r="85" spans="2:16" ht="15">
      <c r="B85" s="57"/>
      <c r="C85" s="73"/>
      <c r="D85" s="60"/>
      <c r="E85" s="60"/>
      <c r="F85" s="60"/>
      <c r="G85" s="60"/>
      <c r="H85" s="125" t="s">
        <v>136</v>
      </c>
      <c r="I85" s="60"/>
      <c r="J85" s="60"/>
      <c r="K85" s="60"/>
      <c r="L85" s="60"/>
      <c r="M85" s="60"/>
      <c r="N85" s="60"/>
      <c r="O85" s="74"/>
      <c r="P85" s="126"/>
    </row>
    <row r="86" spans="2:16" ht="15">
      <c r="B86" s="57"/>
      <c r="C86" s="73"/>
      <c r="D86" s="60"/>
      <c r="E86" s="60"/>
      <c r="F86" s="60"/>
      <c r="G86" s="60"/>
      <c r="H86" s="125" t="s">
        <v>137</v>
      </c>
      <c r="I86" s="60"/>
      <c r="J86" s="60"/>
      <c r="K86" s="60"/>
      <c r="L86" s="60"/>
      <c r="M86" s="60"/>
      <c r="N86" s="60"/>
      <c r="O86" s="74"/>
      <c r="P86" s="126"/>
    </row>
    <row r="87" spans="2:16" ht="14.25">
      <c r="B87" s="57"/>
      <c r="C87" s="64"/>
      <c r="D87" s="127"/>
      <c r="E87" s="127"/>
      <c r="F87" s="127"/>
      <c r="G87" s="127"/>
      <c r="H87" s="125" t="s">
        <v>149</v>
      </c>
      <c r="I87" s="127"/>
      <c r="J87" s="127"/>
      <c r="K87" s="127"/>
      <c r="L87" s="127"/>
      <c r="M87" s="127"/>
      <c r="N87" s="127"/>
      <c r="O87" s="128"/>
      <c r="P87" s="129"/>
    </row>
    <row r="88" spans="2:16" ht="14.25">
      <c r="B88" s="57"/>
      <c r="C88" s="73"/>
      <c r="D88" s="60"/>
      <c r="E88" s="60"/>
      <c r="F88" s="60"/>
      <c r="G88" s="60"/>
      <c r="H88" s="60" t="s">
        <v>138</v>
      </c>
      <c r="I88" s="60"/>
      <c r="J88" s="60"/>
      <c r="K88" s="60"/>
      <c r="L88" s="60"/>
      <c r="M88" s="60"/>
      <c r="N88" s="60"/>
      <c r="O88" s="74"/>
      <c r="P88" s="58"/>
    </row>
    <row r="89" spans="2:16" ht="15">
      <c r="B89" s="57"/>
      <c r="C89" s="130" t="s">
        <v>150</v>
      </c>
      <c r="D89" s="131"/>
      <c r="E89" s="131"/>
      <c r="F89" s="131"/>
      <c r="G89" s="131"/>
      <c r="H89" s="131"/>
      <c r="I89" s="131"/>
      <c r="J89" s="131"/>
      <c r="K89" s="131"/>
      <c r="L89" s="131"/>
      <c r="M89" s="131"/>
      <c r="N89" s="131"/>
      <c r="O89" s="132"/>
      <c r="P89" s="58"/>
    </row>
    <row r="90" spans="2:16" ht="14.25">
      <c r="B90" s="57"/>
      <c r="C90" s="481"/>
      <c r="D90" s="482"/>
      <c r="E90" s="482"/>
      <c r="F90" s="482"/>
      <c r="G90" s="482"/>
      <c r="H90" s="482"/>
      <c r="I90" s="482"/>
      <c r="J90" s="482"/>
      <c r="K90" s="482"/>
      <c r="L90" s="482"/>
      <c r="M90" s="482"/>
      <c r="N90" s="482"/>
      <c r="O90" s="483"/>
      <c r="P90" s="129"/>
    </row>
    <row r="91" spans="2:16" ht="14.25">
      <c r="B91" s="57"/>
      <c r="C91" s="481"/>
      <c r="D91" s="482"/>
      <c r="E91" s="482"/>
      <c r="F91" s="482"/>
      <c r="G91" s="482"/>
      <c r="H91" s="482"/>
      <c r="I91" s="482"/>
      <c r="J91" s="482"/>
      <c r="K91" s="482"/>
      <c r="L91" s="482"/>
      <c r="M91" s="482"/>
      <c r="N91" s="482"/>
      <c r="O91" s="483"/>
      <c r="P91" s="129"/>
    </row>
    <row r="92" spans="2:16" ht="14.25">
      <c r="B92" s="57"/>
      <c r="C92" s="64"/>
      <c r="D92" s="127"/>
      <c r="E92" s="127"/>
      <c r="F92" s="127"/>
      <c r="G92" s="127"/>
      <c r="H92" s="127"/>
      <c r="I92" s="127"/>
      <c r="J92" s="127"/>
      <c r="K92" s="127"/>
      <c r="L92" s="127"/>
      <c r="M92" s="127"/>
      <c r="N92" s="127"/>
      <c r="O92" s="128"/>
      <c r="P92" s="129"/>
    </row>
    <row r="93" spans="2:16" ht="15">
      <c r="B93" s="57"/>
      <c r="C93" s="133" t="s">
        <v>151</v>
      </c>
      <c r="D93" s="127"/>
      <c r="E93" s="127"/>
      <c r="F93" s="127"/>
      <c r="G93" s="127"/>
      <c r="H93" s="127"/>
      <c r="I93" s="127"/>
      <c r="J93" s="127"/>
      <c r="K93" s="127"/>
      <c r="L93" s="127"/>
      <c r="M93" s="127"/>
      <c r="N93" s="127"/>
      <c r="O93" s="128"/>
      <c r="P93" s="129"/>
    </row>
    <row r="94" spans="2:16" ht="12.75" customHeight="1">
      <c r="B94" s="57"/>
      <c r="C94" s="484" t="s">
        <v>152</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2.95" customHeight="1">
      <c r="B96" s="57"/>
      <c r="C96" s="484" t="s">
        <v>153</v>
      </c>
      <c r="D96" s="485"/>
      <c r="E96" s="485"/>
      <c r="F96" s="485"/>
      <c r="G96" s="485"/>
      <c r="H96" s="485"/>
      <c r="I96" s="485"/>
      <c r="J96" s="485"/>
      <c r="K96" s="485"/>
      <c r="L96" s="485"/>
      <c r="M96" s="485"/>
      <c r="N96" s="485"/>
      <c r="O96" s="486"/>
      <c r="P96" s="134"/>
    </row>
    <row r="97" spans="2:16">
      <c r="B97" s="57"/>
      <c r="C97" s="484"/>
      <c r="D97" s="485"/>
      <c r="E97" s="485"/>
      <c r="F97" s="485"/>
      <c r="G97" s="485"/>
      <c r="H97" s="485"/>
      <c r="I97" s="485"/>
      <c r="J97" s="485"/>
      <c r="K97" s="485"/>
      <c r="L97" s="485"/>
      <c r="M97" s="485"/>
      <c r="N97" s="485"/>
      <c r="O97" s="486"/>
      <c r="P97" s="134"/>
    </row>
    <row r="98" spans="2:16" ht="14.25">
      <c r="B98" s="57"/>
      <c r="C98" s="64"/>
      <c r="D98" s="127"/>
      <c r="E98" s="127"/>
      <c r="F98" s="127"/>
      <c r="G98" s="127"/>
      <c r="H98" s="127"/>
      <c r="I98" s="127"/>
      <c r="J98" s="127"/>
      <c r="K98" s="127"/>
      <c r="L98" s="127"/>
      <c r="M98" s="127"/>
      <c r="N98" s="127"/>
      <c r="O98" s="128"/>
      <c r="P98" s="129"/>
    </row>
    <row r="99" spans="2:16" ht="14.25">
      <c r="B99" s="57"/>
      <c r="C99" s="73"/>
      <c r="D99" s="60"/>
      <c r="E99" s="60"/>
      <c r="F99" s="60"/>
      <c r="G99" s="60"/>
      <c r="H99" s="125" t="s">
        <v>135</v>
      </c>
      <c r="I99" s="60"/>
      <c r="J99" s="60"/>
      <c r="K99" s="60"/>
      <c r="L99" s="60"/>
      <c r="M99" s="60"/>
      <c r="N99" s="60"/>
      <c r="O99" s="74"/>
      <c r="P99" s="58"/>
    </row>
    <row r="100" spans="2:16" ht="14.25">
      <c r="B100" s="57"/>
      <c r="C100" s="73"/>
      <c r="D100" s="60"/>
      <c r="E100" s="60"/>
      <c r="F100" s="60"/>
      <c r="G100" s="60"/>
      <c r="H100" s="60" t="s">
        <v>136</v>
      </c>
      <c r="I100" s="88"/>
      <c r="J100" s="88"/>
      <c r="K100" s="88"/>
      <c r="L100" s="60"/>
      <c r="M100" s="60"/>
      <c r="N100" s="60"/>
      <c r="O100" s="74"/>
      <c r="P100" s="58"/>
    </row>
    <row r="101" spans="2:16" ht="14.25">
      <c r="B101" s="57"/>
      <c r="C101" s="73"/>
      <c r="D101" s="60"/>
      <c r="E101" s="60"/>
      <c r="F101" s="60"/>
      <c r="G101" s="60"/>
      <c r="H101" s="60" t="s">
        <v>154</v>
      </c>
      <c r="I101" s="135"/>
      <c r="J101" s="135"/>
      <c r="K101" s="135"/>
      <c r="L101" s="60"/>
      <c r="M101" s="60"/>
      <c r="N101" s="60"/>
      <c r="O101" s="74"/>
      <c r="P101" s="58"/>
    </row>
    <row r="102" spans="2:16" ht="14.25">
      <c r="B102" s="57"/>
      <c r="C102" s="136"/>
      <c r="D102" s="127"/>
      <c r="E102" s="127"/>
      <c r="F102" s="127"/>
      <c r="G102" s="127"/>
      <c r="H102" s="60" t="s">
        <v>149</v>
      </c>
      <c r="I102" s="60"/>
      <c r="J102" s="60"/>
      <c r="K102" s="60"/>
      <c r="L102" s="127"/>
      <c r="M102" s="127"/>
      <c r="N102" s="127"/>
      <c r="O102" s="128"/>
      <c r="P102" s="129"/>
    </row>
    <row r="103" spans="2:16" ht="17.25" customHeight="1">
      <c r="B103" s="57"/>
      <c r="C103" s="136"/>
      <c r="D103" s="135"/>
      <c r="E103" s="135"/>
      <c r="F103" s="60"/>
      <c r="G103" s="60"/>
      <c r="H103" s="60"/>
      <c r="I103" s="60"/>
      <c r="J103" s="60"/>
      <c r="K103" s="475"/>
      <c r="L103" s="475"/>
      <c r="M103" s="475"/>
      <c r="N103" s="475"/>
      <c r="O103" s="476"/>
      <c r="P103" s="137"/>
    </row>
    <row r="104" spans="2:16" ht="18.75" customHeight="1" thickBot="1">
      <c r="B104" s="57"/>
      <c r="C104" s="479"/>
      <c r="D104" s="480"/>
      <c r="E104" s="480"/>
      <c r="F104" s="101"/>
      <c r="G104" s="101"/>
      <c r="H104" s="101"/>
      <c r="I104" s="101"/>
      <c r="J104" s="101"/>
      <c r="K104" s="477"/>
      <c r="L104" s="477"/>
      <c r="M104" s="477"/>
      <c r="N104" s="477"/>
      <c r="O104" s="478"/>
      <c r="P104" s="137"/>
    </row>
    <row r="105" spans="2:16" ht="13.5" thickBot="1">
      <c r="B105" s="138"/>
      <c r="C105" s="139"/>
      <c r="D105" s="139"/>
      <c r="E105" s="139"/>
      <c r="F105" s="139"/>
      <c r="G105" s="139"/>
      <c r="H105" s="139"/>
      <c r="I105" s="139"/>
      <c r="J105" s="139"/>
      <c r="K105" s="139"/>
      <c r="L105" s="139"/>
      <c r="M105" s="139"/>
      <c r="N105" s="139"/>
      <c r="O105" s="139"/>
      <c r="P105" s="140"/>
    </row>
    <row r="106" spans="2:16" ht="13.5" thickTop="1"/>
  </sheetData>
  <mergeCells count="85">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6:N46"/>
    <mergeCell ref="C35:I35"/>
    <mergeCell ref="C36:I36"/>
    <mergeCell ref="C38:I38"/>
    <mergeCell ref="J38:K38"/>
    <mergeCell ref="M38:N38"/>
    <mergeCell ref="C39:N39"/>
    <mergeCell ref="C40:O42"/>
    <mergeCell ref="C43:J43"/>
    <mergeCell ref="M43:N43"/>
    <mergeCell ref="M44:N44"/>
    <mergeCell ref="M45:N45"/>
    <mergeCell ref="C59:N59"/>
    <mergeCell ref="M47:N47"/>
    <mergeCell ref="M48:N48"/>
    <mergeCell ref="M49:N49"/>
    <mergeCell ref="C50:N50"/>
    <mergeCell ref="C51:O53"/>
    <mergeCell ref="C54:I54"/>
    <mergeCell ref="M54:N54"/>
    <mergeCell ref="M55:N55"/>
    <mergeCell ref="M56:N56"/>
    <mergeCell ref="M57:N57"/>
    <mergeCell ref="C58:I58"/>
    <mergeCell ref="M58:N58"/>
    <mergeCell ref="C75:I75"/>
    <mergeCell ref="M75:N75"/>
    <mergeCell ref="C60:O62"/>
    <mergeCell ref="C63:I63"/>
    <mergeCell ref="M63:N63"/>
    <mergeCell ref="M66:N66"/>
    <mergeCell ref="C67:I67"/>
    <mergeCell ref="M67:N67"/>
    <mergeCell ref="C68:N68"/>
    <mergeCell ref="C70:N70"/>
    <mergeCell ref="C71:O73"/>
    <mergeCell ref="C74:I74"/>
    <mergeCell ref="M74:N74"/>
    <mergeCell ref="C94:O95"/>
    <mergeCell ref="C96:O97"/>
    <mergeCell ref="K103:O104"/>
    <mergeCell ref="C104:E104"/>
    <mergeCell ref="M76:N76"/>
    <mergeCell ref="M77:N77"/>
    <mergeCell ref="C78:N78"/>
    <mergeCell ref="C80:N80"/>
    <mergeCell ref="C90:O90"/>
    <mergeCell ref="C91:O91"/>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dimension ref="B1:P105"/>
  <sheetViews>
    <sheetView topLeftCell="A67" workbookViewId="0">
      <selection activeCell="K54" sqref="K54"/>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53</v>
      </c>
      <c r="D29" s="428" t="s">
        <v>190</v>
      </c>
      <c r="E29" s="429"/>
      <c r="F29" s="429"/>
      <c r="G29" s="429"/>
      <c r="H29" s="429"/>
      <c r="I29" s="429"/>
      <c r="J29" s="429"/>
      <c r="K29" s="429"/>
      <c r="L29" s="430"/>
      <c r="M29" s="428" t="s">
        <v>13</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t="s">
        <v>177</v>
      </c>
      <c r="D34" s="447"/>
      <c r="E34" s="447"/>
      <c r="F34" s="447"/>
      <c r="G34" s="447"/>
      <c r="H34" s="447"/>
      <c r="I34" s="448"/>
      <c r="J34" s="449"/>
      <c r="K34" s="450"/>
      <c r="L34" s="157">
        <v>67825.477277656304</v>
      </c>
      <c r="M34" s="144"/>
      <c r="N34" s="158">
        <v>45</v>
      </c>
      <c r="O34" s="159">
        <f>L34/N34</f>
        <v>1507.2328283923623</v>
      </c>
      <c r="P34" s="86"/>
    </row>
    <row r="35" spans="2:16" ht="14.25">
      <c r="B35" s="57"/>
      <c r="C35" s="446" t="s">
        <v>178</v>
      </c>
      <c r="D35" s="447"/>
      <c r="E35" s="447"/>
      <c r="F35" s="447"/>
      <c r="G35" s="447"/>
      <c r="H35" s="447"/>
      <c r="I35" s="448"/>
      <c r="J35" s="90"/>
      <c r="K35" s="89"/>
      <c r="L35" s="157">
        <v>195630.94752100119</v>
      </c>
      <c r="M35" s="141"/>
      <c r="N35" s="158">
        <v>45</v>
      </c>
      <c r="O35" s="159">
        <f t="shared" ref="O35:O36" si="0">L35/N35</f>
        <v>4347.3543893555816</v>
      </c>
      <c r="P35" s="86"/>
    </row>
    <row r="36" spans="2:16" ht="14.25">
      <c r="B36" s="57"/>
      <c r="C36" s="446" t="s">
        <v>179</v>
      </c>
      <c r="D36" s="447"/>
      <c r="E36" s="447"/>
      <c r="F36" s="447"/>
      <c r="G36" s="447"/>
      <c r="H36" s="447"/>
      <c r="I36" s="448"/>
      <c r="J36" s="90"/>
      <c r="K36" s="89"/>
      <c r="L36" s="168">
        <v>80985.644510634389</v>
      </c>
      <c r="M36" s="144"/>
      <c r="N36" s="158">
        <v>45</v>
      </c>
      <c r="O36" s="159">
        <f t="shared" si="0"/>
        <v>1799.6809891252087</v>
      </c>
      <c r="P36" s="86"/>
    </row>
    <row r="37" spans="2:16" ht="15" thickBot="1">
      <c r="B37" s="57"/>
      <c r="C37" s="446" t="s">
        <v>116</v>
      </c>
      <c r="D37" s="447"/>
      <c r="E37" s="447"/>
      <c r="F37" s="447"/>
      <c r="G37" s="447"/>
      <c r="H37" s="447"/>
      <c r="I37" s="448"/>
      <c r="J37" s="453"/>
      <c r="K37" s="454"/>
      <c r="L37" s="91"/>
      <c r="M37" s="455">
        <v>0.05</v>
      </c>
      <c r="N37" s="456"/>
      <c r="O37" s="85">
        <f>M37*O67</f>
        <v>35.402999999999999</v>
      </c>
      <c r="P37" s="86"/>
    </row>
    <row r="38" spans="2:16" ht="15.75" thickBot="1">
      <c r="B38" s="57"/>
      <c r="C38" s="457" t="s">
        <v>117</v>
      </c>
      <c r="D38" s="458"/>
      <c r="E38" s="458"/>
      <c r="F38" s="458"/>
      <c r="G38" s="458"/>
      <c r="H38" s="458"/>
      <c r="I38" s="458"/>
      <c r="J38" s="458"/>
      <c r="K38" s="458"/>
      <c r="L38" s="458"/>
      <c r="M38" s="458"/>
      <c r="N38" s="459"/>
      <c r="O38" s="92">
        <f>ROUND(SUM(O34:O37),2)</f>
        <v>7689.67</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t="s">
        <v>245</v>
      </c>
      <c r="D43" s="131"/>
      <c r="E43" s="131"/>
      <c r="F43" s="131"/>
      <c r="G43" s="131"/>
      <c r="H43" s="131"/>
      <c r="I43" s="131"/>
      <c r="J43" s="143"/>
      <c r="K43" s="153" t="s">
        <v>13</v>
      </c>
      <c r="L43" s="154">
        <v>1.25</v>
      </c>
      <c r="M43" s="489">
        <v>42282.24294147527</v>
      </c>
      <c r="N43" s="490"/>
      <c r="O43" s="85">
        <f>L43*M43</f>
        <v>52852.803676844087</v>
      </c>
      <c r="P43" s="86"/>
    </row>
    <row r="44" spans="2:16" ht="15" customHeight="1">
      <c r="B44" s="57"/>
      <c r="C44" s="152" t="s">
        <v>156</v>
      </c>
      <c r="D44" s="131"/>
      <c r="E44" s="131"/>
      <c r="F44" s="131"/>
      <c r="G44" s="131"/>
      <c r="H44" s="131"/>
      <c r="I44" s="131"/>
      <c r="J44" s="143"/>
      <c r="K44" s="155" t="s">
        <v>157</v>
      </c>
      <c r="L44" s="156">
        <v>22</v>
      </c>
      <c r="M44" s="489">
        <v>79.369214079416338</v>
      </c>
      <c r="N44" s="490"/>
      <c r="O44" s="85">
        <f t="shared" ref="O44" si="1">L44*M44</f>
        <v>1746.1227097471594</v>
      </c>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89"/>
      <c r="N46" s="490"/>
      <c r="O46" s="85"/>
      <c r="P46" s="86"/>
    </row>
    <row r="47" spans="2:16" ht="15" customHeight="1">
      <c r="B47" s="57"/>
      <c r="C47" s="142"/>
      <c r="D47" s="131"/>
      <c r="E47" s="131"/>
      <c r="F47" s="131"/>
      <c r="G47" s="131"/>
      <c r="H47" s="131"/>
      <c r="I47" s="131"/>
      <c r="J47" s="143"/>
      <c r="K47" s="146"/>
      <c r="L47" s="147"/>
      <c r="M47" s="489"/>
      <c r="N47" s="490"/>
      <c r="O47" s="85"/>
      <c r="P47" s="86"/>
    </row>
    <row r="48" spans="2:16" ht="15" thickBot="1">
      <c r="B48" s="57"/>
      <c r="C48" s="67"/>
      <c r="D48" s="68"/>
      <c r="E48" s="68"/>
      <c r="F48" s="68"/>
      <c r="G48" s="68"/>
      <c r="H48" s="68"/>
      <c r="I48" s="68"/>
      <c r="J48" s="145"/>
      <c r="K48" s="88"/>
      <c r="L48" s="95"/>
      <c r="M48" s="462"/>
      <c r="N48" s="463"/>
      <c r="O48" s="96"/>
      <c r="P48" s="86"/>
    </row>
    <row r="49" spans="2:16" ht="15.75" thickBot="1">
      <c r="B49" s="57"/>
      <c r="C49" s="457" t="s">
        <v>117</v>
      </c>
      <c r="D49" s="458"/>
      <c r="E49" s="458"/>
      <c r="F49" s="458"/>
      <c r="G49" s="458"/>
      <c r="H49" s="458"/>
      <c r="I49" s="458"/>
      <c r="J49" s="458"/>
      <c r="K49" s="458"/>
      <c r="L49" s="458"/>
      <c r="M49" s="458"/>
      <c r="N49" s="459"/>
      <c r="O49" s="97">
        <f>ROUND(SUM(O43:O48),2)</f>
        <v>54598.93</v>
      </c>
      <c r="P49" s="86"/>
    </row>
    <row r="50" spans="2:16">
      <c r="B50" s="57"/>
      <c r="C50" s="431" t="s">
        <v>120</v>
      </c>
      <c r="D50" s="432"/>
      <c r="E50" s="432"/>
      <c r="F50" s="432"/>
      <c r="G50" s="432"/>
      <c r="H50" s="432"/>
      <c r="I50" s="432"/>
      <c r="J50" s="432"/>
      <c r="K50" s="432"/>
      <c r="L50" s="432"/>
      <c r="M50" s="432"/>
      <c r="N50" s="432"/>
      <c r="O50" s="433"/>
      <c r="P50" s="80"/>
    </row>
    <row r="51" spans="2:16">
      <c r="B51" s="57"/>
      <c r="C51" s="434"/>
      <c r="D51" s="435"/>
      <c r="E51" s="435"/>
      <c r="F51" s="435"/>
      <c r="G51" s="435"/>
      <c r="H51" s="435"/>
      <c r="I51" s="435"/>
      <c r="J51" s="435"/>
      <c r="K51" s="435"/>
      <c r="L51" s="435"/>
      <c r="M51" s="435"/>
      <c r="N51" s="435"/>
      <c r="O51" s="436"/>
      <c r="P51" s="80"/>
    </row>
    <row r="52" spans="2:16" ht="13.5" thickBot="1">
      <c r="B52" s="57"/>
      <c r="C52" s="437"/>
      <c r="D52" s="438"/>
      <c r="E52" s="438"/>
      <c r="F52" s="438"/>
      <c r="G52" s="438"/>
      <c r="H52" s="438"/>
      <c r="I52" s="438"/>
      <c r="J52" s="438"/>
      <c r="K52" s="438"/>
      <c r="L52" s="438"/>
      <c r="M52" s="438"/>
      <c r="N52" s="438"/>
      <c r="O52" s="439"/>
      <c r="P52" s="80"/>
    </row>
    <row r="53" spans="2:16" ht="17.25">
      <c r="B53" s="57"/>
      <c r="C53" s="440" t="s">
        <v>121</v>
      </c>
      <c r="D53" s="441"/>
      <c r="E53" s="441"/>
      <c r="F53" s="441"/>
      <c r="G53" s="441"/>
      <c r="H53" s="441"/>
      <c r="I53" s="441"/>
      <c r="J53" s="81" t="s">
        <v>144</v>
      </c>
      <c r="K53" s="98" t="s">
        <v>145</v>
      </c>
      <c r="L53" s="99" t="s">
        <v>146</v>
      </c>
      <c r="M53" s="445" t="s">
        <v>122</v>
      </c>
      <c r="N53" s="442"/>
      <c r="O53" s="82" t="s">
        <v>115</v>
      </c>
      <c r="P53" s="83"/>
    </row>
    <row r="54" spans="2:16" ht="14.25">
      <c r="B54" s="57"/>
      <c r="C54" s="164" t="s">
        <v>191</v>
      </c>
      <c r="D54" s="131"/>
      <c r="E54" s="131"/>
      <c r="F54" s="131"/>
      <c r="G54" s="131"/>
      <c r="H54" s="131"/>
      <c r="I54" s="131"/>
      <c r="J54" s="166">
        <v>1.25</v>
      </c>
      <c r="K54" s="167">
        <v>1</v>
      </c>
      <c r="L54" s="166">
        <f>J54*K54</f>
        <v>1.25</v>
      </c>
      <c r="M54" s="497">
        <v>1000.2940177857209</v>
      </c>
      <c r="N54" s="498"/>
      <c r="O54" s="85">
        <f>L54*M54</f>
        <v>1250.3675222321513</v>
      </c>
      <c r="P54" s="86"/>
    </row>
    <row r="55" spans="2:16" ht="14.25">
      <c r="B55" s="57"/>
      <c r="C55" s="165"/>
      <c r="D55" s="88"/>
      <c r="E55" s="88"/>
      <c r="F55" s="88"/>
      <c r="G55" s="88"/>
      <c r="H55" s="88"/>
      <c r="I55" s="88"/>
      <c r="J55" s="166"/>
      <c r="K55" s="167"/>
      <c r="L55" s="166"/>
      <c r="M55" s="407"/>
      <c r="N55" s="408"/>
      <c r="O55" s="85"/>
      <c r="P55" s="86"/>
    </row>
    <row r="56" spans="2:16" ht="14.25">
      <c r="B56" s="57"/>
      <c r="C56" s="165"/>
      <c r="D56" s="88"/>
      <c r="E56" s="88"/>
      <c r="F56" s="88"/>
      <c r="G56" s="88"/>
      <c r="H56" s="88"/>
      <c r="I56" s="88"/>
      <c r="J56" s="166"/>
      <c r="K56" s="167"/>
      <c r="L56" s="166"/>
      <c r="M56" s="407"/>
      <c r="N56" s="408"/>
      <c r="O56" s="85"/>
      <c r="P56" s="86"/>
    </row>
    <row r="57" spans="2:16" ht="15" thickBot="1">
      <c r="B57" s="57"/>
      <c r="C57" s="464"/>
      <c r="D57" s="465"/>
      <c r="E57" s="465"/>
      <c r="F57" s="465"/>
      <c r="G57" s="465"/>
      <c r="H57" s="465"/>
      <c r="I57" s="465"/>
      <c r="J57" s="100"/>
      <c r="K57" s="101"/>
      <c r="L57" s="100"/>
      <c r="M57" s="491"/>
      <c r="N57" s="492"/>
      <c r="O57" s="102"/>
      <c r="P57" s="86"/>
    </row>
    <row r="58" spans="2:16" ht="15.75" thickBot="1">
      <c r="B58" s="57"/>
      <c r="C58" s="457" t="s">
        <v>117</v>
      </c>
      <c r="D58" s="458"/>
      <c r="E58" s="458"/>
      <c r="F58" s="458"/>
      <c r="G58" s="458"/>
      <c r="H58" s="458"/>
      <c r="I58" s="458"/>
      <c r="J58" s="458"/>
      <c r="K58" s="458"/>
      <c r="L58" s="458"/>
      <c r="M58" s="458"/>
      <c r="N58" s="459"/>
      <c r="O58" s="92">
        <f>ROUND(SUM(O54:O57),2)</f>
        <v>1250.3699999999999</v>
      </c>
      <c r="P58" s="93"/>
    </row>
    <row r="59" spans="2:16">
      <c r="B59" s="57"/>
      <c r="C59" s="431" t="s">
        <v>123</v>
      </c>
      <c r="D59" s="432"/>
      <c r="E59" s="432"/>
      <c r="F59" s="432"/>
      <c r="G59" s="432"/>
      <c r="H59" s="432"/>
      <c r="I59" s="432"/>
      <c r="J59" s="432"/>
      <c r="K59" s="432"/>
      <c r="L59" s="432"/>
      <c r="M59" s="432"/>
      <c r="N59" s="432"/>
      <c r="O59" s="433"/>
      <c r="P59" s="80"/>
    </row>
    <row r="60" spans="2:16">
      <c r="B60" s="57"/>
      <c r="C60" s="434"/>
      <c r="D60" s="435"/>
      <c r="E60" s="435"/>
      <c r="F60" s="435"/>
      <c r="G60" s="435"/>
      <c r="H60" s="435"/>
      <c r="I60" s="435"/>
      <c r="J60" s="435"/>
      <c r="K60" s="435"/>
      <c r="L60" s="435"/>
      <c r="M60" s="435"/>
      <c r="N60" s="435"/>
      <c r="O60" s="436"/>
      <c r="P60" s="80"/>
    </row>
    <row r="61" spans="2:16" ht="13.5" thickBot="1">
      <c r="B61" s="57"/>
      <c r="C61" s="437"/>
      <c r="D61" s="438"/>
      <c r="E61" s="438"/>
      <c r="F61" s="438"/>
      <c r="G61" s="438"/>
      <c r="H61" s="438"/>
      <c r="I61" s="438"/>
      <c r="J61" s="438"/>
      <c r="K61" s="438"/>
      <c r="L61" s="438"/>
      <c r="M61" s="438"/>
      <c r="N61" s="438"/>
      <c r="O61" s="439"/>
      <c r="P61" s="80"/>
    </row>
    <row r="62" spans="2:16" ht="30">
      <c r="B62" s="57"/>
      <c r="C62" s="440" t="s">
        <v>124</v>
      </c>
      <c r="D62" s="441"/>
      <c r="E62" s="441"/>
      <c r="F62" s="441"/>
      <c r="G62" s="441"/>
      <c r="H62" s="441"/>
      <c r="I62" s="441"/>
      <c r="J62" s="81" t="s">
        <v>125</v>
      </c>
      <c r="K62" s="103" t="s">
        <v>147</v>
      </c>
      <c r="L62" s="104" t="s">
        <v>126</v>
      </c>
      <c r="M62" s="460" t="s">
        <v>114</v>
      </c>
      <c r="N62" s="461"/>
      <c r="O62" s="105" t="s">
        <v>115</v>
      </c>
      <c r="P62" s="106"/>
    </row>
    <row r="63" spans="2:16" ht="14.25">
      <c r="B63" s="57"/>
      <c r="C63" s="151" t="s">
        <v>155</v>
      </c>
      <c r="D63" s="108"/>
      <c r="E63" s="108"/>
      <c r="F63" s="108"/>
      <c r="G63" s="108"/>
      <c r="H63" s="108"/>
      <c r="I63" s="108"/>
      <c r="J63" s="109">
        <f>L63/K63*100</f>
        <v>63306.41333333333</v>
      </c>
      <c r="K63" s="110">
        <v>185</v>
      </c>
      <c r="L63" s="111">
        <v>117116.86466666666</v>
      </c>
      <c r="M63" s="160"/>
      <c r="N63" s="161">
        <v>360</v>
      </c>
      <c r="O63" s="112">
        <f>L63/N63</f>
        <v>325.32462407407405</v>
      </c>
      <c r="P63" s="113"/>
    </row>
    <row r="64" spans="2:16" ht="14.25">
      <c r="B64" s="57"/>
      <c r="C64" s="151" t="s">
        <v>165</v>
      </c>
      <c r="D64" s="108"/>
      <c r="E64" s="108"/>
      <c r="F64" s="108"/>
      <c r="G64" s="108"/>
      <c r="H64" s="108"/>
      <c r="I64" s="108"/>
      <c r="J64" s="109">
        <f>L64/K64*100</f>
        <v>74478.133333333331</v>
      </c>
      <c r="K64" s="110">
        <v>185</v>
      </c>
      <c r="L64" s="111">
        <v>137784.54666666666</v>
      </c>
      <c r="M64" s="160"/>
      <c r="N64" s="161">
        <v>360</v>
      </c>
      <c r="O64" s="112">
        <f>L64/N64</f>
        <v>382.73485185185183</v>
      </c>
      <c r="P64" s="113"/>
    </row>
    <row r="65" spans="2:16" ht="14.25">
      <c r="B65" s="57"/>
      <c r="C65" s="107"/>
      <c r="D65" s="108"/>
      <c r="E65" s="108"/>
      <c r="F65" s="108"/>
      <c r="G65" s="108"/>
      <c r="H65" s="108"/>
      <c r="I65" s="108"/>
      <c r="J65" s="109"/>
      <c r="K65" s="110"/>
      <c r="L65" s="111"/>
      <c r="M65" s="468"/>
      <c r="N65" s="469"/>
      <c r="O65" s="112"/>
      <c r="P65" s="113"/>
    </row>
    <row r="66" spans="2:16" ht="15" thickBot="1">
      <c r="B66" s="57"/>
      <c r="C66" s="464"/>
      <c r="D66" s="465"/>
      <c r="E66" s="465"/>
      <c r="F66" s="465"/>
      <c r="G66" s="465"/>
      <c r="H66" s="465"/>
      <c r="I66" s="465"/>
      <c r="J66" s="100"/>
      <c r="K66" s="101"/>
      <c r="L66" s="100"/>
      <c r="M66" s="462"/>
      <c r="N66" s="463"/>
      <c r="O66" s="102"/>
      <c r="P66" s="86"/>
    </row>
    <row r="67" spans="2:16" ht="15.75" thickBot="1">
      <c r="B67" s="57"/>
      <c r="C67" s="457" t="s">
        <v>117</v>
      </c>
      <c r="D67" s="458"/>
      <c r="E67" s="458"/>
      <c r="F67" s="458"/>
      <c r="G67" s="458"/>
      <c r="H67" s="458"/>
      <c r="I67" s="458"/>
      <c r="J67" s="458"/>
      <c r="K67" s="458"/>
      <c r="L67" s="458"/>
      <c r="M67" s="458"/>
      <c r="N67" s="459"/>
      <c r="O67" s="97">
        <f>ROUND(SUM(O63:O66),2)</f>
        <v>708.06</v>
      </c>
      <c r="P67" s="86"/>
    </row>
    <row r="68" spans="2:16" ht="15" thickBot="1">
      <c r="B68" s="57"/>
      <c r="C68" s="73"/>
      <c r="D68" s="60"/>
      <c r="E68" s="60"/>
      <c r="F68" s="60"/>
      <c r="G68" s="60"/>
      <c r="H68" s="60"/>
      <c r="I68" s="60"/>
      <c r="J68" s="60"/>
      <c r="K68" s="60"/>
      <c r="L68" s="60"/>
      <c r="M68" s="60"/>
      <c r="N68" s="60"/>
      <c r="O68" s="74"/>
      <c r="P68" s="58"/>
    </row>
    <row r="69" spans="2:16" ht="15.75" thickBot="1">
      <c r="B69" s="57"/>
      <c r="C69" s="470" t="s">
        <v>127</v>
      </c>
      <c r="D69" s="471"/>
      <c r="E69" s="471"/>
      <c r="F69" s="471"/>
      <c r="G69" s="471"/>
      <c r="H69" s="471"/>
      <c r="I69" s="471"/>
      <c r="J69" s="471"/>
      <c r="K69" s="471"/>
      <c r="L69" s="471"/>
      <c r="M69" s="471"/>
      <c r="N69" s="472"/>
      <c r="O69" s="114">
        <f>O38+O49+O58+O67</f>
        <v>64247.03</v>
      </c>
      <c r="P69" s="115"/>
    </row>
    <row r="70" spans="2:16">
      <c r="B70" s="57"/>
      <c r="C70" s="431" t="s">
        <v>128</v>
      </c>
      <c r="D70" s="432"/>
      <c r="E70" s="432"/>
      <c r="F70" s="432"/>
      <c r="G70" s="432"/>
      <c r="H70" s="432"/>
      <c r="I70" s="432"/>
      <c r="J70" s="432"/>
      <c r="K70" s="432"/>
      <c r="L70" s="432"/>
      <c r="M70" s="432"/>
      <c r="N70" s="432"/>
      <c r="O70" s="433"/>
      <c r="P70" s="80"/>
    </row>
    <row r="71" spans="2:16">
      <c r="B71" s="57"/>
      <c r="C71" s="434"/>
      <c r="D71" s="435"/>
      <c r="E71" s="435"/>
      <c r="F71" s="435"/>
      <c r="G71" s="435"/>
      <c r="H71" s="435"/>
      <c r="I71" s="435"/>
      <c r="J71" s="435"/>
      <c r="K71" s="435"/>
      <c r="L71" s="435"/>
      <c r="M71" s="435"/>
      <c r="N71" s="435"/>
      <c r="O71" s="436"/>
      <c r="P71" s="80"/>
    </row>
    <row r="72" spans="2:16" ht="13.5" thickBot="1">
      <c r="B72" s="57"/>
      <c r="C72" s="437"/>
      <c r="D72" s="438"/>
      <c r="E72" s="438"/>
      <c r="F72" s="438"/>
      <c r="G72" s="438"/>
      <c r="H72" s="438"/>
      <c r="I72" s="438"/>
      <c r="J72" s="438"/>
      <c r="K72" s="438"/>
      <c r="L72" s="438"/>
      <c r="M72" s="438"/>
      <c r="N72" s="438"/>
      <c r="O72" s="439"/>
      <c r="P72" s="80"/>
    </row>
    <row r="73" spans="2:16" ht="15">
      <c r="B73" s="57"/>
      <c r="C73" s="440" t="s">
        <v>129</v>
      </c>
      <c r="D73" s="441"/>
      <c r="E73" s="441"/>
      <c r="F73" s="441"/>
      <c r="G73" s="441"/>
      <c r="H73" s="441"/>
      <c r="I73" s="441"/>
      <c r="J73" s="98"/>
      <c r="K73" s="116"/>
      <c r="L73" s="104" t="s">
        <v>130</v>
      </c>
      <c r="M73" s="460" t="s">
        <v>131</v>
      </c>
      <c r="N73" s="461"/>
      <c r="O73" s="105"/>
      <c r="P73" s="106"/>
    </row>
    <row r="74" spans="2:16" ht="14.25">
      <c r="B74" s="57"/>
      <c r="C74" s="473" t="s">
        <v>132</v>
      </c>
      <c r="D74" s="474"/>
      <c r="E74" s="474"/>
      <c r="F74" s="474"/>
      <c r="G74" s="474"/>
      <c r="H74" s="474"/>
      <c r="I74" s="474"/>
      <c r="J74" s="117"/>
      <c r="K74" s="118"/>
      <c r="L74" s="119">
        <v>0.2</v>
      </c>
      <c r="M74" s="466">
        <f>ROUND($O$69*L74,2)</f>
        <v>12849.41</v>
      </c>
      <c r="N74" s="467"/>
      <c r="O74" s="85"/>
      <c r="P74" s="86"/>
    </row>
    <row r="75" spans="2:16" ht="14.25">
      <c r="B75" s="57"/>
      <c r="C75" s="87" t="s">
        <v>133</v>
      </c>
      <c r="D75" s="88"/>
      <c r="E75" s="88"/>
      <c r="F75" s="88"/>
      <c r="G75" s="88"/>
      <c r="H75" s="88"/>
      <c r="I75" s="88"/>
      <c r="J75" s="117"/>
      <c r="K75" s="118"/>
      <c r="L75" s="119">
        <v>0.05</v>
      </c>
      <c r="M75" s="466">
        <f t="shared" ref="M75:M76" si="2">ROUND($O$69*L75,2)</f>
        <v>3212.35</v>
      </c>
      <c r="N75" s="467"/>
      <c r="O75" s="85"/>
      <c r="P75" s="86"/>
    </row>
    <row r="76" spans="2:16" ht="15" thickBot="1">
      <c r="B76" s="57"/>
      <c r="C76" s="67" t="s">
        <v>134</v>
      </c>
      <c r="D76" s="68"/>
      <c r="E76" s="68"/>
      <c r="F76" s="68"/>
      <c r="G76" s="68"/>
      <c r="H76" s="68"/>
      <c r="I76" s="68"/>
      <c r="J76" s="120"/>
      <c r="K76" s="121"/>
      <c r="L76" s="119">
        <v>0.05</v>
      </c>
      <c r="M76" s="466">
        <f t="shared" si="2"/>
        <v>3212.35</v>
      </c>
      <c r="N76" s="467"/>
      <c r="O76" s="85"/>
      <c r="P76" s="86"/>
    </row>
    <row r="77" spans="2:16" ht="15.75" thickBot="1">
      <c r="B77" s="57"/>
      <c r="C77" s="457" t="s">
        <v>117</v>
      </c>
      <c r="D77" s="458"/>
      <c r="E77" s="458"/>
      <c r="F77" s="458"/>
      <c r="G77" s="458"/>
      <c r="H77" s="458"/>
      <c r="I77" s="458"/>
      <c r="J77" s="458"/>
      <c r="K77" s="458"/>
      <c r="L77" s="458"/>
      <c r="M77" s="458"/>
      <c r="N77" s="459"/>
      <c r="O77" s="122">
        <f>M74+M75+M76</f>
        <v>19274.11</v>
      </c>
      <c r="P77" s="123"/>
    </row>
    <row r="78" spans="2:16" ht="15" thickBot="1">
      <c r="B78" s="57"/>
      <c r="C78" s="73"/>
      <c r="D78" s="60"/>
      <c r="E78" s="60"/>
      <c r="F78" s="60"/>
      <c r="G78" s="60"/>
      <c r="H78" s="60"/>
      <c r="I78" s="60"/>
      <c r="J78" s="60"/>
      <c r="K78" s="60"/>
      <c r="L78" s="60"/>
      <c r="M78" s="60"/>
      <c r="N78" s="60"/>
      <c r="O78" s="74"/>
      <c r="P78" s="58"/>
    </row>
    <row r="79" spans="2:16" ht="15.75" thickBot="1">
      <c r="B79" s="57"/>
      <c r="C79" s="470" t="s">
        <v>148</v>
      </c>
      <c r="D79" s="471"/>
      <c r="E79" s="471"/>
      <c r="F79" s="471"/>
      <c r="G79" s="471"/>
      <c r="H79" s="471"/>
      <c r="I79" s="471"/>
      <c r="J79" s="471"/>
      <c r="K79" s="471"/>
      <c r="L79" s="471"/>
      <c r="M79" s="471"/>
      <c r="N79" s="472"/>
      <c r="O79" s="124">
        <f>ROUND(O69+O77,0)</f>
        <v>83521</v>
      </c>
      <c r="P79" s="123"/>
    </row>
    <row r="80" spans="2:16" ht="14.25">
      <c r="B80" s="57"/>
      <c r="C80" s="69"/>
      <c r="D80" s="70"/>
      <c r="E80" s="70"/>
      <c r="F80" s="70"/>
      <c r="G80" s="70"/>
      <c r="H80" s="70"/>
      <c r="I80" s="70"/>
      <c r="J80" s="70"/>
      <c r="K80" s="70"/>
      <c r="L80" s="70"/>
      <c r="M80" s="70"/>
      <c r="N80" s="70"/>
      <c r="O80" s="71"/>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60"/>
      <c r="I82" s="60"/>
      <c r="J82" s="60"/>
      <c r="K82" s="60"/>
      <c r="L82" s="60"/>
      <c r="M82" s="60"/>
      <c r="N82" s="60"/>
      <c r="O82" s="74"/>
      <c r="P82" s="58"/>
    </row>
    <row r="83" spans="2:16" ht="14.25">
      <c r="B83" s="57"/>
      <c r="C83" s="73"/>
      <c r="D83" s="60"/>
      <c r="E83" s="60"/>
      <c r="F83" s="60"/>
      <c r="G83" s="60"/>
      <c r="H83" s="125" t="s">
        <v>135</v>
      </c>
      <c r="I83" s="125"/>
      <c r="J83" s="125"/>
      <c r="K83" s="125"/>
      <c r="L83" s="60"/>
      <c r="M83" s="60"/>
      <c r="N83" s="60"/>
      <c r="O83" s="74"/>
      <c r="P83" s="58"/>
    </row>
    <row r="84" spans="2:16" ht="15">
      <c r="B84" s="57"/>
      <c r="C84" s="73"/>
      <c r="D84" s="60"/>
      <c r="E84" s="60"/>
      <c r="F84" s="60"/>
      <c r="G84" s="60"/>
      <c r="H84" s="125" t="s">
        <v>136</v>
      </c>
      <c r="I84" s="60"/>
      <c r="J84" s="60"/>
      <c r="K84" s="60"/>
      <c r="L84" s="60"/>
      <c r="M84" s="60"/>
      <c r="N84" s="60"/>
      <c r="O84" s="74"/>
      <c r="P84" s="126"/>
    </row>
    <row r="85" spans="2:16" ht="15">
      <c r="B85" s="57"/>
      <c r="C85" s="73"/>
      <c r="D85" s="60"/>
      <c r="E85" s="60"/>
      <c r="F85" s="60"/>
      <c r="G85" s="60"/>
      <c r="H85" s="125" t="s">
        <v>137</v>
      </c>
      <c r="I85" s="60"/>
      <c r="J85" s="60"/>
      <c r="K85" s="60"/>
      <c r="L85" s="60"/>
      <c r="M85" s="60"/>
      <c r="N85" s="60"/>
      <c r="O85" s="74"/>
      <c r="P85" s="126"/>
    </row>
    <row r="86" spans="2:16" ht="14.25">
      <c r="B86" s="57"/>
      <c r="C86" s="64"/>
      <c r="D86" s="127"/>
      <c r="E86" s="127"/>
      <c r="F86" s="127"/>
      <c r="G86" s="127"/>
      <c r="H86" s="125" t="s">
        <v>149</v>
      </c>
      <c r="I86" s="127"/>
      <c r="J86" s="127"/>
      <c r="K86" s="127"/>
      <c r="L86" s="127"/>
      <c r="M86" s="127"/>
      <c r="N86" s="127"/>
      <c r="O86" s="128"/>
      <c r="P86" s="129"/>
    </row>
    <row r="87" spans="2:16" ht="14.25">
      <c r="B87" s="57"/>
      <c r="C87" s="73"/>
      <c r="D87" s="60"/>
      <c r="E87" s="60"/>
      <c r="F87" s="60"/>
      <c r="G87" s="60"/>
      <c r="H87" s="60" t="s">
        <v>138</v>
      </c>
      <c r="I87" s="60"/>
      <c r="J87" s="60"/>
      <c r="K87" s="60"/>
      <c r="L87" s="60"/>
      <c r="M87" s="60"/>
      <c r="N87" s="60"/>
      <c r="O87" s="74"/>
      <c r="P87" s="58"/>
    </row>
    <row r="88" spans="2:16" ht="15">
      <c r="B88" s="57"/>
      <c r="C88" s="130" t="s">
        <v>150</v>
      </c>
      <c r="D88" s="131"/>
      <c r="E88" s="131"/>
      <c r="F88" s="131"/>
      <c r="G88" s="131"/>
      <c r="H88" s="131"/>
      <c r="I88" s="131"/>
      <c r="J88" s="131"/>
      <c r="K88" s="131"/>
      <c r="L88" s="131"/>
      <c r="M88" s="131"/>
      <c r="N88" s="131"/>
      <c r="O88" s="132"/>
      <c r="P88" s="58"/>
    </row>
    <row r="89" spans="2:16" ht="14.25">
      <c r="B89" s="57"/>
      <c r="C89" s="481"/>
      <c r="D89" s="482"/>
      <c r="E89" s="482"/>
      <c r="F89" s="482"/>
      <c r="G89" s="482"/>
      <c r="H89" s="482"/>
      <c r="I89" s="482"/>
      <c r="J89" s="482"/>
      <c r="K89" s="482"/>
      <c r="L89" s="482"/>
      <c r="M89" s="482"/>
      <c r="N89" s="482"/>
      <c r="O89" s="483"/>
      <c r="P89" s="129"/>
    </row>
    <row r="90" spans="2:16" ht="14.25">
      <c r="B90" s="57"/>
      <c r="C90" s="481"/>
      <c r="D90" s="482"/>
      <c r="E90" s="482"/>
      <c r="F90" s="482"/>
      <c r="G90" s="482"/>
      <c r="H90" s="482"/>
      <c r="I90" s="482"/>
      <c r="J90" s="482"/>
      <c r="K90" s="482"/>
      <c r="L90" s="482"/>
      <c r="M90" s="482"/>
      <c r="N90" s="482"/>
      <c r="O90" s="483"/>
      <c r="P90" s="129"/>
    </row>
    <row r="91" spans="2:16" ht="14.25">
      <c r="B91" s="57"/>
      <c r="C91" s="64"/>
      <c r="D91" s="127"/>
      <c r="E91" s="127"/>
      <c r="F91" s="127"/>
      <c r="G91" s="127"/>
      <c r="H91" s="127"/>
      <c r="I91" s="127"/>
      <c r="J91" s="127"/>
      <c r="K91" s="127"/>
      <c r="L91" s="127"/>
      <c r="M91" s="127"/>
      <c r="N91" s="127"/>
      <c r="O91" s="128"/>
      <c r="P91" s="129"/>
    </row>
    <row r="92" spans="2:16" ht="15">
      <c r="B92" s="57"/>
      <c r="C92" s="133" t="s">
        <v>151</v>
      </c>
      <c r="D92" s="127"/>
      <c r="E92" s="127"/>
      <c r="F92" s="127"/>
      <c r="G92" s="127"/>
      <c r="H92" s="127"/>
      <c r="I92" s="127"/>
      <c r="J92" s="127"/>
      <c r="K92" s="127"/>
      <c r="L92" s="127"/>
      <c r="M92" s="127"/>
      <c r="N92" s="127"/>
      <c r="O92" s="128"/>
      <c r="P92" s="129"/>
    </row>
    <row r="93" spans="2:16" ht="12.75" customHeight="1">
      <c r="B93" s="57"/>
      <c r="C93" s="484" t="s">
        <v>152</v>
      </c>
      <c r="D93" s="485"/>
      <c r="E93" s="485"/>
      <c r="F93" s="485"/>
      <c r="G93" s="485"/>
      <c r="H93" s="485"/>
      <c r="I93" s="485"/>
      <c r="J93" s="485"/>
      <c r="K93" s="485"/>
      <c r="L93" s="485"/>
      <c r="M93" s="485"/>
      <c r="N93" s="485"/>
      <c r="O93" s="486"/>
      <c r="P93" s="134"/>
    </row>
    <row r="94" spans="2:16">
      <c r="B94" s="57"/>
      <c r="C94" s="484"/>
      <c r="D94" s="485"/>
      <c r="E94" s="485"/>
      <c r="F94" s="485"/>
      <c r="G94" s="485"/>
      <c r="H94" s="485"/>
      <c r="I94" s="485"/>
      <c r="J94" s="485"/>
      <c r="K94" s="485"/>
      <c r="L94" s="485"/>
      <c r="M94" s="485"/>
      <c r="N94" s="485"/>
      <c r="O94" s="486"/>
      <c r="P94" s="134"/>
    </row>
    <row r="95" spans="2:16" ht="12.95" customHeight="1">
      <c r="B95" s="57"/>
      <c r="C95" s="484" t="s">
        <v>153</v>
      </c>
      <c r="D95" s="485"/>
      <c r="E95" s="485"/>
      <c r="F95" s="485"/>
      <c r="G95" s="485"/>
      <c r="H95" s="485"/>
      <c r="I95" s="485"/>
      <c r="J95" s="485"/>
      <c r="K95" s="485"/>
      <c r="L95" s="485"/>
      <c r="M95" s="485"/>
      <c r="N95" s="485"/>
      <c r="O95" s="486"/>
      <c r="P95" s="134"/>
    </row>
    <row r="96" spans="2:16">
      <c r="B96" s="57"/>
      <c r="C96" s="484"/>
      <c r="D96" s="485"/>
      <c r="E96" s="485"/>
      <c r="F96" s="485"/>
      <c r="G96" s="485"/>
      <c r="H96" s="485"/>
      <c r="I96" s="485"/>
      <c r="J96" s="485"/>
      <c r="K96" s="485"/>
      <c r="L96" s="485"/>
      <c r="M96" s="485"/>
      <c r="N96" s="485"/>
      <c r="O96" s="486"/>
      <c r="P96" s="134"/>
    </row>
    <row r="97" spans="2:16" ht="14.25">
      <c r="B97" s="57"/>
      <c r="C97" s="64"/>
      <c r="D97" s="127"/>
      <c r="E97" s="127"/>
      <c r="F97" s="127"/>
      <c r="G97" s="127"/>
      <c r="H97" s="127"/>
      <c r="I97" s="127"/>
      <c r="J97" s="127"/>
      <c r="K97" s="127"/>
      <c r="L97" s="127"/>
      <c r="M97" s="127"/>
      <c r="N97" s="127"/>
      <c r="O97" s="128"/>
      <c r="P97" s="129"/>
    </row>
    <row r="98" spans="2:16" ht="14.25">
      <c r="B98" s="57"/>
      <c r="C98" s="73"/>
      <c r="D98" s="60"/>
      <c r="E98" s="60"/>
      <c r="F98" s="60"/>
      <c r="G98" s="60"/>
      <c r="H98" s="125" t="s">
        <v>135</v>
      </c>
      <c r="I98" s="60"/>
      <c r="J98" s="60"/>
      <c r="K98" s="60"/>
      <c r="L98" s="60"/>
      <c r="M98" s="60"/>
      <c r="N98" s="60"/>
      <c r="O98" s="74"/>
      <c r="P98" s="58"/>
    </row>
    <row r="99" spans="2:16" ht="14.25">
      <c r="B99" s="57"/>
      <c r="C99" s="73"/>
      <c r="D99" s="60"/>
      <c r="E99" s="60"/>
      <c r="F99" s="60"/>
      <c r="G99" s="60"/>
      <c r="H99" s="60" t="s">
        <v>136</v>
      </c>
      <c r="I99" s="88"/>
      <c r="J99" s="88"/>
      <c r="K99" s="88"/>
      <c r="L99" s="60"/>
      <c r="M99" s="60"/>
      <c r="N99" s="60"/>
      <c r="O99" s="74"/>
      <c r="P99" s="58"/>
    </row>
    <row r="100" spans="2:16" ht="14.25">
      <c r="B100" s="57"/>
      <c r="C100" s="73"/>
      <c r="D100" s="60"/>
      <c r="E100" s="60"/>
      <c r="F100" s="60"/>
      <c r="G100" s="60"/>
      <c r="H100" s="60" t="s">
        <v>154</v>
      </c>
      <c r="I100" s="135"/>
      <c r="J100" s="135"/>
      <c r="K100" s="135"/>
      <c r="L100" s="60"/>
      <c r="M100" s="60"/>
      <c r="N100" s="60"/>
      <c r="O100" s="74"/>
      <c r="P100" s="58"/>
    </row>
    <row r="101" spans="2:16" ht="14.25">
      <c r="B101" s="57"/>
      <c r="C101" s="136"/>
      <c r="D101" s="127"/>
      <c r="E101" s="127"/>
      <c r="F101" s="127"/>
      <c r="G101" s="127"/>
      <c r="H101" s="60" t="s">
        <v>149</v>
      </c>
      <c r="I101" s="60"/>
      <c r="J101" s="60"/>
      <c r="K101" s="60"/>
      <c r="L101" s="127"/>
      <c r="M101" s="127"/>
      <c r="N101" s="127"/>
      <c r="O101" s="128"/>
      <c r="P101" s="129"/>
    </row>
    <row r="102" spans="2:16" ht="17.25" customHeight="1">
      <c r="B102" s="57"/>
      <c r="C102" s="136"/>
      <c r="D102" s="135"/>
      <c r="E102" s="135"/>
      <c r="F102" s="60"/>
      <c r="G102" s="60"/>
      <c r="H102" s="60"/>
      <c r="I102" s="60"/>
      <c r="J102" s="60"/>
      <c r="K102" s="475"/>
      <c r="L102" s="475"/>
      <c r="M102" s="475"/>
      <c r="N102" s="475"/>
      <c r="O102" s="476"/>
      <c r="P102" s="137"/>
    </row>
    <row r="103" spans="2:16" ht="18.75" customHeight="1" thickBot="1">
      <c r="B103" s="57"/>
      <c r="C103" s="479"/>
      <c r="D103" s="480"/>
      <c r="E103" s="480"/>
      <c r="F103" s="101"/>
      <c r="G103" s="101"/>
      <c r="H103" s="101"/>
      <c r="I103" s="101"/>
      <c r="J103" s="101"/>
      <c r="K103" s="477"/>
      <c r="L103" s="477"/>
      <c r="M103" s="477"/>
      <c r="N103" s="477"/>
      <c r="O103" s="478"/>
      <c r="P103" s="137"/>
    </row>
    <row r="104" spans="2:16" ht="13.5" thickBot="1">
      <c r="B104" s="138"/>
      <c r="C104" s="139"/>
      <c r="D104" s="139"/>
      <c r="E104" s="139"/>
      <c r="F104" s="139"/>
      <c r="G104" s="139"/>
      <c r="H104" s="139"/>
      <c r="I104" s="139"/>
      <c r="J104" s="139"/>
      <c r="K104" s="139"/>
      <c r="L104" s="139"/>
      <c r="M104" s="139"/>
      <c r="N104" s="139"/>
      <c r="O104" s="139"/>
      <c r="P104" s="140"/>
    </row>
    <row r="105" spans="2:16" ht="13.5" thickTop="1"/>
  </sheetData>
  <mergeCells count="85">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5:N45"/>
    <mergeCell ref="C35:I35"/>
    <mergeCell ref="C36:I36"/>
    <mergeCell ref="C37:I37"/>
    <mergeCell ref="J37:K37"/>
    <mergeCell ref="M37:N37"/>
    <mergeCell ref="C38:N38"/>
    <mergeCell ref="C39:O41"/>
    <mergeCell ref="C42:J42"/>
    <mergeCell ref="M42:N42"/>
    <mergeCell ref="M43:N43"/>
    <mergeCell ref="M44:N44"/>
    <mergeCell ref="C58:N58"/>
    <mergeCell ref="M46:N46"/>
    <mergeCell ref="M47:N47"/>
    <mergeCell ref="M48:N48"/>
    <mergeCell ref="C49:N49"/>
    <mergeCell ref="C50:O52"/>
    <mergeCell ref="C53:I53"/>
    <mergeCell ref="M53:N53"/>
    <mergeCell ref="M54:N54"/>
    <mergeCell ref="M55:N55"/>
    <mergeCell ref="M56:N56"/>
    <mergeCell ref="C57:I57"/>
    <mergeCell ref="M57:N57"/>
    <mergeCell ref="C74:I74"/>
    <mergeCell ref="M74:N74"/>
    <mergeCell ref="C59:O61"/>
    <mergeCell ref="C62:I62"/>
    <mergeCell ref="M62:N62"/>
    <mergeCell ref="M65:N65"/>
    <mergeCell ref="C66:I66"/>
    <mergeCell ref="M66:N66"/>
    <mergeCell ref="C67:N67"/>
    <mergeCell ref="C69:N69"/>
    <mergeCell ref="C70:O72"/>
    <mergeCell ref="C73:I73"/>
    <mergeCell ref="M73:N73"/>
    <mergeCell ref="C93:O94"/>
    <mergeCell ref="C95:O96"/>
    <mergeCell ref="K102:O103"/>
    <mergeCell ref="C103:E103"/>
    <mergeCell ref="M75:N75"/>
    <mergeCell ref="M76:N76"/>
    <mergeCell ref="C77:N77"/>
    <mergeCell ref="C79:N79"/>
    <mergeCell ref="C89:O89"/>
    <mergeCell ref="C90:O90"/>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dimension ref="B1:P104"/>
  <sheetViews>
    <sheetView topLeftCell="A22" workbookViewId="0">
      <selection activeCell="L62" sqref="L62"/>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100</v>
      </c>
      <c r="D29" s="428" t="s">
        <v>101</v>
      </c>
      <c r="E29" s="429"/>
      <c r="F29" s="429"/>
      <c r="G29" s="429"/>
      <c r="H29" s="429"/>
      <c r="I29" s="429"/>
      <c r="J29" s="429"/>
      <c r="K29" s="429"/>
      <c r="L29" s="430"/>
      <c r="M29" s="428" t="s">
        <v>102</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c r="D34" s="447"/>
      <c r="E34" s="447"/>
      <c r="F34" s="447"/>
      <c r="G34" s="447"/>
      <c r="H34" s="447"/>
      <c r="I34" s="448"/>
      <c r="J34" s="449"/>
      <c r="K34" s="450"/>
      <c r="L34" s="157"/>
      <c r="M34" s="144"/>
      <c r="N34" s="158"/>
      <c r="O34" s="159"/>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168"/>
      <c r="M36" s="144"/>
      <c r="N36" s="158"/>
      <c r="O36" s="159"/>
      <c r="P36" s="86"/>
    </row>
    <row r="37" spans="2:16" ht="15" thickBot="1">
      <c r="B37" s="57"/>
      <c r="C37" s="446" t="s">
        <v>116</v>
      </c>
      <c r="D37" s="447"/>
      <c r="E37" s="447"/>
      <c r="F37" s="447"/>
      <c r="G37" s="447"/>
      <c r="H37" s="447"/>
      <c r="I37" s="448"/>
      <c r="J37" s="453"/>
      <c r="K37" s="454"/>
      <c r="L37" s="91"/>
      <c r="M37" s="455">
        <v>0.05</v>
      </c>
      <c r="N37" s="456"/>
      <c r="O37" s="85">
        <f>M37*O66</f>
        <v>8611.5339999999997</v>
      </c>
      <c r="P37" s="86"/>
    </row>
    <row r="38" spans="2:16" ht="15.75" thickBot="1">
      <c r="B38" s="57"/>
      <c r="C38" s="457" t="s">
        <v>117</v>
      </c>
      <c r="D38" s="458"/>
      <c r="E38" s="458"/>
      <c r="F38" s="458"/>
      <c r="G38" s="458"/>
      <c r="H38" s="458"/>
      <c r="I38" s="458"/>
      <c r="J38" s="458"/>
      <c r="K38" s="458"/>
      <c r="L38" s="458"/>
      <c r="M38" s="458"/>
      <c r="N38" s="459"/>
      <c r="O38" s="92">
        <f>ROUND(SUM(O34:O37),2)</f>
        <v>8611.5300000000007</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c r="D43" s="131"/>
      <c r="E43" s="131"/>
      <c r="F43" s="131"/>
      <c r="G43" s="131"/>
      <c r="H43" s="131"/>
      <c r="I43" s="131"/>
      <c r="J43" s="143"/>
      <c r="K43" s="153"/>
      <c r="L43" s="154"/>
      <c r="M43" s="489"/>
      <c r="N43" s="490"/>
      <c r="O43" s="85"/>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89"/>
      <c r="N46" s="490"/>
      <c r="O46" s="85"/>
      <c r="P46" s="86"/>
    </row>
    <row r="47" spans="2:16" ht="15" thickBot="1">
      <c r="B47" s="57"/>
      <c r="C47" s="67"/>
      <c r="D47" s="68"/>
      <c r="E47" s="68"/>
      <c r="F47" s="68"/>
      <c r="G47" s="68"/>
      <c r="H47" s="68"/>
      <c r="I47" s="68"/>
      <c r="J47" s="145"/>
      <c r="K47" s="88"/>
      <c r="L47" s="95"/>
      <c r="M47" s="462"/>
      <c r="N47" s="463"/>
      <c r="O47" s="96"/>
      <c r="P47" s="86"/>
    </row>
    <row r="48" spans="2:16" ht="15.75" thickBot="1">
      <c r="B48" s="57"/>
      <c r="C48" s="457" t="s">
        <v>117</v>
      </c>
      <c r="D48" s="458"/>
      <c r="E48" s="458"/>
      <c r="F48" s="458"/>
      <c r="G48" s="458"/>
      <c r="H48" s="458"/>
      <c r="I48" s="458"/>
      <c r="J48" s="458"/>
      <c r="K48" s="458"/>
      <c r="L48" s="458"/>
      <c r="M48" s="458"/>
      <c r="N48" s="459"/>
      <c r="O48" s="97">
        <f>ROUND(SUM(O43:O47),2)</f>
        <v>0</v>
      </c>
      <c r="P48" s="86"/>
    </row>
    <row r="49" spans="2:16">
      <c r="B49" s="57"/>
      <c r="C49" s="431" t="s">
        <v>120</v>
      </c>
      <c r="D49" s="432"/>
      <c r="E49" s="432"/>
      <c r="F49" s="432"/>
      <c r="G49" s="432"/>
      <c r="H49" s="432"/>
      <c r="I49" s="432"/>
      <c r="J49" s="432"/>
      <c r="K49" s="432"/>
      <c r="L49" s="432"/>
      <c r="M49" s="432"/>
      <c r="N49" s="432"/>
      <c r="O49" s="433"/>
      <c r="P49" s="80"/>
    </row>
    <row r="50" spans="2:16">
      <c r="B50" s="57"/>
      <c r="C50" s="434"/>
      <c r="D50" s="435"/>
      <c r="E50" s="435"/>
      <c r="F50" s="435"/>
      <c r="G50" s="435"/>
      <c r="H50" s="435"/>
      <c r="I50" s="435"/>
      <c r="J50" s="435"/>
      <c r="K50" s="435"/>
      <c r="L50" s="435"/>
      <c r="M50" s="435"/>
      <c r="N50" s="435"/>
      <c r="O50" s="436"/>
      <c r="P50" s="80"/>
    </row>
    <row r="51" spans="2:16" ht="13.5" thickBot="1">
      <c r="B51" s="57"/>
      <c r="C51" s="437"/>
      <c r="D51" s="438"/>
      <c r="E51" s="438"/>
      <c r="F51" s="438"/>
      <c r="G51" s="438"/>
      <c r="H51" s="438"/>
      <c r="I51" s="438"/>
      <c r="J51" s="438"/>
      <c r="K51" s="438"/>
      <c r="L51" s="438"/>
      <c r="M51" s="438"/>
      <c r="N51" s="438"/>
      <c r="O51" s="439"/>
      <c r="P51" s="80"/>
    </row>
    <row r="52" spans="2:16" ht="17.25">
      <c r="B52" s="57"/>
      <c r="C52" s="440" t="s">
        <v>121</v>
      </c>
      <c r="D52" s="441"/>
      <c r="E52" s="441"/>
      <c r="F52" s="441"/>
      <c r="G52" s="441"/>
      <c r="H52" s="441"/>
      <c r="I52" s="441"/>
      <c r="J52" s="81" t="s">
        <v>144</v>
      </c>
      <c r="K52" s="98" t="s">
        <v>145</v>
      </c>
      <c r="L52" s="99" t="s">
        <v>146</v>
      </c>
      <c r="M52" s="445" t="s">
        <v>122</v>
      </c>
      <c r="N52" s="442"/>
      <c r="O52" s="82" t="s">
        <v>115</v>
      </c>
      <c r="P52" s="83"/>
    </row>
    <row r="53" spans="2:16" ht="14.25">
      <c r="B53" s="57"/>
      <c r="C53" s="164" t="s">
        <v>192</v>
      </c>
      <c r="D53" s="131"/>
      <c r="E53" s="131"/>
      <c r="F53" s="131"/>
      <c r="G53" s="131"/>
      <c r="H53" s="131"/>
      <c r="I53" s="131"/>
      <c r="J53" s="166">
        <v>2.7</v>
      </c>
      <c r="K53" s="167">
        <v>1</v>
      </c>
      <c r="L53" s="166">
        <f>J53*K53</f>
        <v>2.7</v>
      </c>
      <c r="M53" s="407" t="e">
        <f>'600.1.1P'!M54:N54</f>
        <v>#REF!</v>
      </c>
      <c r="N53" s="408"/>
      <c r="O53" s="85" t="e">
        <f>L53*M53</f>
        <v>#REF!</v>
      </c>
      <c r="P53" s="86"/>
    </row>
    <row r="54" spans="2:16" ht="14.25">
      <c r="B54" s="57"/>
      <c r="C54" s="165"/>
      <c r="D54" s="88"/>
      <c r="E54" s="88"/>
      <c r="F54" s="88"/>
      <c r="G54" s="88"/>
      <c r="H54" s="88"/>
      <c r="I54" s="88"/>
      <c r="J54" s="166"/>
      <c r="K54" s="167"/>
      <c r="L54" s="166"/>
      <c r="M54" s="407"/>
      <c r="N54" s="408"/>
      <c r="O54" s="85"/>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91"/>
      <c r="N56" s="492"/>
      <c r="O56" s="102"/>
      <c r="P56" s="86"/>
    </row>
    <row r="57" spans="2:16" ht="15.75" thickBot="1">
      <c r="B57" s="57"/>
      <c r="C57" s="457" t="s">
        <v>117</v>
      </c>
      <c r="D57" s="458"/>
      <c r="E57" s="458"/>
      <c r="F57" s="458"/>
      <c r="G57" s="458"/>
      <c r="H57" s="458"/>
      <c r="I57" s="458"/>
      <c r="J57" s="458"/>
      <c r="K57" s="458"/>
      <c r="L57" s="458"/>
      <c r="M57" s="458"/>
      <c r="N57" s="459"/>
      <c r="O57" s="92" t="e">
        <f>ROUND(SUM(O53:O56),2)</f>
        <v>#REF!</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165</v>
      </c>
      <c r="D62" s="108"/>
      <c r="E62" s="108"/>
      <c r="F62" s="108"/>
      <c r="G62" s="108"/>
      <c r="H62" s="108"/>
      <c r="I62" s="108"/>
      <c r="J62" s="109">
        <f>L62/K62*100</f>
        <v>74478.133333333331</v>
      </c>
      <c r="K62" s="110">
        <v>185</v>
      </c>
      <c r="L62" s="111">
        <v>137784.54666666666</v>
      </c>
      <c r="M62" s="160"/>
      <c r="N62" s="161">
        <v>0.8</v>
      </c>
      <c r="O62" s="112">
        <f>L62/N62</f>
        <v>172230.68333333332</v>
      </c>
      <c r="P62" s="113"/>
    </row>
    <row r="63" spans="2:16" ht="14.25">
      <c r="B63" s="57"/>
      <c r="C63" s="151"/>
      <c r="D63" s="108"/>
      <c r="E63" s="108"/>
      <c r="F63" s="108"/>
      <c r="G63" s="108"/>
      <c r="H63" s="108"/>
      <c r="I63" s="108"/>
      <c r="J63" s="109"/>
      <c r="K63" s="110"/>
      <c r="L63" s="111"/>
      <c r="M63" s="160"/>
      <c r="N63" s="161"/>
      <c r="O63" s="112"/>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172230.68</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t="e">
        <f>O38+O48+O57+O66</f>
        <v>#REF!</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t="e">
        <f>ROUND($O$68*L73,2)</f>
        <v>#REF!</v>
      </c>
      <c r="N73" s="467"/>
      <c r="O73" s="85"/>
      <c r="P73" s="86"/>
    </row>
    <row r="74" spans="2:16" ht="14.25">
      <c r="B74" s="57"/>
      <c r="C74" s="87" t="s">
        <v>133</v>
      </c>
      <c r="D74" s="88"/>
      <c r="E74" s="88"/>
      <c r="F74" s="88"/>
      <c r="G74" s="88"/>
      <c r="H74" s="88"/>
      <c r="I74" s="88"/>
      <c r="J74" s="117"/>
      <c r="K74" s="118"/>
      <c r="L74" s="119">
        <v>0.05</v>
      </c>
      <c r="M74" s="466" t="e">
        <f t="shared" ref="M74:M75" si="0">ROUND($O$68*L74,2)</f>
        <v>#REF!</v>
      </c>
      <c r="N74" s="467"/>
      <c r="O74" s="85"/>
      <c r="P74" s="86"/>
    </row>
    <row r="75" spans="2:16" ht="15" thickBot="1">
      <c r="B75" s="57"/>
      <c r="C75" s="67" t="s">
        <v>134</v>
      </c>
      <c r="D75" s="68"/>
      <c r="E75" s="68"/>
      <c r="F75" s="68"/>
      <c r="G75" s="68"/>
      <c r="H75" s="68"/>
      <c r="I75" s="68"/>
      <c r="J75" s="120"/>
      <c r="K75" s="121"/>
      <c r="L75" s="119">
        <v>0.05</v>
      </c>
      <c r="M75" s="466" t="e">
        <f t="shared" si="0"/>
        <v>#REF!</v>
      </c>
      <c r="N75" s="467"/>
      <c r="O75" s="85"/>
      <c r="P75" s="86"/>
    </row>
    <row r="76" spans="2:16" ht="15.75" thickBot="1">
      <c r="B76" s="57"/>
      <c r="C76" s="457" t="s">
        <v>117</v>
      </c>
      <c r="D76" s="458"/>
      <c r="E76" s="458"/>
      <c r="F76" s="458"/>
      <c r="G76" s="458"/>
      <c r="H76" s="458"/>
      <c r="I76" s="458"/>
      <c r="J76" s="458"/>
      <c r="K76" s="458"/>
      <c r="L76" s="458"/>
      <c r="M76" s="458"/>
      <c r="N76" s="459"/>
      <c r="O76" s="122" t="e">
        <f>M73+M74+M75</f>
        <v>#REF!</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t="e">
        <f>ROUND(O68+O76,0)</f>
        <v>#REF!</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5:N45"/>
    <mergeCell ref="C35:I35"/>
    <mergeCell ref="C36:I36"/>
    <mergeCell ref="C37:I37"/>
    <mergeCell ref="J37:K37"/>
    <mergeCell ref="M37:N37"/>
    <mergeCell ref="C38:N38"/>
    <mergeCell ref="C39:O41"/>
    <mergeCell ref="C42:J42"/>
    <mergeCell ref="M42:N42"/>
    <mergeCell ref="M43:N43"/>
    <mergeCell ref="M44:N44"/>
    <mergeCell ref="C57:N57"/>
    <mergeCell ref="M46:N46"/>
    <mergeCell ref="M47:N47"/>
    <mergeCell ref="C48:N48"/>
    <mergeCell ref="C49:O51"/>
    <mergeCell ref="C52:I52"/>
    <mergeCell ref="M52:N52"/>
    <mergeCell ref="M53:N53"/>
    <mergeCell ref="M54:N54"/>
    <mergeCell ref="M55:N55"/>
    <mergeCell ref="C56:I56"/>
    <mergeCell ref="M56:N56"/>
    <mergeCell ref="C73:I73"/>
    <mergeCell ref="M73:N73"/>
    <mergeCell ref="C58:O60"/>
    <mergeCell ref="C61:I61"/>
    <mergeCell ref="M61:N61"/>
    <mergeCell ref="M64:N64"/>
    <mergeCell ref="C65:I65"/>
    <mergeCell ref="M65:N65"/>
    <mergeCell ref="C66:N66"/>
    <mergeCell ref="C68:N68"/>
    <mergeCell ref="C69:O71"/>
    <mergeCell ref="C72:I72"/>
    <mergeCell ref="M72:N72"/>
    <mergeCell ref="C92:O93"/>
    <mergeCell ref="C94:O95"/>
    <mergeCell ref="K101:O102"/>
    <mergeCell ref="C102:E102"/>
    <mergeCell ref="M74:N74"/>
    <mergeCell ref="M75:N75"/>
    <mergeCell ref="C76:N76"/>
    <mergeCell ref="C78:N78"/>
    <mergeCell ref="C88:O88"/>
    <mergeCell ref="C89:O89"/>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dimension ref="B1:P104"/>
  <sheetViews>
    <sheetView topLeftCell="A23" workbookViewId="0">
      <selection activeCell="O78" sqref="O78"/>
    </sheetView>
  </sheetViews>
  <sheetFormatPr baseColWidth="10" defaultColWidth="11.42578125" defaultRowHeight="12.75"/>
  <cols>
    <col min="1" max="2" width="3.42578125" style="53" customWidth="1"/>
    <col min="3" max="3" width="12.570312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103</v>
      </c>
      <c r="D29" s="428" t="s">
        <v>104</v>
      </c>
      <c r="E29" s="429"/>
      <c r="F29" s="429"/>
      <c r="G29" s="429"/>
      <c r="H29" s="429"/>
      <c r="I29" s="429"/>
      <c r="J29" s="429"/>
      <c r="K29" s="429"/>
      <c r="L29" s="430"/>
      <c r="M29" s="428" t="s">
        <v>105</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c r="D34" s="447"/>
      <c r="E34" s="447"/>
      <c r="F34" s="447"/>
      <c r="G34" s="447"/>
      <c r="H34" s="447"/>
      <c r="I34" s="448"/>
      <c r="J34" s="449"/>
      <c r="K34" s="450"/>
      <c r="L34" s="157"/>
      <c r="M34" s="144"/>
      <c r="N34" s="158"/>
      <c r="O34" s="159"/>
      <c r="P34" s="86"/>
    </row>
    <row r="35" spans="2:16" ht="14.25">
      <c r="B35" s="57"/>
      <c r="C35" s="446"/>
      <c r="D35" s="447"/>
      <c r="E35" s="447"/>
      <c r="F35" s="447"/>
      <c r="G35" s="447"/>
      <c r="H35" s="447"/>
      <c r="I35" s="448"/>
      <c r="J35" s="90"/>
      <c r="K35" s="89"/>
      <c r="L35" s="157"/>
      <c r="M35" s="141"/>
      <c r="N35" s="158"/>
      <c r="O35" s="159"/>
      <c r="P35" s="86"/>
    </row>
    <row r="36" spans="2:16" ht="14.25">
      <c r="B36" s="57"/>
      <c r="C36" s="446"/>
      <c r="D36" s="447"/>
      <c r="E36" s="447"/>
      <c r="F36" s="447"/>
      <c r="G36" s="447"/>
      <c r="H36" s="447"/>
      <c r="I36" s="448"/>
      <c r="J36" s="90"/>
      <c r="K36" s="89"/>
      <c r="L36" s="168"/>
      <c r="M36" s="144"/>
      <c r="N36" s="158"/>
      <c r="O36" s="159"/>
      <c r="P36" s="86"/>
    </row>
    <row r="37" spans="2:16" ht="15" thickBot="1">
      <c r="B37" s="57"/>
      <c r="C37" s="446" t="s">
        <v>116</v>
      </c>
      <c r="D37" s="447"/>
      <c r="E37" s="447"/>
      <c r="F37" s="447"/>
      <c r="G37" s="447"/>
      <c r="H37" s="447"/>
      <c r="I37" s="448"/>
      <c r="J37" s="453"/>
      <c r="K37" s="454"/>
      <c r="L37" s="91"/>
      <c r="M37" s="455">
        <v>0.25</v>
      </c>
      <c r="N37" s="456"/>
      <c r="O37" s="85">
        <f>M37*O66</f>
        <v>172.23</v>
      </c>
      <c r="P37" s="86"/>
    </row>
    <row r="38" spans="2:16" ht="15.75" thickBot="1">
      <c r="B38" s="57"/>
      <c r="C38" s="457" t="s">
        <v>117</v>
      </c>
      <c r="D38" s="458"/>
      <c r="E38" s="458"/>
      <c r="F38" s="458"/>
      <c r="G38" s="458"/>
      <c r="H38" s="458"/>
      <c r="I38" s="458"/>
      <c r="J38" s="458"/>
      <c r="K38" s="458"/>
      <c r="L38" s="458"/>
      <c r="M38" s="458"/>
      <c r="N38" s="459"/>
      <c r="O38" s="92">
        <f>ROUND(SUM(O34:O37),2)</f>
        <v>172.23</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c r="D43" s="131"/>
      <c r="E43" s="131"/>
      <c r="F43" s="131"/>
      <c r="G43" s="131"/>
      <c r="H43" s="131"/>
      <c r="I43" s="131"/>
      <c r="J43" s="143"/>
      <c r="K43" s="153"/>
      <c r="L43" s="154"/>
      <c r="M43" s="489"/>
      <c r="N43" s="490"/>
      <c r="O43" s="85"/>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89"/>
      <c r="N46" s="490"/>
      <c r="O46" s="85"/>
      <c r="P46" s="86"/>
    </row>
    <row r="47" spans="2:16" ht="15" thickBot="1">
      <c r="B47" s="57"/>
      <c r="C47" s="67"/>
      <c r="D47" s="68"/>
      <c r="E47" s="68"/>
      <c r="F47" s="68"/>
      <c r="G47" s="68"/>
      <c r="H47" s="68"/>
      <c r="I47" s="68"/>
      <c r="J47" s="145"/>
      <c r="K47" s="88"/>
      <c r="L47" s="95"/>
      <c r="M47" s="462"/>
      <c r="N47" s="463"/>
      <c r="O47" s="96"/>
      <c r="P47" s="86"/>
    </row>
    <row r="48" spans="2:16" ht="15.75" thickBot="1">
      <c r="B48" s="57"/>
      <c r="C48" s="457" t="s">
        <v>117</v>
      </c>
      <c r="D48" s="458"/>
      <c r="E48" s="458"/>
      <c r="F48" s="458"/>
      <c r="G48" s="458"/>
      <c r="H48" s="458"/>
      <c r="I48" s="458"/>
      <c r="J48" s="458"/>
      <c r="K48" s="458"/>
      <c r="L48" s="458"/>
      <c r="M48" s="458"/>
      <c r="N48" s="459"/>
      <c r="O48" s="97">
        <f>ROUND(SUM(O43:O47),2)</f>
        <v>0</v>
      </c>
      <c r="P48" s="86"/>
    </row>
    <row r="49" spans="2:16">
      <c r="B49" s="57"/>
      <c r="C49" s="431" t="s">
        <v>120</v>
      </c>
      <c r="D49" s="432"/>
      <c r="E49" s="432"/>
      <c r="F49" s="432"/>
      <c r="G49" s="432"/>
      <c r="H49" s="432"/>
      <c r="I49" s="432"/>
      <c r="J49" s="432"/>
      <c r="K49" s="432"/>
      <c r="L49" s="432"/>
      <c r="M49" s="432"/>
      <c r="N49" s="432"/>
      <c r="O49" s="433"/>
      <c r="P49" s="80"/>
    </row>
    <row r="50" spans="2:16">
      <c r="B50" s="57"/>
      <c r="C50" s="434"/>
      <c r="D50" s="435"/>
      <c r="E50" s="435"/>
      <c r="F50" s="435"/>
      <c r="G50" s="435"/>
      <c r="H50" s="435"/>
      <c r="I50" s="435"/>
      <c r="J50" s="435"/>
      <c r="K50" s="435"/>
      <c r="L50" s="435"/>
      <c r="M50" s="435"/>
      <c r="N50" s="435"/>
      <c r="O50" s="436"/>
      <c r="P50" s="80"/>
    </row>
    <row r="51" spans="2:16" ht="13.5" thickBot="1">
      <c r="B51" s="57"/>
      <c r="C51" s="437"/>
      <c r="D51" s="438"/>
      <c r="E51" s="438"/>
      <c r="F51" s="438"/>
      <c r="G51" s="438"/>
      <c r="H51" s="438"/>
      <c r="I51" s="438"/>
      <c r="J51" s="438"/>
      <c r="K51" s="438"/>
      <c r="L51" s="438"/>
      <c r="M51" s="438"/>
      <c r="N51" s="438"/>
      <c r="O51" s="439"/>
      <c r="P51" s="80"/>
    </row>
    <row r="52" spans="2:16" ht="17.25">
      <c r="B52" s="57"/>
      <c r="C52" s="440" t="s">
        <v>121</v>
      </c>
      <c r="D52" s="441"/>
      <c r="E52" s="441"/>
      <c r="F52" s="441"/>
      <c r="G52" s="441"/>
      <c r="H52" s="441"/>
      <c r="I52" s="441"/>
      <c r="J52" s="81" t="s">
        <v>144</v>
      </c>
      <c r="K52" s="98" t="s">
        <v>145</v>
      </c>
      <c r="L52" s="99" t="s">
        <v>146</v>
      </c>
      <c r="M52" s="445" t="s">
        <v>122</v>
      </c>
      <c r="N52" s="442"/>
      <c r="O52" s="82" t="s">
        <v>115</v>
      </c>
      <c r="P52" s="83"/>
    </row>
    <row r="53" spans="2:16" ht="14.25">
      <c r="B53" s="57"/>
      <c r="C53" s="164" t="s">
        <v>192</v>
      </c>
      <c r="D53" s="131"/>
      <c r="E53" s="131"/>
      <c r="F53" s="131"/>
      <c r="G53" s="131"/>
      <c r="H53" s="131"/>
      <c r="I53" s="131"/>
      <c r="J53" s="166">
        <v>0.2</v>
      </c>
      <c r="K53" s="167">
        <v>1</v>
      </c>
      <c r="L53" s="166">
        <f>J53*K53</f>
        <v>0.2</v>
      </c>
      <c r="M53" s="407" t="e">
        <f>'3P'!M53:N53</f>
        <v>#REF!</v>
      </c>
      <c r="N53" s="408"/>
      <c r="O53" s="85" t="e">
        <f>L53*M53</f>
        <v>#REF!</v>
      </c>
      <c r="P53" s="86"/>
    </row>
    <row r="54" spans="2:16" ht="14.25">
      <c r="B54" s="57"/>
      <c r="C54" s="165"/>
      <c r="D54" s="88"/>
      <c r="E54" s="88"/>
      <c r="F54" s="88"/>
      <c r="G54" s="88"/>
      <c r="H54" s="88"/>
      <c r="I54" s="88"/>
      <c r="J54" s="166"/>
      <c r="K54" s="167"/>
      <c r="L54" s="166"/>
      <c r="M54" s="407"/>
      <c r="N54" s="408"/>
      <c r="O54" s="85"/>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91"/>
      <c r="N56" s="492"/>
      <c r="O56" s="102"/>
      <c r="P56" s="86"/>
    </row>
    <row r="57" spans="2:16" ht="15.75" thickBot="1">
      <c r="B57" s="57"/>
      <c r="C57" s="457" t="s">
        <v>117</v>
      </c>
      <c r="D57" s="458"/>
      <c r="E57" s="458"/>
      <c r="F57" s="458"/>
      <c r="G57" s="458"/>
      <c r="H57" s="458"/>
      <c r="I57" s="458"/>
      <c r="J57" s="458"/>
      <c r="K57" s="458"/>
      <c r="L57" s="458"/>
      <c r="M57" s="458"/>
      <c r="N57" s="459"/>
      <c r="O57" s="92" t="e">
        <f>ROUND(SUM(O53:O56),2)</f>
        <v>#REF!</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193</v>
      </c>
      <c r="D62" s="108"/>
      <c r="E62" s="108"/>
      <c r="F62" s="108"/>
      <c r="G62" s="108"/>
      <c r="H62" s="108"/>
      <c r="I62" s="108"/>
      <c r="J62" s="109">
        <f>L62/K62*100</f>
        <v>37239.06666666676</v>
      </c>
      <c r="K62" s="110">
        <v>185</v>
      </c>
      <c r="L62" s="111">
        <v>68892.273333333505</v>
      </c>
      <c r="M62" s="160"/>
      <c r="N62" s="161">
        <v>100</v>
      </c>
      <c r="O62" s="112">
        <f>L62/N62</f>
        <v>688.92273333333503</v>
      </c>
      <c r="P62" s="113"/>
    </row>
    <row r="63" spans="2:16" ht="14.25">
      <c r="B63" s="57"/>
      <c r="C63" s="151"/>
      <c r="D63" s="108"/>
      <c r="E63" s="108"/>
      <c r="F63" s="108"/>
      <c r="G63" s="108"/>
      <c r="H63" s="108"/>
      <c r="I63" s="108"/>
      <c r="J63" s="109"/>
      <c r="K63" s="110"/>
      <c r="L63" s="111"/>
      <c r="M63" s="160"/>
      <c r="N63" s="161"/>
      <c r="O63" s="112"/>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688.92</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t="e">
        <f>O38+O48+O57+O66</f>
        <v>#REF!</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t="e">
        <f>ROUND($O$68*L73,2)</f>
        <v>#REF!</v>
      </c>
      <c r="N73" s="467"/>
      <c r="O73" s="85"/>
      <c r="P73" s="86"/>
    </row>
    <row r="74" spans="2:16" ht="14.25">
      <c r="B74" s="57"/>
      <c r="C74" s="87" t="s">
        <v>133</v>
      </c>
      <c r="D74" s="88"/>
      <c r="E74" s="88"/>
      <c r="F74" s="88"/>
      <c r="G74" s="88"/>
      <c r="H74" s="88"/>
      <c r="I74" s="88"/>
      <c r="J74" s="117"/>
      <c r="K74" s="118"/>
      <c r="L74" s="119">
        <v>0.05</v>
      </c>
      <c r="M74" s="466" t="e">
        <f t="shared" ref="M74:M75" si="0">ROUND($O$68*L74,2)</f>
        <v>#REF!</v>
      </c>
      <c r="N74" s="467"/>
      <c r="O74" s="85"/>
      <c r="P74" s="86"/>
    </row>
    <row r="75" spans="2:16" ht="15" thickBot="1">
      <c r="B75" s="57"/>
      <c r="C75" s="67" t="s">
        <v>134</v>
      </c>
      <c r="D75" s="68"/>
      <c r="E75" s="68"/>
      <c r="F75" s="68"/>
      <c r="G75" s="68"/>
      <c r="H75" s="68"/>
      <c r="I75" s="68"/>
      <c r="J75" s="120"/>
      <c r="K75" s="121"/>
      <c r="L75" s="119">
        <v>0.05</v>
      </c>
      <c r="M75" s="466" t="e">
        <f t="shared" si="0"/>
        <v>#REF!</v>
      </c>
      <c r="N75" s="467"/>
      <c r="O75" s="85"/>
      <c r="P75" s="86"/>
    </row>
    <row r="76" spans="2:16" ht="15.75" thickBot="1">
      <c r="B76" s="57"/>
      <c r="C76" s="457" t="s">
        <v>117</v>
      </c>
      <c r="D76" s="458"/>
      <c r="E76" s="458"/>
      <c r="F76" s="458"/>
      <c r="G76" s="458"/>
      <c r="H76" s="458"/>
      <c r="I76" s="458"/>
      <c r="J76" s="458"/>
      <c r="K76" s="458"/>
      <c r="L76" s="458"/>
      <c r="M76" s="458"/>
      <c r="N76" s="459"/>
      <c r="O76" s="122" t="e">
        <f>M73+M74+M75</f>
        <v>#REF!</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t="e">
        <f>ROUND(O68+O76,0)</f>
        <v>#REF!</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4">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5:N45"/>
    <mergeCell ref="C35:I35"/>
    <mergeCell ref="C36:I36"/>
    <mergeCell ref="C37:I37"/>
    <mergeCell ref="J37:K37"/>
    <mergeCell ref="M37:N37"/>
    <mergeCell ref="C38:N38"/>
    <mergeCell ref="C39:O41"/>
    <mergeCell ref="C42:J42"/>
    <mergeCell ref="M42:N42"/>
    <mergeCell ref="M43:N43"/>
    <mergeCell ref="M44:N44"/>
    <mergeCell ref="C57:N57"/>
    <mergeCell ref="M46:N46"/>
    <mergeCell ref="M47:N47"/>
    <mergeCell ref="C48:N48"/>
    <mergeCell ref="C49:O51"/>
    <mergeCell ref="C52:I52"/>
    <mergeCell ref="M52:N52"/>
    <mergeCell ref="M53:N53"/>
    <mergeCell ref="M54:N54"/>
    <mergeCell ref="M55:N55"/>
    <mergeCell ref="C56:I56"/>
    <mergeCell ref="M56:N56"/>
    <mergeCell ref="C73:I73"/>
    <mergeCell ref="M73:N73"/>
    <mergeCell ref="C58:O60"/>
    <mergeCell ref="C61:I61"/>
    <mergeCell ref="M61:N61"/>
    <mergeCell ref="M64:N64"/>
    <mergeCell ref="C65:I65"/>
    <mergeCell ref="M65:N65"/>
    <mergeCell ref="C66:N66"/>
    <mergeCell ref="C68:N68"/>
    <mergeCell ref="C69:O71"/>
    <mergeCell ref="C72:I72"/>
    <mergeCell ref="M72:N72"/>
    <mergeCell ref="C92:O93"/>
    <mergeCell ref="C94:O95"/>
    <mergeCell ref="K101:O102"/>
    <mergeCell ref="C102:E102"/>
    <mergeCell ref="M74:N74"/>
    <mergeCell ref="M75:N75"/>
    <mergeCell ref="C76:N76"/>
    <mergeCell ref="C78:N78"/>
    <mergeCell ref="C88:O88"/>
    <mergeCell ref="C89:O89"/>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dimension ref="B1:P104"/>
  <sheetViews>
    <sheetView topLeftCell="A62" workbookViewId="0">
      <selection activeCell="O78" sqref="O78"/>
    </sheetView>
  </sheetViews>
  <sheetFormatPr baseColWidth="10" defaultColWidth="11.42578125" defaultRowHeight="12.75"/>
  <cols>
    <col min="1" max="2" width="3.42578125" style="53" customWidth="1"/>
    <col min="3" max="3" width="13.7109375" style="53" customWidth="1"/>
    <col min="4" max="4" width="18" style="53" customWidth="1"/>
    <col min="5" max="9" width="11.42578125" style="53"/>
    <col min="10" max="10" width="14" style="53" customWidth="1"/>
    <col min="11" max="11" width="11.5703125" style="53" customWidth="1"/>
    <col min="12" max="12" width="17.28515625" style="53" customWidth="1"/>
    <col min="13" max="14" width="11.42578125" style="53"/>
    <col min="15" max="15" width="20" style="53" customWidth="1"/>
    <col min="16" max="17" width="3.42578125" style="53" customWidth="1"/>
    <col min="18" max="16384" width="11.42578125" style="53"/>
  </cols>
  <sheetData>
    <row r="1" spans="2:16" ht="13.5" thickBot="1"/>
    <row r="2" spans="2:16" ht="14.25" thickTop="1" thickBot="1">
      <c r="B2" s="54"/>
      <c r="C2" s="55"/>
      <c r="D2" s="55"/>
      <c r="E2" s="55"/>
      <c r="F2" s="55"/>
      <c r="G2" s="55"/>
      <c r="H2" s="55"/>
      <c r="I2" s="55"/>
      <c r="J2" s="55"/>
      <c r="K2" s="55"/>
      <c r="L2" s="55"/>
      <c r="M2" s="55"/>
      <c r="N2" s="55"/>
      <c r="O2" s="55"/>
      <c r="P2" s="56"/>
    </row>
    <row r="3" spans="2:16" ht="15">
      <c r="B3" s="57"/>
      <c r="C3" s="375"/>
      <c r="D3" s="378"/>
      <c r="E3" s="378"/>
      <c r="F3" s="378"/>
      <c r="G3" s="378"/>
      <c r="H3" s="378"/>
      <c r="I3" s="378"/>
      <c r="J3" s="378"/>
      <c r="K3" s="379"/>
      <c r="L3" s="380" t="s">
        <v>210</v>
      </c>
      <c r="M3" s="382" t="s">
        <v>211</v>
      </c>
      <c r="N3" s="383"/>
      <c r="O3" s="384"/>
      <c r="P3" s="58"/>
    </row>
    <row r="4" spans="2:16" ht="15">
      <c r="B4" s="57"/>
      <c r="C4" s="376"/>
      <c r="D4" s="388" t="s">
        <v>212</v>
      </c>
      <c r="E4" s="388"/>
      <c r="F4" s="388"/>
      <c r="G4" s="388"/>
      <c r="H4" s="388"/>
      <c r="I4" s="388"/>
      <c r="J4" s="388"/>
      <c r="K4" s="389"/>
      <c r="L4" s="381"/>
      <c r="M4" s="385"/>
      <c r="N4" s="386"/>
      <c r="O4" s="387"/>
      <c r="P4" s="58"/>
    </row>
    <row r="5" spans="2:16" ht="15">
      <c r="B5" s="57"/>
      <c r="C5" s="376"/>
      <c r="D5" s="388" t="s">
        <v>213</v>
      </c>
      <c r="E5" s="388"/>
      <c r="F5" s="388"/>
      <c r="G5" s="388"/>
      <c r="H5" s="388"/>
      <c r="I5" s="388"/>
      <c r="J5" s="388"/>
      <c r="K5" s="389"/>
      <c r="L5" s="390" t="s">
        <v>139</v>
      </c>
      <c r="M5" s="392">
        <v>1</v>
      </c>
      <c r="N5" s="393"/>
      <c r="O5" s="394"/>
      <c r="P5" s="58"/>
    </row>
    <row r="6" spans="2:16" ht="15.75">
      <c r="B6" s="57"/>
      <c r="C6" s="376"/>
      <c r="D6" s="388" t="s">
        <v>214</v>
      </c>
      <c r="E6" s="388"/>
      <c r="F6" s="388"/>
      <c r="G6" s="388"/>
      <c r="H6" s="388"/>
      <c r="I6" s="388"/>
      <c r="J6" s="388"/>
      <c r="K6" s="389"/>
      <c r="L6" s="391"/>
      <c r="M6" s="395"/>
      <c r="N6" s="396"/>
      <c r="O6" s="397"/>
      <c r="P6" s="59"/>
    </row>
    <row r="7" spans="2:16" ht="15">
      <c r="B7" s="57"/>
      <c r="C7" s="376"/>
      <c r="D7" s="388" t="s">
        <v>215</v>
      </c>
      <c r="E7" s="388"/>
      <c r="F7" s="388"/>
      <c r="G7" s="388"/>
      <c r="H7" s="388"/>
      <c r="I7" s="388"/>
      <c r="J7" s="388"/>
      <c r="K7" s="389"/>
      <c r="L7" s="390" t="s">
        <v>140</v>
      </c>
      <c r="M7" s="399"/>
      <c r="N7" s="399" t="s">
        <v>141</v>
      </c>
      <c r="O7" s="401"/>
      <c r="P7" s="58"/>
    </row>
    <row r="8" spans="2:16" ht="15.75" thickBot="1">
      <c r="B8" s="57"/>
      <c r="C8" s="377"/>
      <c r="D8" s="409"/>
      <c r="E8" s="409"/>
      <c r="F8" s="409"/>
      <c r="G8" s="409"/>
      <c r="H8" s="409"/>
      <c r="I8" s="409"/>
      <c r="J8" s="409"/>
      <c r="K8" s="410"/>
      <c r="L8" s="398"/>
      <c r="M8" s="400"/>
      <c r="N8" s="400"/>
      <c r="O8" s="402"/>
      <c r="P8" s="61"/>
    </row>
    <row r="9" spans="2:16" ht="15" thickBot="1">
      <c r="B9" s="57"/>
      <c r="C9" s="368"/>
      <c r="D9" s="369"/>
      <c r="E9" s="369"/>
      <c r="F9" s="369"/>
      <c r="G9" s="369"/>
      <c r="H9" s="369"/>
      <c r="I9" s="369"/>
      <c r="J9" s="369"/>
      <c r="K9" s="369"/>
      <c r="L9" s="369"/>
      <c r="M9" s="369"/>
      <c r="N9" s="369"/>
      <c r="O9" s="370"/>
      <c r="P9" s="61"/>
    </row>
    <row r="10" spans="2:16" ht="15">
      <c r="B10" s="57"/>
      <c r="C10" s="176"/>
      <c r="D10" s="177"/>
      <c r="E10" s="177"/>
      <c r="F10" s="177"/>
      <c r="G10" s="177"/>
      <c r="H10" s="177"/>
      <c r="I10" s="178"/>
      <c r="J10" s="177"/>
      <c r="K10" s="177"/>
      <c r="L10" s="179" t="s">
        <v>142</v>
      </c>
      <c r="M10" s="180"/>
      <c r="N10" s="180"/>
      <c r="O10" s="181"/>
      <c r="P10" s="61"/>
    </row>
    <row r="11" spans="2:16" ht="15">
      <c r="B11" s="57"/>
      <c r="C11" s="182"/>
      <c r="D11" s="183"/>
      <c r="E11" s="183"/>
      <c r="F11" s="183"/>
      <c r="G11" s="183"/>
      <c r="H11" s="183"/>
      <c r="I11" s="184"/>
      <c r="J11" s="183"/>
      <c r="K11" s="183"/>
      <c r="L11" s="185"/>
      <c r="M11" s="186" t="s">
        <v>216</v>
      </c>
      <c r="N11" s="186" t="s">
        <v>217</v>
      </c>
      <c r="O11" s="187" t="s">
        <v>218</v>
      </c>
      <c r="P11" s="62"/>
    </row>
    <row r="12" spans="2:16" ht="12.75" customHeight="1">
      <c r="B12" s="57"/>
      <c r="C12" s="371" t="s">
        <v>219</v>
      </c>
      <c r="D12" s="372"/>
      <c r="E12" s="372"/>
      <c r="F12" s="372"/>
      <c r="G12" s="188"/>
      <c r="H12" s="183"/>
      <c r="I12" s="189"/>
      <c r="J12" s="373" t="s">
        <v>220</v>
      </c>
      <c r="K12" s="373"/>
      <c r="L12" s="190"/>
      <c r="M12" s="186"/>
      <c r="N12" s="186"/>
      <c r="O12" s="187"/>
      <c r="P12" s="61"/>
    </row>
    <row r="13" spans="2:16" ht="13.5" customHeight="1">
      <c r="B13" s="57"/>
      <c r="C13" s="191"/>
      <c r="D13" s="192"/>
      <c r="E13" s="192"/>
      <c r="F13" s="192"/>
      <c r="G13" s="188"/>
      <c r="H13" s="183"/>
      <c r="I13" s="189"/>
      <c r="J13" s="193"/>
      <c r="K13" s="193"/>
      <c r="L13" s="190"/>
      <c r="M13" s="186"/>
      <c r="N13" s="186"/>
      <c r="O13" s="187"/>
      <c r="P13" s="61"/>
    </row>
    <row r="14" spans="2:16" ht="15">
      <c r="B14" s="57"/>
      <c r="C14" s="194" t="s">
        <v>221</v>
      </c>
      <c r="D14" s="195"/>
      <c r="E14" s="374" t="s">
        <v>222</v>
      </c>
      <c r="F14" s="374"/>
      <c r="G14" s="374"/>
      <c r="H14" s="374"/>
      <c r="I14" s="195"/>
      <c r="J14" s="189"/>
      <c r="K14" s="196" t="s">
        <v>223</v>
      </c>
      <c r="L14" s="374" t="str">
        <f>'MATRIZ DE INFORMACION'!C5</f>
        <v>BOYACÁ</v>
      </c>
      <c r="M14" s="374"/>
      <c r="N14" s="374"/>
      <c r="O14" s="197"/>
      <c r="P14" s="61"/>
    </row>
    <row r="15" spans="2:16" ht="15" thickBot="1">
      <c r="B15" s="57"/>
      <c r="C15" s="198"/>
      <c r="D15" s="199"/>
      <c r="E15" s="200"/>
      <c r="F15" s="200"/>
      <c r="G15" s="200"/>
      <c r="H15" s="200"/>
      <c r="I15" s="199"/>
      <c r="J15" s="200"/>
      <c r="K15" s="199"/>
      <c r="L15" s="200"/>
      <c r="M15" s="414"/>
      <c r="N15" s="414"/>
      <c r="O15" s="415"/>
      <c r="P15" s="63"/>
    </row>
    <row r="16" spans="2:16" ht="15">
      <c r="B16" s="57"/>
      <c r="C16" s="201"/>
      <c r="D16" s="202"/>
      <c r="E16" s="203"/>
      <c r="F16" s="204"/>
      <c r="G16" s="205"/>
      <c r="H16" s="205"/>
      <c r="I16" s="204"/>
      <c r="J16" s="204"/>
      <c r="K16" s="204"/>
      <c r="L16" s="204"/>
      <c r="M16" s="204"/>
      <c r="N16" s="204"/>
      <c r="O16" s="206"/>
      <c r="P16" s="62"/>
    </row>
    <row r="17" spans="2:16" ht="13.5">
      <c r="B17" s="57"/>
      <c r="C17" s="416" t="s">
        <v>224</v>
      </c>
      <c r="D17" s="417"/>
      <c r="E17" s="417"/>
      <c r="F17" s="418" t="str">
        <f>'MATRIZ DE INFORMACION'!C3</f>
        <v>AUNAR ESFUERZOS PARA EL MEJORAMIENTO Y MANTENIMIENTO DE
VIAS RURALES EN EL MUNICIPIO DE RÁQUIRA DEPARTAMENTO DE BOYACA DEL
PROGRAMA COLOMBIA RURAL - NACIONAL</v>
      </c>
      <c r="G17" s="418"/>
      <c r="H17" s="418"/>
      <c r="I17" s="418"/>
      <c r="J17" s="418"/>
      <c r="K17" s="418"/>
      <c r="L17" s="418"/>
      <c r="M17" s="418"/>
      <c r="N17" s="418"/>
      <c r="O17" s="419"/>
      <c r="P17" s="65"/>
    </row>
    <row r="18" spans="2:16" ht="18" customHeight="1">
      <c r="B18" s="57"/>
      <c r="C18" s="416"/>
      <c r="D18" s="417"/>
      <c r="E18" s="417"/>
      <c r="F18" s="418"/>
      <c r="G18" s="418"/>
      <c r="H18" s="418"/>
      <c r="I18" s="418"/>
      <c r="J18" s="418"/>
      <c r="K18" s="418"/>
      <c r="L18" s="418"/>
      <c r="M18" s="418"/>
      <c r="N18" s="418"/>
      <c r="O18" s="419"/>
      <c r="P18" s="65"/>
    </row>
    <row r="19" spans="2:16" ht="15">
      <c r="B19" s="57"/>
      <c r="C19" s="207"/>
      <c r="D19" s="208"/>
      <c r="E19" s="209"/>
      <c r="F19" s="209"/>
      <c r="G19" s="209"/>
      <c r="H19" s="209"/>
      <c r="I19" s="209"/>
      <c r="J19" s="209"/>
      <c r="K19" s="209"/>
      <c r="L19" s="210"/>
      <c r="M19" s="210"/>
      <c r="N19" s="210"/>
      <c r="O19" s="211"/>
      <c r="P19" s="66"/>
    </row>
    <row r="20" spans="2:16" ht="15">
      <c r="B20" s="57"/>
      <c r="C20" s="207" t="s">
        <v>225</v>
      </c>
      <c r="D20" s="420" t="str">
        <f>'MATRIZ DE INFORMACION'!C6</f>
        <v>RÁQUIRA - LA COMUNIDAD - MIRQUE -  FIRITA PEÑA ABAJO SECTOR CONFIRTES -  FARFÁN - MUNICIPIO DE GUACHETA, CUNDINAMARCA.</v>
      </c>
      <c r="E20" s="420"/>
      <c r="F20" s="420"/>
      <c r="G20" s="420"/>
      <c r="H20" s="420"/>
      <c r="I20" s="420"/>
      <c r="J20" s="420"/>
      <c r="K20" s="203" t="s">
        <v>226</v>
      </c>
      <c r="L20" s="421" t="str">
        <f>'MATRIZ DE INFORMACION'!C8</f>
        <v>CASCO URBANO - RESGUARDO OCCIDENTE SECTOR LA COMUNIDAD - MIRQUE -  FIRITA PEÑA ABAJO SECTOR CONFIRTES -  FARFÁN - MUNICIPIO DE GUACHETA, CUNDINAMARCA.</v>
      </c>
      <c r="M20" s="421"/>
      <c r="N20" s="421"/>
      <c r="O20" s="422"/>
      <c r="P20" s="58"/>
    </row>
    <row r="21" spans="2:16" ht="15">
      <c r="B21" s="57"/>
      <c r="C21" s="207"/>
      <c r="D21" s="208"/>
      <c r="E21" s="209"/>
      <c r="F21" s="209"/>
      <c r="G21" s="209"/>
      <c r="H21" s="209"/>
      <c r="I21" s="209"/>
      <c r="J21" s="209"/>
      <c r="K21" s="209"/>
      <c r="L21" s="209"/>
      <c r="M21" s="209"/>
      <c r="N21" s="209"/>
      <c r="O21" s="212"/>
      <c r="P21" s="58"/>
    </row>
    <row r="22" spans="2:16" ht="15">
      <c r="B22" s="57"/>
      <c r="C22" s="207" t="s">
        <v>227</v>
      </c>
      <c r="D22" s="420" t="str">
        <f>'MATRIZ DE INFORMACION'!C4</f>
        <v>RÁQUIRA</v>
      </c>
      <c r="E22" s="420"/>
      <c r="F22" s="420"/>
      <c r="G22" s="420"/>
      <c r="H22" s="420"/>
      <c r="I22" s="420"/>
      <c r="J22" s="420"/>
      <c r="K22" s="213"/>
      <c r="L22" s="213"/>
      <c r="M22" s="213"/>
      <c r="N22" s="213"/>
      <c r="O22" s="214"/>
      <c r="P22" s="58"/>
    </row>
    <row r="23" spans="2:16" ht="15">
      <c r="B23" s="57"/>
      <c r="C23" s="207"/>
      <c r="D23" s="208"/>
      <c r="E23" s="215"/>
      <c r="F23" s="215"/>
      <c r="G23" s="215"/>
      <c r="H23" s="215"/>
      <c r="I23" s="215"/>
      <c r="J23" s="215"/>
      <c r="K23" s="215"/>
      <c r="L23" s="215"/>
      <c r="M23" s="215"/>
      <c r="N23" s="215"/>
      <c r="O23" s="216"/>
      <c r="P23" s="58"/>
    </row>
    <row r="24" spans="2:16" ht="15">
      <c r="B24" s="57"/>
      <c r="C24" s="207" t="s">
        <v>228</v>
      </c>
      <c r="D24" s="217"/>
      <c r="E24" s="213"/>
      <c r="F24" s="213"/>
      <c r="G24" s="213"/>
      <c r="H24" s="213"/>
      <c r="I24" s="213"/>
      <c r="J24" s="213"/>
      <c r="K24" s="213"/>
      <c r="L24" s="218" t="s">
        <v>229</v>
      </c>
      <c r="M24" s="219"/>
      <c r="N24" s="218" t="s">
        <v>141</v>
      </c>
      <c r="O24" s="220"/>
      <c r="P24" s="58"/>
    </row>
    <row r="25" spans="2:16" ht="15" thickBot="1">
      <c r="B25" s="57"/>
      <c r="C25" s="221"/>
      <c r="D25" s="204"/>
      <c r="E25" s="204"/>
      <c r="F25" s="204"/>
      <c r="G25" s="204"/>
      <c r="H25" s="204"/>
      <c r="I25" s="204"/>
      <c r="J25" s="204"/>
      <c r="K25" s="204"/>
      <c r="L25" s="204"/>
      <c r="M25" s="204"/>
      <c r="N25" s="204"/>
      <c r="O25" s="206"/>
      <c r="P25" s="58"/>
    </row>
    <row r="26" spans="2:16" ht="15.75" thickBot="1">
      <c r="B26" s="57"/>
      <c r="C26" s="411" t="s">
        <v>108</v>
      </c>
      <c r="D26" s="412"/>
      <c r="E26" s="412"/>
      <c r="F26" s="412"/>
      <c r="G26" s="412"/>
      <c r="H26" s="412"/>
      <c r="I26" s="412"/>
      <c r="J26" s="412"/>
      <c r="K26" s="412"/>
      <c r="L26" s="412"/>
      <c r="M26" s="412"/>
      <c r="N26" s="412"/>
      <c r="O26" s="413"/>
      <c r="P26" s="72"/>
    </row>
    <row r="27" spans="2:16" ht="15" thickBot="1">
      <c r="B27" s="57"/>
      <c r="C27" s="73"/>
      <c r="D27" s="60"/>
      <c r="E27" s="60"/>
      <c r="F27" s="60"/>
      <c r="G27" s="60"/>
      <c r="H27" s="60"/>
      <c r="I27" s="60"/>
      <c r="J27" s="60"/>
      <c r="K27" s="60"/>
      <c r="L27" s="60"/>
      <c r="M27" s="60"/>
      <c r="N27" s="60"/>
      <c r="O27" s="74"/>
      <c r="P27" s="58"/>
    </row>
    <row r="28" spans="2:16" ht="15">
      <c r="B28" s="57"/>
      <c r="C28" s="75" t="s">
        <v>143</v>
      </c>
      <c r="D28" s="423" t="s">
        <v>109</v>
      </c>
      <c r="E28" s="424"/>
      <c r="F28" s="424"/>
      <c r="G28" s="424"/>
      <c r="H28" s="424"/>
      <c r="I28" s="424"/>
      <c r="J28" s="424"/>
      <c r="K28" s="424"/>
      <c r="L28" s="425"/>
      <c r="M28" s="426" t="s">
        <v>110</v>
      </c>
      <c r="N28" s="427"/>
      <c r="O28" s="75" t="s">
        <v>5</v>
      </c>
      <c r="P28" s="76"/>
    </row>
    <row r="29" spans="2:16" ht="15" thickBot="1">
      <c r="B29" s="57"/>
      <c r="C29" s="77" t="s">
        <v>106</v>
      </c>
      <c r="D29" s="428" t="s">
        <v>194</v>
      </c>
      <c r="E29" s="429"/>
      <c r="F29" s="429"/>
      <c r="G29" s="429"/>
      <c r="H29" s="429"/>
      <c r="I29" s="429"/>
      <c r="J29" s="429"/>
      <c r="K29" s="429"/>
      <c r="L29" s="430"/>
      <c r="M29" s="428" t="s">
        <v>107</v>
      </c>
      <c r="N29" s="430"/>
      <c r="O29" s="78"/>
      <c r="P29" s="79"/>
    </row>
    <row r="30" spans="2:16">
      <c r="B30" s="57"/>
      <c r="C30" s="431" t="s">
        <v>111</v>
      </c>
      <c r="D30" s="432"/>
      <c r="E30" s="432"/>
      <c r="F30" s="432"/>
      <c r="G30" s="432"/>
      <c r="H30" s="432"/>
      <c r="I30" s="432"/>
      <c r="J30" s="432"/>
      <c r="K30" s="432"/>
      <c r="L30" s="432"/>
      <c r="M30" s="432"/>
      <c r="N30" s="432"/>
      <c r="O30" s="433"/>
      <c r="P30" s="80"/>
    </row>
    <row r="31" spans="2:16">
      <c r="B31" s="57"/>
      <c r="C31" s="434"/>
      <c r="D31" s="435"/>
      <c r="E31" s="435"/>
      <c r="F31" s="435"/>
      <c r="G31" s="435"/>
      <c r="H31" s="435"/>
      <c r="I31" s="435"/>
      <c r="J31" s="435"/>
      <c r="K31" s="435"/>
      <c r="L31" s="435"/>
      <c r="M31" s="435"/>
      <c r="N31" s="435"/>
      <c r="O31" s="436"/>
      <c r="P31" s="80"/>
    </row>
    <row r="32" spans="2:16" ht="13.5" thickBot="1">
      <c r="B32" s="57"/>
      <c r="C32" s="437"/>
      <c r="D32" s="438"/>
      <c r="E32" s="438"/>
      <c r="F32" s="438"/>
      <c r="G32" s="438"/>
      <c r="H32" s="438"/>
      <c r="I32" s="438"/>
      <c r="J32" s="438"/>
      <c r="K32" s="438"/>
      <c r="L32" s="438"/>
      <c r="M32" s="438"/>
      <c r="N32" s="438"/>
      <c r="O32" s="439"/>
      <c r="P32" s="80"/>
    </row>
    <row r="33" spans="2:16" ht="15">
      <c r="B33" s="57"/>
      <c r="C33" s="440" t="s">
        <v>109</v>
      </c>
      <c r="D33" s="441"/>
      <c r="E33" s="441"/>
      <c r="F33" s="441"/>
      <c r="G33" s="441"/>
      <c r="H33" s="441"/>
      <c r="I33" s="442"/>
      <c r="J33" s="443" t="s">
        <v>112</v>
      </c>
      <c r="K33" s="444"/>
      <c r="L33" s="81" t="s">
        <v>113</v>
      </c>
      <c r="M33" s="445" t="s">
        <v>114</v>
      </c>
      <c r="N33" s="442"/>
      <c r="O33" s="82" t="s">
        <v>115</v>
      </c>
      <c r="P33" s="83"/>
    </row>
    <row r="34" spans="2:16" ht="14.25">
      <c r="B34" s="57"/>
      <c r="C34" s="446" t="s">
        <v>195</v>
      </c>
      <c r="D34" s="447"/>
      <c r="E34" s="447"/>
      <c r="F34" s="447"/>
      <c r="G34" s="447"/>
      <c r="H34" s="447"/>
      <c r="I34" s="448"/>
      <c r="J34" s="449"/>
      <c r="K34" s="450"/>
      <c r="L34" s="169">
        <v>7592.404172871974</v>
      </c>
      <c r="M34" s="171"/>
      <c r="N34" s="125">
        <v>6.7500000000000004E-2</v>
      </c>
      <c r="O34" s="159">
        <f>L34/N34</f>
        <v>112480.06182032553</v>
      </c>
      <c r="P34" s="86"/>
    </row>
    <row r="35" spans="2:16" ht="14.25">
      <c r="B35" s="57"/>
      <c r="C35" s="446" t="s">
        <v>196</v>
      </c>
      <c r="D35" s="447"/>
      <c r="E35" s="447"/>
      <c r="F35" s="447"/>
      <c r="G35" s="447"/>
      <c r="H35" s="447"/>
      <c r="I35" s="448"/>
      <c r="J35" s="449"/>
      <c r="K35" s="450"/>
      <c r="L35" s="169">
        <v>8098.5644510634384</v>
      </c>
      <c r="M35" s="141"/>
      <c r="N35" s="170">
        <v>0.27</v>
      </c>
      <c r="O35" s="159">
        <f>L35/N35</f>
        <v>29994.683152086807</v>
      </c>
      <c r="P35" s="86"/>
    </row>
    <row r="36" spans="2:16" ht="14.25">
      <c r="B36" s="57"/>
      <c r="C36" s="446"/>
      <c r="D36" s="447"/>
      <c r="E36" s="447"/>
      <c r="F36" s="447"/>
      <c r="G36" s="447"/>
      <c r="H36" s="447"/>
      <c r="I36" s="448"/>
      <c r="J36" s="90"/>
      <c r="K36" s="89"/>
      <c r="L36" s="168"/>
      <c r="M36" s="171"/>
      <c r="N36" s="158"/>
      <c r="O36" s="159"/>
      <c r="P36" s="86"/>
    </row>
    <row r="37" spans="2:16" ht="15" thickBot="1">
      <c r="B37" s="57"/>
      <c r="C37" s="446" t="s">
        <v>116</v>
      </c>
      <c r="D37" s="447"/>
      <c r="E37" s="447"/>
      <c r="F37" s="447"/>
      <c r="G37" s="447"/>
      <c r="H37" s="447"/>
      <c r="I37" s="448"/>
      <c r="J37" s="453"/>
      <c r="K37" s="454"/>
      <c r="L37" s="91"/>
      <c r="M37" s="455">
        <v>0.05</v>
      </c>
      <c r="N37" s="456"/>
      <c r="O37" s="85">
        <f>M37*O66</f>
        <v>12757.828500000001</v>
      </c>
      <c r="P37" s="86"/>
    </row>
    <row r="38" spans="2:16" ht="15.75" thickBot="1">
      <c r="B38" s="57"/>
      <c r="C38" s="457" t="s">
        <v>117</v>
      </c>
      <c r="D38" s="458"/>
      <c r="E38" s="458"/>
      <c r="F38" s="458"/>
      <c r="G38" s="458"/>
      <c r="H38" s="458"/>
      <c r="I38" s="458"/>
      <c r="J38" s="458"/>
      <c r="K38" s="458"/>
      <c r="L38" s="458"/>
      <c r="M38" s="458"/>
      <c r="N38" s="459"/>
      <c r="O38" s="92">
        <f>ROUND(SUM(O34:O37),2)</f>
        <v>155232.57</v>
      </c>
      <c r="P38" s="93"/>
    </row>
    <row r="39" spans="2:16" ht="13.5" customHeight="1">
      <c r="B39" s="57"/>
      <c r="C39" s="431" t="s">
        <v>118</v>
      </c>
      <c r="D39" s="432"/>
      <c r="E39" s="432"/>
      <c r="F39" s="432"/>
      <c r="G39" s="432"/>
      <c r="H39" s="432"/>
      <c r="I39" s="432"/>
      <c r="J39" s="432"/>
      <c r="K39" s="432"/>
      <c r="L39" s="432"/>
      <c r="M39" s="432"/>
      <c r="N39" s="432"/>
      <c r="O39" s="433"/>
      <c r="P39" s="80"/>
    </row>
    <row r="40" spans="2:16">
      <c r="B40" s="57"/>
      <c r="C40" s="434"/>
      <c r="D40" s="435"/>
      <c r="E40" s="435"/>
      <c r="F40" s="435"/>
      <c r="G40" s="435"/>
      <c r="H40" s="435"/>
      <c r="I40" s="435"/>
      <c r="J40" s="435"/>
      <c r="K40" s="435"/>
      <c r="L40" s="435"/>
      <c r="M40" s="435"/>
      <c r="N40" s="435"/>
      <c r="O40" s="436"/>
      <c r="P40" s="80"/>
    </row>
    <row r="41" spans="2:16" ht="13.5" thickBot="1">
      <c r="B41" s="57"/>
      <c r="C41" s="437"/>
      <c r="D41" s="438"/>
      <c r="E41" s="438"/>
      <c r="F41" s="438"/>
      <c r="G41" s="438"/>
      <c r="H41" s="438"/>
      <c r="I41" s="438"/>
      <c r="J41" s="438"/>
      <c r="K41" s="438"/>
      <c r="L41" s="438"/>
      <c r="M41" s="438"/>
      <c r="N41" s="438"/>
      <c r="O41" s="439"/>
      <c r="P41" s="80"/>
    </row>
    <row r="42" spans="2:16" ht="15">
      <c r="B42" s="57"/>
      <c r="C42" s="440" t="s">
        <v>109</v>
      </c>
      <c r="D42" s="441"/>
      <c r="E42" s="441"/>
      <c r="F42" s="441"/>
      <c r="G42" s="441"/>
      <c r="H42" s="441"/>
      <c r="I42" s="441"/>
      <c r="J42" s="442"/>
      <c r="K42" s="94" t="s">
        <v>110</v>
      </c>
      <c r="L42" s="81" t="s">
        <v>5</v>
      </c>
      <c r="M42" s="445" t="s">
        <v>119</v>
      </c>
      <c r="N42" s="442"/>
      <c r="O42" s="82" t="s">
        <v>115</v>
      </c>
      <c r="P42" s="83"/>
    </row>
    <row r="43" spans="2:16" ht="15" customHeight="1">
      <c r="B43" s="57"/>
      <c r="C43" s="152"/>
      <c r="D43" s="131"/>
      <c r="E43" s="131"/>
      <c r="F43" s="131"/>
      <c r="G43" s="131"/>
      <c r="H43" s="131"/>
      <c r="I43" s="131"/>
      <c r="J43" s="143"/>
      <c r="K43" s="153"/>
      <c r="L43" s="154"/>
      <c r="M43" s="489"/>
      <c r="N43" s="490"/>
      <c r="O43" s="85"/>
      <c r="P43" s="86"/>
    </row>
    <row r="44" spans="2:16" ht="15" customHeight="1">
      <c r="B44" s="57"/>
      <c r="C44" s="152"/>
      <c r="D44" s="131"/>
      <c r="E44" s="131"/>
      <c r="F44" s="131"/>
      <c r="G44" s="131"/>
      <c r="H44" s="131"/>
      <c r="I44" s="131"/>
      <c r="J44" s="143"/>
      <c r="K44" s="155"/>
      <c r="L44" s="156"/>
      <c r="M44" s="489"/>
      <c r="N44" s="490"/>
      <c r="O44" s="85"/>
      <c r="P44" s="86"/>
    </row>
    <row r="45" spans="2:16" ht="15" customHeight="1">
      <c r="B45" s="57"/>
      <c r="C45" s="152"/>
      <c r="D45" s="131"/>
      <c r="E45" s="131"/>
      <c r="F45" s="131"/>
      <c r="G45" s="131"/>
      <c r="H45" s="131"/>
      <c r="I45" s="131"/>
      <c r="J45" s="143"/>
      <c r="K45" s="155"/>
      <c r="L45" s="156"/>
      <c r="M45" s="489"/>
      <c r="N45" s="490"/>
      <c r="O45" s="85"/>
      <c r="P45" s="86"/>
    </row>
    <row r="46" spans="2:16" ht="15" customHeight="1">
      <c r="B46" s="57"/>
      <c r="C46" s="152"/>
      <c r="D46" s="131"/>
      <c r="E46" s="131"/>
      <c r="F46" s="131"/>
      <c r="G46" s="131"/>
      <c r="H46" s="131"/>
      <c r="I46" s="131"/>
      <c r="J46" s="143"/>
      <c r="K46" s="162"/>
      <c r="L46" s="163"/>
      <c r="M46" s="489"/>
      <c r="N46" s="490"/>
      <c r="O46" s="85"/>
      <c r="P46" s="86"/>
    </row>
    <row r="47" spans="2:16" ht="15" thickBot="1">
      <c r="B47" s="57"/>
      <c r="C47" s="67"/>
      <c r="D47" s="68"/>
      <c r="E47" s="68"/>
      <c r="F47" s="68"/>
      <c r="G47" s="68"/>
      <c r="H47" s="68"/>
      <c r="I47" s="68"/>
      <c r="J47" s="145"/>
      <c r="K47" s="88"/>
      <c r="L47" s="95"/>
      <c r="M47" s="462"/>
      <c r="N47" s="463"/>
      <c r="O47" s="96"/>
      <c r="P47" s="86"/>
    </row>
    <row r="48" spans="2:16" ht="15.75" thickBot="1">
      <c r="B48" s="57"/>
      <c r="C48" s="457" t="s">
        <v>117</v>
      </c>
      <c r="D48" s="458"/>
      <c r="E48" s="458"/>
      <c r="F48" s="458"/>
      <c r="G48" s="458"/>
      <c r="H48" s="458"/>
      <c r="I48" s="458"/>
      <c r="J48" s="458"/>
      <c r="K48" s="458"/>
      <c r="L48" s="458"/>
      <c r="M48" s="458"/>
      <c r="N48" s="459"/>
      <c r="O48" s="97">
        <f>ROUND(SUM(O43:O47),2)</f>
        <v>0</v>
      </c>
      <c r="P48" s="86"/>
    </row>
    <row r="49" spans="2:16">
      <c r="B49" s="57"/>
      <c r="C49" s="431" t="s">
        <v>120</v>
      </c>
      <c r="D49" s="432"/>
      <c r="E49" s="432"/>
      <c r="F49" s="432"/>
      <c r="G49" s="432"/>
      <c r="H49" s="432"/>
      <c r="I49" s="432"/>
      <c r="J49" s="432"/>
      <c r="K49" s="432"/>
      <c r="L49" s="432"/>
      <c r="M49" s="432"/>
      <c r="N49" s="432"/>
      <c r="O49" s="433"/>
      <c r="P49" s="80"/>
    </row>
    <row r="50" spans="2:16">
      <c r="B50" s="57"/>
      <c r="C50" s="434"/>
      <c r="D50" s="435"/>
      <c r="E50" s="435"/>
      <c r="F50" s="435"/>
      <c r="G50" s="435"/>
      <c r="H50" s="435"/>
      <c r="I50" s="435"/>
      <c r="J50" s="435"/>
      <c r="K50" s="435"/>
      <c r="L50" s="435"/>
      <c r="M50" s="435"/>
      <c r="N50" s="435"/>
      <c r="O50" s="436"/>
      <c r="P50" s="80"/>
    </row>
    <row r="51" spans="2:16" ht="13.5" thickBot="1">
      <c r="B51" s="57"/>
      <c r="C51" s="437"/>
      <c r="D51" s="438"/>
      <c r="E51" s="438"/>
      <c r="F51" s="438"/>
      <c r="G51" s="438"/>
      <c r="H51" s="438"/>
      <c r="I51" s="438"/>
      <c r="J51" s="438"/>
      <c r="K51" s="438"/>
      <c r="L51" s="438"/>
      <c r="M51" s="438"/>
      <c r="N51" s="438"/>
      <c r="O51" s="439"/>
      <c r="P51" s="80"/>
    </row>
    <row r="52" spans="2:16" ht="17.25">
      <c r="B52" s="57"/>
      <c r="C52" s="440" t="s">
        <v>121</v>
      </c>
      <c r="D52" s="441"/>
      <c r="E52" s="441"/>
      <c r="F52" s="441"/>
      <c r="G52" s="441"/>
      <c r="H52" s="441"/>
      <c r="I52" s="441"/>
      <c r="J52" s="81" t="s">
        <v>144</v>
      </c>
      <c r="K52" s="98" t="s">
        <v>145</v>
      </c>
      <c r="L52" s="99" t="s">
        <v>146</v>
      </c>
      <c r="M52" s="445" t="s">
        <v>122</v>
      </c>
      <c r="N52" s="442"/>
      <c r="O52" s="82" t="s">
        <v>115</v>
      </c>
      <c r="P52" s="83"/>
    </row>
    <row r="53" spans="2:16" ht="14.25">
      <c r="B53" s="57"/>
      <c r="C53" s="164" t="s">
        <v>192</v>
      </c>
      <c r="D53" s="131"/>
      <c r="E53" s="131"/>
      <c r="F53" s="131"/>
      <c r="G53" s="131"/>
      <c r="H53" s="131"/>
      <c r="I53" s="131"/>
      <c r="J53" s="166">
        <v>30</v>
      </c>
      <c r="K53" s="167">
        <v>1</v>
      </c>
      <c r="L53" s="166">
        <f>J53*K53</f>
        <v>30</v>
      </c>
      <c r="M53" s="407" t="e">
        <f>'3P'!M53:N53</f>
        <v>#REF!</v>
      </c>
      <c r="N53" s="408"/>
      <c r="O53" s="85" t="e">
        <f>L53*M53</f>
        <v>#REF!</v>
      </c>
      <c r="P53" s="86"/>
    </row>
    <row r="54" spans="2:16" ht="14.25">
      <c r="B54" s="57"/>
      <c r="C54" s="165"/>
      <c r="D54" s="88"/>
      <c r="E54" s="88"/>
      <c r="F54" s="88"/>
      <c r="G54" s="88"/>
      <c r="H54" s="88"/>
      <c r="I54" s="88"/>
      <c r="J54" s="166"/>
      <c r="K54" s="167"/>
      <c r="L54" s="166"/>
      <c r="M54" s="407"/>
      <c r="N54" s="408"/>
      <c r="O54" s="85"/>
      <c r="P54" s="86"/>
    </row>
    <row r="55" spans="2:16" ht="14.25">
      <c r="B55" s="57"/>
      <c r="C55" s="165"/>
      <c r="D55" s="88"/>
      <c r="E55" s="88"/>
      <c r="F55" s="88"/>
      <c r="G55" s="88"/>
      <c r="H55" s="88"/>
      <c r="I55" s="88"/>
      <c r="J55" s="166"/>
      <c r="K55" s="167"/>
      <c r="L55" s="166"/>
      <c r="M55" s="407"/>
      <c r="N55" s="408"/>
      <c r="O55" s="85"/>
      <c r="P55" s="86"/>
    </row>
    <row r="56" spans="2:16" ht="15" thickBot="1">
      <c r="B56" s="57"/>
      <c r="C56" s="464"/>
      <c r="D56" s="465"/>
      <c r="E56" s="465"/>
      <c r="F56" s="465"/>
      <c r="G56" s="465"/>
      <c r="H56" s="465"/>
      <c r="I56" s="465"/>
      <c r="J56" s="100"/>
      <c r="K56" s="101"/>
      <c r="L56" s="100"/>
      <c r="M56" s="491"/>
      <c r="N56" s="492"/>
      <c r="O56" s="102"/>
      <c r="P56" s="86"/>
    </row>
    <row r="57" spans="2:16" ht="15.75" thickBot="1">
      <c r="B57" s="57"/>
      <c r="C57" s="457" t="s">
        <v>117</v>
      </c>
      <c r="D57" s="458"/>
      <c r="E57" s="458"/>
      <c r="F57" s="458"/>
      <c r="G57" s="458"/>
      <c r="H57" s="458"/>
      <c r="I57" s="458"/>
      <c r="J57" s="458"/>
      <c r="K57" s="458"/>
      <c r="L57" s="458"/>
      <c r="M57" s="458"/>
      <c r="N57" s="459"/>
      <c r="O57" s="92" t="e">
        <f>ROUND(SUM(O53:O56),2)</f>
        <v>#REF!</v>
      </c>
      <c r="P57" s="93"/>
    </row>
    <row r="58" spans="2:16">
      <c r="B58" s="57"/>
      <c r="C58" s="431" t="s">
        <v>123</v>
      </c>
      <c r="D58" s="432"/>
      <c r="E58" s="432"/>
      <c r="F58" s="432"/>
      <c r="G58" s="432"/>
      <c r="H58" s="432"/>
      <c r="I58" s="432"/>
      <c r="J58" s="432"/>
      <c r="K58" s="432"/>
      <c r="L58" s="432"/>
      <c r="M58" s="432"/>
      <c r="N58" s="432"/>
      <c r="O58" s="433"/>
      <c r="P58" s="80"/>
    </row>
    <row r="59" spans="2:16">
      <c r="B59" s="57"/>
      <c r="C59" s="434"/>
      <c r="D59" s="435"/>
      <c r="E59" s="435"/>
      <c r="F59" s="435"/>
      <c r="G59" s="435"/>
      <c r="H59" s="435"/>
      <c r="I59" s="435"/>
      <c r="J59" s="435"/>
      <c r="K59" s="435"/>
      <c r="L59" s="435"/>
      <c r="M59" s="435"/>
      <c r="N59" s="435"/>
      <c r="O59" s="436"/>
      <c r="P59" s="80"/>
    </row>
    <row r="60" spans="2:16" ht="13.5" thickBot="1">
      <c r="B60" s="57"/>
      <c r="C60" s="437"/>
      <c r="D60" s="438"/>
      <c r="E60" s="438"/>
      <c r="F60" s="438"/>
      <c r="G60" s="438"/>
      <c r="H60" s="438"/>
      <c r="I60" s="438"/>
      <c r="J60" s="438"/>
      <c r="K60" s="438"/>
      <c r="L60" s="438"/>
      <c r="M60" s="438"/>
      <c r="N60" s="438"/>
      <c r="O60" s="439"/>
      <c r="P60" s="80"/>
    </row>
    <row r="61" spans="2:16" ht="30">
      <c r="B61" s="57"/>
      <c r="C61" s="440" t="s">
        <v>124</v>
      </c>
      <c r="D61" s="441"/>
      <c r="E61" s="441"/>
      <c r="F61" s="441"/>
      <c r="G61" s="441"/>
      <c r="H61" s="441"/>
      <c r="I61" s="441"/>
      <c r="J61" s="81" t="s">
        <v>125</v>
      </c>
      <c r="K61" s="103" t="s">
        <v>147</v>
      </c>
      <c r="L61" s="104" t="s">
        <v>126</v>
      </c>
      <c r="M61" s="460" t="s">
        <v>114</v>
      </c>
      <c r="N61" s="461"/>
      <c r="O61" s="105" t="s">
        <v>115</v>
      </c>
      <c r="P61" s="106"/>
    </row>
    <row r="62" spans="2:16" ht="14.25">
      <c r="B62" s="57"/>
      <c r="C62" s="151" t="s">
        <v>165</v>
      </c>
      <c r="D62" s="108"/>
      <c r="E62" s="108"/>
      <c r="F62" s="108"/>
      <c r="G62" s="108"/>
      <c r="H62" s="108"/>
      <c r="I62" s="108"/>
      <c r="J62" s="109">
        <f>L62/K62*100</f>
        <v>74478.133333333331</v>
      </c>
      <c r="K62" s="110">
        <v>185</v>
      </c>
      <c r="L62" s="111">
        <v>137784.54666666666</v>
      </c>
      <c r="M62" s="160"/>
      <c r="N62" s="161">
        <v>0.54</v>
      </c>
      <c r="O62" s="112">
        <f>L62/N62</f>
        <v>255156.56790123455</v>
      </c>
      <c r="P62" s="113"/>
    </row>
    <row r="63" spans="2:16" ht="14.25">
      <c r="B63" s="57"/>
      <c r="C63" s="151"/>
      <c r="D63" s="108"/>
      <c r="E63" s="108"/>
      <c r="F63" s="108"/>
      <c r="G63" s="108"/>
      <c r="H63" s="108"/>
      <c r="I63" s="108"/>
      <c r="J63" s="109"/>
      <c r="K63" s="110"/>
      <c r="L63" s="111"/>
      <c r="M63" s="160"/>
      <c r="N63" s="161"/>
      <c r="O63" s="112"/>
      <c r="P63" s="113"/>
    </row>
    <row r="64" spans="2:16" ht="14.25">
      <c r="B64" s="57"/>
      <c r="C64" s="107"/>
      <c r="D64" s="108"/>
      <c r="E64" s="108"/>
      <c r="F64" s="108"/>
      <c r="G64" s="108"/>
      <c r="H64" s="108"/>
      <c r="I64" s="108"/>
      <c r="J64" s="109"/>
      <c r="K64" s="110"/>
      <c r="L64" s="111"/>
      <c r="M64" s="468"/>
      <c r="N64" s="469"/>
      <c r="O64" s="112"/>
      <c r="P64" s="113"/>
    </row>
    <row r="65" spans="2:16" ht="15" thickBot="1">
      <c r="B65" s="57"/>
      <c r="C65" s="464"/>
      <c r="D65" s="465"/>
      <c r="E65" s="465"/>
      <c r="F65" s="465"/>
      <c r="G65" s="465"/>
      <c r="H65" s="465"/>
      <c r="I65" s="465"/>
      <c r="J65" s="100"/>
      <c r="K65" s="101"/>
      <c r="L65" s="100"/>
      <c r="M65" s="462"/>
      <c r="N65" s="463"/>
      <c r="O65" s="102"/>
      <c r="P65" s="86"/>
    </row>
    <row r="66" spans="2:16" ht="15.75" thickBot="1">
      <c r="B66" s="57"/>
      <c r="C66" s="457" t="s">
        <v>117</v>
      </c>
      <c r="D66" s="458"/>
      <c r="E66" s="458"/>
      <c r="F66" s="458"/>
      <c r="G66" s="458"/>
      <c r="H66" s="458"/>
      <c r="I66" s="458"/>
      <c r="J66" s="458"/>
      <c r="K66" s="458"/>
      <c r="L66" s="458"/>
      <c r="M66" s="458"/>
      <c r="N66" s="459"/>
      <c r="O66" s="97">
        <f>ROUND(SUM(O62:O65),2)</f>
        <v>255156.57</v>
      </c>
      <c r="P66" s="86"/>
    </row>
    <row r="67" spans="2:16" ht="15" thickBot="1">
      <c r="B67" s="57"/>
      <c r="C67" s="73"/>
      <c r="D67" s="60"/>
      <c r="E67" s="60"/>
      <c r="F67" s="60"/>
      <c r="G67" s="60"/>
      <c r="H67" s="60"/>
      <c r="I67" s="60"/>
      <c r="J67" s="60"/>
      <c r="K67" s="60"/>
      <c r="L67" s="60"/>
      <c r="M67" s="60"/>
      <c r="N67" s="60"/>
      <c r="O67" s="74"/>
      <c r="P67" s="58"/>
    </row>
    <row r="68" spans="2:16" ht="15.75" thickBot="1">
      <c r="B68" s="57"/>
      <c r="C68" s="470" t="s">
        <v>127</v>
      </c>
      <c r="D68" s="471"/>
      <c r="E68" s="471"/>
      <c r="F68" s="471"/>
      <c r="G68" s="471"/>
      <c r="H68" s="471"/>
      <c r="I68" s="471"/>
      <c r="J68" s="471"/>
      <c r="K68" s="471"/>
      <c r="L68" s="471"/>
      <c r="M68" s="471"/>
      <c r="N68" s="472"/>
      <c r="O68" s="114" t="e">
        <f>O38+O48+O57+O66</f>
        <v>#REF!</v>
      </c>
      <c r="P68" s="115"/>
    </row>
    <row r="69" spans="2:16">
      <c r="B69" s="57"/>
      <c r="C69" s="431" t="s">
        <v>128</v>
      </c>
      <c r="D69" s="432"/>
      <c r="E69" s="432"/>
      <c r="F69" s="432"/>
      <c r="G69" s="432"/>
      <c r="H69" s="432"/>
      <c r="I69" s="432"/>
      <c r="J69" s="432"/>
      <c r="K69" s="432"/>
      <c r="L69" s="432"/>
      <c r="M69" s="432"/>
      <c r="N69" s="432"/>
      <c r="O69" s="433"/>
      <c r="P69" s="80"/>
    </row>
    <row r="70" spans="2:16">
      <c r="B70" s="57"/>
      <c r="C70" s="434"/>
      <c r="D70" s="435"/>
      <c r="E70" s="435"/>
      <c r="F70" s="435"/>
      <c r="G70" s="435"/>
      <c r="H70" s="435"/>
      <c r="I70" s="435"/>
      <c r="J70" s="435"/>
      <c r="K70" s="435"/>
      <c r="L70" s="435"/>
      <c r="M70" s="435"/>
      <c r="N70" s="435"/>
      <c r="O70" s="436"/>
      <c r="P70" s="80"/>
    </row>
    <row r="71" spans="2:16" ht="13.5" thickBot="1">
      <c r="B71" s="57"/>
      <c r="C71" s="437"/>
      <c r="D71" s="438"/>
      <c r="E71" s="438"/>
      <c r="F71" s="438"/>
      <c r="G71" s="438"/>
      <c r="H71" s="438"/>
      <c r="I71" s="438"/>
      <c r="J71" s="438"/>
      <c r="K71" s="438"/>
      <c r="L71" s="438"/>
      <c r="M71" s="438"/>
      <c r="N71" s="438"/>
      <c r="O71" s="439"/>
      <c r="P71" s="80"/>
    </row>
    <row r="72" spans="2:16" ht="15">
      <c r="B72" s="57"/>
      <c r="C72" s="440" t="s">
        <v>129</v>
      </c>
      <c r="D72" s="441"/>
      <c r="E72" s="441"/>
      <c r="F72" s="441"/>
      <c r="G72" s="441"/>
      <c r="H72" s="441"/>
      <c r="I72" s="441"/>
      <c r="J72" s="98"/>
      <c r="K72" s="116"/>
      <c r="L72" s="104" t="s">
        <v>130</v>
      </c>
      <c r="M72" s="460" t="s">
        <v>131</v>
      </c>
      <c r="N72" s="461"/>
      <c r="O72" s="105"/>
      <c r="P72" s="106"/>
    </row>
    <row r="73" spans="2:16" ht="14.25">
      <c r="B73" s="57"/>
      <c r="C73" s="473" t="s">
        <v>132</v>
      </c>
      <c r="D73" s="474"/>
      <c r="E73" s="474"/>
      <c r="F73" s="474"/>
      <c r="G73" s="474"/>
      <c r="H73" s="474"/>
      <c r="I73" s="474"/>
      <c r="J73" s="117"/>
      <c r="K73" s="118"/>
      <c r="L73" s="119">
        <v>0.2</v>
      </c>
      <c r="M73" s="466" t="e">
        <f>ROUND($O$68*L73,2)</f>
        <v>#REF!</v>
      </c>
      <c r="N73" s="467"/>
      <c r="O73" s="85"/>
      <c r="P73" s="86"/>
    </row>
    <row r="74" spans="2:16" ht="14.25">
      <c r="B74" s="57"/>
      <c r="C74" s="87" t="s">
        <v>133</v>
      </c>
      <c r="D74" s="88"/>
      <c r="E74" s="88"/>
      <c r="F74" s="88"/>
      <c r="G74" s="88"/>
      <c r="H74" s="88"/>
      <c r="I74" s="88"/>
      <c r="J74" s="117"/>
      <c r="K74" s="118"/>
      <c r="L74" s="119">
        <v>0.05</v>
      </c>
      <c r="M74" s="466" t="e">
        <f t="shared" ref="M74:M75" si="0">ROUND($O$68*L74,2)</f>
        <v>#REF!</v>
      </c>
      <c r="N74" s="467"/>
      <c r="O74" s="85"/>
      <c r="P74" s="86"/>
    </row>
    <row r="75" spans="2:16" ht="15" thickBot="1">
      <c r="B75" s="57"/>
      <c r="C75" s="67" t="s">
        <v>134</v>
      </c>
      <c r="D75" s="68"/>
      <c r="E75" s="68"/>
      <c r="F75" s="68"/>
      <c r="G75" s="68"/>
      <c r="H75" s="68"/>
      <c r="I75" s="68"/>
      <c r="J75" s="120"/>
      <c r="K75" s="121"/>
      <c r="L75" s="119">
        <v>0.05</v>
      </c>
      <c r="M75" s="466" t="e">
        <f t="shared" si="0"/>
        <v>#REF!</v>
      </c>
      <c r="N75" s="467"/>
      <c r="O75" s="85"/>
      <c r="P75" s="86"/>
    </row>
    <row r="76" spans="2:16" ht="15.75" thickBot="1">
      <c r="B76" s="57"/>
      <c r="C76" s="457" t="s">
        <v>117</v>
      </c>
      <c r="D76" s="458"/>
      <c r="E76" s="458"/>
      <c r="F76" s="458"/>
      <c r="G76" s="458"/>
      <c r="H76" s="458"/>
      <c r="I76" s="458"/>
      <c r="J76" s="458"/>
      <c r="K76" s="458"/>
      <c r="L76" s="458"/>
      <c r="M76" s="458"/>
      <c r="N76" s="459"/>
      <c r="O76" s="122" t="e">
        <f>M73+M74+M75</f>
        <v>#REF!</v>
      </c>
      <c r="P76" s="123"/>
    </row>
    <row r="77" spans="2:16" ht="15" thickBot="1">
      <c r="B77" s="57"/>
      <c r="C77" s="73"/>
      <c r="D77" s="60"/>
      <c r="E77" s="60"/>
      <c r="F77" s="60"/>
      <c r="G77" s="60"/>
      <c r="H77" s="60"/>
      <c r="I77" s="60"/>
      <c r="J77" s="60"/>
      <c r="K77" s="60"/>
      <c r="L77" s="60"/>
      <c r="M77" s="60"/>
      <c r="N77" s="60"/>
      <c r="O77" s="74"/>
      <c r="P77" s="58"/>
    </row>
    <row r="78" spans="2:16" ht="15.75" thickBot="1">
      <c r="B78" s="57"/>
      <c r="C78" s="470" t="s">
        <v>148</v>
      </c>
      <c r="D78" s="471"/>
      <c r="E78" s="471"/>
      <c r="F78" s="471"/>
      <c r="G78" s="471"/>
      <c r="H78" s="471"/>
      <c r="I78" s="471"/>
      <c r="J78" s="471"/>
      <c r="K78" s="471"/>
      <c r="L78" s="471"/>
      <c r="M78" s="471"/>
      <c r="N78" s="472"/>
      <c r="O78" s="124" t="e">
        <f>ROUND(O68+O76,0)</f>
        <v>#REF!</v>
      </c>
      <c r="P78" s="123"/>
    </row>
    <row r="79" spans="2:16" ht="14.25">
      <c r="B79" s="57"/>
      <c r="C79" s="69"/>
      <c r="D79" s="70"/>
      <c r="E79" s="70"/>
      <c r="F79" s="70"/>
      <c r="G79" s="70"/>
      <c r="H79" s="70"/>
      <c r="I79" s="70"/>
      <c r="J79" s="70"/>
      <c r="K79" s="70"/>
      <c r="L79" s="70"/>
      <c r="M79" s="70"/>
      <c r="N79" s="70"/>
      <c r="O79" s="71"/>
      <c r="P79" s="58"/>
    </row>
    <row r="80" spans="2:16" ht="14.25">
      <c r="B80" s="57"/>
      <c r="C80" s="73"/>
      <c r="D80" s="60"/>
      <c r="E80" s="60"/>
      <c r="F80" s="60"/>
      <c r="G80" s="60"/>
      <c r="H80" s="60"/>
      <c r="I80" s="60"/>
      <c r="J80" s="60"/>
      <c r="K80" s="60"/>
      <c r="L80" s="60"/>
      <c r="M80" s="60"/>
      <c r="N80" s="60"/>
      <c r="O80" s="74"/>
      <c r="P80" s="58"/>
    </row>
    <row r="81" spans="2:16" ht="14.25">
      <c r="B81" s="57"/>
      <c r="C81" s="73"/>
      <c r="D81" s="60"/>
      <c r="E81" s="60"/>
      <c r="F81" s="60"/>
      <c r="G81" s="60"/>
      <c r="H81" s="60"/>
      <c r="I81" s="60"/>
      <c r="J81" s="60"/>
      <c r="K81" s="60"/>
      <c r="L81" s="60"/>
      <c r="M81" s="60"/>
      <c r="N81" s="60"/>
      <c r="O81" s="74"/>
      <c r="P81" s="58"/>
    </row>
    <row r="82" spans="2:16" ht="14.25">
      <c r="B82" s="57"/>
      <c r="C82" s="73"/>
      <c r="D82" s="60"/>
      <c r="E82" s="60"/>
      <c r="F82" s="60"/>
      <c r="G82" s="60"/>
      <c r="H82" s="125" t="s">
        <v>135</v>
      </c>
      <c r="I82" s="125"/>
      <c r="J82" s="125"/>
      <c r="K82" s="125"/>
      <c r="L82" s="60"/>
      <c r="M82" s="60"/>
      <c r="N82" s="60"/>
      <c r="O82" s="74"/>
      <c r="P82" s="58"/>
    </row>
    <row r="83" spans="2:16" ht="15">
      <c r="B83" s="57"/>
      <c r="C83" s="73"/>
      <c r="D83" s="60"/>
      <c r="E83" s="60"/>
      <c r="F83" s="60"/>
      <c r="G83" s="60"/>
      <c r="H83" s="125" t="s">
        <v>136</v>
      </c>
      <c r="I83" s="60"/>
      <c r="J83" s="60"/>
      <c r="K83" s="60"/>
      <c r="L83" s="60"/>
      <c r="M83" s="60"/>
      <c r="N83" s="60"/>
      <c r="O83" s="74"/>
      <c r="P83" s="126"/>
    </row>
    <row r="84" spans="2:16" ht="15">
      <c r="B84" s="57"/>
      <c r="C84" s="73"/>
      <c r="D84" s="60"/>
      <c r="E84" s="60"/>
      <c r="F84" s="60"/>
      <c r="G84" s="60"/>
      <c r="H84" s="125" t="s">
        <v>137</v>
      </c>
      <c r="I84" s="60"/>
      <c r="J84" s="60"/>
      <c r="K84" s="60"/>
      <c r="L84" s="60"/>
      <c r="M84" s="60"/>
      <c r="N84" s="60"/>
      <c r="O84" s="74"/>
      <c r="P84" s="126"/>
    </row>
    <row r="85" spans="2:16" ht="14.25">
      <c r="B85" s="57"/>
      <c r="C85" s="64"/>
      <c r="D85" s="127"/>
      <c r="E85" s="127"/>
      <c r="F85" s="127"/>
      <c r="G85" s="127"/>
      <c r="H85" s="125" t="s">
        <v>149</v>
      </c>
      <c r="I85" s="127"/>
      <c r="J85" s="127"/>
      <c r="K85" s="127"/>
      <c r="L85" s="127"/>
      <c r="M85" s="127"/>
      <c r="N85" s="127"/>
      <c r="O85" s="128"/>
      <c r="P85" s="129"/>
    </row>
    <row r="86" spans="2:16" ht="14.25">
      <c r="B86" s="57"/>
      <c r="C86" s="73"/>
      <c r="D86" s="60"/>
      <c r="E86" s="60"/>
      <c r="F86" s="60"/>
      <c r="G86" s="60"/>
      <c r="H86" s="60" t="s">
        <v>138</v>
      </c>
      <c r="I86" s="60"/>
      <c r="J86" s="60"/>
      <c r="K86" s="60"/>
      <c r="L86" s="60"/>
      <c r="M86" s="60"/>
      <c r="N86" s="60"/>
      <c r="O86" s="74"/>
      <c r="P86" s="58"/>
    </row>
    <row r="87" spans="2:16" ht="15">
      <c r="B87" s="57"/>
      <c r="C87" s="130" t="s">
        <v>150</v>
      </c>
      <c r="D87" s="131"/>
      <c r="E87" s="131"/>
      <c r="F87" s="131"/>
      <c r="G87" s="131"/>
      <c r="H87" s="131"/>
      <c r="I87" s="131"/>
      <c r="J87" s="131"/>
      <c r="K87" s="131"/>
      <c r="L87" s="131"/>
      <c r="M87" s="131"/>
      <c r="N87" s="131"/>
      <c r="O87" s="132"/>
      <c r="P87" s="58"/>
    </row>
    <row r="88" spans="2:16" ht="14.25">
      <c r="B88" s="57"/>
      <c r="C88" s="481"/>
      <c r="D88" s="482"/>
      <c r="E88" s="482"/>
      <c r="F88" s="482"/>
      <c r="G88" s="482"/>
      <c r="H88" s="482"/>
      <c r="I88" s="482"/>
      <c r="J88" s="482"/>
      <c r="K88" s="482"/>
      <c r="L88" s="482"/>
      <c r="M88" s="482"/>
      <c r="N88" s="482"/>
      <c r="O88" s="483"/>
      <c r="P88" s="129"/>
    </row>
    <row r="89" spans="2:16" ht="14.25">
      <c r="B89" s="57"/>
      <c r="C89" s="481"/>
      <c r="D89" s="482"/>
      <c r="E89" s="482"/>
      <c r="F89" s="482"/>
      <c r="G89" s="482"/>
      <c r="H89" s="482"/>
      <c r="I89" s="482"/>
      <c r="J89" s="482"/>
      <c r="K89" s="482"/>
      <c r="L89" s="482"/>
      <c r="M89" s="482"/>
      <c r="N89" s="482"/>
      <c r="O89" s="483"/>
      <c r="P89" s="129"/>
    </row>
    <row r="90" spans="2:16" ht="14.25">
      <c r="B90" s="57"/>
      <c r="C90" s="64"/>
      <c r="D90" s="127"/>
      <c r="E90" s="127"/>
      <c r="F90" s="127"/>
      <c r="G90" s="127"/>
      <c r="H90" s="127"/>
      <c r="I90" s="127"/>
      <c r="J90" s="127"/>
      <c r="K90" s="127"/>
      <c r="L90" s="127"/>
      <c r="M90" s="127"/>
      <c r="N90" s="127"/>
      <c r="O90" s="128"/>
      <c r="P90" s="129"/>
    </row>
    <row r="91" spans="2:16" ht="15">
      <c r="B91" s="57"/>
      <c r="C91" s="133" t="s">
        <v>151</v>
      </c>
      <c r="D91" s="127"/>
      <c r="E91" s="127"/>
      <c r="F91" s="127"/>
      <c r="G91" s="127"/>
      <c r="H91" s="127"/>
      <c r="I91" s="127"/>
      <c r="J91" s="127"/>
      <c r="K91" s="127"/>
      <c r="L91" s="127"/>
      <c r="M91" s="127"/>
      <c r="N91" s="127"/>
      <c r="O91" s="128"/>
      <c r="P91" s="129"/>
    </row>
    <row r="92" spans="2:16" ht="12.75" customHeight="1">
      <c r="B92" s="57"/>
      <c r="C92" s="484" t="s">
        <v>152</v>
      </c>
      <c r="D92" s="485"/>
      <c r="E92" s="485"/>
      <c r="F92" s="485"/>
      <c r="G92" s="485"/>
      <c r="H92" s="485"/>
      <c r="I92" s="485"/>
      <c r="J92" s="485"/>
      <c r="K92" s="485"/>
      <c r="L92" s="485"/>
      <c r="M92" s="485"/>
      <c r="N92" s="485"/>
      <c r="O92" s="486"/>
      <c r="P92" s="134"/>
    </row>
    <row r="93" spans="2:16">
      <c r="B93" s="57"/>
      <c r="C93" s="484"/>
      <c r="D93" s="485"/>
      <c r="E93" s="485"/>
      <c r="F93" s="485"/>
      <c r="G93" s="485"/>
      <c r="H93" s="485"/>
      <c r="I93" s="485"/>
      <c r="J93" s="485"/>
      <c r="K93" s="485"/>
      <c r="L93" s="485"/>
      <c r="M93" s="485"/>
      <c r="N93" s="485"/>
      <c r="O93" s="486"/>
      <c r="P93" s="134"/>
    </row>
    <row r="94" spans="2:16" ht="12.95" customHeight="1">
      <c r="B94" s="57"/>
      <c r="C94" s="484" t="s">
        <v>153</v>
      </c>
      <c r="D94" s="485"/>
      <c r="E94" s="485"/>
      <c r="F94" s="485"/>
      <c r="G94" s="485"/>
      <c r="H94" s="485"/>
      <c r="I94" s="485"/>
      <c r="J94" s="485"/>
      <c r="K94" s="485"/>
      <c r="L94" s="485"/>
      <c r="M94" s="485"/>
      <c r="N94" s="485"/>
      <c r="O94" s="486"/>
      <c r="P94" s="134"/>
    </row>
    <row r="95" spans="2:16">
      <c r="B95" s="57"/>
      <c r="C95" s="484"/>
      <c r="D95" s="485"/>
      <c r="E95" s="485"/>
      <c r="F95" s="485"/>
      <c r="G95" s="485"/>
      <c r="H95" s="485"/>
      <c r="I95" s="485"/>
      <c r="J95" s="485"/>
      <c r="K95" s="485"/>
      <c r="L95" s="485"/>
      <c r="M95" s="485"/>
      <c r="N95" s="485"/>
      <c r="O95" s="486"/>
      <c r="P95" s="134"/>
    </row>
    <row r="96" spans="2:16" ht="14.25">
      <c r="B96" s="57"/>
      <c r="C96" s="64"/>
      <c r="D96" s="127"/>
      <c r="E96" s="127"/>
      <c r="F96" s="127"/>
      <c r="G96" s="127"/>
      <c r="H96" s="127"/>
      <c r="I96" s="127"/>
      <c r="J96" s="127"/>
      <c r="K96" s="127"/>
      <c r="L96" s="127"/>
      <c r="M96" s="127"/>
      <c r="N96" s="127"/>
      <c r="O96" s="128"/>
      <c r="P96" s="129"/>
    </row>
    <row r="97" spans="2:16" ht="14.25">
      <c r="B97" s="57"/>
      <c r="C97" s="73"/>
      <c r="D97" s="60"/>
      <c r="E97" s="60"/>
      <c r="F97" s="60"/>
      <c r="G97" s="60"/>
      <c r="H97" s="125" t="s">
        <v>135</v>
      </c>
      <c r="I97" s="60"/>
      <c r="J97" s="60"/>
      <c r="K97" s="60"/>
      <c r="L97" s="60"/>
      <c r="M97" s="60"/>
      <c r="N97" s="60"/>
      <c r="O97" s="74"/>
      <c r="P97" s="58"/>
    </row>
    <row r="98" spans="2:16" ht="14.25">
      <c r="B98" s="57"/>
      <c r="C98" s="73"/>
      <c r="D98" s="60"/>
      <c r="E98" s="60"/>
      <c r="F98" s="60"/>
      <c r="G98" s="60"/>
      <c r="H98" s="60" t="s">
        <v>136</v>
      </c>
      <c r="I98" s="88"/>
      <c r="J98" s="88"/>
      <c r="K98" s="88"/>
      <c r="L98" s="60"/>
      <c r="M98" s="60"/>
      <c r="N98" s="60"/>
      <c r="O98" s="74"/>
      <c r="P98" s="58"/>
    </row>
    <row r="99" spans="2:16" ht="14.25">
      <c r="B99" s="57"/>
      <c r="C99" s="73"/>
      <c r="D99" s="60"/>
      <c r="E99" s="60"/>
      <c r="F99" s="60"/>
      <c r="G99" s="60"/>
      <c r="H99" s="60" t="s">
        <v>154</v>
      </c>
      <c r="I99" s="135"/>
      <c r="J99" s="135"/>
      <c r="K99" s="135"/>
      <c r="L99" s="60"/>
      <c r="M99" s="60"/>
      <c r="N99" s="60"/>
      <c r="O99" s="74"/>
      <c r="P99" s="58"/>
    </row>
    <row r="100" spans="2:16" ht="14.25">
      <c r="B100" s="57"/>
      <c r="C100" s="136"/>
      <c r="D100" s="127"/>
      <c r="E100" s="127"/>
      <c r="F100" s="127"/>
      <c r="G100" s="127"/>
      <c r="H100" s="60" t="s">
        <v>149</v>
      </c>
      <c r="I100" s="60"/>
      <c r="J100" s="60"/>
      <c r="K100" s="60"/>
      <c r="L100" s="127"/>
      <c r="M100" s="127"/>
      <c r="N100" s="127"/>
      <c r="O100" s="128"/>
      <c r="P100" s="129"/>
    </row>
    <row r="101" spans="2:16" ht="17.25" customHeight="1">
      <c r="B101" s="57"/>
      <c r="C101" s="136"/>
      <c r="D101" s="135"/>
      <c r="E101" s="135"/>
      <c r="F101" s="60"/>
      <c r="G101" s="60"/>
      <c r="H101" s="60"/>
      <c r="I101" s="60"/>
      <c r="J101" s="60"/>
      <c r="K101" s="475"/>
      <c r="L101" s="475"/>
      <c r="M101" s="475"/>
      <c r="N101" s="475"/>
      <c r="O101" s="476"/>
      <c r="P101" s="137"/>
    </row>
    <row r="102" spans="2:16" ht="18.75" customHeight="1" thickBot="1">
      <c r="B102" s="57"/>
      <c r="C102" s="479"/>
      <c r="D102" s="480"/>
      <c r="E102" s="480"/>
      <c r="F102" s="101"/>
      <c r="G102" s="101"/>
      <c r="H102" s="101"/>
      <c r="I102" s="101"/>
      <c r="J102" s="101"/>
      <c r="K102" s="477"/>
      <c r="L102" s="477"/>
      <c r="M102" s="477"/>
      <c r="N102" s="477"/>
      <c r="O102" s="478"/>
      <c r="P102" s="137"/>
    </row>
    <row r="103" spans="2:16" ht="13.5" thickBot="1">
      <c r="B103" s="138"/>
      <c r="C103" s="139"/>
      <c r="D103" s="139"/>
      <c r="E103" s="139"/>
      <c r="F103" s="139"/>
      <c r="G103" s="139"/>
      <c r="H103" s="139"/>
      <c r="I103" s="139"/>
      <c r="J103" s="139"/>
      <c r="K103" s="139"/>
      <c r="L103" s="139"/>
      <c r="M103" s="139"/>
      <c r="N103" s="139"/>
      <c r="O103" s="139"/>
      <c r="P103" s="140"/>
    </row>
    <row r="104" spans="2:16" ht="13.5" thickTop="1"/>
  </sheetData>
  <mergeCells count="85">
    <mergeCell ref="D22:J22"/>
    <mergeCell ref="D8:K8"/>
    <mergeCell ref="C26:O26"/>
    <mergeCell ref="D28:L28"/>
    <mergeCell ref="M28:N28"/>
    <mergeCell ref="C3:C8"/>
    <mergeCell ref="D3:K3"/>
    <mergeCell ref="L3:L4"/>
    <mergeCell ref="M3:O4"/>
    <mergeCell ref="D4:K4"/>
    <mergeCell ref="D5:K5"/>
    <mergeCell ref="L5:L6"/>
    <mergeCell ref="M5:O6"/>
    <mergeCell ref="D6:K6"/>
    <mergeCell ref="D7:K7"/>
    <mergeCell ref="L7:L8"/>
    <mergeCell ref="D29:L29"/>
    <mergeCell ref="M29:N29"/>
    <mergeCell ref="C30:O32"/>
    <mergeCell ref="C33:I33"/>
    <mergeCell ref="J33:K33"/>
    <mergeCell ref="M33:N33"/>
    <mergeCell ref="C34:I34"/>
    <mergeCell ref="J34:K34"/>
    <mergeCell ref="M45:N45"/>
    <mergeCell ref="C35:I35"/>
    <mergeCell ref="C36:I36"/>
    <mergeCell ref="C37:I37"/>
    <mergeCell ref="J37:K37"/>
    <mergeCell ref="M37:N37"/>
    <mergeCell ref="C38:N38"/>
    <mergeCell ref="C39:O41"/>
    <mergeCell ref="C42:J42"/>
    <mergeCell ref="M42:N42"/>
    <mergeCell ref="M43:N43"/>
    <mergeCell ref="M44:N44"/>
    <mergeCell ref="C57:N57"/>
    <mergeCell ref="M46:N46"/>
    <mergeCell ref="M47:N47"/>
    <mergeCell ref="C48:N48"/>
    <mergeCell ref="C49:O51"/>
    <mergeCell ref="C52:I52"/>
    <mergeCell ref="M52:N52"/>
    <mergeCell ref="M53:N53"/>
    <mergeCell ref="M54:N54"/>
    <mergeCell ref="M55:N55"/>
    <mergeCell ref="C56:I56"/>
    <mergeCell ref="M56:N56"/>
    <mergeCell ref="C73:I73"/>
    <mergeCell ref="M73:N73"/>
    <mergeCell ref="C58:O60"/>
    <mergeCell ref="C61:I61"/>
    <mergeCell ref="M61:N61"/>
    <mergeCell ref="M64:N64"/>
    <mergeCell ref="C65:I65"/>
    <mergeCell ref="M65:N65"/>
    <mergeCell ref="C92:O93"/>
    <mergeCell ref="C94:O95"/>
    <mergeCell ref="K101:O102"/>
    <mergeCell ref="C102:E102"/>
    <mergeCell ref="J35:K35"/>
    <mergeCell ref="M74:N74"/>
    <mergeCell ref="M75:N75"/>
    <mergeCell ref="C76:N76"/>
    <mergeCell ref="C78:N78"/>
    <mergeCell ref="C88:O88"/>
    <mergeCell ref="C89:O89"/>
    <mergeCell ref="C66:N66"/>
    <mergeCell ref="C68:N68"/>
    <mergeCell ref="C69:O71"/>
    <mergeCell ref="C72:I72"/>
    <mergeCell ref="M72:N72"/>
    <mergeCell ref="M7:M8"/>
    <mergeCell ref="N7:N8"/>
    <mergeCell ref="O7:O8"/>
    <mergeCell ref="C9:O9"/>
    <mergeCell ref="C12:F12"/>
    <mergeCell ref="J12:K12"/>
    <mergeCell ref="D20:J20"/>
    <mergeCell ref="L20:O20"/>
    <mergeCell ref="E14:H14"/>
    <mergeCell ref="L14:N14"/>
    <mergeCell ref="M15:O15"/>
    <mergeCell ref="C17:E18"/>
    <mergeCell ref="F17:O1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2</vt:i4>
      </vt:variant>
    </vt:vector>
  </HeadingPairs>
  <TitlesOfParts>
    <vt:vector size="20" baseType="lpstr">
      <vt:lpstr>MATRIZ DE INFORMACION</vt:lpstr>
      <vt:lpstr>PRESUPUESTO OFICIAL</vt:lpstr>
      <vt:lpstr>630.6</vt:lpstr>
      <vt:lpstr>610.1</vt:lpstr>
      <vt:lpstr>661.1</vt:lpstr>
      <vt:lpstr>630.7</vt:lpstr>
      <vt:lpstr>600.1.1P</vt:lpstr>
      <vt:lpstr>103.1P</vt:lpstr>
      <vt:lpstr>104.1P</vt:lpstr>
      <vt:lpstr>661.1.P</vt:lpstr>
      <vt:lpstr>673.1.1</vt:lpstr>
      <vt:lpstr>673.2</vt:lpstr>
      <vt:lpstr>673.3</vt:lpstr>
      <vt:lpstr>310.1</vt:lpstr>
      <vt:lpstr>311.1</vt:lpstr>
      <vt:lpstr>3P</vt:lpstr>
      <vt:lpstr>4P</vt:lpstr>
      <vt:lpstr>5P</vt:lpstr>
      <vt:lpstr>'MATRIZ DE INFORMACION'!Área_de_impresión</vt:lpstr>
      <vt:lpstr>'PRESUPUESTO OFICIAL'!Área_de_impresión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DIANA.LEON</cp:lastModifiedBy>
  <cp:lastPrinted>2022-04-25T20:37:50Z</cp:lastPrinted>
  <dcterms:created xsi:type="dcterms:W3CDTF">2021-04-30T03:11:06Z</dcterms:created>
  <dcterms:modified xsi:type="dcterms:W3CDTF">2023-07-26T22:02:01Z</dcterms:modified>
</cp:coreProperties>
</file>