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uxnominasol\Desktop\ESCRITORIO\FACTYMAS\FACT\INFIHUILA\JUNIO\SECOP II\"/>
    </mc:Choice>
  </mc:AlternateContent>
  <bookViews>
    <workbookView xWindow="0" yWindow="0" windowWidth="13770" windowHeight="9030"/>
  </bookViews>
  <sheets>
    <sheet name="INFORME" sheetId="1" r:id="rId1"/>
  </sheets>
  <definedNames>
    <definedName name="_xlnm._FilterDatabase" localSheetId="0" hidden="1">INFORME!$A$8:$BB$10</definedName>
    <definedName name="_xlnm.Print_Titles" localSheetId="0">INFORME!$7:$8</definedName>
  </definedNames>
  <calcPr calcId="152511"/>
</workbook>
</file>

<file path=xl/calcChain.xml><?xml version="1.0" encoding="utf-8"?>
<calcChain xmlns="http://schemas.openxmlformats.org/spreadsheetml/2006/main">
  <c r="AI11" i="1" l="1"/>
  <c r="AJ11" i="1"/>
  <c r="AK11" i="1"/>
  <c r="AL11" i="1"/>
  <c r="AM11" i="1"/>
  <c r="AN11" i="1"/>
  <c r="AO11" i="1"/>
  <c r="AP11" i="1"/>
  <c r="AQ11" i="1"/>
  <c r="AR11" i="1"/>
  <c r="AS11" i="1"/>
  <c r="AT11" i="1"/>
  <c r="AU11" i="1"/>
  <c r="BC11" i="1"/>
  <c r="BD11" i="1"/>
  <c r="BE11" i="1"/>
  <c r="BF11" i="1"/>
  <c r="BG11" i="1"/>
  <c r="BH10" i="1"/>
  <c r="BH9" i="1"/>
  <c r="BD10" i="1"/>
  <c r="BE10" i="1"/>
  <c r="BF10" i="1" s="1"/>
  <c r="BG10" i="1" s="1"/>
  <c r="BG9" i="1"/>
  <c r="BF9" i="1"/>
  <c r="BE9" i="1"/>
  <c r="BD9" i="1"/>
  <c r="AU10" i="1" l="1"/>
  <c r="AU9" i="1"/>
</calcChain>
</file>

<file path=xl/sharedStrings.xml><?xml version="1.0" encoding="utf-8"?>
<sst xmlns="http://schemas.openxmlformats.org/spreadsheetml/2006/main" count="120" uniqueCount="96">
  <si>
    <t>PLANILLA</t>
  </si>
  <si>
    <t>T. NOMINA</t>
  </si>
  <si>
    <t>FILTRO</t>
  </si>
  <si>
    <t>FORMA PAGO</t>
  </si>
  <si>
    <t>F. INICIO</t>
  </si>
  <si>
    <t>F. FIN</t>
  </si>
  <si>
    <t>TIPO TRABA</t>
  </si>
  <si>
    <t>CARGO</t>
  </si>
  <si>
    <t>CONTRATO</t>
  </si>
  <si>
    <t>CIUDAD LABOR</t>
  </si>
  <si>
    <t>IDENTIFICACION</t>
  </si>
  <si>
    <t>NOMBRES</t>
  </si>
  <si>
    <t>APELLIDOS</t>
  </si>
  <si>
    <t>F. INI. CONTRATO</t>
  </si>
  <si>
    <t>FECHA FIN CONTRATO</t>
  </si>
  <si>
    <t>NIT EPS</t>
  </si>
  <si>
    <t>EPS</t>
  </si>
  <si>
    <t>COD. EPS</t>
  </si>
  <si>
    <t>NIT AFP</t>
  </si>
  <si>
    <t>AFP</t>
  </si>
  <si>
    <t>COD. AFP</t>
  </si>
  <si>
    <t>NIT_AFC</t>
  </si>
  <si>
    <t>AFC</t>
  </si>
  <si>
    <t>COD. AFC</t>
  </si>
  <si>
    <t>NIT ARL</t>
  </si>
  <si>
    <t>ARL</t>
  </si>
  <si>
    <t>COD. ARP</t>
  </si>
  <si>
    <t>% ARL</t>
  </si>
  <si>
    <t>NIT CCF</t>
  </si>
  <si>
    <t>CCF</t>
  </si>
  <si>
    <t>COD. CCF</t>
  </si>
  <si>
    <t>S. BASICO</t>
  </si>
  <si>
    <t>DIAS L.</t>
  </si>
  <si>
    <t>HORAS L.</t>
  </si>
  <si>
    <t>R.ORD.</t>
  </si>
  <si>
    <t>AUX. TRANSPOR</t>
  </si>
  <si>
    <t>TOTAL DEVENGADOS</t>
  </si>
  <si>
    <t>4% SALUD</t>
  </si>
  <si>
    <t>4% PENSION</t>
  </si>
  <si>
    <t>12% PENSION</t>
  </si>
  <si>
    <t>CESANT.</t>
  </si>
  <si>
    <t>I.CESAN</t>
  </si>
  <si>
    <t>PRIMA</t>
  </si>
  <si>
    <t>VACACIO.</t>
  </si>
  <si>
    <t>GENERO</t>
  </si>
  <si>
    <t>RH</t>
  </si>
  <si>
    <t>ESTADO CIVIL</t>
  </si>
  <si>
    <t>DIRECCION</t>
  </si>
  <si>
    <t>TELEFONOS</t>
  </si>
  <si>
    <t>F.NACIMIENTO</t>
  </si>
  <si>
    <t>COMUNICACION</t>
  </si>
  <si>
    <t>2023-06-01</t>
  </si>
  <si>
    <t>Fijo</t>
  </si>
  <si>
    <t>NEIVA Huila</t>
  </si>
  <si>
    <t>Entidad Promotora de Salud Sanitas S.A.</t>
  </si>
  <si>
    <t>EPS005</t>
  </si>
  <si>
    <t>Fondos de Pensiones y Cesantías Porvenir S.A.</t>
  </si>
  <si>
    <t>Compañía Suramericana Riesgos Profesionales y Seguros de Vida</t>
  </si>
  <si>
    <t>14-28</t>
  </si>
  <si>
    <t>Caja de Compensación Familiar del Huila -COMFAMILIAR</t>
  </si>
  <si>
    <t>CCF32</t>
  </si>
  <si>
    <t>O+</t>
  </si>
  <si>
    <t>SOLTERO/A</t>
  </si>
  <si>
    <t>NORMAL</t>
  </si>
  <si>
    <t>COLFONDOS S.A.</t>
  </si>
  <si>
    <t>F</t>
  </si>
  <si>
    <t>NUEVA E.P.S S.A.</t>
  </si>
  <si>
    <t>EPS037</t>
  </si>
  <si>
    <t>CONTRATO POR OBRA O LABOR CONTRATADA</t>
  </si>
  <si>
    <t>2023-06-30</t>
  </si>
  <si>
    <t>2023-04-01</t>
  </si>
  <si>
    <t xml:space="preserve">AUXILIAR </t>
  </si>
  <si>
    <t>Mensual</t>
  </si>
  <si>
    <t>INFIHUILA</t>
  </si>
  <si>
    <t>BLANCA INES</t>
  </si>
  <si>
    <t>ROJAS LIZCANO</t>
  </si>
  <si>
    <t>2023-10-30</t>
  </si>
  <si>
    <t>VIUDO/A</t>
  </si>
  <si>
    <t>CARRERA 57 SUR # 30A-44</t>
  </si>
  <si>
    <t>3172386670-3232539963</t>
  </si>
  <si>
    <t>1973-10-28</t>
  </si>
  <si>
    <t>INFIHUILA CONTRATO N. INFI-MC-002/2023</t>
  </si>
  <si>
    <t xml:space="preserve">KARINA YAZMIN </t>
  </si>
  <si>
    <t xml:space="preserve">BUSTOS DIAZ </t>
  </si>
  <si>
    <t>CALLE 76A # 1D-20</t>
  </si>
  <si>
    <t>3202811440-3232806451</t>
  </si>
  <si>
    <t>1988-09-08</t>
  </si>
  <si>
    <t>TOTAL PROVISIONES Y APROPIACIONES</t>
  </si>
  <si>
    <t xml:space="preserve">COBRO DOTACION </t>
  </si>
  <si>
    <t>SUBTOTAL</t>
  </si>
  <si>
    <t>ADMINISTRACION</t>
  </si>
  <si>
    <t>IVA</t>
  </si>
  <si>
    <t>TOTAL</t>
  </si>
  <si>
    <t>MES DE LA NOMINA</t>
  </si>
  <si>
    <t>INFORME INFIHUILA NOMINA
 DE JUNIO 2023</t>
  </si>
  <si>
    <t>JUNIO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</si>
</sst>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[$$-240A]#,##0"/>
  </numFmts>
  <fonts count="5" x14ac:knownFonts="1"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6"/>
      <color rgb="FF00B05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26BC2D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0" fillId="0" borderId="0" xfId="0" applyFill="1"/>
    <xf numFmtId="44" fontId="2" fillId="0" borderId="0" xfId="0" applyNumberFormat="1" applyFont="1" applyFill="1"/>
    <xf numFmtId="0" fontId="2" fillId="0" borderId="0" xfId="0" applyFont="1" applyFill="1"/>
    <xf numFmtId="164" fontId="2" fillId="0" borderId="0" xfId="0" applyNumberFormat="1" applyFont="1" applyFill="1"/>
    <xf numFmtId="0" fontId="2" fillId="3" borderId="4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left" vertical="center"/>
    </xf>
    <xf numFmtId="0" fontId="0" fillId="2" borderId="3" xfId="0" applyFill="1" applyBorder="1" applyAlignment="1">
      <alignment horizontal="left"/>
    </xf>
    <xf numFmtId="0" fontId="0" fillId="2" borderId="3" xfId="0" applyFill="1" applyBorder="1"/>
    <xf numFmtId="164" fontId="0" fillId="2" borderId="3" xfId="0" applyNumberFormat="1" applyFill="1" applyBorder="1"/>
    <xf numFmtId="44" fontId="0" fillId="2" borderId="3" xfId="1" applyFont="1" applyFill="1" applyBorder="1"/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left" vertical="center"/>
    </xf>
    <xf numFmtId="0" fontId="0" fillId="2" borderId="8" xfId="0" applyFill="1" applyBorder="1" applyAlignment="1">
      <alignment horizontal="left"/>
    </xf>
    <xf numFmtId="0" fontId="0" fillId="2" borderId="8" xfId="0" applyFill="1" applyBorder="1"/>
    <xf numFmtId="164" fontId="0" fillId="2" borderId="8" xfId="0" applyNumberFormat="1" applyFill="1" applyBorder="1"/>
    <xf numFmtId="44" fontId="0" fillId="2" borderId="8" xfId="1" applyFont="1" applyFill="1" applyBorder="1"/>
    <xf numFmtId="0" fontId="3" fillId="2" borderId="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800100</xdr:colOff>
      <xdr:row>0</xdr:row>
      <xdr:rowOff>133350</xdr:rowOff>
    </xdr:from>
    <xdr:to>
      <xdr:col>16</xdr:col>
      <xdr:colOff>230918</xdr:colOff>
      <xdr:row>6</xdr:row>
      <xdr:rowOff>28574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583" b="22302"/>
        <a:stretch/>
      </xdr:blipFill>
      <xdr:spPr>
        <a:xfrm>
          <a:off x="15773400" y="133350"/>
          <a:ext cx="1850168" cy="1038224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1</xdr:row>
      <xdr:rowOff>28575</xdr:rowOff>
    </xdr:from>
    <xdr:to>
      <xdr:col>1</xdr:col>
      <xdr:colOff>285750</xdr:colOff>
      <xdr:row>5</xdr:row>
      <xdr:rowOff>26843</xdr:rowOff>
    </xdr:to>
    <xdr:pic>
      <xdr:nvPicPr>
        <xdr:cNvPr id="3" name="7 Imagen" descr="SOLTEMPO SAS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60305"/>
        <a:stretch/>
      </xdr:blipFill>
      <xdr:spPr>
        <a:xfrm>
          <a:off x="161925" y="219075"/>
          <a:ext cx="1047750" cy="7602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BI11"/>
  <sheetViews>
    <sheetView showGridLines="0" tabSelected="1" zoomScale="110" zoomScaleNormal="110" workbookViewId="0">
      <pane ySplit="8" topLeftCell="A9" activePane="bottomLeft" state="frozen"/>
      <selection pane="bottomLeft" activeCell="A8" sqref="A8"/>
    </sheetView>
  </sheetViews>
  <sheetFormatPr baseColWidth="10" defaultColWidth="9.140625" defaultRowHeight="15" x14ac:dyDescent="0.25"/>
  <cols>
    <col min="1" max="1" width="13.85546875" bestFit="1" customWidth="1"/>
    <col min="2" max="2" width="13.28515625" bestFit="1" customWidth="1"/>
    <col min="3" max="3" width="9.85546875" bestFit="1" customWidth="1"/>
    <col min="4" max="4" width="15.7109375" bestFit="1" customWidth="1"/>
    <col min="5" max="5" width="11" bestFit="1" customWidth="1"/>
    <col min="6" max="6" width="10.42578125" bestFit="1" customWidth="1"/>
    <col min="7" max="7" width="13.7109375" bestFit="1" customWidth="1"/>
    <col min="8" max="8" width="9.7109375" bestFit="1" customWidth="1"/>
    <col min="9" max="9" width="43.5703125" bestFit="1" customWidth="1"/>
    <col min="10" max="10" width="18.85546875" bestFit="1" customWidth="1"/>
    <col min="11" max="11" width="17.5703125" bestFit="1" customWidth="1"/>
    <col min="12" max="12" width="15.7109375" bestFit="1" customWidth="1"/>
    <col min="13" max="13" width="14.7109375" bestFit="1" customWidth="1"/>
    <col min="14" max="14" width="18.85546875" bestFit="1" customWidth="1"/>
    <col min="15" max="15" width="22.28515625" customWidth="1"/>
    <col min="16" max="16" width="14" bestFit="1" customWidth="1"/>
    <col min="17" max="17" width="36.85546875" bestFit="1" customWidth="1"/>
    <col min="18" max="18" width="10.5703125" bestFit="1" customWidth="1"/>
    <col min="19" max="19" width="11.7109375" bestFit="1" customWidth="1"/>
    <col min="20" max="20" width="55.28515625" bestFit="1" customWidth="1"/>
    <col min="21" max="21" width="10.5703125" bestFit="1" customWidth="1"/>
    <col min="22" max="22" width="11.7109375" bestFit="1" customWidth="1"/>
    <col min="23" max="23" width="54.140625" bestFit="1" customWidth="1"/>
    <col min="24" max="24" width="10.5703125" bestFit="1" customWidth="1"/>
    <col min="25" max="25" width="11.7109375" bestFit="1" customWidth="1"/>
    <col min="26" max="26" width="73" bestFit="1" customWidth="1"/>
    <col min="27" max="27" width="10.5703125" bestFit="1" customWidth="1"/>
    <col min="28" max="28" width="7" bestFit="1" customWidth="1"/>
    <col min="29" max="29" width="11.7109375" bestFit="1" customWidth="1"/>
    <col min="30" max="30" width="67.140625" bestFit="1" customWidth="1"/>
    <col min="31" max="31" width="10.5703125" bestFit="1" customWidth="1"/>
    <col min="32" max="32" width="14" bestFit="1" customWidth="1"/>
    <col min="33" max="33" width="9.28515625" bestFit="1" customWidth="1"/>
    <col min="34" max="34" width="10.5703125" bestFit="1" customWidth="1"/>
    <col min="35" max="35" width="14" bestFit="1" customWidth="1"/>
    <col min="36" max="36" width="16.42578125" bestFit="1" customWidth="1"/>
    <col min="37" max="37" width="20" bestFit="1" customWidth="1"/>
    <col min="38" max="38" width="10.5703125" bestFit="1" customWidth="1"/>
    <col min="39" max="39" width="12.85546875" bestFit="1" customWidth="1"/>
    <col min="40" max="40" width="14" bestFit="1" customWidth="1"/>
    <col min="41" max="42" width="10.5703125" bestFit="1" customWidth="1"/>
    <col min="43" max="43" width="12.85546875" bestFit="1" customWidth="1"/>
    <col min="44" max="44" width="10.5703125" bestFit="1" customWidth="1"/>
    <col min="45" max="45" width="12.85546875" bestFit="1" customWidth="1"/>
    <col min="46" max="46" width="10.5703125" bestFit="1" customWidth="1"/>
    <col min="47" max="47" width="14.7109375" customWidth="1"/>
    <col min="50" max="50" width="12.5703125" bestFit="1" customWidth="1"/>
    <col min="51" max="51" width="23.5703125" bestFit="1" customWidth="1"/>
    <col min="52" max="52" width="22" bestFit="1" customWidth="1"/>
    <col min="53" max="53" width="14.85546875" customWidth="1"/>
    <col min="54" max="54" width="39.42578125" bestFit="1" customWidth="1"/>
    <col min="55" max="55" width="18.42578125" customWidth="1"/>
    <col min="56" max="56" width="17.85546875" customWidth="1"/>
    <col min="57" max="57" width="17.140625" bestFit="1" customWidth="1"/>
    <col min="58" max="59" width="17.42578125" customWidth="1"/>
    <col min="60" max="60" width="9.85546875" bestFit="1" customWidth="1"/>
    <col min="61" max="61" width="18.7109375" bestFit="1" customWidth="1"/>
  </cols>
  <sheetData>
    <row r="1" spans="1:61" x14ac:dyDescent="0.25">
      <c r="A1" s="25" t="s">
        <v>94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61" x14ac:dyDescent="0.2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</row>
    <row r="3" spans="1:61" x14ac:dyDescent="0.25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</row>
    <row r="4" spans="1:61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</row>
    <row r="5" spans="1:61" x14ac:dyDescent="0.25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</row>
    <row r="6" spans="1:61" x14ac:dyDescent="0.25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61" ht="15.75" thickBot="1" x14ac:dyDescent="0.3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</row>
    <row r="8" spans="1:61" s="1" customFormat="1" ht="40.5" customHeight="1" thickBot="1" x14ac:dyDescent="0.3">
      <c r="A8" s="8" t="s">
        <v>0</v>
      </c>
      <c r="B8" s="2" t="s">
        <v>1</v>
      </c>
      <c r="C8" s="2" t="s">
        <v>2</v>
      </c>
      <c r="D8" s="2" t="s">
        <v>3</v>
      </c>
      <c r="E8" s="2" t="s">
        <v>4</v>
      </c>
      <c r="F8" s="2" t="s">
        <v>5</v>
      </c>
      <c r="G8" s="2" t="s">
        <v>6</v>
      </c>
      <c r="H8" s="2" t="s">
        <v>7</v>
      </c>
      <c r="I8" s="2" t="s">
        <v>8</v>
      </c>
      <c r="J8" s="2" t="s">
        <v>9</v>
      </c>
      <c r="K8" s="2" t="s">
        <v>10</v>
      </c>
      <c r="L8" s="2" t="s">
        <v>11</v>
      </c>
      <c r="M8" s="2" t="s">
        <v>12</v>
      </c>
      <c r="N8" s="2" t="s">
        <v>13</v>
      </c>
      <c r="O8" s="2" t="s">
        <v>14</v>
      </c>
      <c r="P8" s="2" t="s">
        <v>15</v>
      </c>
      <c r="Q8" s="2" t="s">
        <v>16</v>
      </c>
      <c r="R8" s="2" t="s">
        <v>17</v>
      </c>
      <c r="S8" s="2" t="s">
        <v>18</v>
      </c>
      <c r="T8" s="2" t="s">
        <v>19</v>
      </c>
      <c r="U8" s="2" t="s">
        <v>20</v>
      </c>
      <c r="V8" s="2" t="s">
        <v>21</v>
      </c>
      <c r="W8" s="2" t="s">
        <v>22</v>
      </c>
      <c r="X8" s="2" t="s">
        <v>23</v>
      </c>
      <c r="Y8" s="2" t="s">
        <v>24</v>
      </c>
      <c r="Z8" s="2" t="s">
        <v>25</v>
      </c>
      <c r="AA8" s="2" t="s">
        <v>26</v>
      </c>
      <c r="AB8" s="2" t="s">
        <v>27</v>
      </c>
      <c r="AC8" s="2" t="s">
        <v>28</v>
      </c>
      <c r="AD8" s="2" t="s">
        <v>29</v>
      </c>
      <c r="AE8" s="2" t="s">
        <v>30</v>
      </c>
      <c r="AF8" s="2" t="s">
        <v>31</v>
      </c>
      <c r="AG8" s="2" t="s">
        <v>32</v>
      </c>
      <c r="AH8" s="2" t="s">
        <v>33</v>
      </c>
      <c r="AI8" s="2" t="s">
        <v>34</v>
      </c>
      <c r="AJ8" s="2" t="s">
        <v>35</v>
      </c>
      <c r="AK8" s="2" t="s">
        <v>36</v>
      </c>
      <c r="AL8" s="2" t="s">
        <v>37</v>
      </c>
      <c r="AM8" s="2" t="s">
        <v>38</v>
      </c>
      <c r="AN8" s="2" t="s">
        <v>39</v>
      </c>
      <c r="AO8" s="2" t="s">
        <v>25</v>
      </c>
      <c r="AP8" s="2" t="s">
        <v>29</v>
      </c>
      <c r="AQ8" s="2" t="s">
        <v>40</v>
      </c>
      <c r="AR8" s="2" t="s">
        <v>41</v>
      </c>
      <c r="AS8" s="2" t="s">
        <v>42</v>
      </c>
      <c r="AT8" s="2" t="s">
        <v>43</v>
      </c>
      <c r="AU8" s="2" t="s">
        <v>87</v>
      </c>
      <c r="AV8" s="2" t="s">
        <v>44</v>
      </c>
      <c r="AW8" s="2" t="s">
        <v>45</v>
      </c>
      <c r="AX8" s="2" t="s">
        <v>46</v>
      </c>
      <c r="AY8" s="2" t="s">
        <v>47</v>
      </c>
      <c r="AZ8" s="2" t="s">
        <v>48</v>
      </c>
      <c r="BA8" s="2" t="s">
        <v>49</v>
      </c>
      <c r="BB8" s="2" t="s">
        <v>50</v>
      </c>
      <c r="BC8" s="2" t="s">
        <v>88</v>
      </c>
      <c r="BD8" s="2" t="s">
        <v>89</v>
      </c>
      <c r="BE8" s="2" t="s">
        <v>90</v>
      </c>
      <c r="BF8" s="2" t="s">
        <v>91</v>
      </c>
      <c r="BG8" s="2" t="s">
        <v>92</v>
      </c>
      <c r="BH8" s="2" t="s">
        <v>2</v>
      </c>
      <c r="BI8" s="3" t="s">
        <v>93</v>
      </c>
    </row>
    <row r="9" spans="1:61" s="4" customFormat="1" x14ac:dyDescent="0.25">
      <c r="A9" s="9">
        <v>11726</v>
      </c>
      <c r="B9" s="10" t="s">
        <v>63</v>
      </c>
      <c r="C9" s="10" t="s">
        <v>73</v>
      </c>
      <c r="D9" s="10" t="s">
        <v>72</v>
      </c>
      <c r="E9" s="10" t="s">
        <v>51</v>
      </c>
      <c r="F9" s="10" t="s">
        <v>69</v>
      </c>
      <c r="G9" s="10" t="s">
        <v>52</v>
      </c>
      <c r="H9" s="10" t="s">
        <v>71</v>
      </c>
      <c r="I9" s="10" t="s">
        <v>68</v>
      </c>
      <c r="J9" s="10" t="s">
        <v>53</v>
      </c>
      <c r="K9" s="10">
        <v>26425250</v>
      </c>
      <c r="L9" s="11" t="s">
        <v>74</v>
      </c>
      <c r="M9" s="12" t="s">
        <v>75</v>
      </c>
      <c r="N9" s="10" t="s">
        <v>70</v>
      </c>
      <c r="O9" s="10" t="s">
        <v>76</v>
      </c>
      <c r="P9" s="13">
        <v>900156264</v>
      </c>
      <c r="Q9" s="13" t="s">
        <v>66</v>
      </c>
      <c r="R9" s="13" t="s">
        <v>67</v>
      </c>
      <c r="S9" s="13">
        <v>800224808</v>
      </c>
      <c r="T9" s="13" t="s">
        <v>56</v>
      </c>
      <c r="U9" s="13">
        <v>230301</v>
      </c>
      <c r="V9" s="13">
        <v>800224808</v>
      </c>
      <c r="W9" s="13" t="s">
        <v>56</v>
      </c>
      <c r="X9" s="13">
        <v>230301</v>
      </c>
      <c r="Y9" s="13">
        <v>890903790</v>
      </c>
      <c r="Z9" s="13" t="s">
        <v>57</v>
      </c>
      <c r="AA9" s="13" t="s">
        <v>58</v>
      </c>
      <c r="AB9" s="13">
        <v>2.4359999999999999</v>
      </c>
      <c r="AC9" s="13">
        <v>891180008</v>
      </c>
      <c r="AD9" s="13" t="s">
        <v>59</v>
      </c>
      <c r="AE9" s="13" t="s">
        <v>60</v>
      </c>
      <c r="AF9" s="14">
        <v>1160000</v>
      </c>
      <c r="AG9" s="13">
        <v>30</v>
      </c>
      <c r="AH9" s="13">
        <v>240</v>
      </c>
      <c r="AI9" s="14">
        <v>1160000</v>
      </c>
      <c r="AJ9" s="14">
        <v>140606</v>
      </c>
      <c r="AK9" s="14">
        <v>1300606</v>
      </c>
      <c r="AL9" s="14">
        <v>46400</v>
      </c>
      <c r="AM9" s="14">
        <v>46400</v>
      </c>
      <c r="AN9" s="14">
        <v>139200</v>
      </c>
      <c r="AO9" s="14">
        <v>28258</v>
      </c>
      <c r="AP9" s="14">
        <v>46400</v>
      </c>
      <c r="AQ9" s="14">
        <v>108340</v>
      </c>
      <c r="AR9" s="14">
        <v>13006.1</v>
      </c>
      <c r="AS9" s="14">
        <v>108340</v>
      </c>
      <c r="AT9" s="14">
        <v>54235</v>
      </c>
      <c r="AU9" s="14">
        <f>+AI9+AJ9+AN9+AO9+AP9+AQ9+AR9+AS9+AT9</f>
        <v>1798385.1</v>
      </c>
      <c r="AV9" s="13" t="s">
        <v>65</v>
      </c>
      <c r="AW9" s="13" t="s">
        <v>61</v>
      </c>
      <c r="AX9" s="13" t="s">
        <v>77</v>
      </c>
      <c r="AY9" s="13" t="s">
        <v>78</v>
      </c>
      <c r="AZ9" s="13" t="s">
        <v>79</v>
      </c>
      <c r="BA9" s="13" t="s">
        <v>80</v>
      </c>
      <c r="BB9" s="13" t="s">
        <v>81</v>
      </c>
      <c r="BC9" s="15">
        <v>44878</v>
      </c>
      <c r="BD9" s="15">
        <f>+AU9+BC9</f>
        <v>1843263.1</v>
      </c>
      <c r="BE9" s="15">
        <f>+BD9*12%</f>
        <v>221191.57200000001</v>
      </c>
      <c r="BF9" s="15">
        <f>+BE9*19%</f>
        <v>42026.398680000006</v>
      </c>
      <c r="BG9" s="15">
        <f>+BD9+BE9+BF9</f>
        <v>2106481.0706799999</v>
      </c>
      <c r="BH9" s="10" t="str">
        <f>+C9</f>
        <v>INFIHUILA</v>
      </c>
      <c r="BI9" s="23" t="s">
        <v>95</v>
      </c>
    </row>
    <row r="10" spans="1:61" s="4" customFormat="1" ht="15.75" thickBot="1" x14ac:dyDescent="0.3">
      <c r="A10" s="16">
        <v>11726</v>
      </c>
      <c r="B10" s="17" t="s">
        <v>63</v>
      </c>
      <c r="C10" s="17" t="s">
        <v>73</v>
      </c>
      <c r="D10" s="17" t="s">
        <v>72</v>
      </c>
      <c r="E10" s="17" t="s">
        <v>51</v>
      </c>
      <c r="F10" s="17" t="s">
        <v>69</v>
      </c>
      <c r="G10" s="17" t="s">
        <v>52</v>
      </c>
      <c r="H10" s="17" t="s">
        <v>71</v>
      </c>
      <c r="I10" s="17" t="s">
        <v>68</v>
      </c>
      <c r="J10" s="17" t="s">
        <v>53</v>
      </c>
      <c r="K10" s="17">
        <v>1109842346</v>
      </c>
      <c r="L10" s="18" t="s">
        <v>82</v>
      </c>
      <c r="M10" s="19" t="s">
        <v>83</v>
      </c>
      <c r="N10" s="17" t="s">
        <v>70</v>
      </c>
      <c r="O10" s="17" t="s">
        <v>76</v>
      </c>
      <c r="P10" s="20">
        <v>800251440</v>
      </c>
      <c r="Q10" s="20" t="s">
        <v>54</v>
      </c>
      <c r="R10" s="20" t="s">
        <v>55</v>
      </c>
      <c r="S10" s="20">
        <v>800227940</v>
      </c>
      <c r="T10" s="20" t="s">
        <v>64</v>
      </c>
      <c r="U10" s="20">
        <v>231001</v>
      </c>
      <c r="V10" s="20">
        <v>800224808</v>
      </c>
      <c r="W10" s="20" t="s">
        <v>56</v>
      </c>
      <c r="X10" s="20">
        <v>230301</v>
      </c>
      <c r="Y10" s="20">
        <v>890903790</v>
      </c>
      <c r="Z10" s="20" t="s">
        <v>57</v>
      </c>
      <c r="AA10" s="20" t="s">
        <v>58</v>
      </c>
      <c r="AB10" s="20">
        <v>2.4359999999999999</v>
      </c>
      <c r="AC10" s="20">
        <v>891180008</v>
      </c>
      <c r="AD10" s="20" t="s">
        <v>59</v>
      </c>
      <c r="AE10" s="20" t="s">
        <v>60</v>
      </c>
      <c r="AF10" s="21">
        <v>1160000</v>
      </c>
      <c r="AG10" s="20">
        <v>30</v>
      </c>
      <c r="AH10" s="20">
        <v>240</v>
      </c>
      <c r="AI10" s="21">
        <v>1160000</v>
      </c>
      <c r="AJ10" s="21">
        <v>140606</v>
      </c>
      <c r="AK10" s="21">
        <v>1300606</v>
      </c>
      <c r="AL10" s="21">
        <v>46400</v>
      </c>
      <c r="AM10" s="21">
        <v>46400</v>
      </c>
      <c r="AN10" s="21">
        <v>139200</v>
      </c>
      <c r="AO10" s="21">
        <v>28258</v>
      </c>
      <c r="AP10" s="21">
        <v>46400</v>
      </c>
      <c r="AQ10" s="21">
        <v>108340</v>
      </c>
      <c r="AR10" s="21">
        <v>13006.1</v>
      </c>
      <c r="AS10" s="21">
        <v>108340</v>
      </c>
      <c r="AT10" s="21">
        <v>54235</v>
      </c>
      <c r="AU10" s="21">
        <f>+AI10+AJ10+AN10+AO10+AP10+AQ10+AR10+AS10+AT10</f>
        <v>1798385.1</v>
      </c>
      <c r="AV10" s="20" t="s">
        <v>65</v>
      </c>
      <c r="AW10" s="20" t="s">
        <v>61</v>
      </c>
      <c r="AX10" s="20" t="s">
        <v>62</v>
      </c>
      <c r="AY10" s="20" t="s">
        <v>84</v>
      </c>
      <c r="AZ10" s="20" t="s">
        <v>85</v>
      </c>
      <c r="BA10" s="20" t="s">
        <v>86</v>
      </c>
      <c r="BB10" s="20" t="s">
        <v>81</v>
      </c>
      <c r="BC10" s="22">
        <v>44878</v>
      </c>
      <c r="BD10" s="22">
        <f>+AU10+BC10</f>
        <v>1843263.1</v>
      </c>
      <c r="BE10" s="22">
        <f>+BD10*12%</f>
        <v>221191.57200000001</v>
      </c>
      <c r="BF10" s="22">
        <f>+BE10*19%</f>
        <v>42026.398680000006</v>
      </c>
      <c r="BG10" s="22">
        <f>+BD10+BE10+BF10</f>
        <v>2106481.0706799999</v>
      </c>
      <c r="BH10" s="17" t="str">
        <f>+C10</f>
        <v>INFIHUILA</v>
      </c>
      <c r="BI10" s="24" t="s">
        <v>95</v>
      </c>
    </row>
    <row r="11" spans="1:61" s="6" customFormat="1" x14ac:dyDescent="0.25">
      <c r="AF11" s="7"/>
      <c r="AG11" s="7"/>
      <c r="AH11" s="7"/>
      <c r="AI11" s="7">
        <f t="shared" ref="AI11:AT11" si="0">+SUM(AI9:AI10)</f>
        <v>2320000</v>
      </c>
      <c r="AJ11" s="7">
        <f t="shared" si="0"/>
        <v>281212</v>
      </c>
      <c r="AK11" s="7">
        <f t="shared" si="0"/>
        <v>2601212</v>
      </c>
      <c r="AL11" s="7">
        <f t="shared" si="0"/>
        <v>92800</v>
      </c>
      <c r="AM11" s="7">
        <f t="shared" si="0"/>
        <v>92800</v>
      </c>
      <c r="AN11" s="7">
        <f t="shared" si="0"/>
        <v>278400</v>
      </c>
      <c r="AO11" s="7">
        <f t="shared" si="0"/>
        <v>56516</v>
      </c>
      <c r="AP11" s="7">
        <f t="shared" si="0"/>
        <v>92800</v>
      </c>
      <c r="AQ11" s="7">
        <f t="shared" si="0"/>
        <v>216680</v>
      </c>
      <c r="AR11" s="7">
        <f t="shared" si="0"/>
        <v>26012.2</v>
      </c>
      <c r="AS11" s="7">
        <f t="shared" si="0"/>
        <v>216680</v>
      </c>
      <c r="AT11" s="7">
        <f t="shared" si="0"/>
        <v>108470</v>
      </c>
      <c r="AU11" s="7">
        <f>+SUM(AU9:AU10)</f>
        <v>3596770.2</v>
      </c>
      <c r="BC11" s="5">
        <f t="shared" ref="BC11:BF11" si="1">+SUM(BC9:BC10)</f>
        <v>89756</v>
      </c>
      <c r="BD11" s="5">
        <f t="shared" si="1"/>
        <v>3686526.2</v>
      </c>
      <c r="BE11" s="5">
        <f t="shared" si="1"/>
        <v>442383.14400000003</v>
      </c>
      <c r="BF11" s="5">
        <f t="shared" si="1"/>
        <v>84052.797360000011</v>
      </c>
      <c r="BG11" s="5">
        <f>+SUM(BG9:BG10)</f>
        <v>4212962.1413599998</v>
      </c>
    </row>
  </sheetData>
  <sheetProtection formatCells="0" formatColumns="0" formatRows="0" insertColumns="0" insertRows="0" insertHyperlinks="0" deleteColumns="0" deleteRows="0" sort="0" autoFilter="0" pivotTables="0"/>
  <autoFilter ref="A8:BB10"/>
  <mergeCells count="1">
    <mergeCell ref="A1:P7"/>
  </mergeCells>
  <printOptions horizontalCentered="1"/>
  <pageMargins left="0.19685039370078741" right="0.19685039370078741" top="0.19685039370078741" bottom="0.19685039370078741" header="0" footer="0"/>
  <pageSetup scale="1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INFORME</vt:lpstr>
      <vt:lpstr>INFORME!Títulos_a_imprimir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Planilla_Nomina_</dc:title>
  <dc:subject/>
  <dc:creator>Easyworks RRHH</dc:creator>
  <cp:keywords/>
  <dc:description>Generacion Planilla de Nomina en Microsoft Excel</dc:description>
  <cp:lastModifiedBy>Aux. Nomina</cp:lastModifiedBy>
  <cp:lastPrinted>2023-07-25T17:40:29Z</cp:lastPrinted>
  <dcterms:created xsi:type="dcterms:W3CDTF">2023-07-25T15:18:04Z</dcterms:created>
  <dcterms:modified xsi:type="dcterms:W3CDTF">2023-07-27T12:46:14Z</dcterms:modified>
  <cp:category/>
</cp:coreProperties>
</file>