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07"/>
  <workbookPr defaultThemeVersion="166925"/>
  <mc:AlternateContent xmlns:mc="http://schemas.openxmlformats.org/markup-compatibility/2006">
    <mc:Choice Requires="x15">
      <x15ac:absPath xmlns:x15ac="http://schemas.microsoft.com/office/spreadsheetml/2010/11/ac" url="C:\Users\USUARIO\Documents\SENA\COORDINACION ACADEMICA\POA 2022\PVD\2023\"/>
    </mc:Choice>
  </mc:AlternateContent>
  <xr:revisionPtr revIDLastSave="24" documentId="13_ncr:1_{44DDDCD0-2EE2-41F8-B18C-BF7C733001CF}" xr6:coauthVersionLast="47" xr6:coauthVersionMax="47" xr10:uidLastSave="{4F424AD0-A99C-4716-993A-0327EC278D38}"/>
  <bookViews>
    <workbookView xWindow="-120" yWindow="-120" windowWidth="20730" windowHeight="11040" xr2:uid="{82563347-51BF-46EE-86CB-BC52D00A4C32}"/>
  </bookViews>
  <sheets>
    <sheet name="ANEXO 2 DESPL" sheetId="1" r:id="rId1"/>
  </sheets>
  <externalReferences>
    <externalReference r:id="rId2"/>
    <externalReference r:id="rId3"/>
  </externalReferences>
  <definedNames>
    <definedName name="_xlnm._FilterDatabase" localSheetId="0" hidden="1">'ANEXO 2 DESPL'!$A$14:$AM$146</definedName>
    <definedName name="AAAAAA" localSheetId="0">#REF!</definedName>
    <definedName name="AAAAAA">#REF!</definedName>
    <definedName name="APRE" localSheetId="0">#REF!</definedName>
    <definedName name="APRE">#REF!</definedName>
    <definedName name="APRENDICES" localSheetId="0">#REF!</definedName>
    <definedName name="APRENDICES">#REF!</definedName>
    <definedName name="ASIS" localSheetId="0">#REF!</definedName>
    <definedName name="ASIS">#REF!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EP" localSheetId="0">#REF!</definedName>
    <definedName name="DEP">#REF!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ggggggggggg" localSheetId="0">#REF!</definedName>
    <definedName name="ggggggggggg">#REF!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J" localSheetId="0">#REF!</definedName>
    <definedName name="JJJJ">#REF!</definedName>
    <definedName name="LINDAA" localSheetId="0">#REF!</definedName>
    <definedName name="LIND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origen">[2]Hoja1!$D$3:$D$6</definedName>
    <definedName name="PECUATRO" localSheetId="0">#REF!</definedName>
    <definedName name="PECUATRO">#REF!</definedName>
    <definedName name="RED" localSheetId="0">#REF!</definedName>
    <definedName name="RED">#REF!</definedName>
    <definedName name="REGIONAL" localSheetId="0">#REF!</definedName>
    <definedName name="REGIONAL">#REF!</definedName>
    <definedName name="rubros">[2]Hoja1!$A$3:$A$15</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15" i="1" l="1"/>
  <c r="AF147" i="1"/>
  <c r="F46" i="1" l="1"/>
  <c r="F47" i="1"/>
  <c r="F48" i="1"/>
  <c r="F49" i="1"/>
  <c r="F50" i="1"/>
  <c r="F51" i="1"/>
  <c r="F52" i="1"/>
  <c r="F53" i="1"/>
  <c r="F54" i="1"/>
  <c r="F45" i="1"/>
  <c r="AF156" i="1"/>
  <c r="AF155" i="1"/>
  <c r="AF154" i="1"/>
  <c r="AF153" i="1"/>
  <c r="H144" i="1"/>
  <c r="H143" i="1"/>
  <c r="H142" i="1"/>
  <c r="H141" i="1"/>
  <c r="H140" i="1"/>
  <c r="H139" i="1"/>
  <c r="H138" i="1"/>
  <c r="H137" i="1"/>
  <c r="H136" i="1"/>
  <c r="AC135" i="1"/>
  <c r="H135" i="1"/>
  <c r="AD125" i="1"/>
  <c r="M125" i="1" s="1"/>
  <c r="H124" i="1"/>
  <c r="H123" i="1"/>
  <c r="H122" i="1"/>
  <c r="H121" i="1"/>
  <c r="H120" i="1"/>
  <c r="H119" i="1"/>
  <c r="H118" i="1"/>
  <c r="H117" i="1"/>
  <c r="H116" i="1"/>
  <c r="AC115" i="1"/>
  <c r="AB115" i="1"/>
  <c r="H115" i="1"/>
  <c r="H114" i="1"/>
  <c r="H113" i="1"/>
  <c r="H112" i="1"/>
  <c r="H111" i="1"/>
  <c r="H110" i="1"/>
  <c r="H109" i="1"/>
  <c r="H108" i="1"/>
  <c r="H107" i="1"/>
  <c r="H106" i="1"/>
  <c r="AC105" i="1"/>
  <c r="AB105" i="1"/>
  <c r="H105" i="1"/>
  <c r="H104" i="1"/>
  <c r="H103" i="1"/>
  <c r="H102" i="1"/>
  <c r="H101" i="1"/>
  <c r="H100" i="1"/>
  <c r="H99" i="1"/>
  <c r="H98" i="1"/>
  <c r="H97" i="1"/>
  <c r="H96" i="1"/>
  <c r="AC95" i="1"/>
  <c r="H95" i="1"/>
  <c r="H94" i="1"/>
  <c r="H93" i="1"/>
  <c r="H92" i="1"/>
  <c r="H91" i="1"/>
  <c r="H90" i="1"/>
  <c r="H89" i="1"/>
  <c r="H88" i="1"/>
  <c r="H87" i="1"/>
  <c r="H86" i="1"/>
  <c r="AC85" i="1"/>
  <c r="H85" i="1"/>
  <c r="H84" i="1"/>
  <c r="H83" i="1"/>
  <c r="H82" i="1"/>
  <c r="H81" i="1"/>
  <c r="H80" i="1"/>
  <c r="H79" i="1"/>
  <c r="H78" i="1"/>
  <c r="H77" i="1"/>
  <c r="H76" i="1"/>
  <c r="AD75" i="1"/>
  <c r="M75" i="1" s="1"/>
  <c r="H75" i="1"/>
  <c r="H74" i="1"/>
  <c r="H73" i="1"/>
  <c r="H72" i="1"/>
  <c r="H71" i="1"/>
  <c r="H70" i="1"/>
  <c r="H69" i="1"/>
  <c r="H68" i="1"/>
  <c r="H67" i="1"/>
  <c r="H66" i="1"/>
  <c r="AC65" i="1"/>
  <c r="AB65" i="1"/>
  <c r="H65" i="1"/>
  <c r="H64" i="1"/>
  <c r="H63" i="1"/>
  <c r="H62" i="1"/>
  <c r="H61" i="1"/>
  <c r="H60" i="1"/>
  <c r="H59" i="1"/>
  <c r="H58" i="1"/>
  <c r="H57" i="1"/>
  <c r="H56" i="1"/>
  <c r="AC55" i="1"/>
  <c r="AB55" i="1"/>
  <c r="H55" i="1"/>
  <c r="AJ45" i="1"/>
  <c r="AL45" i="1" s="1"/>
  <c r="AC45" i="1"/>
  <c r="AD45" i="1" s="1"/>
  <c r="AB45" i="1"/>
  <c r="F44" i="1"/>
  <c r="F43" i="1"/>
  <c r="F42" i="1"/>
  <c r="F41" i="1"/>
  <c r="F40" i="1"/>
  <c r="F39" i="1"/>
  <c r="F38" i="1"/>
  <c r="F37" i="1"/>
  <c r="F36" i="1"/>
  <c r="AC35" i="1"/>
  <c r="AD35" i="1" s="1"/>
  <c r="M35" i="1" s="1"/>
  <c r="F35" i="1"/>
  <c r="H34" i="1"/>
  <c r="H33" i="1"/>
  <c r="H32" i="1"/>
  <c r="H31" i="1"/>
  <c r="H30" i="1"/>
  <c r="H29" i="1"/>
  <c r="H28" i="1"/>
  <c r="H27" i="1"/>
  <c r="H26" i="1"/>
  <c r="AC25" i="1"/>
  <c r="AD25" i="1" s="1"/>
  <c r="M25" i="1" s="1"/>
  <c r="H25" i="1"/>
  <c r="H24" i="1"/>
  <c r="H23" i="1"/>
  <c r="H22" i="1"/>
  <c r="H21" i="1"/>
  <c r="H20" i="1"/>
  <c r="H19" i="1"/>
  <c r="H18" i="1"/>
  <c r="H17" i="1"/>
  <c r="H16" i="1"/>
  <c r="AJ15" i="1"/>
  <c r="AL15" i="1" s="1"/>
  <c r="AD15" i="1"/>
  <c r="M15" i="1" s="1"/>
  <c r="H15" i="1"/>
  <c r="J7" i="1"/>
  <c r="AD65" i="1" l="1"/>
  <c r="M65" i="1" s="1"/>
  <c r="AD105" i="1"/>
  <c r="M105" i="1" s="1"/>
  <c r="AD115" i="1"/>
  <c r="M115" i="1" s="1"/>
  <c r="AD95" i="1"/>
  <c r="M95" i="1" s="1"/>
  <c r="AD85" i="1"/>
  <c r="M85" i="1" s="1"/>
  <c r="D10" i="1"/>
  <c r="D12" i="1" s="1"/>
  <c r="M45" i="1"/>
  <c r="AD55" i="1"/>
  <c r="M55" i="1" s="1"/>
  <c r="AD135" i="1"/>
  <c r="M135" i="1" s="1"/>
  <c r="M145" i="1" l="1"/>
  <c r="M148" i="1" s="1"/>
  <c r="D11" i="1"/>
  <c r="AD145" i="1"/>
  <c r="AF149" i="1" l="1"/>
</calcChain>
</file>

<file path=xl/sharedStrings.xml><?xml version="1.0" encoding="utf-8"?>
<sst xmlns="http://schemas.openxmlformats.org/spreadsheetml/2006/main" count="590" uniqueCount="205">
  <si>
    <t>ANEXO 2</t>
  </si>
  <si>
    <t>PLAN DE CONTRATACIÓN DE INSTRUCTORES 2022 PROGRAMAS DE FORMACION COMPLEMENTARIA POBLACION VICTIMA DEL DESPLAZAMIENTO VIGENCIA  2022</t>
  </si>
  <si>
    <t>Regional: ARAUCA</t>
  </si>
  <si>
    <t>Centro: DE GESTION Y DESARROLLO AGROINDUSTRIAL DE ARAUCA</t>
  </si>
  <si>
    <t>Periodo:  01/02/2021 AL 10/12/2021</t>
  </si>
  <si>
    <r>
      <t xml:space="preserve">Acta No. y Fecha (de </t>
    </r>
    <r>
      <rPr>
        <sz val="9"/>
        <rFont val="Calibri"/>
        <family val="2"/>
        <scheme val="minor"/>
      </rPr>
      <t>aprobación propuesta Global</t>
    </r>
    <r>
      <rPr>
        <b/>
        <sz val="9"/>
        <rFont val="Calibri"/>
        <family val="2"/>
        <scheme val="minor"/>
      </rPr>
      <t>)</t>
    </r>
  </si>
  <si>
    <t>Tope global programado</t>
  </si>
  <si>
    <t>Menos Horas presente plan</t>
  </si>
  <si>
    <t xml:space="preserve">Elaborado por: </t>
  </si>
  <si>
    <t>Saldo</t>
  </si>
  <si>
    <t>Nombre:</t>
  </si>
  <si>
    <t>JAIRO ANDRES BERMUDEZ JAUREGUI</t>
  </si>
  <si>
    <t>% Utilizado</t>
  </si>
  <si>
    <t>Teléfono:</t>
  </si>
  <si>
    <t>BANCO NACIONAL</t>
  </si>
  <si>
    <t>CONVOCATORIA APE</t>
  </si>
  <si>
    <t>ITEM</t>
  </si>
  <si>
    <t>Código del Programa</t>
  </si>
  <si>
    <t xml:space="preserve">Nombre del Programa
</t>
  </si>
  <si>
    <t>Denominación  competencia a desarrollar</t>
  </si>
  <si>
    <t>No. De meses a contratar</t>
  </si>
  <si>
    <t>DIAS</t>
  </si>
  <si>
    <t>HORAS POR DIA</t>
  </si>
  <si>
    <t>No. De horas a contratar</t>
  </si>
  <si>
    <t>Jornada</t>
  </si>
  <si>
    <t>Fechas Previstas para la contratación</t>
  </si>
  <si>
    <t>Costo Hora o Costo Honorarios mes (Pesos)</t>
  </si>
  <si>
    <t>Costo Total</t>
  </si>
  <si>
    <t>OBSERVACIONES 
(PERFIL  DEL INSTRUCTOR) Y EXPERIENCIA</t>
  </si>
  <si>
    <t>MUNICIPIO</t>
  </si>
  <si>
    <t>INSTRUCTOR</t>
  </si>
  <si>
    <t>perfil eni</t>
  </si>
  <si>
    <t>POSIBLE INSTRUCTOR</t>
  </si>
  <si>
    <t>FASE 1</t>
  </si>
  <si>
    <t>FASE 2</t>
  </si>
  <si>
    <t>FASE 3</t>
  </si>
  <si>
    <t>ID ASPIRACION</t>
  </si>
  <si>
    <t>ID VACANTE</t>
  </si>
  <si>
    <t>CANTIDAD DE HORAS</t>
  </si>
  <si>
    <t>VALOR HORA</t>
  </si>
  <si>
    <t>VALOR CONTRATO</t>
  </si>
  <si>
    <t>APRENDICES</t>
  </si>
  <si>
    <t>MATERIALES</t>
  </si>
  <si>
    <t>LOTE</t>
  </si>
  <si>
    <t>Inicio
 (D-M-A)</t>
  </si>
  <si>
    <t>Terminación
(D-M-A)</t>
  </si>
  <si>
    <t>FALTANTES</t>
  </si>
  <si>
    <t>HIGIENE Y MANIPULACION DE ALIMENTOS</t>
  </si>
  <si>
    <t>MANIPULAR ALIMENTOS DE ACUERDO CON NORMATIVIDAD VIGENTE</t>
  </si>
  <si>
    <t>HORAS</t>
  </si>
  <si>
    <t>MIXTA</t>
  </si>
  <si>
    <t>TECNÓLOGO EN ALIMENTOS O CARRERAS AFINES. PROFESIONAL EN PROGRAMAS DE FORMACIÓN RELACIONADOS CON INGENIERÍA DE ALIMENTOS, INGENIERÍA AGROINDUSTRIAL experiencia laboral: DOCE (12) MESES, DEMOSTRADOS ASÍ: SEIS (6) MESES RELACIONADOS CON EL EJERCICIO LABORAL DE SU PROFESIÓN U OFICIO OBJETO DE LA FORMACIÓN PROFESIONAL REQUERIDA Y SEIS (6) MESES EN LABORES DE DOCENCIA EN MANIPULACIÓN DE ALIMENTOS</t>
  </si>
  <si>
    <t>Tame</t>
  </si>
  <si>
    <t>INSTRUCTOR DE PASTELERIA PANADERIA</t>
  </si>
  <si>
    <t>Agrícola - Procesamiento de alimentos - Panaderia y reposteria</t>
  </si>
  <si>
    <t>VACIO</t>
  </si>
  <si>
    <t>LISETH PAOLA SANCHEZ LIZARAZO</t>
  </si>
  <si>
    <t>AGROINDUSTRIA</t>
  </si>
  <si>
    <t>PROCESOS BASICOS DE PASTELERIA</t>
  </si>
  <si>
    <t>ELABORAR ALIMENTOS DE PASTELERÍA DE ACUERDO CON EL PROGRAMA DE
PRODUCCIÓN Y NORMATIVA VIGENTE.</t>
  </si>
  <si>
    <t>ELABORACION DE PRODUCTOS DE REPOSTERIA.</t>
  </si>
  <si>
    <t>PREPARAR ALIMENTOS DE ACUERDO CON LA SOLICITUD DEL CLIENTE.</t>
  </si>
  <si>
    <t>HIGIENE Y MANIPULACION DE ALIMENTOS.</t>
  </si>
  <si>
    <t>Fortul</t>
  </si>
  <si>
    <t>Arauca</t>
  </si>
  <si>
    <t>SARAVENA</t>
  </si>
  <si>
    <t>CONFECCIÓN DE ROPA DEPORTIVA</t>
  </si>
  <si>
    <t>OPERAR MAQUINARIA DE CONFECCIONES DE ACUERDO A LAS NECESIDADES
DE ENTRENAMIENTO</t>
  </si>
  <si>
    <t>TC</t>
  </si>
  <si>
    <t>23-3</t>
  </si>
  <si>
    <t>Requisitos académicos: diseñadora de modas en confección experiencia laboral: 12 meses en el area de confección6 meses en docencia</t>
  </si>
  <si>
    <t>Arauquita</t>
  </si>
  <si>
    <t>INSTRUCTOR CONFECCIONES</t>
  </si>
  <si>
    <t>Textil, Confección, Diseño y Moda - Patronajel</t>
  </si>
  <si>
    <t>SANDRA MILENA GELVEZ VILLAMIZAR</t>
  </si>
  <si>
    <t>INDUSTRIA</t>
  </si>
  <si>
    <t>PATRONAJE Y CONFECCION INDUSTRIAL DE CAMISA MASCULINA.</t>
  </si>
  <si>
    <t>CONFECCIONAR PRENDAS SOBRE MEDIDA SEGÚN TÉCNICAS DE SASTRERÍA Y MODISTERÍA</t>
  </si>
  <si>
    <t>CONOCMIENTOS BASICOS DE PATRONAJE, CORTE , Y CONFECCION DE FALDA Y BLUSA</t>
  </si>
  <si>
    <t xml:space="preserve">ELABORAR PATRONES DE ACUERDO CON LAS ESPECIFICACIONES TÉCNICAS.	</t>
  </si>
  <si>
    <t>ELABORACION DE ACCESORIOS EN BISUTERIA CON IDENTIDAD REGIONAL</t>
  </si>
  <si>
    <t>Configurar pieza artesanal según técnica de ensartado</t>
  </si>
  <si>
    <t>Requisitos academicos: REQUISITOS ACADÉMICOSCERTIFICADO DE APTITUD PROFESIONAL EN EL ÁREA OCUPACIONAL 52 OCUPACIONES TÉCNICAS Y ESPECIALIZADAS EN ARTE, CULTURA, ESPARCIMIENTO Y DEPORTE. GRUPO 526: ARTESANOS SUBGRUPO 5263- ARTESANOS EN TRABAJOS EN MADERA. (VER ANEXO C.N.O).ALTERNATIVA 1: CERTIFICADO DE TÉCNICO EN EL ÁREA OCUPACIONAL 52 OCUPACIONES TÉCNICAS Y ESPECIALIZADAS EN ARTE, CULTURA, ESPARCIMIENTO Y DEPORTE. GRUPO 526: ARTESANOS SUBGRUPO 5263- ARTESANOS EN MADERA. (VER ANEXO C.N.O).ALTERNATIVA 2: TÍTULO DE TÉCNICO PROFESIONAL EN EL NÚCLEO BÁSICO DE CONOCIMIENTO: DISEÑO. (VER ANEXO N.B.C)ALTERNATIVA 3TÍTULO DE TECNÓLOGO EN EL NÚCLEO BÁSICO DE CONOCIMIENTO DE: ARTES PLÁSTICAS, VISUALES Y AFINES; O DISEÑO. (VER ANEXO N.B.C).ALTERNATIVA 4TÍTULO PROFESIONAL UNIVERSITARIO EL NÚCLEO BÁSICO DE CONOCIMIENTO DE: ARTES PLÁSTICAS, VISUALES Y AFINES; O DISEÑO. (VER ANEXO N.B.C). Experiencia Laboral;REQUISITOS DE EXPERIENCIA LABORALCUARENTA Y OCHO (48) MESES DE EXPERIENCIA RELACIONADA DISTRIBUIDA ASÍ: TREINTA Y SEIS (36) MESES DE EXPERIENCIA RELACIONADA CON EL EJERCICIO DE ARTESANÍAS MADERABLES Y NO MADERABLES, Y DOCE (12) MESES EN DOCENCIA O INSTRUCCIÓN CERTIFICADA POR ENTIDAD LEGALMENTE RECONOCIDA.ALTERNATIVA 1CUARENTA Y DOS (42) MESES DE EXPERIENCIA RELACIONADA DISTRIBUIDA ASÍ: TREINTA (30) MESES DE EXPERIENCIA RELACIONADA CON EL EJERCICIO DE ARTESANÍAS MADERABLES Y NO MADERABLES Y DOCE (12) MESES EN DOCENCIA O INSTRUCCIÓN CERTIFICADA POR ENTIDAD LEGALMENTE RECONOCIDA.ALTERNATIVA 2TREINTA Y SEIS (36) MESES DE EXPERIENCIA RELACIONADA DISTRIBUIDA ASÍ: VEINTICUATRO (24) MESES DE EXPERIENCIA RELACIONADA CON EL EJERCICIO DE ARTESANÍAS MADERABLES Y NO MADERABLES Y DOCE (12) MESES EN DOCENCIA O INSTRUCCIÓN CERTIFICADA POR ENTIDAD LEGALMENTE RECONOCIDA.ALTERNATIVA 3TREINTA (30) MESES DE EXPERIENCIA RELACIONADA DISTRIBUIDA ASÍ: DIECIOCHO (18) MESES DE EXPERIENCIA RELACIONADA CON EL EJERCICIO DE ARTESANÍAS MADERABLES Y NO MADERABLES Y DOCE (12) MESES EN DOCENCIA.ALTERNATIVA 4VEINTICUATRO (24) MESES DE EXPERIENCIA RELACIONADA DISTRIBUIDA ASÍ: DOCE (12) MESES DE EXPERIENCIA RELACIONADA CON EL EJERCICIO DE ARTESANÍAS MADERABLES Y NO MADERABLES Y DOCE (12) MESES EN DOCENCIA.</t>
  </si>
  <si>
    <t>Cravo Norte</t>
  </si>
  <si>
    <t>INSTRUCTOR BISUTERIA</t>
  </si>
  <si>
    <t>DISEÑO DE JOYAS Y OBJETOS ARTESANALES- BISUTERIA</t>
  </si>
  <si>
    <t>ADMINISTRATIVO</t>
  </si>
  <si>
    <t>ELABORACION DE COMPLEMENTOS DE MODA EN BISUTERIA</t>
  </si>
  <si>
    <t>ADORNAR PRODUCTO SEGÚN TÉCNICA DE BORDADO</t>
  </si>
  <si>
    <t>ELABORACION DE COMPLEMENTOS EN BISUTERIA CON TECNICA DE ENSARTADO</t>
  </si>
  <si>
    <t>Saravena</t>
  </si>
  <si>
    <t xml:space="preserve">	ELABORACION DE BOLSOS EN CUERO CON TECNICA DE PATCHWORK</t>
  </si>
  <si>
    <t>ARMAR PIEZAS DE MARROQUINERÍA DE ACUERDO CON PROCEDIMIENTO TÉCNICO</t>
  </si>
  <si>
    <t>Requisitos academicos: ALTERNATIVA 1TÍTULO DE TÉCNICO PROFESIONAL EN EL NÚCLEO BÁSICO DE CONOCIMIENTO DE: OTROS PROGRAMAS ASOCIADOS A BELLAS ARTES O TÉCNICO EN MODELAJE Y ESCALADO DE ARTÍCULOS EN CUERO O TÉCNICO EN PRODUCCIÓN DE MARROQUINERÍA.ALTERNATIVA 2TÍTULO DE TECNÓLOGO EN EL NÚCLEO BÁSICO DE CONOCIMIENTO DE: OTROS PROGRAMAS ASOCIADOS A BELLAS ARTES O TECNÓLOGO EN DISEÑO DE CALZADO Y MARROQUINERÍA O TECNÓLOGO EN PRODUCCIÓN DE CALZADO Y MARROQUINERÍA.ALTERNATIVA 3TÍTULO PROFESIONAL UNIVERSITARIO EN EL NÚCLEO BÁSICO DE CONOCIMIENTO DE: PROGRAMAS ASOCIADOS A BELLAS ARTES. Experiencia Laboral;ALTERNATIVA 1TREINTA Y SEIS (36) MESES DE EXPERIENCIA RELACIONADA DISTRIBUIDA ASÍ: VEINTICUATRO (24) MESES DE EXPERIENCIA RELACIONADA CON EL EJERCICIO DE LA FABRICACIÓN DE MARROQUINERÍA Y DOCE (12) MESES EN DOCENCIA.ALTERNATIVA 2TREINTA (30) MESES DE EXPERIENCIA RELACIONADA DISTRIBUIDA ASÍ: DIECIOCHO (18) MESES DE EXPERIENCIA RELACIONADA CON FABRICACIÓN DE MARROQUINERÍA Y DOCE (12) MESES EN DOCENCIA.ALTERNATIVA 3VEINTICUATRO (24) MESES DE EXPERIENCIA RELACIONADA DISTRIBUIDA ASÍ: DOCE (12) MESES DE EXPERIENCIA RELACIONADA CON EL EJERCICIO DE LA FABRICACIÓN DE MARROQUINERÍA Y DOCE (12) MESES EN DOCENCIA.</t>
  </si>
  <si>
    <t>ARAUQUITA</t>
  </si>
  <si>
    <t xml:space="preserve">INSTRUCTOR  MARROQUINERIA </t>
  </si>
  <si>
    <t>DISEÑO DE MODAS Y CONFECCIONES - MARROQUINERIA</t>
  </si>
  <si>
    <t xml:space="preserve">ELIZAVETH MANCERA ESCOBAR </t>
  </si>
  <si>
    <t>ELABORACION DE PROTOTIPOS PARA MARROQUINERIA</t>
  </si>
  <si>
    <t>ELABORACION DE CALZADO TIPO ALPARGATA Y COTIZAS</t>
  </si>
  <si>
    <t>desde el 01 de junio</t>
  </si>
  <si>
    <t>MERCADEO Y VENTAS</t>
  </si>
  <si>
    <t>IDENTIFICAR LOS COMPORTAMIENTOS DEL MERCADO SEGÚN RESULTADOS DE LA INVESTIGACIÓN Y TENDENCIAS DEL ENTORNO</t>
  </si>
  <si>
    <t>Requisitos académicos: Alternativa 1 título de tecnólogo en el núcleo básico de conocimiento de: administración; o economía; o ingeniería industrial y afines. Estos tecnólogos deben estar asociados a los programas de formación que impartirá en su desempeño y se citan los títulos obtenidos, núcleos básicos de conocimiento y áreas de conocimiento: tecnólogos en mercadeo, gestión de mercados, dirección de ventas, gestión empresarial, gestión administrativa. alternativa 2 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ingeniero de mercados, administración de empresas, economistas, mercadólogo, profesional en mercadeo y publicidad. Experiencia laboral: Alternativa 1 treinta (30) meses de experiencia relacionada distribuida así: dieciocho (18) meses de experiencia relacionados con el desarrollo de labores de mercadeo o marketing digital doce (12) meses en docencia. alternativa 2 veinticuatro (24) meses de experiencia relacionada distribuida así: doce (12) meses de experiencia relacionada con relacionados con el desarrollo de labores de mercadeo o marketing digital y doce (12) meses en docencia.</t>
  </si>
  <si>
    <t>ARAUCA</t>
  </si>
  <si>
    <t>INSTRUCTOR MERCADEO</t>
  </si>
  <si>
    <t>COMERCIO Y VENTAS - VENTAS</t>
  </si>
  <si>
    <t>GUSTAVO MANUEL GUZMAN ORTIZ</t>
  </si>
  <si>
    <t>MERCADEO VISUAL PARA COMERCIO ELECTRONICO</t>
  </si>
  <si>
    <t>Estructurar la estrategia de mercadeo digital de acuerdo con objetivos de campaña y normativa legal</t>
  </si>
  <si>
    <t>MARKETING PARA PYMES EN REDES SOCIALES</t>
  </si>
  <si>
    <t>Administrar comunidades virtuales de acuerdo con requerimientos comunicativos y estrategias de social media</t>
  </si>
  <si>
    <t>COCINA BÁSICA</t>
  </si>
  <si>
    <t>PREPARAR ALIMENTOS DE ACUERDO A LA SOLICITUD DEL CLIENTE. (EQUIVALE A LA NORMA NTS USNA 001 DEL MINCOMERCIO, INDUSTRIA Y TURISMO)</t>
  </si>
  <si>
    <t>Requisitos académicos: académicos experiencia en pedagogía mínima de dos años cinco años de vida laboral en la producción de alimentos experiencia laboral: experiencia laboraldemostrar vinculación laboral o experiencia de dos años en la producción de alimentos manejar control de costos de alimentos y bebidas, análisis de carnicería, y proyección de ventas contextualizar y administrar los procesos de producción de cocina planear y diseñar cocinas</t>
  </si>
  <si>
    <t>INSTRUCTOR COCINA</t>
  </si>
  <si>
    <t>HOTELERÍA Y TURISMO - COCINA</t>
  </si>
  <si>
    <t>YADID XIOMARA TOLOZA SANTOS}</t>
  </si>
  <si>
    <t>COCINA BÁSICA REGIONAL</t>
  </si>
  <si>
    <t>ASISTIR PROCESO DE PRODUCCIÓN DE ALIMENTOS SEGÚN PROGRAMA DE PRODUCCIÓN</t>
  </si>
  <si>
    <t>COMIDAS RAPIDAS</t>
  </si>
  <si>
    <t>Puerto Rondón</t>
  </si>
  <si>
    <t>APLICACION DE LAS BUENAS PRACTICAS AGRICOLAS</t>
  </si>
  <si>
    <t>PROGRAMAR CULTIVO AGRÍCOLA SEGÚN MÉTODOS Y NORMATIVA</t>
  </si>
  <si>
    <t>Requisitos académicos: Alternativa1. Título profesional en disciplina académica del núcleo básico de conocimiento en agronomía; o ingeniería agronómica y afines. alternativa 2. Título de tecnólogo en disciplina académica del núcleo básico de conocimiento en agronomía; o ingeniería agronómica y afines. Experiencia laboral: Alternativa 1. Veinticuatro (24) meses de experiencia relacionada distribuidos así: doce (12) meses estarán relacionados con el ejercicio de la agricultura y doce (12) meses en labores de docencia. alternativa 2. Treinta (30) meses de experiencia relacionada distribuida así: dieciocho (18) meses de experiencia relacionada con el ejercicio de la agricultura y doce (12) meses en docencia.</t>
  </si>
  <si>
    <t>INSTRUCTOR AGRICOLA</t>
  </si>
  <si>
    <t>Agricola - agricultura</t>
  </si>
  <si>
    <t>Evaristo Antonio Doria Acosta</t>
  </si>
  <si>
    <t>AGROPECUARIA</t>
  </si>
  <si>
    <t>MANEJO DE LA NUTRICION EN CULTIVOS AGRICOLAS</t>
  </si>
  <si>
    <t>UTILIZAR AGROINSUMOS TENIENDO EN CUENTA NORMATIVIDAD VIGENTE</t>
  </si>
  <si>
    <t>BÁSICO EN AGRICULTURA ECOLOGICA</t>
  </si>
  <si>
    <t>ESTABLECER CULTIVOS SEGÚN TIPO DE PRODUCTO, REQUERIMIENTOS TÉCNICOS Y NORMAS DE LA AGRICULTURA ECOLÓGICA.</t>
  </si>
  <si>
    <t>DECORACION EN GLOBOS</t>
  </si>
  <si>
    <t>DECORAR OBJETO ARTESANAL SEGÚN ORDEN DE PRODUCCIÓN (52441511 )</t>
  </si>
  <si>
    <t>Requisitos académicos: Alternativa 1: tecnica profesional en produccion artesanal sostenible. alternativa 2: tecnologo en artesanías, tecnologo en desarrollo artesanal. . alternativa 3: maestro en artes plasticas, licenciado en educación artes plasticas, maestro en artes plasticas, visuales y afines, profesional en artes plasticas. Experiencia laboral: Alternativa 1: treinta y seis (36) meses de experiencia relacionada distribuida así: veinticuatro (24) meses de experiencia relacionada con el ejercicio de artesanías maderables y no maderables y doce (12) meses en docencia alternativa 2: treinta (30) meses de experiencia relacionada distribuida así: dieciocho (18) meses de experiencia relacionada con el ejercicio de artesanías maderables y no maderables y doce (12) meses en docencia alternativa 3: veinticuatro (24) meses de experiencia relacionada distribuida así: doce (12) meses de experiencia relacionada con el ejercicio de artesanías maderables y no maderables y doce (12) meses en docencia.</t>
  </si>
  <si>
    <t>INSTRUCTOR DE ARTESANIAS</t>
  </si>
  <si>
    <t>Artesanías - Cerámica</t>
  </si>
  <si>
    <t>ELABORACION DE OBJETOS DECORATIVOS PARA EVENTOS SOCIALES</t>
  </si>
  <si>
    <t>UTILIZAR INFORMACIÓN EN LA ELABORACIÓN DE NUEVOS OBJETOS
ARTESANALES, SEGÚN ORDEN DE PRODUCCIÓN.</t>
  </si>
  <si>
    <t>DESARROLLO DE PROYECTOS DECORATIVOS Y UTILITARIOS CON MATERIALES RECICLABLES</t>
  </si>
  <si>
    <t>Acondicionar material recuperado según requerimiento técnico</t>
  </si>
  <si>
    <t xml:space="preserve">BÁSICO DE CONSTRUCCION DE ESTRUCTURAS EN CONCRETO 
</t>
  </si>
  <si>
    <t>FUNDIR LOS ELEMENTOS DE CONCRETO DE ACUERDO CON LAS NORMAS PLANOS Y ESPECIFICACIONES</t>
  </si>
  <si>
    <t>Requisitos académicos: técnico profesional en consrucción o tecnólogo en construcción con formación docente. Experiencia laboral: experiencia en construcción mínimo de dos añosexperiencia docente mínimo de un año</t>
  </si>
  <si>
    <t xml:space="preserve">Instructor en Construccion </t>
  </si>
  <si>
    <t>CONSTRUCCIÓN - CONSTRUCCIÓN</t>
  </si>
  <si>
    <t xml:space="preserve">CONSTRUCCION BÁSICA 
</t>
  </si>
  <si>
    <t xml:space="preserve"> REPLANTEAR LOS DISEÑOS DE ACUERDO CON LAS NORMAS PLANOS Y ESPECIFICACIONES  (83610029)</t>
  </si>
  <si>
    <t>BÁSICO DE CONSTRUCCION DE MUROS EN LADRILLO Y BLOQUE</t>
  </si>
  <si>
    <t>VERIFICAR ACTIVIDADES DE OBRA BLANCA DE ACUERDO CON NORMAS PLANOS Y ESPECIFICACIONES.</t>
  </si>
  <si>
    <t>Arauquia</t>
  </si>
  <si>
    <t>SIMBOLOGIA E INTERPRETACION GRAFICA DE PLANOS DE SOLDADURA</t>
  </si>
  <si>
    <t>SOLDAR PRODUCTOS METÁLICOS (PLATINA) POR ARCO ELÉCTRICO CON ELECTRODO REVESTIDO (SMAW). SEGÚN PROCEDIMIENTO DE FABRICACIÓN.</t>
  </si>
  <si>
    <t>Requisitos académicos: ¿ingeniero o tecnólogo o inspector, con conocimientos teórico ¿ prácticos en soldadura que demuestre veinticuatro (24) meses de experienciade los cuales dieciocho (18) meses estarán relacionados con el ejercicio de la profesión u oficio objeto de la formación profesional y seis (6) meses en labores de docencia. Experiencia laboral: ¿ingeniero o tecnólogo o inspector, con conocimientos teórico ¿ prácticos en soldadura que demuestre vveinticuatro (24) meses de experienciade los cuales dieciocho (18) meses estarán relacionados con el ejercicio de la profesión u oficio objeto de la formación profesional y seis (6) meses en labores de docencia</t>
  </si>
  <si>
    <t>INSTRUCTOR SOLDADURA</t>
  </si>
  <si>
    <t>Mecanica Industrial - Soldadura</t>
  </si>
  <si>
    <t>RAMIRO SUAREZ CRUZ</t>
  </si>
  <si>
    <t>SOLDADURA DE PLATINA CON PROCESO SMAW EN FILETE.</t>
  </si>
  <si>
    <t>SOLDADURA CON PROCESO SMAW EN UNIONES 1F Y 2F</t>
  </si>
  <si>
    <t>SOLDADURA CON PROCESO SMAW EN UNIONES 3F Y 4F</t>
  </si>
  <si>
    <t>MANEJO BÁSICO DE HERRAMIENTAS OFIMATICAS I</t>
  </si>
  <si>
    <t>APLICAR TECNOLOGÍAS DE LA INFORMACIÓN TENIENDO EN CUENTA LAS NECESIDADES DE LA UNIDAD ADMINISTRATIVA.</t>
  </si>
  <si>
    <t>Requisitos académicos: ingeniero, tecnologo de sistemas, amplia experiencia en manejo de base de datos. Experiencia laboral: minimo un año de experiencia en el area y conocimientos pedagogicos</t>
  </si>
  <si>
    <t>INSTRUCTOR SISTEMAS</t>
  </si>
  <si>
    <t>INFORMATICA DISEÑO Y DESARROLLO DE SOFTWARE - SOFTWARE</t>
  </si>
  <si>
    <t>BRAYAN JAVIER RESTREPO GAMEZ</t>
  </si>
  <si>
    <t>INFORMATICA: MICROSOFT WORD, EXCEL E INTERNET</t>
  </si>
  <si>
    <t>ANALIZAR LOS REQUERIMIENTOS DEL CLIENTE PARA CONSTRUIR EL SISTEMA DE INFORMACIÓN</t>
  </si>
  <si>
    <t>MANEJO INTERMEDIO DE LA HERRAMIENTA DE HOJAS DE CALCULO EXCEL</t>
  </si>
  <si>
    <t>Utilizar herramientas informáticas de acuerdo con las necesidades de manejo de información</t>
  </si>
  <si>
    <t>INTERPRETACIÓN DE PLANOS ELÉCTRICOS RESIDENCIALES</t>
  </si>
  <si>
    <t>CONSTRUIR ACOMETIDAS E INSTALAR EQUIPOS DE MEDIDA DE ENERGÍA ELÉCTRICA EN BAJA TENSIÓN REQUERIDAS PARA EL USO DE INSTALACIONES RESIDENCIALES Y COMERCIALES</t>
  </si>
  <si>
    <t>Requisitos académicos: ¿tecnólogo electromecánico o afín. Experiencia laboral: ¿seis (6) meses como instructor o equivalente, un (1) año en el sector de mantenimiento de máquinas eléctricas rotativas o equivalente</t>
  </si>
  <si>
    <t>INSTRUCTOR ELECTRICIDAD</t>
  </si>
  <si>
    <t>Energía Eléctrica - Uso Final de la Energía Eléctrica</t>
  </si>
  <si>
    <t>MANTENIMIENTO Y PRUEBA DE MOTORES ELECTRICOS</t>
  </si>
  <si>
    <t>EJECUTAR EL MANTENIMIENTO PROACTIVO AL MOTOR Y/O GENERADOR ELÉCTRICO HASTA MEDIA TENSIÓN, SEGÚN NORMATIVIDAD VIGENTE.</t>
  </si>
  <si>
    <t>INSTALAR REDES INTERNAS DE ACUERDO CON EL DISEÑO ELÉCTRICO</t>
  </si>
  <si>
    <t>ELECTRICIDAD BÁSICA</t>
  </si>
  <si>
    <t>ANALIZAR CIRCUITOS ELÉCTRICOS DE ACUERDO CON EL MÉTODO REQUERIDO</t>
  </si>
  <si>
    <t>MANTENIMIENTO DEL SISTEMA DE INYECCION DE COMBUSTIBLE EN MOTOCICLETAS</t>
  </si>
  <si>
    <t>REPARAR SISTEMA DE COMBUSTIBLE DE ACUERDO CON PROCEDIMIENTOS Y PARÁMETROS DEL CICLO OTTO</t>
  </si>
  <si>
    <t>Requisitos académicos: opción 1. Técnicosarea ocupacional 83equipo y ocupaciones en transporte, operación de equipo, instalación y mantenimiento grupo 838mecanicos de vehículos automotores. Subgrupo 8381mecánico de vehículos automotores. Opción 2técnico profesional automotriz, tecnico profesional en ingeniería automotriz, técnico profesional en mecánica automotríz, técnico profesional en mecánica automotríz y electrónica automotriz. Opción 3tecnología en diagnóstico y gestión automotriz, tecnología en mecánica automotriz, tecnología en mantenimiento mecatrónico de automotores, tecnología en autotrónica. Opción 4. Ingeniería automotriz, ingeniería en mecatrónica, ingeniería mecatrónica, ingeniería mecánica, ingeniería electromecánica, ingeniería electrónica. Experiencia laboral: opción 1cuarenta y dos (42) meses de experiencia relacionada distribuida asítreinta (30) meses de experiencia relacionada con el ejercicio de motocicletas y doce (12) meses en docencia o instrucción certificada por entidad legalmente reconocidaopción 2treinta y seis (36) meses de experiencia relacionada distribuida asíveinticuatro (24) meses de experiencia relacionada con el ejercicio de motocicletas y doce (12) meses en docencia o instrucción certificada por entidad legalmente reconocidaopción 3treinta (30) meses de experiencia relacionada distribuida así:dieciocho (18) meses de experiencia relacionada con el ejercicio de mecatrónica automotriz y doce (12) meses en docenciaopción 4veinticuatro (24) meses de experiencia relacionada distribuida así:doce (12) meses de experiencia relacionada con el ejercicio de mecatrónica automotriz y doce (12) meses en docencia</t>
  </si>
  <si>
    <t>INSTRUCTOR DE MOTOS</t>
  </si>
  <si>
    <t>automotor - motocicletas</t>
  </si>
  <si>
    <t>DARWIN LEONARDO PEÑARANDA CARRERO</t>
  </si>
  <si>
    <t>MANTENIMIENTO PREVENTIVO DE MOTOCICLETAS Y MOTOCARROS</t>
  </si>
  <si>
    <t>PREVENIR FALLAS DE LOS COMPONENTES DE LAS MOTOCICLETAS DE ACUERDO CON PROCEDIMIENTOS Y PARÁMETROS DEL FABRICANTE Y NORMATIVIDAD VIGENTE</t>
  </si>
  <si>
    <t>MANTENIMIENTO DE MOTOCICLETAS DE PROPULSION ELECTRICA</t>
  </si>
  <si>
    <t>REPARAR FALLAS DE PROPULSIÓN ELÉCTRICA DE ACUERDO CON PARÁMETROS TÉCNICOS VEHICULARES.</t>
  </si>
  <si>
    <t>RECURSOS DISP</t>
  </si>
  <si>
    <t>TOTAL MATERIALES</t>
  </si>
  <si>
    <t>APERTURA</t>
  </si>
  <si>
    <t>SALDO</t>
  </si>
  <si>
    <t>VICTIMAS</t>
  </si>
  <si>
    <t>EDDIE YOVANY MILLAN</t>
  </si>
  <si>
    <t xml:space="preserve">                               </t>
  </si>
  <si>
    <t>LIBARDO EUGENIO SARMIENTO GARCIA</t>
  </si>
  <si>
    <t>JAIRO BERMUDEZ</t>
  </si>
  <si>
    <t>MONTO</t>
  </si>
  <si>
    <t>Subdirector de Centro</t>
  </si>
  <si>
    <t xml:space="preserve">       Coordinador de Formación Profesional , </t>
  </si>
  <si>
    <t>Coordinador Académico</t>
  </si>
  <si>
    <t xml:space="preserve"> Empleo y Sistema Nacional de Formación para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</si>
</sst>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_-&quot;$&quot;\ * #,##0_-;\-&quot;$&quot;\ * #,##0_-;_-&quot;$&quot;\ * &quot;-&quot;_-;_-@_-"/>
    <numFmt numFmtId="165" formatCode="_(&quot;$&quot;\ * #,##0_);_(&quot;$&quot;\ * \(#,##0\);_(&quot;$&quot;\ * &quot;-&quot;??_);_(@_)"/>
    <numFmt numFmtId="166" formatCode="_(* #,##0_);_(* \(#,##0\);_(* &quot;-&quot;??_);_(@_)"/>
    <numFmt numFmtId="167" formatCode="_(&quot;$&quot;\ * #,##0_);_(&quot;$&quot;\ * \(#,##0\);_(&quot;$&quot;\ * &quot;-&quot;_);_(@_)"/>
    <numFmt numFmtId="168" formatCode="_(&quot;$&quot;\ * #,##0.00_);_(&quot;$&quot;\ * \(#,##0.00\);_(&quot;$&quot;\ * &quot;-&quot;??_);_(@_)"/>
  </numFmts>
  <fonts count="18">
    <font>
      <sz val="10"/>
      <name val="Arial"/>
      <family val="2"/>
    </font>
    <font>
      <sz val="11"/>
      <color theme="1"/>
      <name val="Calibri"/>
      <family val="2"/>
      <scheme val="minor"/>
    </font>
    <font>
      <sz val="10"/>
      <name val="Arial"/>
      <family val="2"/>
    </font>
    <font>
      <sz val="9"/>
      <color theme="1"/>
      <name val="Calibri"/>
      <family val="2"/>
      <scheme val="minor"/>
    </font>
    <font>
      <sz val="12"/>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2"/>
      <color theme="1"/>
      <name val="Calibri"/>
      <family val="2"/>
      <scheme val="minor"/>
    </font>
    <font>
      <sz val="9"/>
      <color indexed="8"/>
      <name val="Calibri"/>
      <family val="2"/>
      <scheme val="minor"/>
    </font>
    <font>
      <sz val="12"/>
      <name val="Calibri"/>
      <family val="2"/>
      <scheme val="minor"/>
    </font>
    <font>
      <sz val="9"/>
      <color rgb="FF000000"/>
      <name val="Calibri"/>
      <family val="2"/>
      <scheme val="minor"/>
    </font>
    <font>
      <sz val="9"/>
      <color rgb="FF333333"/>
      <name val="Calibri"/>
      <family val="2"/>
      <scheme val="minor"/>
    </font>
    <font>
      <b/>
      <sz val="9"/>
      <color rgb="FFFF0000"/>
      <name val="Calibri"/>
      <family val="2"/>
      <scheme val="minor"/>
    </font>
    <font>
      <b/>
      <sz val="12"/>
      <color theme="1"/>
      <name val="Arial"/>
      <family val="2"/>
    </font>
    <font>
      <sz val="10"/>
      <color theme="1"/>
      <name val="Calibri"/>
      <family val="2"/>
      <scheme val="minor"/>
    </font>
    <font>
      <sz val="12"/>
      <color theme="1"/>
      <name val="Arial"/>
      <family val="2"/>
    </font>
    <font>
      <sz val="9"/>
      <color theme="1"/>
      <name val="Arial"/>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6"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auto="1"/>
      </left>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medium">
        <color indexed="64"/>
      </top>
      <bottom/>
      <diagonal/>
    </border>
  </borders>
  <cellStyleXfs count="11">
    <xf numFmtId="0" fontId="0" fillId="0" borderId="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164" fontId="1" fillId="0" borderId="0" applyFont="0" applyFill="0" applyBorder="0" applyAlignment="0" applyProtection="0"/>
    <xf numFmtId="0" fontId="2" fillId="0" borderId="0"/>
    <xf numFmtId="0" fontId="1" fillId="0" borderId="0"/>
    <xf numFmtId="0" fontId="2" fillId="0" borderId="0"/>
    <xf numFmtId="0" fontId="1" fillId="0" borderId="0"/>
    <xf numFmtId="168" fontId="1" fillId="0" borderId="0" applyFont="0" applyFill="0" applyBorder="0" applyAlignment="0" applyProtection="0"/>
  </cellStyleXfs>
  <cellXfs count="344">
    <xf numFmtId="0" fontId="0" fillId="0" borderId="0" xfId="0"/>
    <xf numFmtId="0" fontId="3" fillId="2" borderId="0" xfId="0" applyFont="1" applyFill="1" applyAlignment="1">
      <alignment horizontal="center" vertical="center"/>
    </xf>
    <xf numFmtId="0" fontId="3" fillId="0" borderId="0" xfId="0" applyFont="1" applyAlignment="1">
      <alignment horizontal="center" vertical="center"/>
    </xf>
    <xf numFmtId="0" fontId="3" fillId="2" borderId="0" xfId="0" applyFont="1" applyFill="1" applyAlignment="1">
      <alignment horizontal="center"/>
    </xf>
    <xf numFmtId="0" fontId="3" fillId="2" borderId="0" xfId="0" applyFont="1" applyFill="1"/>
    <xf numFmtId="1" fontId="3" fillId="2" borderId="0" xfId="0" applyNumberFormat="1" applyFont="1" applyFill="1"/>
    <xf numFmtId="165" fontId="3" fillId="2" borderId="0" xfId="1" applyNumberFormat="1" applyFont="1" applyFill="1"/>
    <xf numFmtId="165" fontId="3" fillId="2" borderId="0" xfId="1" applyNumberFormat="1" applyFont="1" applyFill="1" applyAlignment="1"/>
    <xf numFmtId="0" fontId="3" fillId="2" borderId="0" xfId="0" applyFont="1" applyFill="1" applyAlignment="1">
      <alignment horizontal="left" vertical="center"/>
    </xf>
    <xf numFmtId="0" fontId="3" fillId="2" borderId="0" xfId="0" applyFont="1" applyFill="1" applyAlignment="1">
      <alignment horizontal="center" vertical="center" wrapText="1"/>
    </xf>
    <xf numFmtId="3" fontId="3" fillId="2" borderId="0" xfId="0" applyNumberFormat="1" applyFont="1" applyFill="1"/>
    <xf numFmtId="0" fontId="4" fillId="2" borderId="0" xfId="0" applyFont="1" applyFill="1" applyAlignment="1">
      <alignment horizontal="center" vertical="center"/>
    </xf>
    <xf numFmtId="166" fontId="5" fillId="2" borderId="0" xfId="4" applyNumberFormat="1" applyFont="1" applyFill="1" applyBorder="1" applyAlignment="1">
      <alignment horizontal="center" vertical="center" wrapText="1"/>
    </xf>
    <xf numFmtId="1" fontId="5" fillId="2" borderId="0" xfId="4" applyNumberFormat="1" applyFont="1" applyFill="1" applyBorder="1" applyAlignment="1">
      <alignment horizontal="center" vertical="center" wrapText="1"/>
    </xf>
    <xf numFmtId="165" fontId="5" fillId="2" borderId="0" xfId="1" applyNumberFormat="1" applyFont="1" applyFill="1" applyBorder="1" applyAlignment="1">
      <alignment horizontal="center" vertical="center" wrapText="1"/>
    </xf>
    <xf numFmtId="165" fontId="5" fillId="2" borderId="0" xfId="1" applyNumberFormat="1" applyFont="1" applyFill="1" applyBorder="1" applyAlignment="1">
      <alignment vertical="center" wrapText="1"/>
    </xf>
    <xf numFmtId="0" fontId="6" fillId="2" borderId="0" xfId="3" applyFont="1" applyFill="1" applyAlignment="1">
      <alignment horizontal="left" vertical="center" wrapText="1"/>
    </xf>
    <xf numFmtId="0" fontId="5" fillId="2" borderId="1" xfId="3" applyFont="1" applyFill="1" applyBorder="1" applyAlignment="1">
      <alignment horizontal="center" vertical="center"/>
    </xf>
    <xf numFmtId="0" fontId="5" fillId="2" borderId="0" xfId="3" applyFont="1" applyFill="1" applyAlignment="1">
      <alignment horizontal="center" vertical="center"/>
    </xf>
    <xf numFmtId="1" fontId="5" fillId="2" borderId="0" xfId="3" applyNumberFormat="1" applyFont="1" applyFill="1" applyAlignment="1">
      <alignment horizontal="center" vertical="center"/>
    </xf>
    <xf numFmtId="165" fontId="5" fillId="2" borderId="0" xfId="1" applyNumberFormat="1" applyFont="1" applyFill="1" applyBorder="1" applyAlignment="1">
      <alignment horizontal="center" vertical="center"/>
    </xf>
    <xf numFmtId="165" fontId="6" fillId="2" borderId="0" xfId="1" applyNumberFormat="1" applyFont="1" applyFill="1" applyBorder="1" applyAlignment="1">
      <alignment horizontal="center" vertical="center" wrapText="1"/>
    </xf>
    <xf numFmtId="0" fontId="6" fillId="2" borderId="0" xfId="3" applyFont="1" applyFill="1" applyAlignment="1">
      <alignment horizontal="center" vertical="center" wrapText="1"/>
    </xf>
    <xf numFmtId="164" fontId="5" fillId="2" borderId="0" xfId="3" applyNumberFormat="1" applyFont="1" applyFill="1" applyAlignment="1">
      <alignment horizontal="center" vertical="center"/>
    </xf>
    <xf numFmtId="0" fontId="6" fillId="2" borderId="1" xfId="3" applyFont="1" applyFill="1" applyBorder="1" applyAlignment="1">
      <alignment horizontal="center" vertical="center"/>
    </xf>
    <xf numFmtId="167" fontId="5" fillId="2" borderId="1" xfId="3" applyNumberFormat="1" applyFont="1" applyFill="1" applyBorder="1" applyAlignment="1">
      <alignment horizontal="center" vertical="center"/>
    </xf>
    <xf numFmtId="165" fontId="5" fillId="2" borderId="4" xfId="1" applyNumberFormat="1"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 xfId="3" applyFont="1" applyFill="1" applyBorder="1" applyAlignment="1">
      <alignment horizontal="center" vertical="center" wrapText="1"/>
    </xf>
    <xf numFmtId="3" fontId="5" fillId="2" borderId="1" xfId="1" applyNumberFormat="1" applyFont="1" applyFill="1" applyBorder="1" applyAlignment="1">
      <alignment horizontal="center" vertical="center" wrapText="1"/>
    </xf>
    <xf numFmtId="0" fontId="6" fillId="2" borderId="0" xfId="3" applyFont="1" applyFill="1" applyAlignment="1">
      <alignment horizontal="center" vertical="center"/>
    </xf>
    <xf numFmtId="165" fontId="5" fillId="2" borderId="1" xfId="1" applyNumberFormat="1" applyFont="1" applyFill="1" applyBorder="1" applyAlignment="1">
      <alignment horizontal="center" vertical="center" wrapText="1"/>
    </xf>
    <xf numFmtId="166" fontId="5" fillId="2" borderId="1" xfId="4" applyNumberFormat="1" applyFont="1" applyFill="1" applyBorder="1" applyAlignment="1">
      <alignment horizontal="center" vertical="center" wrapText="1"/>
    </xf>
    <xf numFmtId="165" fontId="5" fillId="2" borderId="5" xfId="3"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6" fillId="2" borderId="5" xfId="3" applyFont="1" applyFill="1" applyBorder="1" applyAlignment="1">
      <alignment horizontal="center" vertical="center" wrapText="1"/>
    </xf>
    <xf numFmtId="9" fontId="5" fillId="2" borderId="5" xfId="2" applyFont="1" applyFill="1" applyBorder="1" applyAlignment="1">
      <alignment horizontal="center" vertical="center" wrapText="1"/>
    </xf>
    <xf numFmtId="165" fontId="5" fillId="2" borderId="5" xfId="1" applyNumberFormat="1" applyFont="1" applyFill="1" applyBorder="1" applyAlignment="1">
      <alignment horizontal="center" vertical="center" wrapText="1"/>
    </xf>
    <xf numFmtId="0" fontId="5" fillId="2" borderId="6" xfId="1" applyNumberFormat="1" applyFont="1" applyFill="1" applyBorder="1" applyAlignment="1">
      <alignment horizontal="center" vertical="center" wrapText="1"/>
    </xf>
    <xf numFmtId="0" fontId="5" fillId="2" borderId="5" xfId="4" applyNumberFormat="1" applyFont="1" applyFill="1" applyBorder="1" applyAlignment="1">
      <alignment horizontal="center" vertical="center" wrapText="1"/>
    </xf>
    <xf numFmtId="0" fontId="5" fillId="2" borderId="1" xfId="3" applyFont="1" applyFill="1" applyBorder="1" applyAlignment="1">
      <alignment horizontal="center" vertical="center" wrapText="1"/>
    </xf>
    <xf numFmtId="0" fontId="6" fillId="3" borderId="1" xfId="3"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1" fontId="6" fillId="3" borderId="1" xfId="3" applyNumberFormat="1" applyFont="1" applyFill="1" applyBorder="1" applyAlignment="1">
      <alignment horizontal="center" vertical="center"/>
    </xf>
    <xf numFmtId="164" fontId="10" fillId="6" borderId="1" xfId="5"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0" borderId="1" xfId="3" applyFont="1" applyBorder="1" applyAlignment="1">
      <alignment horizontal="center" vertical="center" wrapText="1"/>
    </xf>
    <xf numFmtId="0" fontId="12" fillId="0" borderId="1" xfId="7" applyFont="1" applyBorder="1" applyAlignment="1">
      <alignment horizontal="center" vertical="center" wrapText="1"/>
    </xf>
    <xf numFmtId="0" fontId="3" fillId="0" borderId="1" xfId="7" applyFont="1" applyBorder="1" applyAlignment="1">
      <alignment horizontal="center" vertical="center" wrapText="1"/>
    </xf>
    <xf numFmtId="1" fontId="6" fillId="0" borderId="1" xfId="3" applyNumberFormat="1" applyFont="1" applyBorder="1" applyAlignment="1">
      <alignment horizontal="center" vertical="center"/>
    </xf>
    <xf numFmtId="164" fontId="10" fillId="2" borderId="1" xfId="5" applyFont="1" applyFill="1" applyBorder="1" applyAlignment="1">
      <alignment horizontal="center" vertical="center" wrapText="1"/>
    </xf>
    <xf numFmtId="0" fontId="12" fillId="0" borderId="1" xfId="7" applyFont="1" applyBorder="1" applyAlignment="1">
      <alignment horizontal="center" vertical="top" wrapText="1"/>
    </xf>
    <xf numFmtId="0" fontId="3" fillId="0" borderId="1" xfId="7" applyFont="1" applyBorder="1" applyAlignment="1">
      <alignment horizontal="center" vertical="justify" wrapText="1"/>
    </xf>
    <xf numFmtId="0" fontId="3" fillId="3" borderId="23" xfId="0" applyFont="1" applyFill="1" applyBorder="1" applyAlignment="1">
      <alignment horizontal="center" vertical="center"/>
    </xf>
    <xf numFmtId="0" fontId="12" fillId="3" borderId="23" xfId="0" applyFont="1" applyFill="1" applyBorder="1" applyAlignment="1">
      <alignment horizontal="center" vertical="center" wrapText="1"/>
    </xf>
    <xf numFmtId="0" fontId="3" fillId="3" borderId="23" xfId="0" applyFont="1" applyFill="1" applyBorder="1" applyAlignment="1">
      <alignment horizontal="center" vertical="center" wrapText="1"/>
    </xf>
    <xf numFmtId="1" fontId="6" fillId="3" borderId="23" xfId="3" applyNumberFormat="1" applyFont="1" applyFill="1" applyBorder="1" applyAlignment="1">
      <alignment horizontal="center" vertical="center"/>
    </xf>
    <xf numFmtId="0" fontId="6" fillId="3" borderId="23" xfId="3" applyFont="1" applyFill="1" applyBorder="1" applyAlignment="1">
      <alignment horizontal="center" vertical="center" wrapText="1"/>
    </xf>
    <xf numFmtId="164" fontId="10" fillId="3" borderId="23" xfId="5" applyFont="1" applyFill="1" applyBorder="1" applyAlignment="1">
      <alignment horizontal="center" vertical="center" wrapText="1"/>
    </xf>
    <xf numFmtId="0" fontId="3" fillId="3" borderId="0" xfId="0" applyFont="1" applyFill="1"/>
    <xf numFmtId="0" fontId="12"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6" fillId="0" borderId="1" xfId="8" applyFont="1" applyBorder="1" applyAlignment="1">
      <alignment horizontal="center" vertical="center" wrapText="1"/>
    </xf>
    <xf numFmtId="0" fontId="3" fillId="0" borderId="1" xfId="0" applyFont="1" applyBorder="1" applyAlignment="1">
      <alignment horizontal="center" vertical="center"/>
    </xf>
    <xf numFmtId="0" fontId="6" fillId="3" borderId="1" xfId="0" applyFont="1" applyFill="1" applyBorder="1" applyAlignment="1">
      <alignment horizontal="center" vertical="center"/>
    </xf>
    <xf numFmtId="0" fontId="6" fillId="8" borderId="1" xfId="3"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8" applyFont="1" applyFill="1" applyBorder="1" applyAlignment="1">
      <alignment horizontal="center" vertical="center" wrapText="1"/>
    </xf>
    <xf numFmtId="0" fontId="6" fillId="8" borderId="1" xfId="0" applyFont="1" applyFill="1" applyBorder="1" applyAlignment="1">
      <alignment horizontal="center" vertical="center"/>
    </xf>
    <xf numFmtId="1" fontId="6" fillId="8" borderId="1" xfId="3" applyNumberFormat="1" applyFont="1" applyFill="1" applyBorder="1" applyAlignment="1">
      <alignment horizontal="center" vertical="center"/>
    </xf>
    <xf numFmtId="164" fontId="10" fillId="8" borderId="1" xfId="5" applyFont="1" applyFill="1" applyBorder="1" applyAlignment="1">
      <alignment horizontal="center" vertical="center" wrapText="1"/>
    </xf>
    <xf numFmtId="0" fontId="3" fillId="8" borderId="0" xfId="0" applyFont="1" applyFill="1"/>
    <xf numFmtId="0" fontId="6" fillId="0" borderId="1" xfId="0" applyFont="1" applyBorder="1" applyAlignment="1">
      <alignment horizontal="center" vertical="center" wrapText="1"/>
    </xf>
    <xf numFmtId="0" fontId="6" fillId="0" borderId="0" xfId="0" applyFont="1"/>
    <xf numFmtId="0" fontId="6" fillId="0" borderId="0" xfId="0" applyFont="1" applyAlignment="1">
      <alignment horizontal="left"/>
    </xf>
    <xf numFmtId="0" fontId="6" fillId="3" borderId="1" xfId="8" applyFont="1" applyFill="1" applyBorder="1" applyAlignment="1">
      <alignment horizontal="center" vertical="center" wrapText="1"/>
    </xf>
    <xf numFmtId="0" fontId="6" fillId="3" borderId="1" xfId="0" applyFont="1" applyFill="1" applyBorder="1" applyAlignment="1">
      <alignment horizontal="center" vertical="center" wrapText="1"/>
    </xf>
    <xf numFmtId="0" fontId="12" fillId="0" borderId="1" xfId="9" applyFont="1" applyBorder="1" applyAlignment="1">
      <alignment horizontal="center" vertical="center" wrapText="1"/>
    </xf>
    <xf numFmtId="0" fontId="3" fillId="0" borderId="1" xfId="9" applyFont="1" applyBorder="1" applyAlignment="1">
      <alignment horizontal="center" vertical="center" wrapText="1"/>
    </xf>
    <xf numFmtId="164" fontId="10" fillId="0" borderId="1" xfId="5" applyFont="1" applyFill="1" applyBorder="1" applyAlignment="1">
      <alignment horizontal="center" vertical="center" wrapText="1"/>
    </xf>
    <xf numFmtId="0" fontId="3" fillId="0" borderId="0" xfId="0" applyFont="1"/>
    <xf numFmtId="0" fontId="12" fillId="0" borderId="1" xfId="9" applyFont="1" applyBorder="1" applyAlignment="1">
      <alignment horizontal="center" vertical="top" wrapText="1"/>
    </xf>
    <xf numFmtId="0" fontId="3" fillId="0" borderId="1" xfId="9" applyFont="1" applyBorder="1" applyAlignment="1">
      <alignment horizontal="center" vertical="justify" wrapText="1"/>
    </xf>
    <xf numFmtId="0" fontId="12" fillId="8" borderId="1" xfId="9" applyFont="1" applyFill="1" applyBorder="1" applyAlignment="1">
      <alignment horizontal="center" vertical="center" wrapText="1"/>
    </xf>
    <xf numFmtId="0" fontId="3" fillId="8" borderId="1" xfId="9" applyFont="1" applyFill="1" applyBorder="1" applyAlignment="1">
      <alignment horizontal="center" vertical="center" wrapText="1"/>
    </xf>
    <xf numFmtId="0" fontId="12" fillId="8" borderId="1" xfId="9" applyFont="1" applyFill="1" applyBorder="1" applyAlignment="1">
      <alignment horizontal="center" vertical="top" wrapText="1"/>
    </xf>
    <xf numFmtId="0" fontId="3" fillId="8" borderId="1" xfId="9" applyFont="1" applyFill="1" applyBorder="1" applyAlignment="1">
      <alignment horizontal="center" vertical="justify" wrapText="1"/>
    </xf>
    <xf numFmtId="164" fontId="3" fillId="2" borderId="0" xfId="0" applyNumberFormat="1" applyFont="1" applyFill="1"/>
    <xf numFmtId="0" fontId="9" fillId="0" borderId="20" xfId="6" applyFont="1" applyBorder="1" applyAlignment="1">
      <alignment vertical="center" wrapText="1"/>
    </xf>
    <xf numFmtId="164" fontId="3" fillId="2" borderId="0" xfId="5" applyFont="1" applyFill="1"/>
    <xf numFmtId="164" fontId="4" fillId="2" borderId="0" xfId="0" applyNumberFormat="1" applyFont="1" applyFill="1" applyAlignment="1">
      <alignment horizontal="center" vertical="center"/>
    </xf>
    <xf numFmtId="0" fontId="14" fillId="2" borderId="0" xfId="0" applyFont="1" applyFill="1" applyAlignment="1">
      <alignment horizontal="center"/>
    </xf>
    <xf numFmtId="0" fontId="15" fillId="2" borderId="0" xfId="0" applyFont="1" applyFill="1" applyAlignment="1">
      <alignment horizontal="center"/>
    </xf>
    <xf numFmtId="0" fontId="14" fillId="2" borderId="0" xfId="0" applyFont="1" applyFill="1"/>
    <xf numFmtId="0" fontId="15" fillId="2" borderId="0" xfId="0" applyFont="1" applyFill="1" applyAlignment="1">
      <alignment horizontal="left"/>
    </xf>
    <xf numFmtId="0" fontId="16" fillId="2" borderId="0" xfId="0" applyFont="1" applyFill="1" applyAlignment="1">
      <alignment horizontal="center"/>
    </xf>
    <xf numFmtId="0" fontId="16" fillId="2" borderId="0" xfId="0" applyFont="1" applyFill="1" applyAlignment="1">
      <alignment horizontal="center" wrapText="1"/>
    </xf>
    <xf numFmtId="44" fontId="4" fillId="2" borderId="0" xfId="1" applyFont="1" applyFill="1" applyAlignment="1">
      <alignment horizontal="center" vertical="center"/>
    </xf>
    <xf numFmtId="0" fontId="16" fillId="2" borderId="0" xfId="0" applyFont="1" applyFill="1"/>
    <xf numFmtId="165" fontId="17" fillId="2" borderId="0" xfId="1" applyNumberFormat="1" applyFont="1" applyFill="1" applyBorder="1" applyAlignment="1">
      <alignment horizontal="center"/>
    </xf>
    <xf numFmtId="0" fontId="6" fillId="9" borderId="23"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9" fillId="8" borderId="5" xfId="6" applyFont="1" applyFill="1" applyBorder="1" applyAlignment="1">
      <alignment horizontal="center" vertical="center" wrapText="1"/>
    </xf>
    <xf numFmtId="0" fontId="3" fillId="8" borderId="5" xfId="0" applyFont="1" applyFill="1" applyBorder="1" applyAlignment="1">
      <alignment horizontal="center" vertical="center"/>
    </xf>
    <xf numFmtId="0" fontId="3" fillId="0" borderId="5" xfId="0" applyFont="1" applyBorder="1" applyAlignment="1">
      <alignment horizontal="center" vertical="center"/>
    </xf>
    <xf numFmtId="0" fontId="6" fillId="0" borderId="5" xfId="6" applyFont="1" applyBorder="1" applyAlignment="1">
      <alignment horizontal="center" vertical="center" wrapText="1"/>
    </xf>
    <xf numFmtId="0" fontId="6" fillId="0" borderId="5" xfId="0" applyFont="1" applyBorder="1" applyAlignment="1">
      <alignment horizontal="center" vertical="center" wrapText="1"/>
    </xf>
    <xf numFmtId="0" fontId="9" fillId="3" borderId="5" xfId="6" applyFont="1" applyFill="1" applyBorder="1" applyAlignment="1">
      <alignment horizontal="center" vertical="center" wrapText="1"/>
    </xf>
    <xf numFmtId="3" fontId="3" fillId="2" borderId="1" xfId="0" applyNumberFormat="1" applyFont="1" applyFill="1" applyBorder="1"/>
    <xf numFmtId="44" fontId="4" fillId="2" borderId="1" xfId="1" applyFont="1" applyFill="1" applyBorder="1" applyAlignment="1">
      <alignment horizontal="center" vertical="center"/>
    </xf>
    <xf numFmtId="164" fontId="10" fillId="3" borderId="1" xfId="5" applyFont="1" applyFill="1" applyBorder="1" applyAlignment="1">
      <alignment horizontal="center" vertical="center" wrapText="1"/>
    </xf>
    <xf numFmtId="3" fontId="7" fillId="2" borderId="1" xfId="0" applyNumberFormat="1" applyFont="1" applyFill="1" applyBorder="1"/>
    <xf numFmtId="0" fontId="8" fillId="2" borderId="1" xfId="0" applyFont="1" applyFill="1" applyBorder="1" applyAlignment="1">
      <alignment horizontal="center" vertical="center"/>
    </xf>
    <xf numFmtId="3" fontId="7" fillId="2" borderId="1" xfId="0" applyNumberFormat="1" applyFont="1" applyFill="1" applyBorder="1" applyAlignment="1">
      <alignment horizontal="center"/>
    </xf>
    <xf numFmtId="0" fontId="16" fillId="2" borderId="0" xfId="0" applyFont="1" applyFill="1" applyAlignment="1">
      <alignment horizontal="center" wrapText="1"/>
    </xf>
    <xf numFmtId="3" fontId="6" fillId="8" borderId="1" xfId="5" applyNumberFormat="1" applyFont="1" applyFill="1" applyBorder="1" applyAlignment="1">
      <alignment horizontal="center" vertical="center"/>
    </xf>
    <xf numFmtId="0" fontId="9" fillId="8" borderId="5" xfId="6" applyFont="1" applyFill="1" applyBorder="1" applyAlignment="1">
      <alignment horizontal="center" vertical="center" wrapText="1"/>
    </xf>
    <xf numFmtId="0" fontId="9" fillId="8" borderId="20" xfId="6" applyFont="1" applyFill="1" applyBorder="1" applyAlignment="1">
      <alignment horizontal="center" vertical="center" wrapText="1"/>
    </xf>
    <xf numFmtId="0" fontId="3" fillId="4" borderId="14" xfId="0" applyFont="1" applyFill="1" applyBorder="1" applyAlignment="1">
      <alignment horizontal="center" vertical="center" wrapText="1"/>
    </xf>
    <xf numFmtId="0" fontId="6" fillId="8" borderId="3" xfId="0" applyFont="1" applyFill="1" applyBorder="1" applyAlignment="1">
      <alignment horizontal="center" vertical="center"/>
    </xf>
    <xf numFmtId="0" fontId="6" fillId="8" borderId="1" xfId="0" applyFont="1" applyFill="1" applyBorder="1" applyAlignment="1">
      <alignment horizontal="center" vertical="center"/>
    </xf>
    <xf numFmtId="0" fontId="3" fillId="8" borderId="5" xfId="0" applyFont="1" applyFill="1" applyBorder="1" applyAlignment="1">
      <alignment horizontal="center" vertical="center"/>
    </xf>
    <xf numFmtId="0" fontId="3" fillId="8" borderId="20" xfId="0" applyFont="1" applyFill="1" applyBorder="1" applyAlignment="1">
      <alignment horizontal="center" vertical="center"/>
    </xf>
    <xf numFmtId="165" fontId="6" fillId="8" borderId="1" xfId="0" applyNumberFormat="1" applyFont="1" applyFill="1" applyBorder="1" applyAlignment="1">
      <alignment horizontal="center" vertical="center"/>
    </xf>
    <xf numFmtId="0" fontId="7" fillId="8" borderId="1" xfId="0" applyFont="1" applyFill="1" applyBorder="1" applyAlignment="1">
      <alignment horizontal="center" vertical="center" wrapText="1"/>
    </xf>
    <xf numFmtId="0" fontId="3" fillId="8" borderId="1" xfId="0" applyFont="1" applyFill="1" applyBorder="1" applyAlignment="1">
      <alignment horizontal="center" vertical="center"/>
    </xf>
    <xf numFmtId="0" fontId="3" fillId="8" borderId="1" xfId="0" applyFont="1" applyFill="1" applyBorder="1" applyAlignment="1">
      <alignment horizontal="center"/>
    </xf>
    <xf numFmtId="165" fontId="6" fillId="8" borderId="1" xfId="1" applyNumberFormat="1" applyFont="1" applyFill="1" applyBorder="1" applyAlignment="1">
      <alignment horizontal="center" vertical="center" wrapText="1"/>
    </xf>
    <xf numFmtId="165" fontId="6" fillId="8" borderId="5" xfId="10" applyNumberFormat="1" applyFont="1" applyFill="1" applyBorder="1" applyAlignment="1">
      <alignment horizontal="center" vertical="center"/>
    </xf>
    <xf numFmtId="165" fontId="6" fillId="8" borderId="20" xfId="10" applyNumberFormat="1" applyFont="1" applyFill="1" applyBorder="1" applyAlignment="1">
      <alignment horizontal="center" vertical="center"/>
    </xf>
    <xf numFmtId="0" fontId="9" fillId="8" borderId="1" xfId="6" applyFont="1" applyFill="1" applyBorder="1" applyAlignment="1">
      <alignment horizontal="center" vertical="center" wrapText="1"/>
    </xf>
    <xf numFmtId="0" fontId="9" fillId="4" borderId="5" xfId="6" applyFont="1" applyFill="1" applyBorder="1" applyAlignment="1">
      <alignment horizontal="center" vertical="center" wrapText="1"/>
    </xf>
    <xf numFmtId="0" fontId="9" fillId="4" borderId="20" xfId="6"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23" xfId="0" applyFont="1" applyBorder="1" applyAlignment="1">
      <alignment horizontal="center" vertical="center" wrapText="1"/>
    </xf>
    <xf numFmtId="165" fontId="6" fillId="0" borderId="20" xfId="0" applyNumberFormat="1" applyFont="1" applyBorder="1" applyAlignment="1">
      <alignment horizontal="center" vertical="center"/>
    </xf>
    <xf numFmtId="165" fontId="6" fillId="0" borderId="23" xfId="0" applyNumberFormat="1" applyFont="1" applyBorder="1" applyAlignment="1">
      <alignment horizontal="center" vertical="center"/>
    </xf>
    <xf numFmtId="3" fontId="6" fillId="0" borderId="20" xfId="5" applyNumberFormat="1" applyFont="1" applyFill="1" applyBorder="1" applyAlignment="1">
      <alignment horizontal="center" vertical="center"/>
    </xf>
    <xf numFmtId="3" fontId="6" fillId="0" borderId="23" xfId="5" applyNumberFormat="1" applyFont="1" applyFill="1" applyBorder="1" applyAlignment="1">
      <alignment horizontal="center" vertical="center"/>
    </xf>
    <xf numFmtId="0" fontId="9" fillId="0" borderId="5" xfId="6" applyFont="1" applyBorder="1" applyAlignment="1">
      <alignment horizontal="center" vertical="center" wrapText="1"/>
    </xf>
    <xf numFmtId="0" fontId="9" fillId="0" borderId="20" xfId="6" applyFont="1" applyBorder="1" applyAlignment="1">
      <alignment horizontal="center" vertical="center" wrapText="1"/>
    </xf>
    <xf numFmtId="0" fontId="6" fillId="8" borderId="13" xfId="3" applyFont="1" applyFill="1" applyBorder="1" applyAlignment="1">
      <alignment horizontal="center" vertical="center" wrapText="1"/>
    </xf>
    <xf numFmtId="0" fontId="6" fillId="8" borderId="1" xfId="3" applyFont="1" applyFill="1" applyBorder="1" applyAlignment="1">
      <alignment horizontal="center" vertical="center" wrapText="1"/>
    </xf>
    <xf numFmtId="1" fontId="6" fillId="8" borderId="1" xfId="3" applyNumberFormat="1" applyFont="1" applyFill="1" applyBorder="1" applyAlignment="1">
      <alignment horizontal="center" vertical="center"/>
    </xf>
    <xf numFmtId="14" fontId="6" fillId="8" borderId="5" xfId="3" applyNumberFormat="1" applyFont="1" applyFill="1" applyBorder="1" applyAlignment="1">
      <alignment horizontal="center" vertical="center" wrapText="1"/>
    </xf>
    <xf numFmtId="14" fontId="6" fillId="8" borderId="20" xfId="3" applyNumberFormat="1"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0" borderId="20" xfId="0" applyFont="1" applyBorder="1" applyAlignment="1">
      <alignment horizontal="center" vertical="center"/>
    </xf>
    <xf numFmtId="0" fontId="3" fillId="0" borderId="23" xfId="0" applyFont="1" applyBorder="1" applyAlignment="1">
      <alignment horizontal="center" vertical="center"/>
    </xf>
    <xf numFmtId="0" fontId="6" fillId="0" borderId="13" xfId="3" applyFont="1" applyBorder="1" applyAlignment="1">
      <alignment horizontal="center" vertical="center" wrapText="1"/>
    </xf>
    <xf numFmtId="0" fontId="6" fillId="0" borderId="16" xfId="3" applyFont="1" applyBorder="1" applyAlignment="1">
      <alignment horizontal="center" vertical="center" wrapText="1"/>
    </xf>
    <xf numFmtId="0" fontId="6" fillId="0" borderId="1" xfId="3" applyFont="1" applyBorder="1" applyAlignment="1">
      <alignment horizontal="center" vertical="center" wrapText="1"/>
    </xf>
    <xf numFmtId="0" fontId="6" fillId="0" borderId="5" xfId="3" applyFont="1" applyBorder="1" applyAlignment="1">
      <alignment horizontal="center" vertical="center" wrapText="1"/>
    </xf>
    <xf numFmtId="1" fontId="6" fillId="0" borderId="1" xfId="3" applyNumberFormat="1" applyFont="1" applyBorder="1" applyAlignment="1">
      <alignment horizontal="center" vertical="center"/>
    </xf>
    <xf numFmtId="1" fontId="6" fillId="0" borderId="5" xfId="3" applyNumberFormat="1" applyFont="1" applyBorder="1" applyAlignment="1">
      <alignment horizontal="center" vertical="center"/>
    </xf>
    <xf numFmtId="14" fontId="6" fillId="0" borderId="5" xfId="3" applyNumberFormat="1" applyFont="1" applyBorder="1" applyAlignment="1">
      <alignment horizontal="center" vertical="center" wrapText="1"/>
    </xf>
    <xf numFmtId="14" fontId="6" fillId="0" borderId="20" xfId="3" applyNumberFormat="1" applyFont="1" applyBorder="1" applyAlignment="1">
      <alignment horizontal="center" vertical="center" wrapText="1"/>
    </xf>
    <xf numFmtId="14" fontId="6" fillId="0" borderId="23" xfId="3" applyNumberFormat="1" applyFont="1" applyBorder="1" applyAlignment="1">
      <alignment horizontal="center" vertical="center" wrapText="1"/>
    </xf>
    <xf numFmtId="165" fontId="6" fillId="0" borderId="1" xfId="1" applyNumberFormat="1" applyFont="1" applyFill="1" applyBorder="1" applyAlignment="1">
      <alignment horizontal="center" vertical="center" wrapText="1"/>
    </xf>
    <xf numFmtId="165" fontId="6" fillId="0" borderId="20" xfId="10" applyNumberFormat="1" applyFont="1" applyFill="1" applyBorder="1" applyAlignment="1">
      <alignment horizontal="center" vertical="center"/>
    </xf>
    <xf numFmtId="165" fontId="6" fillId="0" borderId="23" xfId="10" applyNumberFormat="1" applyFont="1" applyFill="1" applyBorder="1" applyAlignment="1">
      <alignment horizontal="center" vertical="center"/>
    </xf>
    <xf numFmtId="0" fontId="9" fillId="0" borderId="23" xfId="6" applyFont="1" applyBorder="1" applyAlignment="1">
      <alignment horizontal="center" vertical="center" wrapText="1"/>
    </xf>
    <xf numFmtId="0" fontId="13" fillId="8" borderId="1" xfId="0" applyFont="1" applyFill="1" applyBorder="1" applyAlignment="1">
      <alignment horizontal="center" vertical="center" wrapText="1"/>
    </xf>
    <xf numFmtId="0" fontId="9" fillId="4" borderId="23" xfId="6" applyFont="1" applyFill="1" applyBorder="1" applyAlignment="1">
      <alignment horizontal="center" vertical="center" wrapText="1"/>
    </xf>
    <xf numFmtId="0" fontId="3" fillId="0" borderId="14" xfId="0" applyFont="1" applyBorder="1" applyAlignment="1">
      <alignment horizontal="center" vertical="center"/>
    </xf>
    <xf numFmtId="165" fontId="6" fillId="0" borderId="5" xfId="10" applyNumberFormat="1" applyFont="1" applyFill="1" applyBorder="1" applyAlignment="1">
      <alignment horizontal="center" vertical="center"/>
    </xf>
    <xf numFmtId="0" fontId="9" fillId="0" borderId="1" xfId="6" applyFont="1" applyBorder="1" applyAlignment="1">
      <alignment horizontal="center" vertical="center" wrapText="1"/>
    </xf>
    <xf numFmtId="0" fontId="9" fillId="4" borderId="1" xfId="6" applyFont="1" applyFill="1" applyBorder="1" applyAlignment="1">
      <alignment horizontal="center" vertical="center" wrapText="1"/>
    </xf>
    <xf numFmtId="0" fontId="6" fillId="0" borderId="1" xfId="0" applyFont="1" applyBorder="1" applyAlignment="1">
      <alignment horizontal="center" vertical="center"/>
    </xf>
    <xf numFmtId="0" fontId="3" fillId="0" borderId="5" xfId="0" applyFont="1" applyBorder="1" applyAlignment="1">
      <alignment horizontal="center" vertical="center"/>
    </xf>
    <xf numFmtId="165" fontId="6" fillId="0" borderId="1" xfId="0" applyNumberFormat="1" applyFont="1" applyBorder="1" applyAlignment="1">
      <alignment horizontal="center" vertical="center"/>
    </xf>
    <xf numFmtId="3" fontId="6" fillId="0" borderId="1" xfId="5"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xf>
    <xf numFmtId="0" fontId="3" fillId="0" borderId="14" xfId="0" applyFont="1" applyBorder="1" applyAlignment="1">
      <alignment horizontal="center" vertical="center" wrapText="1"/>
    </xf>
    <xf numFmtId="0" fontId="5" fillId="3" borderId="5"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3" xfId="0" applyFont="1" applyBorder="1" applyAlignment="1">
      <alignment horizontal="center" vertic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14" xfId="0" applyFont="1" applyFill="1" applyBorder="1" applyAlignment="1">
      <alignment horizontal="center" vertical="center" wrapText="1"/>
    </xf>
    <xf numFmtId="3" fontId="6" fillId="0" borderId="28" xfId="0" applyNumberFormat="1" applyFont="1" applyBorder="1" applyAlignment="1">
      <alignment horizontal="center" vertical="center"/>
    </xf>
    <xf numFmtId="3" fontId="6" fillId="0" borderId="25" xfId="0" applyNumberFormat="1" applyFont="1" applyBorder="1" applyAlignment="1">
      <alignment horizontal="center" vertical="center"/>
    </xf>
    <xf numFmtId="0" fontId="6" fillId="3" borderId="5" xfId="0" applyFont="1" applyFill="1" applyBorder="1" applyAlignment="1">
      <alignment horizontal="center" vertical="center"/>
    </xf>
    <xf numFmtId="0" fontId="6" fillId="3" borderId="20" xfId="0" applyFont="1" applyFill="1" applyBorder="1" applyAlignment="1">
      <alignment horizontal="center" vertical="center"/>
    </xf>
    <xf numFmtId="0" fontId="6" fillId="3" borderId="26" xfId="0" applyFont="1" applyFill="1" applyBorder="1" applyAlignment="1">
      <alignment horizontal="center" vertical="center"/>
    </xf>
    <xf numFmtId="0" fontId="6" fillId="3" borderId="21" xfId="0" applyFont="1" applyFill="1" applyBorder="1" applyAlignment="1">
      <alignment horizontal="center" vertical="center"/>
    </xf>
    <xf numFmtId="0" fontId="6" fillId="0" borderId="27" xfId="0" applyFont="1" applyBorder="1" applyAlignment="1">
      <alignment horizontal="center" vertical="center"/>
    </xf>
    <xf numFmtId="0" fontId="6" fillId="0" borderId="24" xfId="0" applyFont="1" applyBorder="1" applyAlignment="1">
      <alignment horizontal="center" vertical="center"/>
    </xf>
    <xf numFmtId="0" fontId="6" fillId="0" borderId="28" xfId="0" applyFont="1" applyBorder="1" applyAlignment="1">
      <alignment horizontal="center" vertical="center"/>
    </xf>
    <xf numFmtId="0" fontId="6" fillId="0" borderId="25" xfId="0" applyFont="1" applyBorder="1" applyAlignment="1">
      <alignment horizontal="center" vertical="center"/>
    </xf>
    <xf numFmtId="0" fontId="6" fillId="0" borderId="5" xfId="0" applyFont="1" applyBorder="1" applyAlignment="1">
      <alignment horizontal="center" vertical="center"/>
    </xf>
    <xf numFmtId="0" fontId="6" fillId="0" borderId="20" xfId="0" applyFont="1" applyBorder="1" applyAlignment="1">
      <alignment horizontal="center" vertical="center"/>
    </xf>
    <xf numFmtId="165" fontId="6" fillId="0" borderId="28" xfId="0" applyNumberFormat="1" applyFont="1" applyBorder="1" applyAlignment="1">
      <alignment horizontal="center" vertical="center"/>
    </xf>
    <xf numFmtId="1" fontId="6" fillId="0" borderId="20" xfId="3" applyNumberFormat="1" applyFont="1" applyBorder="1" applyAlignment="1">
      <alignment horizontal="center" vertical="center"/>
    </xf>
    <xf numFmtId="14" fontId="5" fillId="0" borderId="5" xfId="3" applyNumberFormat="1" applyFont="1" applyBorder="1" applyAlignment="1">
      <alignment horizontal="center" vertical="center" wrapText="1"/>
    </xf>
    <xf numFmtId="14" fontId="5" fillId="0" borderId="20" xfId="3" applyNumberFormat="1" applyFont="1" applyBorder="1" applyAlignment="1">
      <alignment horizontal="center" vertical="center" wrapText="1"/>
    </xf>
    <xf numFmtId="164" fontId="6" fillId="0" borderId="1" xfId="5" applyFont="1" applyFill="1" applyBorder="1" applyAlignment="1">
      <alignment horizontal="center" vertical="center" wrapText="1"/>
    </xf>
    <xf numFmtId="0" fontId="6" fillId="4"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6" applyFont="1" applyBorder="1" applyAlignment="1">
      <alignment horizontal="center" vertical="center" wrapText="1"/>
    </xf>
    <xf numFmtId="0" fontId="6" fillId="0" borderId="20" xfId="6" applyFont="1" applyBorder="1" applyAlignment="1">
      <alignment horizontal="center" vertical="center" wrapText="1"/>
    </xf>
    <xf numFmtId="165" fontId="6" fillId="3" borderId="5" xfId="1" applyNumberFormat="1" applyFont="1" applyFill="1" applyBorder="1" applyAlignment="1">
      <alignment horizontal="center" vertical="center" wrapText="1"/>
    </xf>
    <xf numFmtId="165" fontId="6" fillId="3" borderId="20" xfId="1" applyNumberFormat="1" applyFont="1" applyFill="1" applyBorder="1" applyAlignment="1">
      <alignment horizontal="center" vertical="center" wrapText="1"/>
    </xf>
    <xf numFmtId="0" fontId="6" fillId="3" borderId="16" xfId="8" applyFont="1" applyFill="1" applyBorder="1" applyAlignment="1">
      <alignment horizontal="center" vertical="center" wrapText="1"/>
    </xf>
    <xf numFmtId="0" fontId="6" fillId="3" borderId="19" xfId="8" applyFont="1" applyFill="1" applyBorder="1" applyAlignment="1">
      <alignment horizontal="center" vertical="center" wrapText="1"/>
    </xf>
    <xf numFmtId="0" fontId="6" fillId="3" borderId="5" xfId="8" applyFont="1" applyFill="1" applyBorder="1" applyAlignment="1">
      <alignment horizontal="center" vertical="center" wrapText="1"/>
    </xf>
    <xf numFmtId="0" fontId="6" fillId="3" borderId="20" xfId="8" applyFont="1" applyFill="1" applyBorder="1" applyAlignment="1">
      <alignment horizontal="center" vertical="center" wrapText="1"/>
    </xf>
    <xf numFmtId="1" fontId="6" fillId="3" borderId="5" xfId="3" applyNumberFormat="1" applyFont="1" applyFill="1" applyBorder="1" applyAlignment="1">
      <alignment horizontal="center" vertical="center"/>
    </xf>
    <xf numFmtId="1" fontId="6" fillId="3" borderId="20" xfId="3" applyNumberFormat="1" applyFont="1" applyFill="1" applyBorder="1" applyAlignment="1">
      <alignment horizontal="center" vertical="center"/>
    </xf>
    <xf numFmtId="14" fontId="6" fillId="3" borderId="5" xfId="3" applyNumberFormat="1" applyFont="1" applyFill="1" applyBorder="1" applyAlignment="1">
      <alignment horizontal="center" vertical="center" wrapText="1"/>
    </xf>
    <xf numFmtId="14" fontId="6" fillId="3" borderId="20" xfId="3"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20" xfId="0" applyFont="1" applyFill="1" applyBorder="1" applyAlignment="1">
      <alignment horizontal="center" vertical="center" wrapText="1"/>
    </xf>
    <xf numFmtId="3" fontId="3" fillId="8" borderId="1" xfId="0" applyNumberFormat="1" applyFont="1" applyFill="1" applyBorder="1" applyAlignment="1">
      <alignment horizontal="center" vertical="center"/>
    </xf>
    <xf numFmtId="0" fontId="3" fillId="8" borderId="3" xfId="0" applyFont="1" applyFill="1" applyBorder="1" applyAlignment="1">
      <alignment horizontal="center" vertical="center"/>
    </xf>
    <xf numFmtId="164" fontId="6" fillId="8" borderId="1" xfId="5" applyFont="1" applyFill="1" applyBorder="1" applyAlignment="1">
      <alignment horizontal="center" vertical="center" wrapText="1"/>
    </xf>
    <xf numFmtId="0" fontId="6" fillId="8" borderId="1" xfId="5" applyNumberFormat="1" applyFont="1" applyFill="1" applyBorder="1" applyAlignment="1">
      <alignment horizontal="center" vertical="center" wrapText="1"/>
    </xf>
    <xf numFmtId="0" fontId="3" fillId="4" borderId="5" xfId="0" applyFont="1" applyFill="1" applyBorder="1" applyAlignment="1">
      <alignment horizontal="center" vertical="center"/>
    </xf>
    <xf numFmtId="0" fontId="3" fillId="4" borderId="20" xfId="0" applyFont="1" applyFill="1" applyBorder="1" applyAlignment="1">
      <alignment horizontal="center" vertical="center"/>
    </xf>
    <xf numFmtId="0" fontId="3" fillId="4" borderId="23" xfId="0" applyFont="1" applyFill="1" applyBorder="1" applyAlignment="1">
      <alignment horizontal="center" vertical="center"/>
    </xf>
    <xf numFmtId="0" fontId="3" fillId="8" borderId="23" xfId="0" applyFont="1" applyFill="1" applyBorder="1" applyAlignment="1">
      <alignment horizontal="center" vertical="center"/>
    </xf>
    <xf numFmtId="0" fontId="6" fillId="7" borderId="13" xfId="3" applyFont="1" applyFill="1" applyBorder="1" applyAlignment="1">
      <alignment horizontal="center" vertical="center" wrapText="1"/>
    </xf>
    <xf numFmtId="0" fontId="6" fillId="8" borderId="1" xfId="8" applyFont="1" applyFill="1" applyBorder="1" applyAlignment="1">
      <alignment horizontal="center" vertical="center" wrapText="1"/>
    </xf>
    <xf numFmtId="14" fontId="5" fillId="8" borderId="5" xfId="3" applyNumberFormat="1" applyFont="1" applyFill="1" applyBorder="1" applyAlignment="1">
      <alignment horizontal="center" vertical="center" wrapText="1"/>
    </xf>
    <xf numFmtId="14" fontId="5" fillId="8" borderId="20" xfId="3" applyNumberFormat="1" applyFont="1" applyFill="1" applyBorder="1" applyAlignment="1">
      <alignment horizontal="center" vertical="center" wrapText="1"/>
    </xf>
    <xf numFmtId="0" fontId="6" fillId="0" borderId="1" xfId="8" applyFont="1" applyBorder="1" applyAlignment="1">
      <alignment horizontal="center" vertical="center" wrapText="1"/>
    </xf>
    <xf numFmtId="49" fontId="6" fillId="0" borderId="1" xfId="5" applyNumberFormat="1" applyFont="1" applyFill="1" applyBorder="1" applyAlignment="1">
      <alignment horizontal="center" vertical="center" wrapText="1"/>
    </xf>
    <xf numFmtId="3" fontId="3" fillId="2" borderId="5" xfId="0" applyNumberFormat="1" applyFont="1" applyFill="1" applyBorder="1" applyAlignment="1">
      <alignment horizontal="center" vertical="center"/>
    </xf>
    <xf numFmtId="3" fontId="3" fillId="2" borderId="20" xfId="0" applyNumberFormat="1" applyFont="1" applyFill="1" applyBorder="1" applyAlignment="1">
      <alignment horizontal="center" vertical="center"/>
    </xf>
    <xf numFmtId="3" fontId="3" fillId="2" borderId="23" xfId="0" applyNumberFormat="1" applyFont="1" applyFill="1" applyBorder="1" applyAlignment="1">
      <alignment horizontal="center" vertical="center"/>
    </xf>
    <xf numFmtId="0" fontId="6" fillId="3" borderId="1"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2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3"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164" fontId="6" fillId="3" borderId="1" xfId="5" applyFont="1" applyFill="1" applyBorder="1" applyAlignment="1">
      <alignment horizontal="center" vertical="center" wrapText="1"/>
    </xf>
    <xf numFmtId="0" fontId="6" fillId="3" borderId="5" xfId="5" applyNumberFormat="1" applyFont="1" applyFill="1" applyBorder="1" applyAlignment="1">
      <alignment horizontal="center" vertical="center" wrapText="1"/>
    </xf>
    <xf numFmtId="0" fontId="6" fillId="3" borderId="20" xfId="5" applyNumberFormat="1" applyFont="1" applyFill="1" applyBorder="1" applyAlignment="1">
      <alignment horizontal="center" vertical="center" wrapText="1"/>
    </xf>
    <xf numFmtId="0" fontId="6" fillId="3" borderId="23" xfId="5" applyNumberFormat="1" applyFont="1" applyFill="1" applyBorder="1" applyAlignment="1">
      <alignment horizontal="center" vertical="center" wrapText="1"/>
    </xf>
    <xf numFmtId="3" fontId="3" fillId="0" borderId="1" xfId="0" applyNumberFormat="1" applyFont="1" applyBorder="1" applyAlignment="1">
      <alignment horizontal="center" vertical="center" wrapText="1"/>
    </xf>
    <xf numFmtId="0" fontId="6" fillId="0" borderId="23" xfId="0" applyFont="1" applyBorder="1" applyAlignment="1">
      <alignment horizontal="center" vertical="center"/>
    </xf>
    <xf numFmtId="0" fontId="6" fillId="3" borderId="13" xfId="3" applyFont="1" applyFill="1" applyBorder="1" applyAlignment="1">
      <alignment horizontal="center" vertical="center" wrapText="1"/>
    </xf>
    <xf numFmtId="14" fontId="6" fillId="3" borderId="23" xfId="3" applyNumberFormat="1" applyFont="1" applyFill="1" applyBorder="1" applyAlignment="1">
      <alignment horizontal="center" vertical="center" wrapText="1"/>
    </xf>
    <xf numFmtId="0" fontId="3" fillId="0" borderId="3" xfId="0" applyFont="1" applyBorder="1" applyAlignment="1">
      <alignment horizontal="center" vertical="center" wrapText="1"/>
    </xf>
    <xf numFmtId="49" fontId="6" fillId="0" borderId="1" xfId="5" applyNumberFormat="1" applyFont="1" applyFill="1" applyBorder="1" applyAlignment="1">
      <alignment vertical="center" wrapText="1"/>
    </xf>
    <xf numFmtId="0" fontId="6" fillId="4" borderId="5" xfId="0" applyFont="1" applyFill="1" applyBorder="1" applyAlignment="1">
      <alignment horizontal="center" vertical="center"/>
    </xf>
    <xf numFmtId="0" fontId="6" fillId="4" borderId="20" xfId="0" applyFont="1" applyFill="1" applyBorder="1" applyAlignment="1">
      <alignment horizontal="center" vertical="center"/>
    </xf>
    <xf numFmtId="0" fontId="6" fillId="4" borderId="23" xfId="0" applyFont="1" applyFill="1" applyBorder="1" applyAlignment="1">
      <alignment horizontal="center" vertical="center"/>
    </xf>
    <xf numFmtId="164" fontId="6" fillId="3" borderId="20" xfId="5" applyFont="1" applyFill="1" applyBorder="1" applyAlignment="1">
      <alignment horizontal="center" vertical="center" wrapText="1"/>
    </xf>
    <xf numFmtId="14" fontId="6" fillId="3" borderId="1" xfId="3" applyNumberFormat="1" applyFont="1" applyFill="1" applyBorder="1" applyAlignment="1">
      <alignment horizontal="center" vertical="center" wrapText="1"/>
    </xf>
    <xf numFmtId="0" fontId="3" fillId="3" borderId="20" xfId="0" applyFont="1" applyFill="1" applyBorder="1" applyAlignment="1">
      <alignment horizontal="center" vertical="center" wrapText="1"/>
    </xf>
    <xf numFmtId="0" fontId="7" fillId="3" borderId="20" xfId="0" applyFont="1" applyFill="1" applyBorder="1" applyAlignment="1">
      <alignment horizontal="center" vertical="center" wrapText="1"/>
    </xf>
    <xf numFmtId="14" fontId="6" fillId="4" borderId="5" xfId="3" applyNumberFormat="1" applyFont="1" applyFill="1" applyBorder="1" applyAlignment="1">
      <alignment horizontal="center" vertical="center" wrapText="1"/>
    </xf>
    <xf numFmtId="14" fontId="6" fillId="4" borderId="23" xfId="3" applyNumberFormat="1"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5" xfId="0" applyFont="1" applyFill="1" applyBorder="1" applyAlignment="1">
      <alignment horizontal="center" vertical="center" wrapText="1"/>
    </xf>
    <xf numFmtId="3" fontId="3" fillId="3" borderId="23" xfId="0" applyNumberFormat="1"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3" fontId="3" fillId="3" borderId="25" xfId="0" applyNumberFormat="1" applyFont="1" applyFill="1" applyBorder="1" applyAlignment="1">
      <alignment horizontal="center" vertical="center" wrapText="1"/>
    </xf>
    <xf numFmtId="0" fontId="3" fillId="3" borderId="19"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20" xfId="0" applyFont="1" applyFill="1" applyBorder="1" applyAlignment="1">
      <alignment horizontal="center" vertical="center" wrapText="1"/>
    </xf>
    <xf numFmtId="164" fontId="6" fillId="2" borderId="1" xfId="5"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6" fillId="2" borderId="1" xfId="3" applyFont="1" applyFill="1" applyBorder="1" applyAlignment="1">
      <alignment horizontal="center" vertical="center" wrapText="1"/>
    </xf>
    <xf numFmtId="14" fontId="6" fillId="2" borderId="1" xfId="3"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3" fontId="3" fillId="5" borderId="11" xfId="0" applyNumberFormat="1" applyFont="1" applyFill="1" applyBorder="1" applyAlignment="1">
      <alignment horizontal="center" vertical="center" wrapText="1"/>
    </xf>
    <xf numFmtId="3" fontId="3" fillId="5" borderId="10" xfId="0" applyNumberFormat="1"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17" xfId="0" applyNumberFormat="1" applyFont="1" applyFill="1" applyBorder="1" applyAlignment="1">
      <alignment horizontal="center" vertical="center" wrapText="1"/>
    </xf>
    <xf numFmtId="3" fontId="3" fillId="5" borderId="21"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3" borderId="5" xfId="0" applyFont="1" applyFill="1" applyBorder="1" applyAlignment="1">
      <alignment horizontal="center" vertical="center" wrapText="1"/>
    </xf>
    <xf numFmtId="164" fontId="6" fillId="3" borderId="5" xfId="5" applyFont="1" applyFill="1" applyBorder="1" applyAlignment="1">
      <alignment horizontal="center" vertical="center" wrapText="1"/>
    </xf>
    <xf numFmtId="49" fontId="6" fillId="3" borderId="5" xfId="5" applyNumberFormat="1" applyFont="1" applyFill="1" applyBorder="1" applyAlignment="1">
      <alignment horizontal="center" vertical="center" wrapText="1"/>
    </xf>
    <xf numFmtId="49" fontId="6" fillId="3" borderId="20" xfId="5" applyNumberFormat="1" applyFont="1" applyFill="1" applyBorder="1" applyAlignment="1">
      <alignment horizontal="center" vertical="center" wrapText="1"/>
    </xf>
    <xf numFmtId="0" fontId="9" fillId="3" borderId="5" xfId="6" applyFont="1" applyFill="1" applyBorder="1" applyAlignment="1">
      <alignment horizontal="center" vertical="center" wrapText="1"/>
    </xf>
    <xf numFmtId="0" fontId="9" fillId="3" borderId="20" xfId="6" applyFont="1" applyFill="1" applyBorder="1" applyAlignment="1">
      <alignment horizontal="center" vertical="center" wrapText="1"/>
    </xf>
    <xf numFmtId="0" fontId="9" fillId="3" borderId="23" xfId="6" applyFont="1" applyFill="1" applyBorder="1" applyAlignment="1">
      <alignment horizontal="center" vertical="center" wrapText="1"/>
    </xf>
    <xf numFmtId="0" fontId="9" fillId="3" borderId="1" xfId="6"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6" fillId="3" borderId="16"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20" xfId="3"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166" fontId="5" fillId="2" borderId="8" xfId="4" applyNumberFormat="1" applyFont="1" applyFill="1" applyBorder="1" applyAlignment="1">
      <alignment horizontal="center" vertical="center" wrapText="1"/>
    </xf>
    <xf numFmtId="166" fontId="5" fillId="2" borderId="1" xfId="4" applyNumberFormat="1"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165" fontId="5" fillId="2" borderId="8"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0" fontId="7" fillId="2" borderId="1" xfId="0" applyFont="1" applyFill="1" applyBorder="1" applyAlignment="1">
      <alignment horizontal="center"/>
    </xf>
    <xf numFmtId="0" fontId="5" fillId="2" borderId="7" xfId="3" applyFont="1" applyFill="1" applyBorder="1" applyAlignment="1">
      <alignment horizontal="center" vertical="center" wrapText="1"/>
    </xf>
    <xf numFmtId="0" fontId="5" fillId="2" borderId="13" xfId="3" applyFont="1" applyFill="1" applyBorder="1" applyAlignment="1">
      <alignment horizontal="center" vertical="center" wrapText="1"/>
    </xf>
    <xf numFmtId="0" fontId="5" fillId="0" borderId="8" xfId="3" applyFont="1" applyBorder="1" applyAlignment="1">
      <alignment horizontal="center" vertical="center" wrapText="1"/>
    </xf>
    <xf numFmtId="0" fontId="5" fillId="0" borderId="1" xfId="3" applyFont="1" applyBorder="1" applyAlignment="1">
      <alignment horizontal="center" vertical="center" wrapText="1"/>
    </xf>
    <xf numFmtId="0" fontId="5" fillId="2" borderId="8" xfId="3" applyFont="1" applyFill="1" applyBorder="1" applyAlignment="1">
      <alignment horizontal="center" vertical="center" wrapText="1"/>
    </xf>
    <xf numFmtId="0" fontId="5" fillId="2" borderId="1" xfId="3"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1" fontId="5" fillId="2" borderId="8" xfId="3" applyNumberFormat="1" applyFont="1" applyFill="1" applyBorder="1" applyAlignment="1">
      <alignment horizontal="center" vertical="center" wrapText="1"/>
    </xf>
    <xf numFmtId="1" fontId="5" fillId="2" borderId="1" xfId="3" applyNumberFormat="1" applyFont="1" applyFill="1" applyBorder="1" applyAlignment="1">
      <alignment horizontal="center" vertical="center" wrapText="1"/>
    </xf>
    <xf numFmtId="0" fontId="5" fillId="2" borderId="0" xfId="3" applyFont="1" applyFill="1" applyAlignment="1">
      <alignment horizontal="center" vertical="center"/>
    </xf>
    <xf numFmtId="0" fontId="5" fillId="2" borderId="0" xfId="3" applyFont="1" applyFill="1" applyAlignment="1">
      <alignment horizontal="left" vertical="center"/>
    </xf>
    <xf numFmtId="0" fontId="5" fillId="2" borderId="0" xfId="3" applyFont="1" applyFill="1" applyAlignment="1">
      <alignment horizontal="center"/>
    </xf>
    <xf numFmtId="0" fontId="5" fillId="2" borderId="0" xfId="3" applyFont="1" applyFill="1" applyAlignment="1">
      <alignment horizontal="left"/>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1" xfId="3" applyFont="1" applyFill="1" applyBorder="1" applyAlignment="1">
      <alignment horizontal="center" vertical="center"/>
    </xf>
  </cellXfs>
  <cellStyles count="11">
    <cellStyle name="Millares 10" xfId="4" xr:uid="{522CBB43-5E23-4502-8A53-CC21BD68A022}"/>
    <cellStyle name="Moneda" xfId="1" builtinId="4"/>
    <cellStyle name="Moneda [0] 3 2 4 2" xfId="5" xr:uid="{6F3E6FDB-DB19-40F4-935F-A513850477AD}"/>
    <cellStyle name="Moneda 2 2 4 2" xfId="10" xr:uid="{F16EDEA6-BD8B-4718-B929-8DCFB0C0C9B3}"/>
    <cellStyle name="Normal" xfId="0" builtinId="0"/>
    <cellStyle name="Normal 10 2" xfId="8" xr:uid="{0E3597C3-6BE2-4B34-B5C1-B6C48728157B}"/>
    <cellStyle name="Normal 14" xfId="3" xr:uid="{A3766533-5EE5-490A-8639-0FFA74DD02CF}"/>
    <cellStyle name="Normal 2 2" xfId="7" xr:uid="{282EB82E-38FC-4FBC-B4DF-DBA764557227}"/>
    <cellStyle name="Normal 2 2 4 2" xfId="9" xr:uid="{EBB5754E-1E1E-45B7-8BB4-B142A91940E6}"/>
    <cellStyle name="Normal 5 2 2" xfId="6" xr:uid="{1A691B75-3257-4A92-AE43-A86905084A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2011"/>
      <sheetName val="BASE"/>
      <sheetName val="DATOS"/>
      <sheetName val="Gastos (3)"/>
      <sheetName val="Gastos_(3)"/>
      <sheetName val="Gastos_(3)3"/>
      <sheetName val="Gastos_(3)1"/>
      <sheetName val="Gastos_(3)2"/>
      <sheetName val="Gastos_(3)4"/>
    </sheetNames>
    <sheetDataSet>
      <sheetData sheetId="0"/>
      <sheetData sheetId="1"/>
      <sheetData sheetId="2" refreshError="1"/>
      <sheetData sheetId="3" refreshError="1"/>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FIL DEL PF"/>
      <sheetName val="Competencias"/>
      <sheetName val="Hoja5"/>
      <sheetName val="PERFIL_DEL_PF"/>
      <sheetName val="PERFIL_DEL_PF3"/>
      <sheetName val="PERFIL_DEL_PF1"/>
      <sheetName val="PERFIL_DEL_PF2"/>
      <sheetName val="PERFIL_DEL_PF4"/>
    </sheetNames>
    <sheetDataSet>
      <sheetData sheetId="0"/>
      <sheetData sheetId="1" refreshError="1"/>
      <sheetData sheetId="2"/>
      <sheetData sheetId="3" refreshError="1"/>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283C-A703-4FDC-89F3-77BE8F25CF27}">
  <sheetPr>
    <tabColor theme="5" tint="-0.249977111117893"/>
  </sheetPr>
  <dimension ref="A1:AM156"/>
  <sheetViews>
    <sheetView tabSelected="1" topLeftCell="M1" zoomScale="80" zoomScaleNormal="80" workbookViewId="0">
      <selection activeCell="AD75" sqref="AD75:AD84"/>
    </sheetView>
  </sheetViews>
  <sheetFormatPr defaultColWidth="11.42578125" defaultRowHeight="15.75"/>
  <cols>
    <col min="1" max="1" width="10.5703125" style="1" customWidth="1"/>
    <col min="2" max="2" width="12.5703125" style="2" customWidth="1"/>
    <col min="3" max="3" width="49" style="3" customWidth="1"/>
    <col min="4" max="4" width="43.85546875" style="3" customWidth="1"/>
    <col min="5" max="5" width="15.5703125" style="4" customWidth="1"/>
    <col min="6" max="6" width="9.140625" style="4" customWidth="1"/>
    <col min="7" max="7" width="11.42578125" style="4" customWidth="1"/>
    <col min="8" max="8" width="11.42578125" style="5" customWidth="1"/>
    <col min="9" max="9" width="12.5703125" style="4" customWidth="1"/>
    <col min="10" max="10" width="18.28515625" style="4" customWidth="1"/>
    <col min="11" max="11" width="17.140625" style="4" customWidth="1"/>
    <col min="12" max="12" width="15.7109375" style="4" customWidth="1"/>
    <col min="13" max="13" width="19.28515625" style="4" customWidth="1"/>
    <col min="14" max="14" width="51.28515625" style="8" customWidth="1"/>
    <col min="15" max="15" width="14.140625" style="9" customWidth="1"/>
    <col min="16" max="16" width="16.42578125" style="9" customWidth="1"/>
    <col min="17" max="17" width="19.85546875" style="4" customWidth="1"/>
    <col min="18" max="18" width="18.28515625" style="4" customWidth="1"/>
    <col min="19" max="25" width="11.42578125" style="4" customWidth="1"/>
    <col min="26" max="26" width="17.85546875" style="4" customWidth="1"/>
    <col min="27" max="28" width="11.42578125" style="4" customWidth="1"/>
    <col min="29" max="29" width="15.140625" style="10" bestFit="1" customWidth="1"/>
    <col min="30" max="31" width="19.85546875" style="10" customWidth="1"/>
    <col min="32" max="32" width="23.28515625" style="11" customWidth="1"/>
    <col min="33" max="37" width="11.42578125" style="4"/>
    <col min="38" max="38" width="16.28515625" style="4" customWidth="1"/>
    <col min="39" max="16384" width="11.42578125" style="4"/>
  </cols>
  <sheetData>
    <row r="1" spans="1:38">
      <c r="E1" s="3"/>
      <c r="J1" s="3"/>
      <c r="K1" s="3"/>
      <c r="L1" s="6"/>
      <c r="M1" s="7"/>
    </row>
    <row r="2" spans="1:38">
      <c r="A2" s="337" t="s">
        <v>0</v>
      </c>
      <c r="B2" s="337"/>
      <c r="C2" s="337"/>
      <c r="D2" s="337"/>
      <c r="E2" s="337"/>
      <c r="F2" s="337"/>
      <c r="G2" s="337"/>
      <c r="H2" s="337"/>
      <c r="I2" s="337"/>
      <c r="J2" s="337"/>
      <c r="K2" s="337"/>
      <c r="L2" s="337"/>
      <c r="M2" s="337"/>
      <c r="N2" s="338"/>
    </row>
    <row r="3" spans="1:38">
      <c r="A3" s="339" t="s">
        <v>1</v>
      </c>
      <c r="B3" s="339"/>
      <c r="C3" s="339"/>
      <c r="D3" s="339"/>
      <c r="E3" s="339"/>
      <c r="F3" s="339"/>
      <c r="G3" s="339"/>
      <c r="H3" s="339"/>
      <c r="I3" s="339"/>
      <c r="J3" s="339"/>
      <c r="K3" s="339"/>
      <c r="L3" s="339"/>
      <c r="M3" s="339"/>
      <c r="N3" s="340"/>
    </row>
    <row r="4" spans="1:38">
      <c r="C4" s="12"/>
      <c r="D4" s="12"/>
      <c r="E4" s="12"/>
      <c r="F4" s="12"/>
      <c r="G4" s="12"/>
      <c r="H4" s="13"/>
      <c r="I4" s="12"/>
      <c r="J4" s="12"/>
      <c r="K4" s="12"/>
      <c r="L4" s="14"/>
      <c r="M4" s="15"/>
      <c r="N4" s="16"/>
    </row>
    <row r="5" spans="1:38">
      <c r="C5" s="17" t="s">
        <v>2</v>
      </c>
      <c r="D5" s="17"/>
      <c r="E5" s="18"/>
      <c r="F5" s="18"/>
      <c r="G5" s="18"/>
      <c r="H5" s="19"/>
      <c r="I5" s="18"/>
      <c r="J5" s="18"/>
      <c r="K5" s="18"/>
      <c r="L5" s="20"/>
      <c r="M5" s="21"/>
      <c r="N5" s="22"/>
    </row>
    <row r="6" spans="1:38">
      <c r="C6" s="341" t="s">
        <v>3</v>
      </c>
      <c r="D6" s="342"/>
      <c r="E6" s="18"/>
      <c r="F6" s="18"/>
      <c r="G6" s="18"/>
      <c r="H6" s="19"/>
      <c r="I6" s="18"/>
      <c r="J6" s="18"/>
      <c r="K6" s="18"/>
      <c r="L6" s="20"/>
      <c r="M6" s="21"/>
      <c r="N6" s="22"/>
    </row>
    <row r="7" spans="1:38">
      <c r="C7" s="343" t="s">
        <v>4</v>
      </c>
      <c r="D7" s="343"/>
      <c r="E7" s="18"/>
      <c r="F7" s="18"/>
      <c r="G7" s="18"/>
      <c r="H7" s="19"/>
      <c r="I7" s="18"/>
      <c r="J7" s="23">
        <f>L15+L15*0.03</f>
        <v>39655</v>
      </c>
      <c r="K7" s="18"/>
      <c r="L7" s="20"/>
      <c r="M7" s="21"/>
      <c r="N7" s="22"/>
    </row>
    <row r="8" spans="1:38">
      <c r="C8" s="343" t="s">
        <v>5</v>
      </c>
      <c r="D8" s="343"/>
      <c r="E8" s="18"/>
      <c r="F8" s="18"/>
      <c r="G8" s="18"/>
      <c r="H8" s="19"/>
      <c r="I8" s="18"/>
      <c r="J8" s="18"/>
      <c r="K8" s="18"/>
      <c r="L8" s="20"/>
      <c r="M8" s="21"/>
      <c r="N8" s="22"/>
    </row>
    <row r="9" spans="1:38">
      <c r="C9" s="24" t="s">
        <v>6</v>
      </c>
      <c r="D9" s="25"/>
      <c r="E9" s="12"/>
      <c r="F9" s="12"/>
      <c r="G9" s="12"/>
      <c r="H9" s="13"/>
      <c r="I9" s="12"/>
      <c r="J9" s="12"/>
      <c r="K9" s="12"/>
      <c r="L9" s="26"/>
      <c r="M9" s="26"/>
      <c r="N9" s="27"/>
    </row>
    <row r="10" spans="1:38">
      <c r="C10" s="28" t="s">
        <v>7</v>
      </c>
      <c r="D10" s="29">
        <f>SUM(H15:H114)</f>
        <v>6272</v>
      </c>
      <c r="E10" s="12"/>
      <c r="F10" s="12"/>
      <c r="G10" s="12"/>
      <c r="H10" s="13"/>
      <c r="I10" s="12"/>
      <c r="J10" s="30"/>
      <c r="K10" s="12"/>
      <c r="L10" s="31" t="s">
        <v>8</v>
      </c>
      <c r="M10" s="31"/>
      <c r="N10" s="32"/>
    </row>
    <row r="11" spans="1:38" ht="24">
      <c r="C11" s="28" t="s">
        <v>9</v>
      </c>
      <c r="D11" s="33">
        <f>D9-D10</f>
        <v>-6272</v>
      </c>
      <c r="E11" s="12"/>
      <c r="F11" s="12"/>
      <c r="G11" s="12"/>
      <c r="H11" s="13"/>
      <c r="I11" s="12"/>
      <c r="J11" s="12"/>
      <c r="K11" s="12"/>
      <c r="L11" s="31" t="s">
        <v>10</v>
      </c>
      <c r="M11" s="34" t="s">
        <v>11</v>
      </c>
      <c r="N11" s="32"/>
    </row>
    <row r="12" spans="1:38" ht="16.5" thickBot="1">
      <c r="C12" s="35" t="s">
        <v>12</v>
      </c>
      <c r="D12" s="36" t="e">
        <f>D10/D9</f>
        <v>#DIV/0!</v>
      </c>
      <c r="E12" s="12"/>
      <c r="F12" s="12"/>
      <c r="G12" s="12"/>
      <c r="H12" s="13"/>
      <c r="I12" s="12"/>
      <c r="J12" s="12"/>
      <c r="K12" s="12"/>
      <c r="L12" s="37" t="s">
        <v>13</v>
      </c>
      <c r="M12" s="38">
        <v>3178629271</v>
      </c>
      <c r="N12" s="39"/>
      <c r="V12" s="326" t="s">
        <v>14</v>
      </c>
      <c r="W12" s="326"/>
      <c r="X12" s="326" t="s">
        <v>15</v>
      </c>
      <c r="Y12" s="326"/>
    </row>
    <row r="13" spans="1:38" ht="19.5" customHeight="1">
      <c r="A13" s="327" t="s">
        <v>16</v>
      </c>
      <c r="B13" s="329" t="s">
        <v>17</v>
      </c>
      <c r="C13" s="331" t="s">
        <v>18</v>
      </c>
      <c r="D13" s="331" t="s">
        <v>19</v>
      </c>
      <c r="E13" s="331" t="s">
        <v>20</v>
      </c>
      <c r="F13" s="333" t="s">
        <v>21</v>
      </c>
      <c r="G13" s="322" t="s">
        <v>22</v>
      </c>
      <c r="H13" s="335" t="s">
        <v>23</v>
      </c>
      <c r="I13" s="331" t="s">
        <v>24</v>
      </c>
      <c r="J13" s="320" t="s">
        <v>25</v>
      </c>
      <c r="K13" s="320"/>
      <c r="L13" s="324" t="s">
        <v>26</v>
      </c>
      <c r="M13" s="324" t="s">
        <v>27</v>
      </c>
      <c r="N13" s="320" t="s">
        <v>28</v>
      </c>
      <c r="O13" s="322" t="s">
        <v>29</v>
      </c>
      <c r="P13" s="322" t="s">
        <v>30</v>
      </c>
      <c r="Q13" s="320" t="s">
        <v>31</v>
      </c>
      <c r="R13" s="322" t="s">
        <v>32</v>
      </c>
      <c r="S13" s="322" t="s">
        <v>33</v>
      </c>
      <c r="T13" s="322" t="s">
        <v>34</v>
      </c>
      <c r="U13" s="322" t="s">
        <v>35</v>
      </c>
      <c r="V13" s="319" t="s">
        <v>36</v>
      </c>
      <c r="W13" s="318" t="s">
        <v>37</v>
      </c>
      <c r="X13" s="319" t="s">
        <v>30</v>
      </c>
      <c r="Y13" s="318" t="s">
        <v>37</v>
      </c>
      <c r="Z13" s="308" t="s">
        <v>21</v>
      </c>
      <c r="AA13" s="308" t="s">
        <v>22</v>
      </c>
      <c r="AB13" s="308" t="s">
        <v>38</v>
      </c>
      <c r="AC13" s="308" t="s">
        <v>39</v>
      </c>
      <c r="AD13" s="308" t="s">
        <v>40</v>
      </c>
      <c r="AE13" s="310" t="s">
        <v>41</v>
      </c>
      <c r="AF13" s="312" t="s">
        <v>42</v>
      </c>
      <c r="AG13" s="312" t="s">
        <v>43</v>
      </c>
    </row>
    <row r="14" spans="1:38" ht="24.75" thickBot="1">
      <c r="A14" s="328"/>
      <c r="B14" s="330"/>
      <c r="C14" s="332"/>
      <c r="D14" s="332"/>
      <c r="E14" s="332"/>
      <c r="F14" s="334"/>
      <c r="G14" s="323"/>
      <c r="H14" s="336"/>
      <c r="I14" s="332"/>
      <c r="J14" s="40" t="s">
        <v>44</v>
      </c>
      <c r="K14" s="40" t="s">
        <v>45</v>
      </c>
      <c r="L14" s="325"/>
      <c r="M14" s="325"/>
      <c r="N14" s="321"/>
      <c r="O14" s="323"/>
      <c r="P14" s="323"/>
      <c r="Q14" s="321"/>
      <c r="R14" s="323"/>
      <c r="S14" s="323"/>
      <c r="T14" s="323"/>
      <c r="U14" s="323"/>
      <c r="V14" s="311"/>
      <c r="W14" s="309"/>
      <c r="X14" s="311"/>
      <c r="Y14" s="309"/>
      <c r="Z14" s="309"/>
      <c r="AA14" s="309"/>
      <c r="AB14" s="309"/>
      <c r="AC14" s="309"/>
      <c r="AD14" s="309"/>
      <c r="AE14" s="311"/>
      <c r="AF14" s="313"/>
      <c r="AG14" s="313"/>
      <c r="AH14" s="4" t="s">
        <v>46</v>
      </c>
    </row>
    <row r="15" spans="1:38" ht="23.45" customHeight="1">
      <c r="A15" s="314">
        <v>1</v>
      </c>
      <c r="B15" s="41">
        <v>96151461</v>
      </c>
      <c r="C15" s="42" t="s">
        <v>47</v>
      </c>
      <c r="D15" s="42" t="s">
        <v>48</v>
      </c>
      <c r="E15" s="316" t="s">
        <v>49</v>
      </c>
      <c r="F15" s="41">
        <v>10</v>
      </c>
      <c r="G15" s="43">
        <v>4</v>
      </c>
      <c r="H15" s="44">
        <f>F15*G15</f>
        <v>40</v>
      </c>
      <c r="I15" s="316" t="s">
        <v>50</v>
      </c>
      <c r="J15" s="220">
        <v>44963</v>
      </c>
      <c r="K15" s="220">
        <v>45260</v>
      </c>
      <c r="L15" s="301">
        <v>38500</v>
      </c>
      <c r="M15" s="301">
        <f>AD15</f>
        <v>26648160</v>
      </c>
      <c r="N15" s="302" t="s">
        <v>51</v>
      </c>
      <c r="O15" s="304" t="s">
        <v>52</v>
      </c>
      <c r="P15" s="300" t="s">
        <v>53</v>
      </c>
      <c r="Q15" s="300" t="s">
        <v>54</v>
      </c>
      <c r="R15" s="300"/>
      <c r="S15" s="300"/>
      <c r="T15" s="300"/>
      <c r="U15" s="300"/>
      <c r="V15" s="297">
        <v>13667</v>
      </c>
      <c r="W15" s="297" t="s">
        <v>55</v>
      </c>
      <c r="X15" s="297" t="s">
        <v>56</v>
      </c>
      <c r="Y15" s="297">
        <v>3430967</v>
      </c>
      <c r="Z15" s="293">
        <v>168</v>
      </c>
      <c r="AA15" s="298">
        <v>4</v>
      </c>
      <c r="AB15" s="298">
        <f>Z15*AA15</f>
        <v>672</v>
      </c>
      <c r="AC15" s="289">
        <v>39655</v>
      </c>
      <c r="AD15" s="289">
        <f>AB15*AC15</f>
        <v>26648160</v>
      </c>
      <c r="AE15" s="41">
        <v>25</v>
      </c>
      <c r="AF15" s="112">
        <v>1300000</v>
      </c>
      <c r="AG15" s="41" t="s">
        <v>57</v>
      </c>
      <c r="AH15" s="291">
        <v>85</v>
      </c>
      <c r="AI15" s="293">
        <v>4</v>
      </c>
      <c r="AJ15" s="293">
        <f>AH15*AI15</f>
        <v>340</v>
      </c>
      <c r="AK15" s="295">
        <v>37615</v>
      </c>
      <c r="AL15" s="295">
        <f>AJ15*AK15</f>
        <v>12789100</v>
      </c>
    </row>
    <row r="16" spans="1:38" ht="36">
      <c r="A16" s="315"/>
      <c r="B16" s="41">
        <v>63520062</v>
      </c>
      <c r="C16" s="46" t="s">
        <v>58</v>
      </c>
      <c r="D16" s="46" t="s">
        <v>59</v>
      </c>
      <c r="E16" s="317"/>
      <c r="F16" s="41">
        <v>25</v>
      </c>
      <c r="G16" s="43">
        <v>4</v>
      </c>
      <c r="H16" s="44">
        <f t="shared" ref="H16:H86" si="0">F16*G16</f>
        <v>100</v>
      </c>
      <c r="I16" s="317"/>
      <c r="J16" s="221"/>
      <c r="K16" s="221"/>
      <c r="L16" s="267"/>
      <c r="M16" s="267"/>
      <c r="N16" s="303"/>
      <c r="O16" s="305"/>
      <c r="P16" s="269"/>
      <c r="Q16" s="269"/>
      <c r="R16" s="269"/>
      <c r="S16" s="269"/>
      <c r="T16" s="269"/>
      <c r="U16" s="269"/>
      <c r="V16" s="151"/>
      <c r="W16" s="151"/>
      <c r="X16" s="151"/>
      <c r="Y16" s="151"/>
      <c r="Z16" s="294"/>
      <c r="AA16" s="299"/>
      <c r="AB16" s="299"/>
      <c r="AC16" s="290"/>
      <c r="AD16" s="290"/>
      <c r="AE16" s="41">
        <v>25</v>
      </c>
      <c r="AF16" s="112">
        <v>1300000</v>
      </c>
      <c r="AG16" s="41" t="s">
        <v>57</v>
      </c>
      <c r="AH16" s="292"/>
      <c r="AI16" s="294"/>
      <c r="AJ16" s="294"/>
      <c r="AK16" s="296"/>
      <c r="AL16" s="296"/>
    </row>
    <row r="17" spans="1:38" ht="24">
      <c r="A17" s="315"/>
      <c r="B17" s="41">
        <v>63520580</v>
      </c>
      <c r="C17" s="46" t="s">
        <v>60</v>
      </c>
      <c r="D17" s="46" t="s">
        <v>61</v>
      </c>
      <c r="E17" s="317"/>
      <c r="F17" s="41">
        <v>10</v>
      </c>
      <c r="G17" s="43">
        <v>4</v>
      </c>
      <c r="H17" s="44">
        <f>F17*G17</f>
        <v>40</v>
      </c>
      <c r="I17" s="317"/>
      <c r="J17" s="221"/>
      <c r="K17" s="221"/>
      <c r="L17" s="267"/>
      <c r="M17" s="267"/>
      <c r="N17" s="303"/>
      <c r="O17" s="306"/>
      <c r="P17" s="269"/>
      <c r="Q17" s="269"/>
      <c r="R17" s="269"/>
      <c r="S17" s="269"/>
      <c r="T17" s="269"/>
      <c r="U17" s="269"/>
      <c r="V17" s="151"/>
      <c r="W17" s="151"/>
      <c r="X17" s="151"/>
      <c r="Y17" s="151"/>
      <c r="Z17" s="294"/>
      <c r="AA17" s="299"/>
      <c r="AB17" s="299"/>
      <c r="AC17" s="290"/>
      <c r="AD17" s="290"/>
      <c r="AE17" s="41">
        <v>25</v>
      </c>
      <c r="AF17" s="112">
        <v>1300000</v>
      </c>
      <c r="AG17" s="41" t="s">
        <v>57</v>
      </c>
      <c r="AH17" s="292"/>
      <c r="AI17" s="294"/>
      <c r="AJ17" s="294"/>
      <c r="AK17" s="296"/>
      <c r="AL17" s="296"/>
    </row>
    <row r="18" spans="1:38" ht="31.5" customHeight="1">
      <c r="A18" s="315"/>
      <c r="B18" s="41">
        <v>96151461</v>
      </c>
      <c r="C18" s="42" t="s">
        <v>62</v>
      </c>
      <c r="D18" s="42" t="s">
        <v>48</v>
      </c>
      <c r="E18" s="317"/>
      <c r="F18" s="41">
        <v>10</v>
      </c>
      <c r="G18" s="43">
        <v>4</v>
      </c>
      <c r="H18" s="44">
        <f t="shared" si="0"/>
        <v>40</v>
      </c>
      <c r="I18" s="317"/>
      <c r="J18" s="221"/>
      <c r="K18" s="221"/>
      <c r="L18" s="267"/>
      <c r="M18" s="267"/>
      <c r="N18" s="303"/>
      <c r="O18" s="307" t="s">
        <v>63</v>
      </c>
      <c r="P18" s="269"/>
      <c r="Q18" s="269"/>
      <c r="R18" s="269"/>
      <c r="S18" s="269"/>
      <c r="T18" s="269"/>
      <c r="U18" s="269"/>
      <c r="V18" s="151"/>
      <c r="W18" s="151"/>
      <c r="X18" s="151"/>
      <c r="Y18" s="151"/>
      <c r="Z18" s="294"/>
      <c r="AA18" s="299"/>
      <c r="AB18" s="299"/>
      <c r="AC18" s="290"/>
      <c r="AD18" s="290"/>
      <c r="AE18" s="41">
        <v>25</v>
      </c>
      <c r="AF18" s="112">
        <v>1300000</v>
      </c>
      <c r="AG18" s="41" t="s">
        <v>57</v>
      </c>
      <c r="AH18" s="292"/>
      <c r="AI18" s="294"/>
      <c r="AJ18" s="294"/>
      <c r="AK18" s="296"/>
      <c r="AL18" s="296"/>
    </row>
    <row r="19" spans="1:38" ht="36">
      <c r="A19" s="315"/>
      <c r="B19" s="41">
        <v>63520062</v>
      </c>
      <c r="C19" s="46" t="s">
        <v>58</v>
      </c>
      <c r="D19" s="46" t="s">
        <v>59</v>
      </c>
      <c r="E19" s="317"/>
      <c r="F19" s="41">
        <v>25</v>
      </c>
      <c r="G19" s="43">
        <v>4</v>
      </c>
      <c r="H19" s="44">
        <f t="shared" si="0"/>
        <v>100</v>
      </c>
      <c r="I19" s="317"/>
      <c r="J19" s="221"/>
      <c r="K19" s="221"/>
      <c r="L19" s="267"/>
      <c r="M19" s="267"/>
      <c r="N19" s="303"/>
      <c r="O19" s="307"/>
      <c r="P19" s="269"/>
      <c r="Q19" s="269"/>
      <c r="R19" s="269"/>
      <c r="S19" s="269"/>
      <c r="T19" s="269"/>
      <c r="U19" s="269"/>
      <c r="V19" s="151"/>
      <c r="W19" s="151"/>
      <c r="X19" s="151"/>
      <c r="Y19" s="151"/>
      <c r="Z19" s="294"/>
      <c r="AA19" s="299"/>
      <c r="AB19" s="299"/>
      <c r="AC19" s="290"/>
      <c r="AD19" s="290"/>
      <c r="AE19" s="41">
        <v>25</v>
      </c>
      <c r="AF19" s="112">
        <v>1300000</v>
      </c>
      <c r="AG19" s="41" t="s">
        <v>57</v>
      </c>
      <c r="AH19" s="292"/>
      <c r="AI19" s="294"/>
      <c r="AJ19" s="294"/>
      <c r="AK19" s="296"/>
      <c r="AL19" s="296"/>
    </row>
    <row r="20" spans="1:38" ht="38.25" customHeight="1">
      <c r="A20" s="315"/>
      <c r="B20" s="41">
        <v>63520580</v>
      </c>
      <c r="C20" s="46" t="s">
        <v>60</v>
      </c>
      <c r="D20" s="46" t="s">
        <v>61</v>
      </c>
      <c r="E20" s="317"/>
      <c r="F20" s="41">
        <v>10</v>
      </c>
      <c r="G20" s="43">
        <v>4</v>
      </c>
      <c r="H20" s="44">
        <f>F20*G20</f>
        <v>40</v>
      </c>
      <c r="I20" s="317"/>
      <c r="J20" s="221"/>
      <c r="K20" s="221"/>
      <c r="L20" s="267"/>
      <c r="M20" s="267"/>
      <c r="N20" s="303"/>
      <c r="O20" s="307"/>
      <c r="P20" s="269"/>
      <c r="Q20" s="269"/>
      <c r="R20" s="269"/>
      <c r="S20" s="269"/>
      <c r="T20" s="269"/>
      <c r="U20" s="269"/>
      <c r="V20" s="151"/>
      <c r="W20" s="151"/>
      <c r="X20" s="151"/>
      <c r="Y20" s="151"/>
      <c r="Z20" s="294"/>
      <c r="AA20" s="299"/>
      <c r="AB20" s="299"/>
      <c r="AC20" s="290"/>
      <c r="AD20" s="290"/>
      <c r="AE20" s="41">
        <v>25</v>
      </c>
      <c r="AF20" s="112">
        <v>1300000</v>
      </c>
      <c r="AG20" s="41" t="s">
        <v>57</v>
      </c>
      <c r="AH20" s="292"/>
      <c r="AI20" s="294"/>
      <c r="AJ20" s="294"/>
      <c r="AK20" s="296"/>
      <c r="AL20" s="296"/>
    </row>
    <row r="21" spans="1:38" ht="38.25" customHeight="1">
      <c r="A21" s="315"/>
      <c r="B21" s="41">
        <v>96151461</v>
      </c>
      <c r="C21" s="42" t="s">
        <v>62</v>
      </c>
      <c r="D21" s="42" t="s">
        <v>48</v>
      </c>
      <c r="E21" s="317"/>
      <c r="F21" s="41">
        <v>10</v>
      </c>
      <c r="G21" s="43">
        <v>4</v>
      </c>
      <c r="H21" s="44">
        <f t="shared" ref="H21:H22" si="1">F21*G21</f>
        <v>40</v>
      </c>
      <c r="I21" s="317"/>
      <c r="J21" s="221"/>
      <c r="K21" s="221"/>
      <c r="L21" s="267"/>
      <c r="M21" s="267"/>
      <c r="N21" s="303"/>
      <c r="O21" s="133" t="s">
        <v>64</v>
      </c>
      <c r="P21" s="269"/>
      <c r="Q21" s="269"/>
      <c r="R21" s="269"/>
      <c r="S21" s="269"/>
      <c r="T21" s="269"/>
      <c r="U21" s="269"/>
      <c r="V21" s="151"/>
      <c r="W21" s="151"/>
      <c r="X21" s="151"/>
      <c r="Y21" s="151"/>
      <c r="Z21" s="294"/>
      <c r="AA21" s="299"/>
      <c r="AB21" s="299"/>
      <c r="AC21" s="290"/>
      <c r="AD21" s="290"/>
      <c r="AE21" s="41">
        <v>25</v>
      </c>
      <c r="AF21" s="112">
        <v>1300000</v>
      </c>
      <c r="AG21" s="41" t="s">
        <v>57</v>
      </c>
      <c r="AH21" s="292"/>
      <c r="AI21" s="294"/>
      <c r="AJ21" s="294"/>
      <c r="AK21" s="296"/>
      <c r="AL21" s="296"/>
    </row>
    <row r="22" spans="1:38" ht="38.25" customHeight="1">
      <c r="A22" s="315"/>
      <c r="B22" s="41">
        <v>63520062</v>
      </c>
      <c r="C22" s="46" t="s">
        <v>58</v>
      </c>
      <c r="D22" s="46" t="s">
        <v>59</v>
      </c>
      <c r="E22" s="317"/>
      <c r="F22" s="41">
        <v>25</v>
      </c>
      <c r="G22" s="43">
        <v>4</v>
      </c>
      <c r="H22" s="44">
        <f t="shared" si="1"/>
        <v>100</v>
      </c>
      <c r="I22" s="317"/>
      <c r="J22" s="221"/>
      <c r="K22" s="221"/>
      <c r="L22" s="267"/>
      <c r="M22" s="267"/>
      <c r="N22" s="303"/>
      <c r="O22" s="134"/>
      <c r="P22" s="269"/>
      <c r="Q22" s="269"/>
      <c r="R22" s="269"/>
      <c r="S22" s="269"/>
      <c r="T22" s="269"/>
      <c r="U22" s="269"/>
      <c r="V22" s="151"/>
      <c r="W22" s="151"/>
      <c r="X22" s="151"/>
      <c r="Y22" s="151"/>
      <c r="Z22" s="294"/>
      <c r="AA22" s="299"/>
      <c r="AB22" s="299"/>
      <c r="AC22" s="290"/>
      <c r="AD22" s="290"/>
      <c r="AE22" s="41">
        <v>25</v>
      </c>
      <c r="AF22" s="112">
        <v>1300000</v>
      </c>
      <c r="AG22" s="41" t="s">
        <v>57</v>
      </c>
      <c r="AH22" s="292"/>
      <c r="AI22" s="294"/>
      <c r="AJ22" s="294"/>
      <c r="AK22" s="296"/>
      <c r="AL22" s="296"/>
    </row>
    <row r="23" spans="1:38" ht="38.25" customHeight="1">
      <c r="A23" s="315"/>
      <c r="B23" s="41">
        <v>63520580</v>
      </c>
      <c r="C23" s="46" t="s">
        <v>60</v>
      </c>
      <c r="D23" s="46" t="s">
        <v>61</v>
      </c>
      <c r="E23" s="317"/>
      <c r="F23" s="41">
        <v>10</v>
      </c>
      <c r="G23" s="43">
        <v>4</v>
      </c>
      <c r="H23" s="44">
        <f>F23*G23</f>
        <v>40</v>
      </c>
      <c r="I23" s="317"/>
      <c r="J23" s="221"/>
      <c r="K23" s="221"/>
      <c r="L23" s="267"/>
      <c r="M23" s="267"/>
      <c r="N23" s="303"/>
      <c r="O23" s="169"/>
      <c r="P23" s="269"/>
      <c r="Q23" s="269"/>
      <c r="R23" s="269"/>
      <c r="S23" s="269"/>
      <c r="T23" s="269"/>
      <c r="U23" s="269"/>
      <c r="V23" s="151"/>
      <c r="W23" s="151"/>
      <c r="X23" s="151"/>
      <c r="Y23" s="151"/>
      <c r="Z23" s="294"/>
      <c r="AA23" s="299"/>
      <c r="AB23" s="299"/>
      <c r="AC23" s="290"/>
      <c r="AD23" s="290"/>
      <c r="AE23" s="41">
        <v>25</v>
      </c>
      <c r="AF23" s="112">
        <v>1300000</v>
      </c>
      <c r="AG23" s="41" t="s">
        <v>57</v>
      </c>
      <c r="AH23" s="292"/>
      <c r="AI23" s="294"/>
      <c r="AJ23" s="294"/>
      <c r="AK23" s="296"/>
      <c r="AL23" s="296"/>
    </row>
    <row r="24" spans="1:38" ht="38.25" customHeight="1">
      <c r="A24" s="315"/>
      <c r="B24" s="41">
        <v>96151461</v>
      </c>
      <c r="C24" s="42" t="s">
        <v>47</v>
      </c>
      <c r="D24" s="42" t="s">
        <v>48</v>
      </c>
      <c r="E24" s="317"/>
      <c r="F24" s="41">
        <v>10</v>
      </c>
      <c r="G24" s="43">
        <v>4</v>
      </c>
      <c r="H24" s="44">
        <f t="shared" ref="H24" si="2">F24*G24</f>
        <v>40</v>
      </c>
      <c r="I24" s="317"/>
      <c r="J24" s="221"/>
      <c r="K24" s="221"/>
      <c r="L24" s="267"/>
      <c r="M24" s="267"/>
      <c r="N24" s="303"/>
      <c r="O24" s="109" t="s">
        <v>65</v>
      </c>
      <c r="P24" s="269"/>
      <c r="Q24" s="269"/>
      <c r="R24" s="269"/>
      <c r="S24" s="269"/>
      <c r="T24" s="269"/>
      <c r="U24" s="269"/>
      <c r="V24" s="151"/>
      <c r="W24" s="151"/>
      <c r="X24" s="151"/>
      <c r="Y24" s="151"/>
      <c r="Z24" s="294"/>
      <c r="AA24" s="299"/>
      <c r="AB24" s="299"/>
      <c r="AC24" s="290"/>
      <c r="AD24" s="290"/>
      <c r="AE24" s="41">
        <v>25</v>
      </c>
      <c r="AF24" s="112">
        <v>1300000</v>
      </c>
      <c r="AG24" s="41" t="s">
        <v>57</v>
      </c>
      <c r="AH24" s="292"/>
      <c r="AI24" s="294"/>
      <c r="AJ24" s="294"/>
      <c r="AK24" s="296"/>
      <c r="AL24" s="296"/>
    </row>
    <row r="25" spans="1:38" ht="36" customHeight="1">
      <c r="A25" s="286">
        <v>2</v>
      </c>
      <c r="B25" s="47">
        <v>52450092</v>
      </c>
      <c r="C25" s="48" t="s">
        <v>66</v>
      </c>
      <c r="D25" s="49" t="s">
        <v>67</v>
      </c>
      <c r="E25" s="286" t="s">
        <v>68</v>
      </c>
      <c r="F25" s="47">
        <v>25</v>
      </c>
      <c r="G25" s="50">
        <v>4</v>
      </c>
      <c r="H25" s="50">
        <f t="shared" ref="H25:H34" si="3">F25*G25</f>
        <v>100</v>
      </c>
      <c r="I25" s="286" t="s">
        <v>50</v>
      </c>
      <c r="J25" s="287" t="s">
        <v>69</v>
      </c>
      <c r="K25" s="287">
        <v>45260</v>
      </c>
      <c r="L25" s="283">
        <v>38500</v>
      </c>
      <c r="M25" s="283">
        <f>AD25</f>
        <v>30800000</v>
      </c>
      <c r="N25" s="283" t="s">
        <v>70</v>
      </c>
      <c r="O25" s="250" t="s">
        <v>71</v>
      </c>
      <c r="P25" s="281" t="s">
        <v>72</v>
      </c>
      <c r="Q25" s="281" t="s">
        <v>73</v>
      </c>
      <c r="R25" s="284"/>
      <c r="S25" s="281"/>
      <c r="T25" s="281"/>
      <c r="U25" s="281"/>
      <c r="V25" s="281">
        <v>13675</v>
      </c>
      <c r="W25" s="281">
        <v>97615</v>
      </c>
      <c r="X25" s="281" t="s">
        <v>74</v>
      </c>
      <c r="Y25" s="281"/>
      <c r="Z25" s="250">
        <v>122</v>
      </c>
      <c r="AA25" s="250">
        <v>4</v>
      </c>
      <c r="AB25" s="250">
        <v>800</v>
      </c>
      <c r="AC25" s="288">
        <f>L25</f>
        <v>38500</v>
      </c>
      <c r="AD25" s="288">
        <f>AB25*AC25</f>
        <v>30800000</v>
      </c>
      <c r="AE25" s="28">
        <v>25</v>
      </c>
      <c r="AF25" s="51">
        <v>880000</v>
      </c>
      <c r="AG25" s="28" t="s">
        <v>75</v>
      </c>
    </row>
    <row r="26" spans="1:38" ht="24.75">
      <c r="A26" s="286"/>
      <c r="B26" s="28">
        <v>93530050</v>
      </c>
      <c r="C26" s="52" t="s">
        <v>76</v>
      </c>
      <c r="D26" s="53" t="s">
        <v>77</v>
      </c>
      <c r="E26" s="286"/>
      <c r="F26" s="47">
        <v>20</v>
      </c>
      <c r="G26" s="50">
        <v>4</v>
      </c>
      <c r="H26" s="50">
        <f t="shared" si="3"/>
        <v>80</v>
      </c>
      <c r="I26" s="286"/>
      <c r="J26" s="287"/>
      <c r="K26" s="287"/>
      <c r="L26" s="283"/>
      <c r="M26" s="283"/>
      <c r="N26" s="283"/>
      <c r="O26" s="250"/>
      <c r="P26" s="282"/>
      <c r="Q26" s="282"/>
      <c r="R26" s="285"/>
      <c r="S26" s="282"/>
      <c r="T26" s="282"/>
      <c r="U26" s="282"/>
      <c r="V26" s="282"/>
      <c r="W26" s="282"/>
      <c r="X26" s="282"/>
      <c r="Y26" s="282"/>
      <c r="Z26" s="250"/>
      <c r="AA26" s="250"/>
      <c r="AB26" s="250"/>
      <c r="AC26" s="288"/>
      <c r="AD26" s="288"/>
      <c r="AE26" s="28">
        <v>25</v>
      </c>
      <c r="AF26" s="51">
        <v>880000</v>
      </c>
      <c r="AG26" s="28" t="s">
        <v>75</v>
      </c>
    </row>
    <row r="27" spans="1:38" ht="24.75">
      <c r="A27" s="286"/>
      <c r="B27" s="28">
        <v>52450089</v>
      </c>
      <c r="C27" s="52" t="s">
        <v>78</v>
      </c>
      <c r="D27" s="53" t="s">
        <v>79</v>
      </c>
      <c r="E27" s="286"/>
      <c r="F27" s="47">
        <v>15</v>
      </c>
      <c r="G27" s="50">
        <v>4</v>
      </c>
      <c r="H27" s="50">
        <f t="shared" si="3"/>
        <v>60</v>
      </c>
      <c r="I27" s="286"/>
      <c r="J27" s="287"/>
      <c r="K27" s="287"/>
      <c r="L27" s="283"/>
      <c r="M27" s="283"/>
      <c r="N27" s="283"/>
      <c r="O27" s="133" t="s">
        <v>52</v>
      </c>
      <c r="P27" s="282"/>
      <c r="Q27" s="282"/>
      <c r="R27" s="285"/>
      <c r="S27" s="282"/>
      <c r="T27" s="282"/>
      <c r="U27" s="282"/>
      <c r="V27" s="282"/>
      <c r="W27" s="282"/>
      <c r="X27" s="282"/>
      <c r="Y27" s="282"/>
      <c r="Z27" s="250"/>
      <c r="AA27" s="250"/>
      <c r="AB27" s="250"/>
      <c r="AC27" s="288"/>
      <c r="AD27" s="288"/>
      <c r="AE27" s="28">
        <v>25</v>
      </c>
      <c r="AF27" s="51">
        <v>880000</v>
      </c>
      <c r="AG27" s="28" t="s">
        <v>75</v>
      </c>
    </row>
    <row r="28" spans="1:38" ht="36" customHeight="1">
      <c r="A28" s="286"/>
      <c r="B28" s="47">
        <v>52450092</v>
      </c>
      <c r="C28" s="48" t="s">
        <v>66</v>
      </c>
      <c r="D28" s="49" t="s">
        <v>67</v>
      </c>
      <c r="E28" s="286"/>
      <c r="F28" s="47">
        <v>25</v>
      </c>
      <c r="G28" s="50">
        <v>4</v>
      </c>
      <c r="H28" s="50">
        <f t="shared" si="3"/>
        <v>100</v>
      </c>
      <c r="I28" s="286"/>
      <c r="J28" s="287"/>
      <c r="K28" s="287"/>
      <c r="L28" s="283"/>
      <c r="M28" s="283"/>
      <c r="N28" s="283"/>
      <c r="O28" s="134"/>
      <c r="P28" s="282"/>
      <c r="Q28" s="282"/>
      <c r="R28" s="285"/>
      <c r="S28" s="282"/>
      <c r="T28" s="282"/>
      <c r="U28" s="282"/>
      <c r="V28" s="282"/>
      <c r="W28" s="282"/>
      <c r="X28" s="282"/>
      <c r="Y28" s="282"/>
      <c r="Z28" s="250"/>
      <c r="AA28" s="250"/>
      <c r="AB28" s="250"/>
      <c r="AC28" s="288"/>
      <c r="AD28" s="288"/>
      <c r="AE28" s="28">
        <v>25</v>
      </c>
      <c r="AF28" s="51">
        <v>880000</v>
      </c>
      <c r="AG28" s="28" t="s">
        <v>75</v>
      </c>
    </row>
    <row r="29" spans="1:38" ht="24.75">
      <c r="A29" s="286"/>
      <c r="B29" s="28">
        <v>93530050</v>
      </c>
      <c r="C29" s="52" t="s">
        <v>76</v>
      </c>
      <c r="D29" s="53" t="s">
        <v>77</v>
      </c>
      <c r="E29" s="286"/>
      <c r="F29" s="47">
        <v>20</v>
      </c>
      <c r="G29" s="50">
        <v>4</v>
      </c>
      <c r="H29" s="50">
        <f t="shared" si="3"/>
        <v>80</v>
      </c>
      <c r="I29" s="286"/>
      <c r="J29" s="287"/>
      <c r="K29" s="287"/>
      <c r="L29" s="283"/>
      <c r="M29" s="283"/>
      <c r="N29" s="283"/>
      <c r="O29" s="169"/>
      <c r="P29" s="282"/>
      <c r="Q29" s="282"/>
      <c r="R29" s="285"/>
      <c r="S29" s="282"/>
      <c r="T29" s="282"/>
      <c r="U29" s="282"/>
      <c r="V29" s="282"/>
      <c r="W29" s="282"/>
      <c r="X29" s="282"/>
      <c r="Y29" s="282"/>
      <c r="Z29" s="250"/>
      <c r="AA29" s="250"/>
      <c r="AB29" s="250"/>
      <c r="AC29" s="288"/>
      <c r="AD29" s="288"/>
      <c r="AE29" s="28">
        <v>25</v>
      </c>
      <c r="AF29" s="51">
        <v>880000</v>
      </c>
      <c r="AG29" s="28" t="s">
        <v>75</v>
      </c>
    </row>
    <row r="30" spans="1:38" ht="24.75">
      <c r="A30" s="286"/>
      <c r="B30" s="47">
        <v>52450092</v>
      </c>
      <c r="C30" s="48" t="s">
        <v>66</v>
      </c>
      <c r="D30" s="53" t="s">
        <v>79</v>
      </c>
      <c r="E30" s="286"/>
      <c r="F30" s="47">
        <v>25</v>
      </c>
      <c r="G30" s="50">
        <v>4</v>
      </c>
      <c r="H30" s="50">
        <f t="shared" si="3"/>
        <v>100</v>
      </c>
      <c r="I30" s="286"/>
      <c r="J30" s="287"/>
      <c r="K30" s="287"/>
      <c r="L30" s="283"/>
      <c r="M30" s="283"/>
      <c r="N30" s="283"/>
      <c r="O30" s="144" t="s">
        <v>63</v>
      </c>
      <c r="P30" s="282"/>
      <c r="Q30" s="282"/>
      <c r="R30" s="285"/>
      <c r="S30" s="282"/>
      <c r="T30" s="282"/>
      <c r="U30" s="282"/>
      <c r="V30" s="282"/>
      <c r="W30" s="282"/>
      <c r="X30" s="282"/>
      <c r="Y30" s="282"/>
      <c r="Z30" s="250"/>
      <c r="AA30" s="250"/>
      <c r="AB30" s="250"/>
      <c r="AC30" s="288"/>
      <c r="AD30" s="288"/>
      <c r="AE30" s="28">
        <v>25</v>
      </c>
      <c r="AF30" s="51">
        <v>880000</v>
      </c>
      <c r="AG30" s="28" t="s">
        <v>75</v>
      </c>
    </row>
    <row r="31" spans="1:38" ht="36" customHeight="1">
      <c r="A31" s="286"/>
      <c r="B31" s="28">
        <v>93530050</v>
      </c>
      <c r="C31" s="52" t="s">
        <v>76</v>
      </c>
      <c r="D31" s="49" t="s">
        <v>67</v>
      </c>
      <c r="E31" s="286"/>
      <c r="F31" s="47">
        <v>20</v>
      </c>
      <c r="G31" s="50">
        <v>4</v>
      </c>
      <c r="H31" s="50">
        <f t="shared" si="3"/>
        <v>80</v>
      </c>
      <c r="I31" s="286"/>
      <c r="J31" s="287"/>
      <c r="K31" s="287"/>
      <c r="L31" s="283"/>
      <c r="M31" s="283"/>
      <c r="N31" s="283"/>
      <c r="O31" s="145"/>
      <c r="P31" s="282"/>
      <c r="Q31" s="282"/>
      <c r="R31" s="285"/>
      <c r="S31" s="282"/>
      <c r="T31" s="282"/>
      <c r="U31" s="282"/>
      <c r="V31" s="282"/>
      <c r="W31" s="282"/>
      <c r="X31" s="282"/>
      <c r="Y31" s="282"/>
      <c r="Z31" s="250"/>
      <c r="AA31" s="250"/>
      <c r="AB31" s="250"/>
      <c r="AC31" s="288"/>
      <c r="AD31" s="288"/>
      <c r="AE31" s="28">
        <v>25</v>
      </c>
      <c r="AF31" s="51">
        <v>880000</v>
      </c>
      <c r="AG31" s="28" t="s">
        <v>75</v>
      </c>
    </row>
    <row r="32" spans="1:38" ht="24.75">
      <c r="A32" s="286"/>
      <c r="B32" s="28">
        <v>52450089</v>
      </c>
      <c r="C32" s="52" t="s">
        <v>78</v>
      </c>
      <c r="D32" s="53" t="s">
        <v>77</v>
      </c>
      <c r="E32" s="286"/>
      <c r="F32" s="47">
        <v>15</v>
      </c>
      <c r="G32" s="50">
        <v>4</v>
      </c>
      <c r="H32" s="50">
        <f t="shared" si="3"/>
        <v>60</v>
      </c>
      <c r="I32" s="286"/>
      <c r="J32" s="287"/>
      <c r="K32" s="287"/>
      <c r="L32" s="283"/>
      <c r="M32" s="283"/>
      <c r="N32" s="283"/>
      <c r="O32" s="167"/>
      <c r="P32" s="282"/>
      <c r="Q32" s="282"/>
      <c r="R32" s="285"/>
      <c r="S32" s="282"/>
      <c r="T32" s="282"/>
      <c r="U32" s="282"/>
      <c r="V32" s="282"/>
      <c r="W32" s="282"/>
      <c r="X32" s="282"/>
      <c r="Y32" s="282"/>
      <c r="Z32" s="250"/>
      <c r="AA32" s="250"/>
      <c r="AB32" s="250"/>
      <c r="AC32" s="288"/>
      <c r="AD32" s="288"/>
      <c r="AE32" s="28">
        <v>25</v>
      </c>
      <c r="AF32" s="51">
        <v>880000</v>
      </c>
      <c r="AG32" s="28" t="s">
        <v>75</v>
      </c>
    </row>
    <row r="33" spans="1:39" ht="24.75">
      <c r="A33" s="286"/>
      <c r="B33" s="47">
        <v>52450092</v>
      </c>
      <c r="C33" s="52" t="s">
        <v>76</v>
      </c>
      <c r="D33" s="53" t="s">
        <v>79</v>
      </c>
      <c r="E33" s="286"/>
      <c r="F33" s="47">
        <v>25</v>
      </c>
      <c r="G33" s="50">
        <v>4</v>
      </c>
      <c r="H33" s="50">
        <f t="shared" si="3"/>
        <v>100</v>
      </c>
      <c r="I33" s="286"/>
      <c r="J33" s="287"/>
      <c r="K33" s="287"/>
      <c r="L33" s="283"/>
      <c r="M33" s="283"/>
      <c r="N33" s="283"/>
      <c r="O33" s="144" t="s">
        <v>64</v>
      </c>
      <c r="P33" s="282"/>
      <c r="Q33" s="282"/>
      <c r="R33" s="285"/>
      <c r="S33" s="282"/>
      <c r="T33" s="282"/>
      <c r="U33" s="282"/>
      <c r="V33" s="282"/>
      <c r="W33" s="282"/>
      <c r="X33" s="282"/>
      <c r="Y33" s="282"/>
      <c r="Z33" s="250"/>
      <c r="AA33" s="250"/>
      <c r="AB33" s="250"/>
      <c r="AC33" s="288"/>
      <c r="AD33" s="288"/>
      <c r="AE33" s="28">
        <v>25</v>
      </c>
      <c r="AF33" s="51">
        <v>880000</v>
      </c>
      <c r="AG33" s="28" t="s">
        <v>75</v>
      </c>
    </row>
    <row r="34" spans="1:39" ht="37.5">
      <c r="A34" s="286"/>
      <c r="B34" s="28">
        <v>93530050</v>
      </c>
      <c r="C34" s="52" t="s">
        <v>78</v>
      </c>
      <c r="D34" s="49" t="s">
        <v>67</v>
      </c>
      <c r="E34" s="286"/>
      <c r="F34" s="47">
        <v>20</v>
      </c>
      <c r="G34" s="50">
        <v>4</v>
      </c>
      <c r="H34" s="50">
        <f t="shared" si="3"/>
        <v>80</v>
      </c>
      <c r="I34" s="286"/>
      <c r="J34" s="287"/>
      <c r="K34" s="287"/>
      <c r="L34" s="283"/>
      <c r="M34" s="283"/>
      <c r="N34" s="283"/>
      <c r="O34" s="145"/>
      <c r="P34" s="282"/>
      <c r="Q34" s="282"/>
      <c r="R34" s="285"/>
      <c r="S34" s="282"/>
      <c r="T34" s="282"/>
      <c r="U34" s="282"/>
      <c r="V34" s="282"/>
      <c r="W34" s="282"/>
      <c r="X34" s="282"/>
      <c r="Y34" s="282"/>
      <c r="Z34" s="250"/>
      <c r="AA34" s="250"/>
      <c r="AB34" s="250"/>
      <c r="AC34" s="288"/>
      <c r="AD34" s="288"/>
      <c r="AE34" s="28">
        <v>25</v>
      </c>
      <c r="AF34" s="51">
        <v>880000</v>
      </c>
      <c r="AG34" s="28" t="s">
        <v>75</v>
      </c>
    </row>
    <row r="35" spans="1:39" s="60" customFormat="1" ht="24.75">
      <c r="A35" s="280">
        <v>3</v>
      </c>
      <c r="B35" s="54">
        <v>52660009</v>
      </c>
      <c r="C35" s="55" t="s">
        <v>80</v>
      </c>
      <c r="D35" s="101" t="s">
        <v>81</v>
      </c>
      <c r="E35" s="269" t="s">
        <v>68</v>
      </c>
      <c r="F35" s="56">
        <f>H35/G35</f>
        <v>24</v>
      </c>
      <c r="G35" s="54">
        <v>4</v>
      </c>
      <c r="H35" s="57">
        <v>96</v>
      </c>
      <c r="I35" s="269" t="s">
        <v>50</v>
      </c>
      <c r="J35" s="220">
        <v>45078</v>
      </c>
      <c r="K35" s="220">
        <v>45260</v>
      </c>
      <c r="L35" s="267">
        <v>4635000</v>
      </c>
      <c r="M35" s="267">
        <f>AD35</f>
        <v>27810000</v>
      </c>
      <c r="N35" s="255" t="s">
        <v>82</v>
      </c>
      <c r="O35" s="261" t="s">
        <v>83</v>
      </c>
      <c r="P35" s="269" t="s">
        <v>84</v>
      </c>
      <c r="Q35" s="269" t="s">
        <v>85</v>
      </c>
      <c r="R35" s="270"/>
      <c r="S35" s="269"/>
      <c r="T35" s="269"/>
      <c r="U35" s="269"/>
      <c r="V35" s="273">
        <v>13685</v>
      </c>
      <c r="W35" s="273" t="s">
        <v>55</v>
      </c>
      <c r="X35" s="273"/>
      <c r="Y35" s="273"/>
      <c r="Z35" s="274">
        <v>122</v>
      </c>
      <c r="AA35" s="275">
        <v>6</v>
      </c>
      <c r="AB35" s="276">
        <v>6</v>
      </c>
      <c r="AC35" s="277">
        <f>L35</f>
        <v>4635000</v>
      </c>
      <c r="AD35" s="279">
        <f>AB35*AC35</f>
        <v>27810000</v>
      </c>
      <c r="AE35" s="58">
        <v>30</v>
      </c>
      <c r="AF35" s="59">
        <v>300000</v>
      </c>
      <c r="AG35" s="58" t="s">
        <v>86</v>
      </c>
    </row>
    <row r="36" spans="1:39" s="60" customFormat="1" ht="42.75" customHeight="1">
      <c r="A36" s="280"/>
      <c r="B36" s="43">
        <v>52660013</v>
      </c>
      <c r="C36" s="61" t="s">
        <v>87</v>
      </c>
      <c r="D36" s="102" t="s">
        <v>88</v>
      </c>
      <c r="E36" s="269"/>
      <c r="F36" s="56">
        <f t="shared" ref="F36:F44" si="4">H36/G36</f>
        <v>12</v>
      </c>
      <c r="G36" s="43">
        <v>4</v>
      </c>
      <c r="H36" s="44">
        <v>48</v>
      </c>
      <c r="I36" s="269"/>
      <c r="J36" s="221"/>
      <c r="K36" s="221"/>
      <c r="L36" s="267"/>
      <c r="M36" s="267"/>
      <c r="N36" s="256"/>
      <c r="O36" s="268"/>
      <c r="P36" s="269"/>
      <c r="Q36" s="269"/>
      <c r="R36" s="270"/>
      <c r="S36" s="269"/>
      <c r="T36" s="269"/>
      <c r="U36" s="269"/>
      <c r="V36" s="273"/>
      <c r="W36" s="273"/>
      <c r="X36" s="273"/>
      <c r="Y36" s="273"/>
      <c r="Z36" s="274"/>
      <c r="AA36" s="253"/>
      <c r="AB36" s="276"/>
      <c r="AC36" s="278"/>
      <c r="AD36" s="279"/>
      <c r="AE36" s="41">
        <v>30</v>
      </c>
      <c r="AF36" s="59">
        <v>300000</v>
      </c>
      <c r="AG36" s="41" t="s">
        <v>86</v>
      </c>
    </row>
    <row r="37" spans="1:39" s="60" customFormat="1" ht="24">
      <c r="A37" s="280"/>
      <c r="B37" s="43">
        <v>52660007</v>
      </c>
      <c r="C37" s="61" t="s">
        <v>89</v>
      </c>
      <c r="D37" s="103" t="s">
        <v>81</v>
      </c>
      <c r="E37" s="269"/>
      <c r="F37" s="56">
        <f t="shared" si="4"/>
        <v>12</v>
      </c>
      <c r="G37" s="43">
        <v>4</v>
      </c>
      <c r="H37" s="44">
        <v>48</v>
      </c>
      <c r="I37" s="269"/>
      <c r="J37" s="221"/>
      <c r="K37" s="221"/>
      <c r="L37" s="267"/>
      <c r="M37" s="267"/>
      <c r="N37" s="256"/>
      <c r="O37" s="220" t="s">
        <v>90</v>
      </c>
      <c r="P37" s="269"/>
      <c r="Q37" s="269"/>
      <c r="R37" s="270"/>
      <c r="S37" s="269"/>
      <c r="T37" s="269"/>
      <c r="U37" s="269"/>
      <c r="V37" s="273"/>
      <c r="W37" s="273"/>
      <c r="X37" s="273"/>
      <c r="Y37" s="273"/>
      <c r="Z37" s="274"/>
      <c r="AA37" s="253"/>
      <c r="AB37" s="276"/>
      <c r="AC37" s="278"/>
      <c r="AD37" s="279"/>
      <c r="AE37" s="41">
        <v>30</v>
      </c>
      <c r="AF37" s="59">
        <v>300000</v>
      </c>
      <c r="AG37" s="41" t="s">
        <v>86</v>
      </c>
    </row>
    <row r="38" spans="1:39" s="60" customFormat="1" ht="24">
      <c r="A38" s="280"/>
      <c r="B38" s="54">
        <v>52660009</v>
      </c>
      <c r="C38" s="55" t="s">
        <v>80</v>
      </c>
      <c r="D38" s="101" t="s">
        <v>81</v>
      </c>
      <c r="E38" s="269"/>
      <c r="F38" s="56">
        <f t="shared" si="4"/>
        <v>24</v>
      </c>
      <c r="G38" s="43">
        <v>4</v>
      </c>
      <c r="H38" s="57">
        <v>96</v>
      </c>
      <c r="I38" s="269"/>
      <c r="J38" s="221"/>
      <c r="K38" s="221"/>
      <c r="L38" s="267"/>
      <c r="M38" s="267"/>
      <c r="N38" s="256"/>
      <c r="O38" s="261"/>
      <c r="P38" s="269"/>
      <c r="Q38" s="269"/>
      <c r="R38" s="270"/>
      <c r="S38" s="269"/>
      <c r="T38" s="269"/>
      <c r="U38" s="269"/>
      <c r="V38" s="273"/>
      <c r="W38" s="273"/>
      <c r="X38" s="273"/>
      <c r="Y38" s="273"/>
      <c r="Z38" s="274"/>
      <c r="AA38" s="253"/>
      <c r="AB38" s="276"/>
      <c r="AC38" s="278"/>
      <c r="AD38" s="279"/>
      <c r="AE38" s="41">
        <v>30</v>
      </c>
      <c r="AF38" s="59">
        <v>300000</v>
      </c>
      <c r="AG38" s="41" t="s">
        <v>86</v>
      </c>
    </row>
    <row r="39" spans="1:39" s="60" customFormat="1" ht="24">
      <c r="A39" s="280"/>
      <c r="B39" s="43">
        <v>52660013</v>
      </c>
      <c r="C39" s="61" t="s">
        <v>87</v>
      </c>
      <c r="D39" s="102" t="s">
        <v>88</v>
      </c>
      <c r="E39" s="269"/>
      <c r="F39" s="56">
        <f t="shared" si="4"/>
        <v>12</v>
      </c>
      <c r="G39" s="43">
        <v>4</v>
      </c>
      <c r="H39" s="44">
        <v>48</v>
      </c>
      <c r="I39" s="269"/>
      <c r="J39" s="221"/>
      <c r="K39" s="221"/>
      <c r="L39" s="267"/>
      <c r="M39" s="267"/>
      <c r="N39" s="256"/>
      <c r="O39" s="271" t="s">
        <v>63</v>
      </c>
      <c r="P39" s="269"/>
      <c r="Q39" s="269"/>
      <c r="R39" s="270"/>
      <c r="S39" s="269"/>
      <c r="T39" s="269"/>
      <c r="U39" s="269"/>
      <c r="V39" s="273"/>
      <c r="W39" s="273"/>
      <c r="X39" s="273"/>
      <c r="Y39" s="273"/>
      <c r="Z39" s="274"/>
      <c r="AA39" s="253"/>
      <c r="AB39" s="276"/>
      <c r="AC39" s="278"/>
      <c r="AD39" s="279"/>
      <c r="AE39" s="41">
        <v>30</v>
      </c>
      <c r="AF39" s="59">
        <v>300000</v>
      </c>
      <c r="AG39" s="41" t="s">
        <v>86</v>
      </c>
    </row>
    <row r="40" spans="1:39" s="60" customFormat="1" ht="24">
      <c r="A40" s="280"/>
      <c r="B40" s="43">
        <v>52660007</v>
      </c>
      <c r="C40" s="61" t="s">
        <v>89</v>
      </c>
      <c r="D40" s="103" t="s">
        <v>81</v>
      </c>
      <c r="E40" s="269"/>
      <c r="F40" s="56">
        <f t="shared" si="4"/>
        <v>12</v>
      </c>
      <c r="G40" s="43">
        <v>4</v>
      </c>
      <c r="H40" s="44">
        <v>48</v>
      </c>
      <c r="I40" s="269"/>
      <c r="J40" s="221"/>
      <c r="K40" s="221"/>
      <c r="L40" s="267"/>
      <c r="M40" s="267"/>
      <c r="N40" s="256"/>
      <c r="O40" s="272"/>
      <c r="P40" s="269"/>
      <c r="Q40" s="269"/>
      <c r="R40" s="270"/>
      <c r="S40" s="269"/>
      <c r="T40" s="269"/>
      <c r="U40" s="269"/>
      <c r="V40" s="273"/>
      <c r="W40" s="273"/>
      <c r="X40" s="273"/>
      <c r="Y40" s="273"/>
      <c r="Z40" s="274"/>
      <c r="AA40" s="253"/>
      <c r="AB40" s="276"/>
      <c r="AC40" s="278"/>
      <c r="AD40" s="279"/>
      <c r="AE40" s="41">
        <v>30</v>
      </c>
      <c r="AF40" s="59">
        <v>300000</v>
      </c>
      <c r="AG40" s="41" t="s">
        <v>86</v>
      </c>
    </row>
    <row r="41" spans="1:39" s="60" customFormat="1" ht="24">
      <c r="A41" s="280"/>
      <c r="B41" s="54">
        <v>52660009</v>
      </c>
      <c r="C41" s="55" t="s">
        <v>80</v>
      </c>
      <c r="D41" s="101" t="s">
        <v>81</v>
      </c>
      <c r="E41" s="269"/>
      <c r="F41" s="56">
        <f t="shared" si="4"/>
        <v>24</v>
      </c>
      <c r="G41" s="43">
        <v>4</v>
      </c>
      <c r="H41" s="57">
        <v>96</v>
      </c>
      <c r="I41" s="269"/>
      <c r="J41" s="221"/>
      <c r="K41" s="221"/>
      <c r="L41" s="267"/>
      <c r="M41" s="267"/>
      <c r="N41" s="256"/>
      <c r="O41" s="220" t="s">
        <v>52</v>
      </c>
      <c r="P41" s="269"/>
      <c r="Q41" s="269"/>
      <c r="R41" s="270"/>
      <c r="S41" s="269"/>
      <c r="T41" s="269"/>
      <c r="U41" s="269"/>
      <c r="V41" s="273"/>
      <c r="W41" s="273"/>
      <c r="X41" s="273"/>
      <c r="Y41" s="273"/>
      <c r="Z41" s="274"/>
      <c r="AA41" s="253"/>
      <c r="AB41" s="276"/>
      <c r="AC41" s="278"/>
      <c r="AD41" s="279"/>
      <c r="AE41" s="41">
        <v>30</v>
      </c>
      <c r="AF41" s="59">
        <v>300000</v>
      </c>
      <c r="AG41" s="41" t="s">
        <v>86</v>
      </c>
    </row>
    <row r="42" spans="1:39" s="60" customFormat="1" ht="24">
      <c r="A42" s="280"/>
      <c r="B42" s="43">
        <v>52660013</v>
      </c>
      <c r="C42" s="61" t="s">
        <v>87</v>
      </c>
      <c r="D42" s="102" t="s">
        <v>88</v>
      </c>
      <c r="E42" s="269"/>
      <c r="F42" s="56">
        <f t="shared" si="4"/>
        <v>12</v>
      </c>
      <c r="G42" s="43">
        <v>4</v>
      </c>
      <c r="H42" s="44">
        <v>48</v>
      </c>
      <c r="I42" s="269"/>
      <c r="J42" s="221"/>
      <c r="K42" s="221"/>
      <c r="L42" s="267"/>
      <c r="M42" s="267"/>
      <c r="N42" s="256"/>
      <c r="O42" s="261"/>
      <c r="P42" s="269"/>
      <c r="Q42" s="269"/>
      <c r="R42" s="270"/>
      <c r="S42" s="269"/>
      <c r="T42" s="269"/>
      <c r="U42" s="269"/>
      <c r="V42" s="273"/>
      <c r="W42" s="273"/>
      <c r="X42" s="273"/>
      <c r="Y42" s="273"/>
      <c r="Z42" s="274"/>
      <c r="AA42" s="253"/>
      <c r="AB42" s="276"/>
      <c r="AC42" s="278"/>
      <c r="AD42" s="279"/>
      <c r="AE42" s="41">
        <v>30</v>
      </c>
      <c r="AF42" s="59">
        <v>300000</v>
      </c>
      <c r="AG42" s="41" t="s">
        <v>86</v>
      </c>
    </row>
    <row r="43" spans="1:39" s="60" customFormat="1" ht="24">
      <c r="A43" s="280"/>
      <c r="B43" s="43">
        <v>52660007</v>
      </c>
      <c r="C43" s="61" t="s">
        <v>89</v>
      </c>
      <c r="D43" s="103" t="s">
        <v>81</v>
      </c>
      <c r="E43" s="269"/>
      <c r="F43" s="56">
        <f t="shared" si="4"/>
        <v>12</v>
      </c>
      <c r="G43" s="43">
        <v>4</v>
      </c>
      <c r="H43" s="44">
        <v>48</v>
      </c>
      <c r="I43" s="269"/>
      <c r="J43" s="221"/>
      <c r="K43" s="221"/>
      <c r="L43" s="267"/>
      <c r="M43" s="267"/>
      <c r="N43" s="256"/>
      <c r="O43" s="220" t="s">
        <v>71</v>
      </c>
      <c r="P43" s="269"/>
      <c r="Q43" s="269"/>
      <c r="R43" s="270"/>
      <c r="S43" s="269"/>
      <c r="T43" s="269"/>
      <c r="U43" s="269"/>
      <c r="V43" s="273"/>
      <c r="W43" s="273"/>
      <c r="X43" s="273"/>
      <c r="Y43" s="273"/>
      <c r="Z43" s="274"/>
      <c r="AA43" s="253"/>
      <c r="AB43" s="276"/>
      <c r="AC43" s="278"/>
      <c r="AD43" s="279"/>
      <c r="AE43" s="41">
        <v>30</v>
      </c>
      <c r="AF43" s="59">
        <v>300000</v>
      </c>
      <c r="AG43" s="41" t="s">
        <v>86</v>
      </c>
    </row>
    <row r="44" spans="1:39" s="60" customFormat="1" ht="24">
      <c r="A44" s="280"/>
      <c r="B44" s="54">
        <v>52660009</v>
      </c>
      <c r="C44" s="55" t="s">
        <v>80</v>
      </c>
      <c r="D44" s="101" t="s">
        <v>81</v>
      </c>
      <c r="E44" s="269"/>
      <c r="F44" s="56">
        <f t="shared" si="4"/>
        <v>24</v>
      </c>
      <c r="G44" s="43">
        <v>4</v>
      </c>
      <c r="H44" s="57">
        <v>96</v>
      </c>
      <c r="I44" s="269"/>
      <c r="J44" s="221"/>
      <c r="K44" s="221"/>
      <c r="L44" s="267"/>
      <c r="M44" s="267"/>
      <c r="N44" s="256"/>
      <c r="O44" s="261"/>
      <c r="P44" s="269"/>
      <c r="Q44" s="269"/>
      <c r="R44" s="270"/>
      <c r="S44" s="269"/>
      <c r="T44" s="269"/>
      <c r="U44" s="269"/>
      <c r="V44" s="273"/>
      <c r="W44" s="273"/>
      <c r="X44" s="273"/>
      <c r="Y44" s="273"/>
      <c r="Z44" s="274"/>
      <c r="AA44" s="253"/>
      <c r="AB44" s="276"/>
      <c r="AC44" s="278"/>
      <c r="AD44" s="279"/>
      <c r="AE44" s="41">
        <v>30</v>
      </c>
      <c r="AF44" s="59">
        <v>300000</v>
      </c>
      <c r="AG44" s="41" t="s">
        <v>86</v>
      </c>
    </row>
    <row r="45" spans="1:39" ht="42" customHeight="1">
      <c r="A45" s="155">
        <v>4</v>
      </c>
      <c r="B45" s="47">
        <v>93530215</v>
      </c>
      <c r="C45" s="62" t="s">
        <v>91</v>
      </c>
      <c r="D45" s="62" t="s">
        <v>92</v>
      </c>
      <c r="E45" s="236" t="s">
        <v>68</v>
      </c>
      <c r="F45" s="63">
        <f>H45/G45</f>
        <v>12</v>
      </c>
      <c r="G45" s="64">
        <v>4</v>
      </c>
      <c r="H45" s="50">
        <v>48</v>
      </c>
      <c r="I45" s="236" t="s">
        <v>50</v>
      </c>
      <c r="J45" s="161">
        <v>45078</v>
      </c>
      <c r="K45" s="161">
        <v>45260</v>
      </c>
      <c r="L45" s="206">
        <v>4635000</v>
      </c>
      <c r="M45" s="206">
        <f>AD45</f>
        <v>27810000</v>
      </c>
      <c r="N45" s="263" t="s">
        <v>93</v>
      </c>
      <c r="O45" s="264" t="s">
        <v>94</v>
      </c>
      <c r="P45" s="186" t="s">
        <v>95</v>
      </c>
      <c r="Q45" s="186" t="s">
        <v>96</v>
      </c>
      <c r="R45" s="209"/>
      <c r="S45" s="250"/>
      <c r="T45" s="250"/>
      <c r="U45" s="250"/>
      <c r="V45" s="120">
        <v>13689</v>
      </c>
      <c r="W45" s="120" t="s">
        <v>55</v>
      </c>
      <c r="X45" s="120" t="s">
        <v>97</v>
      </c>
      <c r="Y45" s="120"/>
      <c r="Z45" s="262">
        <v>122</v>
      </c>
      <c r="AA45" s="186">
        <v>6</v>
      </c>
      <c r="AB45" s="186">
        <f>Z45*AA45</f>
        <v>732</v>
      </c>
      <c r="AC45" s="206">
        <f>L45</f>
        <v>4635000</v>
      </c>
      <c r="AD45" s="258">
        <f>AC45*AA45</f>
        <v>27810000</v>
      </c>
      <c r="AE45" s="28">
        <v>25</v>
      </c>
      <c r="AF45" s="51">
        <v>670000</v>
      </c>
      <c r="AG45" s="28" t="s">
        <v>86</v>
      </c>
      <c r="AH45" s="262">
        <v>85</v>
      </c>
      <c r="AI45" s="186">
        <v>4</v>
      </c>
      <c r="AJ45" s="186">
        <f>AH45*AI45</f>
        <v>340</v>
      </c>
      <c r="AK45" s="258">
        <v>37615</v>
      </c>
      <c r="AL45" s="258">
        <f>AJ45*AK45</f>
        <v>12789100</v>
      </c>
    </row>
    <row r="46" spans="1:39" ht="42" customHeight="1">
      <c r="A46" s="155"/>
      <c r="B46" s="47">
        <v>93530217</v>
      </c>
      <c r="C46" s="62" t="s">
        <v>98</v>
      </c>
      <c r="D46" s="62" t="s">
        <v>92</v>
      </c>
      <c r="E46" s="236"/>
      <c r="F46" s="63">
        <f t="shared" ref="F46:F54" si="5">H46/G46</f>
        <v>12</v>
      </c>
      <c r="G46" s="64">
        <v>4</v>
      </c>
      <c r="H46" s="50">
        <v>48</v>
      </c>
      <c r="I46" s="236"/>
      <c r="J46" s="162"/>
      <c r="K46" s="162"/>
      <c r="L46" s="206"/>
      <c r="M46" s="206"/>
      <c r="N46" s="263"/>
      <c r="O46" s="265"/>
      <c r="P46" s="186"/>
      <c r="Q46" s="186"/>
      <c r="R46" s="209"/>
      <c r="S46" s="250"/>
      <c r="T46" s="250"/>
      <c r="U46" s="250"/>
      <c r="V46" s="120"/>
      <c r="W46" s="120"/>
      <c r="X46" s="120"/>
      <c r="Y46" s="120"/>
      <c r="Z46" s="262"/>
      <c r="AA46" s="186"/>
      <c r="AB46" s="186"/>
      <c r="AC46" s="206"/>
      <c r="AD46" s="258"/>
      <c r="AE46" s="28">
        <v>25</v>
      </c>
      <c r="AF46" s="51">
        <v>670000</v>
      </c>
      <c r="AG46" s="28" t="s">
        <v>86</v>
      </c>
      <c r="AH46" s="262"/>
      <c r="AI46" s="186"/>
      <c r="AJ46" s="186"/>
      <c r="AK46" s="258"/>
      <c r="AL46" s="258"/>
    </row>
    <row r="47" spans="1:39" ht="42" customHeight="1">
      <c r="A47" s="155"/>
      <c r="B47" s="47">
        <v>84230271</v>
      </c>
      <c r="C47" s="62" t="s">
        <v>99</v>
      </c>
      <c r="D47" s="62" t="s">
        <v>92</v>
      </c>
      <c r="E47" s="236"/>
      <c r="F47" s="63">
        <f t="shared" si="5"/>
        <v>12</v>
      </c>
      <c r="G47" s="64">
        <v>4</v>
      </c>
      <c r="H47" s="50">
        <v>48</v>
      </c>
      <c r="I47" s="236"/>
      <c r="J47" s="162"/>
      <c r="K47" s="162"/>
      <c r="L47" s="206"/>
      <c r="M47" s="206"/>
      <c r="N47" s="263"/>
      <c r="O47" s="266"/>
      <c r="P47" s="186"/>
      <c r="Q47" s="186"/>
      <c r="R47" s="209"/>
      <c r="S47" s="250"/>
      <c r="T47" s="250"/>
      <c r="U47" s="250"/>
      <c r="V47" s="120"/>
      <c r="W47" s="120"/>
      <c r="X47" s="120"/>
      <c r="Y47" s="120"/>
      <c r="Z47" s="262"/>
      <c r="AA47" s="186"/>
      <c r="AB47" s="186"/>
      <c r="AC47" s="206"/>
      <c r="AD47" s="258"/>
      <c r="AE47" s="28">
        <v>25</v>
      </c>
      <c r="AF47" s="51">
        <v>670000</v>
      </c>
      <c r="AG47" s="28" t="s">
        <v>86</v>
      </c>
      <c r="AH47" s="262"/>
      <c r="AI47" s="186"/>
      <c r="AJ47" s="186"/>
      <c r="AK47" s="258"/>
      <c r="AL47" s="258"/>
      <c r="AM47" s="4" t="s">
        <v>100</v>
      </c>
    </row>
    <row r="48" spans="1:39" ht="42" customHeight="1">
      <c r="A48" s="155"/>
      <c r="B48" s="47">
        <v>93530215</v>
      </c>
      <c r="C48" s="62" t="s">
        <v>91</v>
      </c>
      <c r="D48" s="62" t="s">
        <v>92</v>
      </c>
      <c r="E48" s="236"/>
      <c r="F48" s="63">
        <f t="shared" si="5"/>
        <v>12</v>
      </c>
      <c r="G48" s="64">
        <v>4</v>
      </c>
      <c r="H48" s="50">
        <v>48</v>
      </c>
      <c r="I48" s="236"/>
      <c r="J48" s="162"/>
      <c r="K48" s="162"/>
      <c r="L48" s="206"/>
      <c r="M48" s="206"/>
      <c r="N48" s="263"/>
      <c r="O48" s="200" t="s">
        <v>64</v>
      </c>
      <c r="P48" s="186"/>
      <c r="Q48" s="186"/>
      <c r="R48" s="209"/>
      <c r="S48" s="250"/>
      <c r="T48" s="250"/>
      <c r="U48" s="250"/>
      <c r="V48" s="120"/>
      <c r="W48" s="120"/>
      <c r="X48" s="120"/>
      <c r="Y48" s="120"/>
      <c r="Z48" s="262"/>
      <c r="AA48" s="186"/>
      <c r="AB48" s="186"/>
      <c r="AC48" s="206"/>
      <c r="AD48" s="258"/>
      <c r="AE48" s="28">
        <v>25</v>
      </c>
      <c r="AF48" s="51">
        <v>670000</v>
      </c>
      <c r="AG48" s="28" t="s">
        <v>86</v>
      </c>
      <c r="AH48" s="262"/>
      <c r="AI48" s="186"/>
      <c r="AJ48" s="186"/>
      <c r="AK48" s="258"/>
      <c r="AL48" s="258"/>
    </row>
    <row r="49" spans="1:38" ht="42" customHeight="1">
      <c r="A49" s="155"/>
      <c r="B49" s="47">
        <v>93530217</v>
      </c>
      <c r="C49" s="62" t="s">
        <v>98</v>
      </c>
      <c r="D49" s="62" t="s">
        <v>92</v>
      </c>
      <c r="E49" s="236"/>
      <c r="F49" s="63">
        <f t="shared" si="5"/>
        <v>12</v>
      </c>
      <c r="G49" s="64">
        <v>4</v>
      </c>
      <c r="H49" s="50">
        <v>48</v>
      </c>
      <c r="I49" s="236"/>
      <c r="J49" s="162"/>
      <c r="K49" s="162"/>
      <c r="L49" s="206"/>
      <c r="M49" s="206"/>
      <c r="N49" s="263"/>
      <c r="O49" s="201"/>
      <c r="P49" s="186"/>
      <c r="Q49" s="186"/>
      <c r="R49" s="209"/>
      <c r="S49" s="250"/>
      <c r="T49" s="250"/>
      <c r="U49" s="250"/>
      <c r="V49" s="120"/>
      <c r="W49" s="120"/>
      <c r="X49" s="120"/>
      <c r="Y49" s="120"/>
      <c r="Z49" s="262"/>
      <c r="AA49" s="186"/>
      <c r="AB49" s="186"/>
      <c r="AC49" s="206"/>
      <c r="AD49" s="258"/>
      <c r="AE49" s="28">
        <v>25</v>
      </c>
      <c r="AF49" s="51">
        <v>670000</v>
      </c>
      <c r="AG49" s="28" t="s">
        <v>86</v>
      </c>
      <c r="AH49" s="262"/>
      <c r="AI49" s="186"/>
      <c r="AJ49" s="186"/>
      <c r="AK49" s="258"/>
      <c r="AL49" s="258"/>
    </row>
    <row r="50" spans="1:38" ht="42" customHeight="1">
      <c r="A50" s="155"/>
      <c r="B50" s="47">
        <v>84230271</v>
      </c>
      <c r="C50" s="62" t="s">
        <v>99</v>
      </c>
      <c r="D50" s="62" t="s">
        <v>92</v>
      </c>
      <c r="E50" s="236"/>
      <c r="F50" s="63">
        <f t="shared" si="5"/>
        <v>12</v>
      </c>
      <c r="G50" s="64">
        <v>4</v>
      </c>
      <c r="H50" s="50">
        <v>48</v>
      </c>
      <c r="I50" s="236"/>
      <c r="J50" s="162"/>
      <c r="K50" s="162"/>
      <c r="L50" s="206"/>
      <c r="M50" s="206"/>
      <c r="N50" s="263"/>
      <c r="O50" s="259"/>
      <c r="P50" s="186"/>
      <c r="Q50" s="186"/>
      <c r="R50" s="209"/>
      <c r="S50" s="250"/>
      <c r="T50" s="250"/>
      <c r="U50" s="250"/>
      <c r="V50" s="120"/>
      <c r="W50" s="120"/>
      <c r="X50" s="120"/>
      <c r="Y50" s="120"/>
      <c r="Z50" s="262"/>
      <c r="AA50" s="186"/>
      <c r="AB50" s="186"/>
      <c r="AC50" s="206"/>
      <c r="AD50" s="258"/>
      <c r="AE50" s="28">
        <v>25</v>
      </c>
      <c r="AF50" s="51">
        <v>670000</v>
      </c>
      <c r="AG50" s="28" t="s">
        <v>86</v>
      </c>
      <c r="AH50" s="262"/>
      <c r="AI50" s="186"/>
      <c r="AJ50" s="186"/>
      <c r="AK50" s="258"/>
      <c r="AL50" s="258"/>
    </row>
    <row r="51" spans="1:38" ht="42" customHeight="1">
      <c r="A51" s="155"/>
      <c r="B51" s="47">
        <v>93530215</v>
      </c>
      <c r="C51" s="62" t="s">
        <v>91</v>
      </c>
      <c r="D51" s="62" t="s">
        <v>92</v>
      </c>
      <c r="E51" s="236"/>
      <c r="F51" s="63">
        <f t="shared" si="5"/>
        <v>12</v>
      </c>
      <c r="G51" s="64">
        <v>4</v>
      </c>
      <c r="H51" s="50">
        <v>48</v>
      </c>
      <c r="I51" s="236"/>
      <c r="J51" s="162"/>
      <c r="K51" s="162"/>
      <c r="L51" s="206"/>
      <c r="M51" s="206"/>
      <c r="N51" s="263"/>
      <c r="O51" s="200" t="s">
        <v>90</v>
      </c>
      <c r="P51" s="186"/>
      <c r="Q51" s="186"/>
      <c r="R51" s="209"/>
      <c r="S51" s="250"/>
      <c r="T51" s="250"/>
      <c r="U51" s="250"/>
      <c r="V51" s="120"/>
      <c r="W51" s="120"/>
      <c r="X51" s="120"/>
      <c r="Y51" s="120"/>
      <c r="Z51" s="262"/>
      <c r="AA51" s="186"/>
      <c r="AB51" s="186"/>
      <c r="AC51" s="206"/>
      <c r="AD51" s="258"/>
      <c r="AE51" s="28">
        <v>25</v>
      </c>
      <c r="AF51" s="51">
        <v>670000</v>
      </c>
      <c r="AG51" s="28" t="s">
        <v>86</v>
      </c>
      <c r="AH51" s="262"/>
      <c r="AI51" s="186"/>
      <c r="AJ51" s="186"/>
      <c r="AK51" s="258"/>
      <c r="AL51" s="258"/>
    </row>
    <row r="52" spans="1:38" ht="42" customHeight="1">
      <c r="A52" s="155"/>
      <c r="B52" s="47">
        <v>93530217</v>
      </c>
      <c r="C52" s="62" t="s">
        <v>98</v>
      </c>
      <c r="D52" s="62" t="s">
        <v>92</v>
      </c>
      <c r="E52" s="236"/>
      <c r="F52" s="63">
        <f t="shared" si="5"/>
        <v>12</v>
      </c>
      <c r="G52" s="64">
        <v>4</v>
      </c>
      <c r="H52" s="50">
        <v>48</v>
      </c>
      <c r="I52" s="236"/>
      <c r="J52" s="162"/>
      <c r="K52" s="162"/>
      <c r="L52" s="206"/>
      <c r="M52" s="206"/>
      <c r="N52" s="263"/>
      <c r="O52" s="201"/>
      <c r="P52" s="186"/>
      <c r="Q52" s="186"/>
      <c r="R52" s="209"/>
      <c r="S52" s="250"/>
      <c r="T52" s="250"/>
      <c r="U52" s="250"/>
      <c r="V52" s="120"/>
      <c r="W52" s="120"/>
      <c r="X52" s="120"/>
      <c r="Y52" s="120"/>
      <c r="Z52" s="262"/>
      <c r="AA52" s="186"/>
      <c r="AB52" s="186"/>
      <c r="AC52" s="206"/>
      <c r="AD52" s="258"/>
      <c r="AE52" s="28">
        <v>25</v>
      </c>
      <c r="AF52" s="51">
        <v>670000</v>
      </c>
      <c r="AG52" s="28" t="s">
        <v>86</v>
      </c>
      <c r="AH52" s="262"/>
      <c r="AI52" s="186"/>
      <c r="AJ52" s="186"/>
      <c r="AK52" s="258"/>
      <c r="AL52" s="258"/>
    </row>
    <row r="53" spans="1:38" ht="42" customHeight="1">
      <c r="A53" s="155"/>
      <c r="B53" s="47">
        <v>84230271</v>
      </c>
      <c r="C53" s="62" t="s">
        <v>99</v>
      </c>
      <c r="D53" s="62" t="s">
        <v>92</v>
      </c>
      <c r="E53" s="236"/>
      <c r="F53" s="63">
        <f t="shared" si="5"/>
        <v>12</v>
      </c>
      <c r="G53" s="64">
        <v>4</v>
      </c>
      <c r="H53" s="50">
        <v>48</v>
      </c>
      <c r="I53" s="236"/>
      <c r="J53" s="162"/>
      <c r="K53" s="162"/>
      <c r="L53" s="206"/>
      <c r="M53" s="206"/>
      <c r="N53" s="263"/>
      <c r="O53" s="259"/>
      <c r="P53" s="186"/>
      <c r="Q53" s="186"/>
      <c r="R53" s="209"/>
      <c r="S53" s="250"/>
      <c r="T53" s="250"/>
      <c r="U53" s="250"/>
      <c r="V53" s="120"/>
      <c r="W53" s="120"/>
      <c r="X53" s="120"/>
      <c r="Y53" s="120"/>
      <c r="Z53" s="262"/>
      <c r="AA53" s="186"/>
      <c r="AB53" s="186"/>
      <c r="AC53" s="206"/>
      <c r="AD53" s="258"/>
      <c r="AE53" s="28">
        <v>25</v>
      </c>
      <c r="AF53" s="51">
        <v>670000</v>
      </c>
      <c r="AG53" s="28" t="s">
        <v>86</v>
      </c>
      <c r="AH53" s="262"/>
      <c r="AI53" s="186"/>
      <c r="AJ53" s="186"/>
      <c r="AK53" s="258"/>
      <c r="AL53" s="258"/>
    </row>
    <row r="54" spans="1:38" ht="42" customHeight="1">
      <c r="A54" s="155"/>
      <c r="B54" s="47">
        <v>93530215</v>
      </c>
      <c r="C54" s="62" t="s">
        <v>98</v>
      </c>
      <c r="D54" s="62" t="s">
        <v>92</v>
      </c>
      <c r="E54" s="236"/>
      <c r="F54" s="63">
        <f t="shared" si="5"/>
        <v>12</v>
      </c>
      <c r="G54" s="64">
        <v>4</v>
      </c>
      <c r="H54" s="50">
        <v>48</v>
      </c>
      <c r="I54" s="236"/>
      <c r="J54" s="162"/>
      <c r="K54" s="162"/>
      <c r="L54" s="206"/>
      <c r="M54" s="206"/>
      <c r="N54" s="263"/>
      <c r="O54" s="108" t="s">
        <v>63</v>
      </c>
      <c r="P54" s="186"/>
      <c r="Q54" s="186"/>
      <c r="R54" s="209"/>
      <c r="S54" s="250"/>
      <c r="T54" s="250"/>
      <c r="U54" s="250"/>
      <c r="V54" s="120"/>
      <c r="W54" s="120"/>
      <c r="X54" s="120"/>
      <c r="Y54" s="120"/>
      <c r="Z54" s="262"/>
      <c r="AA54" s="186"/>
      <c r="AB54" s="186"/>
      <c r="AC54" s="206"/>
      <c r="AD54" s="258"/>
      <c r="AE54" s="28">
        <v>25</v>
      </c>
      <c r="AF54" s="51">
        <v>670000</v>
      </c>
      <c r="AG54" s="28" t="s">
        <v>86</v>
      </c>
      <c r="AH54" s="262"/>
      <c r="AI54" s="186"/>
      <c r="AJ54" s="186"/>
      <c r="AK54" s="258"/>
      <c r="AL54" s="258"/>
    </row>
    <row r="55" spans="1:38" ht="36" customHeight="1">
      <c r="A55" s="260">
        <v>5</v>
      </c>
      <c r="B55" s="41">
        <v>62330031</v>
      </c>
      <c r="C55" s="61" t="s">
        <v>101</v>
      </c>
      <c r="D55" s="61" t="s">
        <v>102</v>
      </c>
      <c r="E55" s="241" t="s">
        <v>49</v>
      </c>
      <c r="F55" s="65">
        <v>30</v>
      </c>
      <c r="G55" s="43">
        <v>4</v>
      </c>
      <c r="H55" s="44">
        <f t="shared" si="0"/>
        <v>120</v>
      </c>
      <c r="I55" s="241" t="s">
        <v>50</v>
      </c>
      <c r="J55" s="220">
        <v>44963</v>
      </c>
      <c r="K55" s="220">
        <v>44895</v>
      </c>
      <c r="L55" s="254">
        <v>38500</v>
      </c>
      <c r="M55" s="254">
        <f>AD55</f>
        <v>30800000</v>
      </c>
      <c r="N55" s="255" t="s">
        <v>103</v>
      </c>
      <c r="O55" s="241" t="s">
        <v>104</v>
      </c>
      <c r="P55" s="253" t="s">
        <v>105</v>
      </c>
      <c r="Q55" s="253" t="s">
        <v>106</v>
      </c>
      <c r="R55" s="252"/>
      <c r="S55" s="253">
        <v>67.599999999999994</v>
      </c>
      <c r="T55" s="253"/>
      <c r="U55" s="253"/>
      <c r="V55" s="251">
        <v>13697</v>
      </c>
      <c r="W55" s="251"/>
      <c r="X55" s="251" t="s">
        <v>107</v>
      </c>
      <c r="Y55" s="251">
        <v>3406875</v>
      </c>
      <c r="Z55" s="249">
        <v>200</v>
      </c>
      <c r="AA55" s="244">
        <v>4</v>
      </c>
      <c r="AB55" s="244">
        <f>Z55*AA55</f>
        <v>800</v>
      </c>
      <c r="AC55" s="238">
        <f>L55</f>
        <v>38500</v>
      </c>
      <c r="AD55" s="238">
        <f>AB55*AC55</f>
        <v>30800000</v>
      </c>
      <c r="AE55" s="41">
        <v>25</v>
      </c>
      <c r="AF55" s="45">
        <v>200000</v>
      </c>
      <c r="AG55" s="41" t="s">
        <v>86</v>
      </c>
    </row>
    <row r="56" spans="1:38" ht="24">
      <c r="A56" s="260"/>
      <c r="B56" s="41">
        <v>62360000</v>
      </c>
      <c r="C56" s="61" t="s">
        <v>108</v>
      </c>
      <c r="D56" s="61" t="s">
        <v>109</v>
      </c>
      <c r="E56" s="241"/>
      <c r="F56" s="65">
        <v>12</v>
      </c>
      <c r="G56" s="43">
        <v>4</v>
      </c>
      <c r="H56" s="44">
        <f t="shared" si="0"/>
        <v>48</v>
      </c>
      <c r="I56" s="241"/>
      <c r="J56" s="221"/>
      <c r="K56" s="221"/>
      <c r="L56" s="254"/>
      <c r="M56" s="254"/>
      <c r="N56" s="256"/>
      <c r="O56" s="241"/>
      <c r="P56" s="253"/>
      <c r="Q56" s="253"/>
      <c r="R56" s="252"/>
      <c r="S56" s="253"/>
      <c r="T56" s="253"/>
      <c r="U56" s="253"/>
      <c r="V56" s="251"/>
      <c r="W56" s="251"/>
      <c r="X56" s="251"/>
      <c r="Y56" s="251"/>
      <c r="Z56" s="249"/>
      <c r="AA56" s="245"/>
      <c r="AB56" s="245"/>
      <c r="AC56" s="239"/>
      <c r="AD56" s="239"/>
      <c r="AE56" s="41">
        <v>25</v>
      </c>
      <c r="AF56" s="45">
        <v>200000</v>
      </c>
      <c r="AG56" s="41" t="s">
        <v>86</v>
      </c>
    </row>
    <row r="57" spans="1:38" ht="36">
      <c r="A57" s="260"/>
      <c r="B57" s="41">
        <v>62360009</v>
      </c>
      <c r="C57" s="61" t="s">
        <v>110</v>
      </c>
      <c r="D57" s="61" t="s">
        <v>111</v>
      </c>
      <c r="E57" s="241"/>
      <c r="F57" s="65">
        <v>12</v>
      </c>
      <c r="G57" s="43">
        <v>4</v>
      </c>
      <c r="H57" s="44">
        <f t="shared" si="0"/>
        <v>48</v>
      </c>
      <c r="I57" s="241"/>
      <c r="J57" s="221"/>
      <c r="K57" s="221"/>
      <c r="L57" s="254"/>
      <c r="M57" s="254"/>
      <c r="N57" s="256"/>
      <c r="O57" s="241" t="s">
        <v>71</v>
      </c>
      <c r="P57" s="253"/>
      <c r="Q57" s="253"/>
      <c r="R57" s="252"/>
      <c r="S57" s="253"/>
      <c r="T57" s="253"/>
      <c r="U57" s="253"/>
      <c r="V57" s="251"/>
      <c r="W57" s="251"/>
      <c r="X57" s="251"/>
      <c r="Y57" s="251"/>
      <c r="Z57" s="249"/>
      <c r="AA57" s="245"/>
      <c r="AB57" s="245"/>
      <c r="AC57" s="239"/>
      <c r="AD57" s="239"/>
      <c r="AE57" s="41">
        <v>25</v>
      </c>
      <c r="AF57" s="45">
        <v>200000</v>
      </c>
      <c r="AG57" s="41" t="s">
        <v>86</v>
      </c>
    </row>
    <row r="58" spans="1:38" ht="36">
      <c r="A58" s="260"/>
      <c r="B58" s="41">
        <v>62330031</v>
      </c>
      <c r="C58" s="61" t="s">
        <v>101</v>
      </c>
      <c r="D58" s="61" t="s">
        <v>102</v>
      </c>
      <c r="E58" s="241"/>
      <c r="F58" s="65">
        <v>30</v>
      </c>
      <c r="G58" s="43">
        <v>4</v>
      </c>
      <c r="H58" s="44">
        <f t="shared" si="0"/>
        <v>120</v>
      </c>
      <c r="I58" s="241"/>
      <c r="J58" s="221"/>
      <c r="K58" s="221"/>
      <c r="L58" s="254"/>
      <c r="M58" s="254"/>
      <c r="N58" s="256"/>
      <c r="O58" s="241"/>
      <c r="P58" s="253"/>
      <c r="Q58" s="253"/>
      <c r="R58" s="252"/>
      <c r="S58" s="253"/>
      <c r="T58" s="253"/>
      <c r="U58" s="253"/>
      <c r="V58" s="251"/>
      <c r="W58" s="251"/>
      <c r="X58" s="251"/>
      <c r="Y58" s="251"/>
      <c r="Z58" s="249"/>
      <c r="AA58" s="245"/>
      <c r="AB58" s="245"/>
      <c r="AC58" s="239"/>
      <c r="AD58" s="239"/>
      <c r="AE58" s="41">
        <v>25</v>
      </c>
      <c r="AF58" s="45">
        <v>200000</v>
      </c>
      <c r="AG58" s="41" t="s">
        <v>86</v>
      </c>
    </row>
    <row r="59" spans="1:38" ht="24">
      <c r="A59" s="260"/>
      <c r="B59" s="41">
        <v>62360000</v>
      </c>
      <c r="C59" s="61" t="s">
        <v>108</v>
      </c>
      <c r="D59" s="61" t="s">
        <v>109</v>
      </c>
      <c r="E59" s="241"/>
      <c r="F59" s="65">
        <v>12</v>
      </c>
      <c r="G59" s="43">
        <v>4</v>
      </c>
      <c r="H59" s="44">
        <f t="shared" si="0"/>
        <v>48</v>
      </c>
      <c r="I59" s="241"/>
      <c r="J59" s="221"/>
      <c r="K59" s="221"/>
      <c r="L59" s="254"/>
      <c r="M59" s="254"/>
      <c r="N59" s="256"/>
      <c r="O59" s="241" t="s">
        <v>83</v>
      </c>
      <c r="P59" s="253"/>
      <c r="Q59" s="253"/>
      <c r="R59" s="252"/>
      <c r="S59" s="253"/>
      <c r="T59" s="253"/>
      <c r="U59" s="253"/>
      <c r="V59" s="251"/>
      <c r="W59" s="251"/>
      <c r="X59" s="251"/>
      <c r="Y59" s="251"/>
      <c r="Z59" s="249"/>
      <c r="AA59" s="245"/>
      <c r="AB59" s="245"/>
      <c r="AC59" s="239"/>
      <c r="AD59" s="239"/>
      <c r="AE59" s="41">
        <v>25</v>
      </c>
      <c r="AF59" s="45">
        <v>200000</v>
      </c>
      <c r="AG59" s="41" t="s">
        <v>86</v>
      </c>
    </row>
    <row r="60" spans="1:38" ht="36">
      <c r="A60" s="260"/>
      <c r="B60" s="41">
        <v>62360009</v>
      </c>
      <c r="C60" s="61" t="s">
        <v>110</v>
      </c>
      <c r="D60" s="61" t="s">
        <v>111</v>
      </c>
      <c r="E60" s="241"/>
      <c r="F60" s="65">
        <v>12</v>
      </c>
      <c r="G60" s="43">
        <v>4</v>
      </c>
      <c r="H60" s="44">
        <f t="shared" si="0"/>
        <v>48</v>
      </c>
      <c r="I60" s="241"/>
      <c r="J60" s="221"/>
      <c r="K60" s="221"/>
      <c r="L60" s="254"/>
      <c r="M60" s="254"/>
      <c r="N60" s="256"/>
      <c r="O60" s="241"/>
      <c r="P60" s="253"/>
      <c r="Q60" s="253"/>
      <c r="R60" s="252"/>
      <c r="S60" s="253"/>
      <c r="T60" s="253"/>
      <c r="U60" s="253"/>
      <c r="V60" s="251"/>
      <c r="W60" s="251"/>
      <c r="X60" s="251"/>
      <c r="Y60" s="251"/>
      <c r="Z60" s="249"/>
      <c r="AA60" s="245"/>
      <c r="AB60" s="245"/>
      <c r="AC60" s="239"/>
      <c r="AD60" s="239"/>
      <c r="AE60" s="41">
        <v>25</v>
      </c>
      <c r="AF60" s="45">
        <v>200000</v>
      </c>
      <c r="AG60" s="41" t="s">
        <v>86</v>
      </c>
    </row>
    <row r="61" spans="1:38" ht="36">
      <c r="A61" s="260"/>
      <c r="B61" s="41">
        <v>62330031</v>
      </c>
      <c r="C61" s="61" t="s">
        <v>101</v>
      </c>
      <c r="D61" s="61" t="s">
        <v>102</v>
      </c>
      <c r="E61" s="241"/>
      <c r="F61" s="65">
        <v>30</v>
      </c>
      <c r="G61" s="43">
        <v>4</v>
      </c>
      <c r="H61" s="44">
        <f t="shared" si="0"/>
        <v>120</v>
      </c>
      <c r="I61" s="241"/>
      <c r="J61" s="221"/>
      <c r="K61" s="221"/>
      <c r="L61" s="254"/>
      <c r="M61" s="254"/>
      <c r="N61" s="256"/>
      <c r="O61" s="207" t="s">
        <v>90</v>
      </c>
      <c r="P61" s="253"/>
      <c r="Q61" s="253"/>
      <c r="R61" s="252"/>
      <c r="S61" s="253"/>
      <c r="T61" s="253"/>
      <c r="U61" s="253"/>
      <c r="V61" s="251"/>
      <c r="W61" s="251"/>
      <c r="X61" s="251"/>
      <c r="Y61" s="251"/>
      <c r="Z61" s="249"/>
      <c r="AA61" s="245"/>
      <c r="AB61" s="245"/>
      <c r="AC61" s="239"/>
      <c r="AD61" s="239"/>
      <c r="AE61" s="41">
        <v>25</v>
      </c>
      <c r="AF61" s="45">
        <v>200000</v>
      </c>
      <c r="AG61" s="41" t="s">
        <v>86</v>
      </c>
    </row>
    <row r="62" spans="1:38" ht="33" customHeight="1">
      <c r="A62" s="260"/>
      <c r="B62" s="41">
        <v>62360000</v>
      </c>
      <c r="C62" s="61" t="s">
        <v>108</v>
      </c>
      <c r="D62" s="61" t="s">
        <v>109</v>
      </c>
      <c r="E62" s="241"/>
      <c r="F62" s="65">
        <v>12</v>
      </c>
      <c r="G62" s="43">
        <v>4</v>
      </c>
      <c r="H62" s="44">
        <f t="shared" si="0"/>
        <v>48</v>
      </c>
      <c r="I62" s="241"/>
      <c r="J62" s="221"/>
      <c r="K62" s="221"/>
      <c r="L62" s="254"/>
      <c r="M62" s="254"/>
      <c r="N62" s="256"/>
      <c r="O62" s="207"/>
      <c r="P62" s="253"/>
      <c r="Q62" s="253"/>
      <c r="R62" s="252"/>
      <c r="S62" s="253"/>
      <c r="T62" s="253"/>
      <c r="U62" s="253"/>
      <c r="V62" s="251"/>
      <c r="W62" s="251"/>
      <c r="X62" s="251"/>
      <c r="Y62" s="251"/>
      <c r="Z62" s="249"/>
      <c r="AA62" s="245"/>
      <c r="AB62" s="245"/>
      <c r="AC62" s="239"/>
      <c r="AD62" s="239"/>
      <c r="AE62" s="41">
        <v>25</v>
      </c>
      <c r="AF62" s="45">
        <v>200000</v>
      </c>
      <c r="AG62" s="41" t="s">
        <v>86</v>
      </c>
    </row>
    <row r="63" spans="1:38" ht="33" customHeight="1">
      <c r="A63" s="260"/>
      <c r="B63" s="41">
        <v>62360009</v>
      </c>
      <c r="C63" s="61" t="s">
        <v>110</v>
      </c>
      <c r="D63" s="61" t="s">
        <v>111</v>
      </c>
      <c r="E63" s="241"/>
      <c r="F63" s="65">
        <v>12</v>
      </c>
      <c r="G63" s="43">
        <v>4</v>
      </c>
      <c r="H63" s="44">
        <f t="shared" si="0"/>
        <v>48</v>
      </c>
      <c r="I63" s="241"/>
      <c r="J63" s="221"/>
      <c r="K63" s="221"/>
      <c r="L63" s="254"/>
      <c r="M63" s="254"/>
      <c r="N63" s="256"/>
      <c r="O63" s="242" t="s">
        <v>63</v>
      </c>
      <c r="P63" s="253"/>
      <c r="Q63" s="253"/>
      <c r="R63" s="252"/>
      <c r="S63" s="253"/>
      <c r="T63" s="253"/>
      <c r="U63" s="253"/>
      <c r="V63" s="251"/>
      <c r="W63" s="251"/>
      <c r="X63" s="251"/>
      <c r="Y63" s="251"/>
      <c r="Z63" s="249"/>
      <c r="AA63" s="245"/>
      <c r="AB63" s="245"/>
      <c r="AC63" s="239"/>
      <c r="AD63" s="239"/>
      <c r="AE63" s="41">
        <v>25</v>
      </c>
      <c r="AF63" s="45">
        <v>200000</v>
      </c>
      <c r="AG63" s="41" t="s">
        <v>86</v>
      </c>
    </row>
    <row r="64" spans="1:38" ht="45.75" customHeight="1">
      <c r="A64" s="260"/>
      <c r="B64" s="41">
        <v>62360000</v>
      </c>
      <c r="C64" s="61" t="s">
        <v>108</v>
      </c>
      <c r="D64" s="61" t="s">
        <v>109</v>
      </c>
      <c r="E64" s="241"/>
      <c r="F64" s="65">
        <v>12</v>
      </c>
      <c r="G64" s="43">
        <v>4</v>
      </c>
      <c r="H64" s="44">
        <f t="shared" si="0"/>
        <v>48</v>
      </c>
      <c r="I64" s="241"/>
      <c r="J64" s="261"/>
      <c r="K64" s="261"/>
      <c r="L64" s="254"/>
      <c r="M64" s="254"/>
      <c r="N64" s="257"/>
      <c r="O64" s="243"/>
      <c r="P64" s="253"/>
      <c r="Q64" s="253"/>
      <c r="R64" s="252"/>
      <c r="S64" s="253"/>
      <c r="T64" s="253"/>
      <c r="U64" s="253"/>
      <c r="V64" s="251"/>
      <c r="W64" s="251"/>
      <c r="X64" s="251"/>
      <c r="Y64" s="251"/>
      <c r="Z64" s="249"/>
      <c r="AA64" s="246"/>
      <c r="AB64" s="246"/>
      <c r="AC64" s="240"/>
      <c r="AD64" s="240"/>
      <c r="AE64" s="41">
        <v>25</v>
      </c>
      <c r="AF64" s="45">
        <v>200000</v>
      </c>
      <c r="AG64" s="41" t="s">
        <v>86</v>
      </c>
    </row>
    <row r="65" spans="1:33" ht="36">
      <c r="A65" s="155">
        <v>6</v>
      </c>
      <c r="B65" s="47">
        <v>63550048</v>
      </c>
      <c r="C65" s="62" t="s">
        <v>112</v>
      </c>
      <c r="D65" s="62" t="s">
        <v>113</v>
      </c>
      <c r="E65" s="236" t="s">
        <v>49</v>
      </c>
      <c r="F65" s="63">
        <v>15</v>
      </c>
      <c r="G65" s="64">
        <v>4</v>
      </c>
      <c r="H65" s="50">
        <f t="shared" si="0"/>
        <v>60</v>
      </c>
      <c r="I65" s="236" t="s">
        <v>50</v>
      </c>
      <c r="J65" s="204">
        <v>44962</v>
      </c>
      <c r="K65" s="161">
        <v>44895</v>
      </c>
      <c r="L65" s="206">
        <v>38500</v>
      </c>
      <c r="M65" s="206">
        <f>AD65</f>
        <v>30800000</v>
      </c>
      <c r="N65" s="237" t="s">
        <v>114</v>
      </c>
      <c r="O65" s="175" t="s">
        <v>71</v>
      </c>
      <c r="P65" s="186" t="s">
        <v>115</v>
      </c>
      <c r="Q65" s="186" t="s">
        <v>116</v>
      </c>
      <c r="R65" s="188"/>
      <c r="S65" s="250"/>
      <c r="T65" s="250"/>
      <c r="U65" s="250"/>
      <c r="V65" s="120">
        <v>13707</v>
      </c>
      <c r="W65" s="120">
        <v>107474</v>
      </c>
      <c r="X65" s="120" t="s">
        <v>117</v>
      </c>
      <c r="Y65" s="120"/>
      <c r="Z65" s="249">
        <v>200</v>
      </c>
      <c r="AA65" s="248">
        <v>4</v>
      </c>
      <c r="AB65" s="248">
        <f>Z65*AA65</f>
        <v>800</v>
      </c>
      <c r="AC65" s="247">
        <f>L65</f>
        <v>38500</v>
      </c>
      <c r="AD65" s="247">
        <f>AB65*AC65</f>
        <v>30800000</v>
      </c>
      <c r="AE65" s="28">
        <v>25</v>
      </c>
      <c r="AF65" s="51">
        <v>1260000</v>
      </c>
      <c r="AG65" s="28" t="s">
        <v>57</v>
      </c>
    </row>
    <row r="66" spans="1:33" ht="24">
      <c r="A66" s="155"/>
      <c r="B66" s="47">
        <v>66210503</v>
      </c>
      <c r="C66" s="62" t="s">
        <v>118</v>
      </c>
      <c r="D66" s="62" t="s">
        <v>119</v>
      </c>
      <c r="E66" s="236"/>
      <c r="F66" s="63">
        <v>18</v>
      </c>
      <c r="G66" s="64">
        <v>4</v>
      </c>
      <c r="H66" s="50">
        <f t="shared" si="0"/>
        <v>72</v>
      </c>
      <c r="I66" s="236"/>
      <c r="J66" s="205"/>
      <c r="K66" s="162"/>
      <c r="L66" s="206"/>
      <c r="M66" s="206"/>
      <c r="N66" s="237"/>
      <c r="O66" s="153"/>
      <c r="P66" s="186"/>
      <c r="Q66" s="186"/>
      <c r="R66" s="188"/>
      <c r="S66" s="250"/>
      <c r="T66" s="250"/>
      <c r="U66" s="250"/>
      <c r="V66" s="120"/>
      <c r="W66" s="120"/>
      <c r="X66" s="120"/>
      <c r="Y66" s="120"/>
      <c r="Z66" s="249"/>
      <c r="AA66" s="248"/>
      <c r="AB66" s="248"/>
      <c r="AC66" s="247"/>
      <c r="AD66" s="247"/>
      <c r="AE66" s="28">
        <v>25</v>
      </c>
      <c r="AF66" s="51">
        <v>1260000</v>
      </c>
      <c r="AG66" s="28" t="s">
        <v>57</v>
      </c>
    </row>
    <row r="67" spans="1:33" ht="36">
      <c r="A67" s="155"/>
      <c r="B67" s="47">
        <v>66210081</v>
      </c>
      <c r="C67" s="62" t="s">
        <v>120</v>
      </c>
      <c r="D67" s="62" t="s">
        <v>113</v>
      </c>
      <c r="E67" s="236"/>
      <c r="F67" s="63">
        <v>15</v>
      </c>
      <c r="G67" s="64">
        <v>4</v>
      </c>
      <c r="H67" s="50">
        <f t="shared" si="0"/>
        <v>60</v>
      </c>
      <c r="I67" s="236"/>
      <c r="J67" s="205"/>
      <c r="K67" s="162"/>
      <c r="L67" s="206"/>
      <c r="M67" s="206"/>
      <c r="N67" s="237"/>
      <c r="O67" s="154"/>
      <c r="P67" s="186"/>
      <c r="Q67" s="186"/>
      <c r="R67" s="188"/>
      <c r="S67" s="250"/>
      <c r="T67" s="250"/>
      <c r="U67" s="250"/>
      <c r="V67" s="120"/>
      <c r="W67" s="120"/>
      <c r="X67" s="120"/>
      <c r="Y67" s="120"/>
      <c r="Z67" s="249"/>
      <c r="AA67" s="248"/>
      <c r="AB67" s="248"/>
      <c r="AC67" s="247"/>
      <c r="AD67" s="247"/>
      <c r="AE67" s="28">
        <v>25</v>
      </c>
      <c r="AF67" s="51">
        <v>1260000</v>
      </c>
      <c r="AG67" s="28" t="s">
        <v>57</v>
      </c>
    </row>
    <row r="68" spans="1:33" ht="36">
      <c r="A68" s="155"/>
      <c r="B68" s="47">
        <v>63550048</v>
      </c>
      <c r="C68" s="62" t="s">
        <v>112</v>
      </c>
      <c r="D68" s="62" t="s">
        <v>113</v>
      </c>
      <c r="E68" s="236"/>
      <c r="F68" s="63">
        <v>15</v>
      </c>
      <c r="G68" s="64">
        <v>4</v>
      </c>
      <c r="H68" s="50">
        <f t="shared" si="0"/>
        <v>60</v>
      </c>
      <c r="I68" s="236"/>
      <c r="J68" s="205"/>
      <c r="K68" s="162"/>
      <c r="L68" s="206"/>
      <c r="M68" s="206"/>
      <c r="N68" s="237"/>
      <c r="O68" s="175" t="s">
        <v>52</v>
      </c>
      <c r="P68" s="186"/>
      <c r="Q68" s="186"/>
      <c r="R68" s="188"/>
      <c r="S68" s="250"/>
      <c r="T68" s="250"/>
      <c r="U68" s="250"/>
      <c r="V68" s="120"/>
      <c r="W68" s="120"/>
      <c r="X68" s="120"/>
      <c r="Y68" s="120"/>
      <c r="Z68" s="249"/>
      <c r="AA68" s="248"/>
      <c r="AB68" s="248"/>
      <c r="AC68" s="247"/>
      <c r="AD68" s="247"/>
      <c r="AE68" s="28">
        <v>25</v>
      </c>
      <c r="AF68" s="51">
        <v>1260000</v>
      </c>
      <c r="AG68" s="28" t="s">
        <v>57</v>
      </c>
    </row>
    <row r="69" spans="1:33" ht="24">
      <c r="A69" s="155"/>
      <c r="B69" s="47">
        <v>66210503</v>
      </c>
      <c r="C69" s="62" t="s">
        <v>118</v>
      </c>
      <c r="D69" s="62" t="s">
        <v>119</v>
      </c>
      <c r="E69" s="236"/>
      <c r="F69" s="63">
        <v>18</v>
      </c>
      <c r="G69" s="64">
        <v>4</v>
      </c>
      <c r="H69" s="50">
        <f t="shared" si="0"/>
        <v>72</v>
      </c>
      <c r="I69" s="236"/>
      <c r="J69" s="205"/>
      <c r="K69" s="162"/>
      <c r="L69" s="206"/>
      <c r="M69" s="206"/>
      <c r="N69" s="237"/>
      <c r="O69" s="153"/>
      <c r="P69" s="186"/>
      <c r="Q69" s="186"/>
      <c r="R69" s="188"/>
      <c r="S69" s="250"/>
      <c r="T69" s="250"/>
      <c r="U69" s="250"/>
      <c r="V69" s="120"/>
      <c r="W69" s="120"/>
      <c r="X69" s="120"/>
      <c r="Y69" s="120"/>
      <c r="Z69" s="249"/>
      <c r="AA69" s="248"/>
      <c r="AB69" s="248"/>
      <c r="AC69" s="247"/>
      <c r="AD69" s="247"/>
      <c r="AE69" s="28">
        <v>25</v>
      </c>
      <c r="AF69" s="51">
        <v>1260000</v>
      </c>
      <c r="AG69" s="28" t="s">
        <v>57</v>
      </c>
    </row>
    <row r="70" spans="1:33" ht="36">
      <c r="A70" s="155"/>
      <c r="B70" s="47">
        <v>66210081</v>
      </c>
      <c r="C70" s="62" t="s">
        <v>120</v>
      </c>
      <c r="D70" s="62" t="s">
        <v>113</v>
      </c>
      <c r="E70" s="236"/>
      <c r="F70" s="63">
        <v>15</v>
      </c>
      <c r="G70" s="64">
        <v>4</v>
      </c>
      <c r="H70" s="50">
        <f t="shared" si="0"/>
        <v>60</v>
      </c>
      <c r="I70" s="236"/>
      <c r="J70" s="205"/>
      <c r="K70" s="162"/>
      <c r="L70" s="206"/>
      <c r="M70" s="206"/>
      <c r="N70" s="237"/>
      <c r="O70" s="154"/>
      <c r="P70" s="186"/>
      <c r="Q70" s="186"/>
      <c r="R70" s="188"/>
      <c r="S70" s="250"/>
      <c r="T70" s="250"/>
      <c r="U70" s="250"/>
      <c r="V70" s="120"/>
      <c r="W70" s="120"/>
      <c r="X70" s="120"/>
      <c r="Y70" s="120"/>
      <c r="Z70" s="249"/>
      <c r="AA70" s="248"/>
      <c r="AB70" s="248"/>
      <c r="AC70" s="247"/>
      <c r="AD70" s="247"/>
      <c r="AE70" s="28">
        <v>25</v>
      </c>
      <c r="AF70" s="51">
        <v>1260000</v>
      </c>
      <c r="AG70" s="28" t="s">
        <v>57</v>
      </c>
    </row>
    <row r="71" spans="1:33" ht="36">
      <c r="A71" s="155"/>
      <c r="B71" s="47">
        <v>63550048</v>
      </c>
      <c r="C71" s="62" t="s">
        <v>112</v>
      </c>
      <c r="D71" s="62" t="s">
        <v>113</v>
      </c>
      <c r="E71" s="236"/>
      <c r="F71" s="63">
        <v>15</v>
      </c>
      <c r="G71" s="64">
        <v>4</v>
      </c>
      <c r="H71" s="50">
        <f t="shared" si="0"/>
        <v>60</v>
      </c>
      <c r="I71" s="236"/>
      <c r="J71" s="205"/>
      <c r="K71" s="162"/>
      <c r="L71" s="206"/>
      <c r="M71" s="206"/>
      <c r="N71" s="237"/>
      <c r="O71" s="175" t="s">
        <v>83</v>
      </c>
      <c r="P71" s="186"/>
      <c r="Q71" s="186"/>
      <c r="R71" s="188"/>
      <c r="S71" s="250"/>
      <c r="T71" s="250"/>
      <c r="U71" s="250"/>
      <c r="V71" s="120"/>
      <c r="W71" s="120"/>
      <c r="X71" s="120"/>
      <c r="Y71" s="120"/>
      <c r="Z71" s="249"/>
      <c r="AA71" s="248"/>
      <c r="AB71" s="248"/>
      <c r="AC71" s="247"/>
      <c r="AD71" s="247"/>
      <c r="AE71" s="28">
        <v>25</v>
      </c>
      <c r="AF71" s="51">
        <v>1260000</v>
      </c>
      <c r="AG71" s="28" t="s">
        <v>57</v>
      </c>
    </row>
    <row r="72" spans="1:33" ht="24">
      <c r="A72" s="155"/>
      <c r="B72" s="47">
        <v>66210503</v>
      </c>
      <c r="C72" s="62" t="s">
        <v>118</v>
      </c>
      <c r="D72" s="62" t="s">
        <v>119</v>
      </c>
      <c r="E72" s="236"/>
      <c r="F72" s="63">
        <v>18</v>
      </c>
      <c r="G72" s="64">
        <v>4</v>
      </c>
      <c r="H72" s="50">
        <f t="shared" si="0"/>
        <v>72</v>
      </c>
      <c r="I72" s="236"/>
      <c r="J72" s="205"/>
      <c r="K72" s="162"/>
      <c r="L72" s="206"/>
      <c r="M72" s="206"/>
      <c r="N72" s="237"/>
      <c r="O72" s="153"/>
      <c r="P72" s="186"/>
      <c r="Q72" s="186"/>
      <c r="R72" s="188"/>
      <c r="S72" s="250"/>
      <c r="T72" s="250"/>
      <c r="U72" s="250"/>
      <c r="V72" s="120"/>
      <c r="W72" s="120"/>
      <c r="X72" s="120"/>
      <c r="Y72" s="120"/>
      <c r="Z72" s="249"/>
      <c r="AA72" s="248"/>
      <c r="AB72" s="248"/>
      <c r="AC72" s="247"/>
      <c r="AD72" s="247"/>
      <c r="AE72" s="28">
        <v>25</v>
      </c>
      <c r="AF72" s="51">
        <v>1260000</v>
      </c>
      <c r="AG72" s="28" t="s">
        <v>57</v>
      </c>
    </row>
    <row r="73" spans="1:33" ht="36">
      <c r="A73" s="155"/>
      <c r="B73" s="47">
        <v>66210081</v>
      </c>
      <c r="C73" s="62" t="s">
        <v>120</v>
      </c>
      <c r="D73" s="62" t="s">
        <v>113</v>
      </c>
      <c r="E73" s="236"/>
      <c r="F73" s="63">
        <v>15</v>
      </c>
      <c r="G73" s="64">
        <v>4</v>
      </c>
      <c r="H73" s="50">
        <f t="shared" si="0"/>
        <v>60</v>
      </c>
      <c r="I73" s="236"/>
      <c r="J73" s="205"/>
      <c r="K73" s="162"/>
      <c r="L73" s="206"/>
      <c r="M73" s="206"/>
      <c r="N73" s="237"/>
      <c r="O73" s="154"/>
      <c r="P73" s="186"/>
      <c r="Q73" s="186"/>
      <c r="R73" s="188"/>
      <c r="S73" s="250"/>
      <c r="T73" s="250"/>
      <c r="U73" s="250"/>
      <c r="V73" s="120"/>
      <c r="W73" s="120"/>
      <c r="X73" s="120"/>
      <c r="Y73" s="120"/>
      <c r="Z73" s="249"/>
      <c r="AA73" s="248"/>
      <c r="AB73" s="248"/>
      <c r="AC73" s="247"/>
      <c r="AD73" s="247"/>
      <c r="AE73" s="28">
        <v>25</v>
      </c>
      <c r="AF73" s="51">
        <v>1260000</v>
      </c>
      <c r="AG73" s="28" t="s">
        <v>57</v>
      </c>
    </row>
    <row r="74" spans="1:33" ht="36">
      <c r="A74" s="155"/>
      <c r="B74" s="47">
        <v>63550048</v>
      </c>
      <c r="C74" s="62" t="s">
        <v>112</v>
      </c>
      <c r="D74" s="62" t="s">
        <v>113</v>
      </c>
      <c r="E74" s="236"/>
      <c r="F74" s="63">
        <v>15</v>
      </c>
      <c r="G74" s="64">
        <v>4</v>
      </c>
      <c r="H74" s="50">
        <f t="shared" si="0"/>
        <v>60</v>
      </c>
      <c r="I74" s="236"/>
      <c r="J74" s="205"/>
      <c r="K74" s="162"/>
      <c r="L74" s="206"/>
      <c r="M74" s="206"/>
      <c r="N74" s="237"/>
      <c r="O74" s="106" t="s">
        <v>121</v>
      </c>
      <c r="P74" s="186"/>
      <c r="Q74" s="186"/>
      <c r="R74" s="188"/>
      <c r="S74" s="250"/>
      <c r="T74" s="250"/>
      <c r="U74" s="250"/>
      <c r="V74" s="120"/>
      <c r="W74" s="120"/>
      <c r="X74" s="120"/>
      <c r="Y74" s="120"/>
      <c r="Z74" s="249"/>
      <c r="AA74" s="248"/>
      <c r="AB74" s="248"/>
      <c r="AC74" s="247"/>
      <c r="AD74" s="247"/>
      <c r="AE74" s="28">
        <v>25</v>
      </c>
      <c r="AF74" s="51">
        <v>1260000</v>
      </c>
      <c r="AG74" s="28" t="s">
        <v>57</v>
      </c>
    </row>
    <row r="75" spans="1:33" s="72" customFormat="1" ht="24.75">
      <c r="A75" s="232">
        <v>7</v>
      </c>
      <c r="B75" s="66">
        <v>73310023</v>
      </c>
      <c r="C75" s="67" t="s">
        <v>122</v>
      </c>
      <c r="D75" s="67" t="s">
        <v>123</v>
      </c>
      <c r="E75" s="233" t="s">
        <v>68</v>
      </c>
      <c r="F75" s="68">
        <v>24</v>
      </c>
      <c r="G75" s="69">
        <v>4</v>
      </c>
      <c r="H75" s="70">
        <f t="shared" si="0"/>
        <v>96</v>
      </c>
      <c r="I75" s="233" t="s">
        <v>50</v>
      </c>
      <c r="J75" s="234">
        <v>45078</v>
      </c>
      <c r="K75" s="149">
        <v>45260</v>
      </c>
      <c r="L75" s="226">
        <v>4635000</v>
      </c>
      <c r="M75" s="226">
        <f>AD75</f>
        <v>27810000</v>
      </c>
      <c r="N75" s="227" t="s">
        <v>124</v>
      </c>
      <c r="O75" s="228" t="s">
        <v>71</v>
      </c>
      <c r="P75" s="137" t="s">
        <v>125</v>
      </c>
      <c r="Q75" s="137" t="s">
        <v>126</v>
      </c>
      <c r="R75" s="126"/>
      <c r="S75" s="137"/>
      <c r="T75" s="137"/>
      <c r="U75" s="137"/>
      <c r="V75" s="120"/>
      <c r="W75" s="120"/>
      <c r="X75" s="120" t="s">
        <v>127</v>
      </c>
      <c r="Y75" s="120">
        <v>3477238</v>
      </c>
      <c r="Z75" s="225">
        <v>122</v>
      </c>
      <c r="AA75" s="127">
        <v>4</v>
      </c>
      <c r="AB75" s="127">
        <v>6</v>
      </c>
      <c r="AC75" s="224">
        <v>4635000</v>
      </c>
      <c r="AD75" s="224">
        <f>AB75*AC75</f>
        <v>27810000</v>
      </c>
      <c r="AE75" s="66">
        <v>25</v>
      </c>
      <c r="AF75" s="71">
        <v>800000</v>
      </c>
      <c r="AG75" s="66" t="s">
        <v>128</v>
      </c>
    </row>
    <row r="76" spans="1:33" s="72" customFormat="1" ht="24">
      <c r="A76" s="232"/>
      <c r="B76" s="66">
        <v>76130592</v>
      </c>
      <c r="C76" s="67" t="s">
        <v>129</v>
      </c>
      <c r="D76" s="67" t="s">
        <v>130</v>
      </c>
      <c r="E76" s="233"/>
      <c r="F76" s="68">
        <v>15</v>
      </c>
      <c r="G76" s="69">
        <v>4</v>
      </c>
      <c r="H76" s="70">
        <f t="shared" si="0"/>
        <v>60</v>
      </c>
      <c r="I76" s="233"/>
      <c r="J76" s="235"/>
      <c r="K76" s="150"/>
      <c r="L76" s="226"/>
      <c r="M76" s="226"/>
      <c r="N76" s="227"/>
      <c r="O76" s="229"/>
      <c r="P76" s="137"/>
      <c r="Q76" s="137"/>
      <c r="R76" s="126"/>
      <c r="S76" s="137"/>
      <c r="T76" s="137"/>
      <c r="U76" s="137"/>
      <c r="V76" s="120"/>
      <c r="W76" s="120"/>
      <c r="X76" s="120"/>
      <c r="Y76" s="120"/>
      <c r="Z76" s="225"/>
      <c r="AA76" s="127"/>
      <c r="AB76" s="127"/>
      <c r="AC76" s="224"/>
      <c r="AD76" s="224"/>
      <c r="AE76" s="66">
        <v>25</v>
      </c>
      <c r="AF76" s="71">
        <v>800000</v>
      </c>
      <c r="AG76" s="66" t="s">
        <v>128</v>
      </c>
    </row>
    <row r="77" spans="1:33" s="72" customFormat="1" ht="36">
      <c r="A77" s="232"/>
      <c r="B77" s="66">
        <v>72310253</v>
      </c>
      <c r="C77" s="67" t="s">
        <v>131</v>
      </c>
      <c r="D77" s="67" t="s">
        <v>132</v>
      </c>
      <c r="E77" s="233"/>
      <c r="F77" s="68">
        <v>10</v>
      </c>
      <c r="G77" s="69">
        <v>4</v>
      </c>
      <c r="H77" s="70">
        <f t="shared" si="0"/>
        <v>40</v>
      </c>
      <c r="I77" s="233"/>
      <c r="J77" s="235"/>
      <c r="K77" s="150"/>
      <c r="L77" s="226"/>
      <c r="M77" s="226"/>
      <c r="N77" s="227"/>
      <c r="O77" s="230"/>
      <c r="P77" s="137"/>
      <c r="Q77" s="137"/>
      <c r="R77" s="126"/>
      <c r="S77" s="137"/>
      <c r="T77" s="137"/>
      <c r="U77" s="137"/>
      <c r="V77" s="120"/>
      <c r="W77" s="120"/>
      <c r="X77" s="120"/>
      <c r="Y77" s="120"/>
      <c r="Z77" s="225"/>
      <c r="AA77" s="127"/>
      <c r="AB77" s="127"/>
      <c r="AC77" s="224"/>
      <c r="AD77" s="224"/>
      <c r="AE77" s="66">
        <v>25</v>
      </c>
      <c r="AF77" s="71">
        <v>800000</v>
      </c>
      <c r="AG77" s="66" t="s">
        <v>128</v>
      </c>
    </row>
    <row r="78" spans="1:33" s="72" customFormat="1" ht="24">
      <c r="A78" s="232"/>
      <c r="B78" s="66">
        <v>73310023</v>
      </c>
      <c r="C78" s="67" t="s">
        <v>122</v>
      </c>
      <c r="D78" s="67" t="s">
        <v>123</v>
      </c>
      <c r="E78" s="233"/>
      <c r="F78" s="68">
        <v>24</v>
      </c>
      <c r="G78" s="69">
        <v>4</v>
      </c>
      <c r="H78" s="70">
        <f t="shared" si="0"/>
        <v>96</v>
      </c>
      <c r="I78" s="233"/>
      <c r="J78" s="235"/>
      <c r="K78" s="150"/>
      <c r="L78" s="226"/>
      <c r="M78" s="226"/>
      <c r="N78" s="227"/>
      <c r="O78" s="123" t="s">
        <v>63</v>
      </c>
      <c r="P78" s="137"/>
      <c r="Q78" s="137"/>
      <c r="R78" s="126"/>
      <c r="S78" s="137"/>
      <c r="T78" s="137"/>
      <c r="U78" s="137"/>
      <c r="V78" s="120"/>
      <c r="W78" s="120"/>
      <c r="X78" s="120"/>
      <c r="Y78" s="120"/>
      <c r="Z78" s="225"/>
      <c r="AA78" s="127"/>
      <c r="AB78" s="127"/>
      <c r="AC78" s="224"/>
      <c r="AD78" s="224"/>
      <c r="AE78" s="66">
        <v>25</v>
      </c>
      <c r="AF78" s="71">
        <v>800000</v>
      </c>
      <c r="AG78" s="66" t="s">
        <v>128</v>
      </c>
    </row>
    <row r="79" spans="1:33" s="72" customFormat="1" ht="24">
      <c r="A79" s="232"/>
      <c r="B79" s="66">
        <v>76130592</v>
      </c>
      <c r="C79" s="67" t="s">
        <v>129</v>
      </c>
      <c r="D79" s="67" t="s">
        <v>130</v>
      </c>
      <c r="E79" s="233"/>
      <c r="F79" s="68">
        <v>15</v>
      </c>
      <c r="G79" s="69">
        <v>4</v>
      </c>
      <c r="H79" s="70">
        <f t="shared" si="0"/>
        <v>60</v>
      </c>
      <c r="I79" s="233"/>
      <c r="J79" s="235"/>
      <c r="K79" s="150"/>
      <c r="L79" s="226"/>
      <c r="M79" s="226"/>
      <c r="N79" s="227"/>
      <c r="O79" s="124"/>
      <c r="P79" s="137"/>
      <c r="Q79" s="137"/>
      <c r="R79" s="126"/>
      <c r="S79" s="137"/>
      <c r="T79" s="137"/>
      <c r="U79" s="137"/>
      <c r="V79" s="120"/>
      <c r="W79" s="120"/>
      <c r="X79" s="120"/>
      <c r="Y79" s="120"/>
      <c r="Z79" s="225"/>
      <c r="AA79" s="127"/>
      <c r="AB79" s="127"/>
      <c r="AC79" s="224"/>
      <c r="AD79" s="224"/>
      <c r="AE79" s="66">
        <v>25</v>
      </c>
      <c r="AF79" s="71">
        <v>800000</v>
      </c>
      <c r="AG79" s="66" t="s">
        <v>128</v>
      </c>
    </row>
    <row r="80" spans="1:33" s="72" customFormat="1" ht="36">
      <c r="A80" s="232"/>
      <c r="B80" s="66">
        <v>72310253</v>
      </c>
      <c r="C80" s="67" t="s">
        <v>131</v>
      </c>
      <c r="D80" s="67" t="s">
        <v>132</v>
      </c>
      <c r="E80" s="233"/>
      <c r="F80" s="68">
        <v>10</v>
      </c>
      <c r="G80" s="69">
        <v>4</v>
      </c>
      <c r="H80" s="70">
        <f t="shared" si="0"/>
        <v>40</v>
      </c>
      <c r="I80" s="233"/>
      <c r="J80" s="235"/>
      <c r="K80" s="150"/>
      <c r="L80" s="226"/>
      <c r="M80" s="226"/>
      <c r="N80" s="227"/>
      <c r="O80" s="231"/>
      <c r="P80" s="137"/>
      <c r="Q80" s="137"/>
      <c r="R80" s="126"/>
      <c r="S80" s="137"/>
      <c r="T80" s="137"/>
      <c r="U80" s="137"/>
      <c r="V80" s="120"/>
      <c r="W80" s="120"/>
      <c r="X80" s="120"/>
      <c r="Y80" s="120"/>
      <c r="Z80" s="225"/>
      <c r="AA80" s="127"/>
      <c r="AB80" s="127"/>
      <c r="AC80" s="224"/>
      <c r="AD80" s="224"/>
      <c r="AE80" s="66">
        <v>25</v>
      </c>
      <c r="AF80" s="71">
        <v>800000</v>
      </c>
      <c r="AG80" s="66" t="s">
        <v>128</v>
      </c>
    </row>
    <row r="81" spans="1:33" s="72" customFormat="1" ht="24">
      <c r="A81" s="232"/>
      <c r="B81" s="66">
        <v>73310023</v>
      </c>
      <c r="C81" s="67" t="s">
        <v>122</v>
      </c>
      <c r="D81" s="67" t="s">
        <v>123</v>
      </c>
      <c r="E81" s="233"/>
      <c r="F81" s="68">
        <v>24</v>
      </c>
      <c r="G81" s="69">
        <v>4</v>
      </c>
      <c r="H81" s="70">
        <f t="shared" si="0"/>
        <v>96</v>
      </c>
      <c r="I81" s="233"/>
      <c r="J81" s="235"/>
      <c r="K81" s="150"/>
      <c r="L81" s="226"/>
      <c r="M81" s="226"/>
      <c r="N81" s="227"/>
      <c r="O81" s="123" t="s">
        <v>52</v>
      </c>
      <c r="P81" s="137"/>
      <c r="Q81" s="137"/>
      <c r="R81" s="126"/>
      <c r="S81" s="137"/>
      <c r="T81" s="137"/>
      <c r="U81" s="137"/>
      <c r="V81" s="120"/>
      <c r="W81" s="120"/>
      <c r="X81" s="120"/>
      <c r="Y81" s="120"/>
      <c r="Z81" s="225"/>
      <c r="AA81" s="127"/>
      <c r="AB81" s="127"/>
      <c r="AC81" s="224"/>
      <c r="AD81" s="224"/>
      <c r="AE81" s="66">
        <v>25</v>
      </c>
      <c r="AF81" s="71">
        <v>800000</v>
      </c>
      <c r="AG81" s="66" t="s">
        <v>128</v>
      </c>
    </row>
    <row r="82" spans="1:33" s="72" customFormat="1" ht="39" customHeight="1">
      <c r="A82" s="232"/>
      <c r="B82" s="66">
        <v>76130592</v>
      </c>
      <c r="C82" s="67" t="s">
        <v>129</v>
      </c>
      <c r="D82" s="67" t="s">
        <v>130</v>
      </c>
      <c r="E82" s="233"/>
      <c r="F82" s="68">
        <v>15</v>
      </c>
      <c r="G82" s="69">
        <v>4</v>
      </c>
      <c r="H82" s="70">
        <f t="shared" si="0"/>
        <v>60</v>
      </c>
      <c r="I82" s="233"/>
      <c r="J82" s="235"/>
      <c r="K82" s="150"/>
      <c r="L82" s="226"/>
      <c r="M82" s="226"/>
      <c r="N82" s="227"/>
      <c r="O82" s="124"/>
      <c r="P82" s="137"/>
      <c r="Q82" s="137"/>
      <c r="R82" s="126"/>
      <c r="S82" s="137"/>
      <c r="T82" s="137"/>
      <c r="U82" s="137"/>
      <c r="V82" s="120"/>
      <c r="W82" s="120"/>
      <c r="X82" s="120"/>
      <c r="Y82" s="120"/>
      <c r="Z82" s="225"/>
      <c r="AA82" s="127"/>
      <c r="AB82" s="127"/>
      <c r="AC82" s="224"/>
      <c r="AD82" s="224"/>
      <c r="AE82" s="66">
        <v>25</v>
      </c>
      <c r="AF82" s="71">
        <v>800000</v>
      </c>
      <c r="AG82" s="66" t="s">
        <v>128</v>
      </c>
    </row>
    <row r="83" spans="1:33" s="72" customFormat="1" ht="36">
      <c r="A83" s="232"/>
      <c r="B83" s="66">
        <v>72310253</v>
      </c>
      <c r="C83" s="67" t="s">
        <v>131</v>
      </c>
      <c r="D83" s="67" t="s">
        <v>132</v>
      </c>
      <c r="E83" s="233"/>
      <c r="F83" s="68">
        <v>10</v>
      </c>
      <c r="G83" s="69">
        <v>4</v>
      </c>
      <c r="H83" s="70">
        <f t="shared" si="0"/>
        <v>40</v>
      </c>
      <c r="I83" s="233"/>
      <c r="J83" s="235"/>
      <c r="K83" s="150"/>
      <c r="L83" s="226"/>
      <c r="M83" s="226"/>
      <c r="N83" s="227"/>
      <c r="O83" s="231"/>
      <c r="P83" s="137"/>
      <c r="Q83" s="137"/>
      <c r="R83" s="126"/>
      <c r="S83" s="137"/>
      <c r="T83" s="137"/>
      <c r="U83" s="137"/>
      <c r="V83" s="120"/>
      <c r="W83" s="120"/>
      <c r="X83" s="120"/>
      <c r="Y83" s="120"/>
      <c r="Z83" s="225"/>
      <c r="AA83" s="127"/>
      <c r="AB83" s="127"/>
      <c r="AC83" s="224"/>
      <c r="AD83" s="224"/>
      <c r="AE83" s="66">
        <v>25</v>
      </c>
      <c r="AF83" s="71">
        <v>800000</v>
      </c>
      <c r="AG83" s="66" t="s">
        <v>128</v>
      </c>
    </row>
    <row r="84" spans="1:33" s="72" customFormat="1" ht="24">
      <c r="A84" s="232"/>
      <c r="B84" s="66">
        <v>73310023</v>
      </c>
      <c r="C84" s="67" t="s">
        <v>122</v>
      </c>
      <c r="D84" s="67" t="s">
        <v>123</v>
      </c>
      <c r="E84" s="233"/>
      <c r="F84" s="68">
        <v>24</v>
      </c>
      <c r="G84" s="69">
        <v>4</v>
      </c>
      <c r="H84" s="70">
        <f t="shared" si="0"/>
        <v>96</v>
      </c>
      <c r="I84" s="233"/>
      <c r="J84" s="235"/>
      <c r="K84" s="150"/>
      <c r="L84" s="226"/>
      <c r="M84" s="226"/>
      <c r="N84" s="227"/>
      <c r="O84" s="105" t="s">
        <v>83</v>
      </c>
      <c r="P84" s="137"/>
      <c r="Q84" s="137"/>
      <c r="R84" s="126"/>
      <c r="S84" s="137"/>
      <c r="T84" s="137"/>
      <c r="U84" s="137"/>
      <c r="V84" s="120"/>
      <c r="W84" s="120"/>
      <c r="X84" s="120"/>
      <c r="Y84" s="120"/>
      <c r="Z84" s="225"/>
      <c r="AA84" s="127"/>
      <c r="AB84" s="127"/>
      <c r="AC84" s="224"/>
      <c r="AD84" s="224"/>
      <c r="AE84" s="66">
        <v>25</v>
      </c>
      <c r="AF84" s="71">
        <v>800000</v>
      </c>
      <c r="AG84" s="66" t="s">
        <v>128</v>
      </c>
    </row>
    <row r="85" spans="1:33" s="74" customFormat="1" ht="23.45" customHeight="1">
      <c r="A85" s="155">
        <v>8</v>
      </c>
      <c r="B85" s="47">
        <v>52441511</v>
      </c>
      <c r="C85" s="73" t="s">
        <v>133</v>
      </c>
      <c r="D85" s="73" t="s">
        <v>134</v>
      </c>
      <c r="E85" s="157" t="s">
        <v>68</v>
      </c>
      <c r="F85" s="47">
        <v>10</v>
      </c>
      <c r="G85" s="47">
        <v>4</v>
      </c>
      <c r="H85" s="50">
        <f t="shared" si="0"/>
        <v>40</v>
      </c>
      <c r="I85" s="160" t="s">
        <v>50</v>
      </c>
      <c r="J85" s="204">
        <v>45078</v>
      </c>
      <c r="K85" s="161">
        <v>45260</v>
      </c>
      <c r="L85" s="206">
        <v>4635000</v>
      </c>
      <c r="M85" s="206">
        <f>AD85</f>
        <v>27810000</v>
      </c>
      <c r="N85" s="210" t="s">
        <v>135</v>
      </c>
      <c r="O85" s="210" t="s">
        <v>64</v>
      </c>
      <c r="P85" s="208" t="s">
        <v>136</v>
      </c>
      <c r="Q85" s="209" t="s">
        <v>137</v>
      </c>
      <c r="R85" s="188"/>
      <c r="S85" s="188">
        <v>44.85</v>
      </c>
      <c r="T85" s="188"/>
      <c r="U85" s="188"/>
      <c r="V85" s="189">
        <v>13726</v>
      </c>
      <c r="W85" s="189" t="s">
        <v>55</v>
      </c>
      <c r="X85" s="189"/>
      <c r="Y85" s="189"/>
      <c r="Z85" s="184">
        <v>122</v>
      </c>
      <c r="AA85" s="174">
        <v>4</v>
      </c>
      <c r="AB85" s="174">
        <v>6</v>
      </c>
      <c r="AC85" s="176">
        <f>L85</f>
        <v>4635000</v>
      </c>
      <c r="AD85" s="177">
        <f>AC85*AB85</f>
        <v>27810000</v>
      </c>
      <c r="AE85" s="28">
        <v>25</v>
      </c>
      <c r="AF85" s="51">
        <v>600000</v>
      </c>
      <c r="AG85" s="28" t="s">
        <v>86</v>
      </c>
    </row>
    <row r="86" spans="1:33" s="74" customFormat="1" ht="36">
      <c r="A86" s="155"/>
      <c r="B86" s="47">
        <v>12280070</v>
      </c>
      <c r="C86" s="73" t="s">
        <v>138</v>
      </c>
      <c r="D86" s="73" t="s">
        <v>139</v>
      </c>
      <c r="E86" s="157"/>
      <c r="F86" s="47">
        <v>25</v>
      </c>
      <c r="G86" s="47">
        <v>4</v>
      </c>
      <c r="H86" s="50">
        <f t="shared" si="0"/>
        <v>100</v>
      </c>
      <c r="I86" s="203"/>
      <c r="J86" s="205"/>
      <c r="K86" s="162"/>
      <c r="L86" s="206"/>
      <c r="M86" s="206"/>
      <c r="N86" s="211"/>
      <c r="O86" s="211"/>
      <c r="P86" s="208"/>
      <c r="Q86" s="209"/>
      <c r="R86" s="188"/>
      <c r="S86" s="188"/>
      <c r="T86" s="188"/>
      <c r="U86" s="188"/>
      <c r="V86" s="189"/>
      <c r="W86" s="189"/>
      <c r="X86" s="189"/>
      <c r="Y86" s="189"/>
      <c r="Z86" s="184"/>
      <c r="AA86" s="174"/>
      <c r="AB86" s="174"/>
      <c r="AC86" s="174"/>
      <c r="AD86" s="177"/>
      <c r="AE86" s="28">
        <v>25</v>
      </c>
      <c r="AF86" s="51">
        <v>600000</v>
      </c>
      <c r="AG86" s="28" t="s">
        <v>86</v>
      </c>
    </row>
    <row r="87" spans="1:33" s="74" customFormat="1" ht="24">
      <c r="A87" s="155"/>
      <c r="B87" s="47">
        <v>52660006</v>
      </c>
      <c r="C87" s="73" t="s">
        <v>140</v>
      </c>
      <c r="D87" s="73" t="s">
        <v>141</v>
      </c>
      <c r="E87" s="157"/>
      <c r="F87" s="47">
        <v>12</v>
      </c>
      <c r="G87" s="47">
        <v>4</v>
      </c>
      <c r="H87" s="50">
        <f>F87*G87</f>
        <v>48</v>
      </c>
      <c r="I87" s="203"/>
      <c r="J87" s="205"/>
      <c r="K87" s="162"/>
      <c r="L87" s="206"/>
      <c r="M87" s="206"/>
      <c r="N87" s="211"/>
      <c r="O87" s="211"/>
      <c r="P87" s="208"/>
      <c r="Q87" s="209"/>
      <c r="R87" s="188"/>
      <c r="S87" s="188"/>
      <c r="T87" s="188"/>
      <c r="U87" s="188"/>
      <c r="V87" s="189"/>
      <c r="W87" s="189"/>
      <c r="X87" s="189"/>
      <c r="Y87" s="189"/>
      <c r="Z87" s="184"/>
      <c r="AA87" s="174"/>
      <c r="AB87" s="174"/>
      <c r="AC87" s="174"/>
      <c r="AD87" s="177"/>
      <c r="AE87" s="28">
        <v>25</v>
      </c>
      <c r="AF87" s="51">
        <v>600000</v>
      </c>
      <c r="AG87" s="28" t="s">
        <v>86</v>
      </c>
    </row>
    <row r="88" spans="1:33" s="74" customFormat="1" ht="24">
      <c r="A88" s="155"/>
      <c r="B88" s="47">
        <v>52441511</v>
      </c>
      <c r="C88" s="73" t="s">
        <v>133</v>
      </c>
      <c r="D88" s="73" t="s">
        <v>134</v>
      </c>
      <c r="E88" s="157"/>
      <c r="F88" s="47">
        <v>10</v>
      </c>
      <c r="G88" s="47">
        <v>4</v>
      </c>
      <c r="H88" s="50">
        <f t="shared" ref="H88:H89" si="6">F88*G88</f>
        <v>40</v>
      </c>
      <c r="I88" s="203"/>
      <c r="J88" s="205"/>
      <c r="K88" s="162"/>
      <c r="L88" s="206"/>
      <c r="M88" s="206"/>
      <c r="N88" s="211"/>
      <c r="O88" s="210" t="s">
        <v>71</v>
      </c>
      <c r="P88" s="208"/>
      <c r="Q88" s="209"/>
      <c r="R88" s="188"/>
      <c r="S88" s="188"/>
      <c r="T88" s="188"/>
      <c r="U88" s="188"/>
      <c r="V88" s="189"/>
      <c r="W88" s="189"/>
      <c r="X88" s="189"/>
      <c r="Y88" s="189"/>
      <c r="Z88" s="184"/>
      <c r="AA88" s="174"/>
      <c r="AB88" s="174"/>
      <c r="AC88" s="174"/>
      <c r="AD88" s="177"/>
      <c r="AE88" s="28">
        <v>25</v>
      </c>
      <c r="AF88" s="51">
        <v>600000</v>
      </c>
      <c r="AG88" s="28" t="s">
        <v>86</v>
      </c>
    </row>
    <row r="89" spans="1:33" s="74" customFormat="1" ht="36">
      <c r="A89" s="155"/>
      <c r="B89" s="47">
        <v>12280070</v>
      </c>
      <c r="C89" s="73" t="s">
        <v>138</v>
      </c>
      <c r="D89" s="73" t="s">
        <v>139</v>
      </c>
      <c r="E89" s="157"/>
      <c r="F89" s="47">
        <v>25</v>
      </c>
      <c r="G89" s="47">
        <v>4</v>
      </c>
      <c r="H89" s="50">
        <f t="shared" si="6"/>
        <v>100</v>
      </c>
      <c r="I89" s="203"/>
      <c r="J89" s="205"/>
      <c r="K89" s="162"/>
      <c r="L89" s="206"/>
      <c r="M89" s="206"/>
      <c r="N89" s="211"/>
      <c r="O89" s="211"/>
      <c r="P89" s="208"/>
      <c r="Q89" s="209"/>
      <c r="R89" s="188"/>
      <c r="S89" s="188"/>
      <c r="T89" s="188"/>
      <c r="U89" s="188"/>
      <c r="V89" s="189"/>
      <c r="W89" s="189"/>
      <c r="X89" s="189"/>
      <c r="Y89" s="189"/>
      <c r="Z89" s="184"/>
      <c r="AA89" s="174"/>
      <c r="AB89" s="174"/>
      <c r="AC89" s="174"/>
      <c r="AD89" s="177"/>
      <c r="AE89" s="28">
        <v>25</v>
      </c>
      <c r="AF89" s="51">
        <v>600000</v>
      </c>
      <c r="AG89" s="28" t="s">
        <v>86</v>
      </c>
    </row>
    <row r="90" spans="1:33" s="74" customFormat="1" ht="24">
      <c r="A90" s="155"/>
      <c r="B90" s="47">
        <v>52660006</v>
      </c>
      <c r="C90" s="73" t="s">
        <v>140</v>
      </c>
      <c r="D90" s="73" t="s">
        <v>141</v>
      </c>
      <c r="E90" s="157"/>
      <c r="F90" s="47">
        <v>12</v>
      </c>
      <c r="G90" s="47">
        <v>4</v>
      </c>
      <c r="H90" s="50">
        <f>F90*G90</f>
        <v>48</v>
      </c>
      <c r="I90" s="203"/>
      <c r="J90" s="205"/>
      <c r="K90" s="162"/>
      <c r="L90" s="206"/>
      <c r="M90" s="206"/>
      <c r="N90" s="211"/>
      <c r="O90" s="211"/>
      <c r="P90" s="208"/>
      <c r="Q90" s="209"/>
      <c r="R90" s="188"/>
      <c r="S90" s="188"/>
      <c r="T90" s="188"/>
      <c r="U90" s="188"/>
      <c r="V90" s="189"/>
      <c r="W90" s="189"/>
      <c r="X90" s="189"/>
      <c r="Y90" s="189"/>
      <c r="Z90" s="184"/>
      <c r="AA90" s="174"/>
      <c r="AB90" s="174"/>
      <c r="AC90" s="174"/>
      <c r="AD90" s="177"/>
      <c r="AE90" s="28">
        <v>25</v>
      </c>
      <c r="AF90" s="51">
        <v>600000</v>
      </c>
      <c r="AG90" s="28" t="s">
        <v>86</v>
      </c>
    </row>
    <row r="91" spans="1:33" s="74" customFormat="1" ht="24">
      <c r="A91" s="155"/>
      <c r="B91" s="47">
        <v>52441511</v>
      </c>
      <c r="C91" s="73" t="s">
        <v>133</v>
      </c>
      <c r="D91" s="73" t="s">
        <v>134</v>
      </c>
      <c r="E91" s="157"/>
      <c r="F91" s="47">
        <v>10</v>
      </c>
      <c r="G91" s="47">
        <v>4</v>
      </c>
      <c r="H91" s="50">
        <f t="shared" ref="H91:H92" si="7">F91*G91</f>
        <v>40</v>
      </c>
      <c r="I91" s="203"/>
      <c r="J91" s="205"/>
      <c r="K91" s="162"/>
      <c r="L91" s="206"/>
      <c r="M91" s="206"/>
      <c r="N91" s="211"/>
      <c r="O91" s="210" t="s">
        <v>90</v>
      </c>
      <c r="P91" s="208"/>
      <c r="Q91" s="209"/>
      <c r="R91" s="188"/>
      <c r="S91" s="188"/>
      <c r="T91" s="188"/>
      <c r="U91" s="188"/>
      <c r="V91" s="189"/>
      <c r="W91" s="189"/>
      <c r="X91" s="189"/>
      <c r="Y91" s="189"/>
      <c r="Z91" s="184"/>
      <c r="AA91" s="174"/>
      <c r="AB91" s="174"/>
      <c r="AC91" s="174"/>
      <c r="AD91" s="177"/>
      <c r="AE91" s="28">
        <v>25</v>
      </c>
      <c r="AF91" s="51">
        <v>600000</v>
      </c>
      <c r="AG91" s="28" t="s">
        <v>86</v>
      </c>
    </row>
    <row r="92" spans="1:33" s="74" customFormat="1" ht="36">
      <c r="A92" s="155"/>
      <c r="B92" s="47">
        <v>12280070</v>
      </c>
      <c r="C92" s="73" t="s">
        <v>138</v>
      </c>
      <c r="D92" s="73" t="s">
        <v>139</v>
      </c>
      <c r="E92" s="157"/>
      <c r="F92" s="47">
        <v>25</v>
      </c>
      <c r="G92" s="47">
        <v>4</v>
      </c>
      <c r="H92" s="50">
        <f t="shared" si="7"/>
        <v>100</v>
      </c>
      <c r="I92" s="203"/>
      <c r="J92" s="205"/>
      <c r="K92" s="162"/>
      <c r="L92" s="206"/>
      <c r="M92" s="206"/>
      <c r="N92" s="211"/>
      <c r="O92" s="211"/>
      <c r="P92" s="208"/>
      <c r="Q92" s="209"/>
      <c r="R92" s="188"/>
      <c r="S92" s="188"/>
      <c r="T92" s="188"/>
      <c r="U92" s="188"/>
      <c r="V92" s="189"/>
      <c r="W92" s="189"/>
      <c r="X92" s="189"/>
      <c r="Y92" s="189"/>
      <c r="Z92" s="184"/>
      <c r="AA92" s="174"/>
      <c r="AB92" s="174"/>
      <c r="AC92" s="174"/>
      <c r="AD92" s="177"/>
      <c r="AE92" s="28">
        <v>25</v>
      </c>
      <c r="AF92" s="51">
        <v>600000</v>
      </c>
      <c r="AG92" s="28" t="s">
        <v>86</v>
      </c>
    </row>
    <row r="93" spans="1:33" s="75" customFormat="1" ht="24">
      <c r="A93" s="155"/>
      <c r="B93" s="47">
        <v>52660006</v>
      </c>
      <c r="C93" s="73" t="s">
        <v>140</v>
      </c>
      <c r="D93" s="73" t="s">
        <v>141</v>
      </c>
      <c r="E93" s="157"/>
      <c r="F93" s="47">
        <v>12</v>
      </c>
      <c r="G93" s="47">
        <v>4</v>
      </c>
      <c r="H93" s="50">
        <f>F93*G93</f>
        <v>48</v>
      </c>
      <c r="I93" s="203"/>
      <c r="J93" s="205"/>
      <c r="K93" s="162"/>
      <c r="L93" s="206"/>
      <c r="M93" s="206"/>
      <c r="N93" s="211"/>
      <c r="O93" s="211"/>
      <c r="P93" s="208"/>
      <c r="Q93" s="209"/>
      <c r="R93" s="188"/>
      <c r="S93" s="188"/>
      <c r="T93" s="188"/>
      <c r="U93" s="188"/>
      <c r="V93" s="189"/>
      <c r="W93" s="189"/>
      <c r="X93" s="189"/>
      <c r="Y93" s="189"/>
      <c r="Z93" s="184"/>
      <c r="AA93" s="174"/>
      <c r="AB93" s="174"/>
      <c r="AC93" s="174"/>
      <c r="AD93" s="177"/>
      <c r="AE93" s="28">
        <v>25</v>
      </c>
      <c r="AF93" s="51">
        <v>600000</v>
      </c>
      <c r="AG93" s="28" t="s">
        <v>86</v>
      </c>
    </row>
    <row r="94" spans="1:33" s="75" customFormat="1" ht="24.75" thickBot="1">
      <c r="A94" s="155"/>
      <c r="B94" s="47">
        <v>52441511</v>
      </c>
      <c r="C94" s="73" t="s">
        <v>133</v>
      </c>
      <c r="D94" s="73" t="s">
        <v>134</v>
      </c>
      <c r="E94" s="157"/>
      <c r="F94" s="47">
        <v>10</v>
      </c>
      <c r="G94" s="47">
        <v>4</v>
      </c>
      <c r="H94" s="50">
        <f t="shared" ref="H94" si="8">F94*G94</f>
        <v>40</v>
      </c>
      <c r="I94" s="203"/>
      <c r="J94" s="205"/>
      <c r="K94" s="162"/>
      <c r="L94" s="206"/>
      <c r="M94" s="206"/>
      <c r="N94" s="211"/>
      <c r="O94" s="107" t="s">
        <v>63</v>
      </c>
      <c r="P94" s="208"/>
      <c r="Q94" s="209"/>
      <c r="R94" s="188"/>
      <c r="S94" s="188"/>
      <c r="T94" s="188"/>
      <c r="U94" s="188"/>
      <c r="V94" s="189"/>
      <c r="W94" s="189"/>
      <c r="X94" s="189"/>
      <c r="Y94" s="189"/>
      <c r="Z94" s="184"/>
      <c r="AA94" s="174"/>
      <c r="AB94" s="174"/>
      <c r="AC94" s="174"/>
      <c r="AD94" s="177"/>
      <c r="AE94" s="28">
        <v>25</v>
      </c>
      <c r="AF94" s="51">
        <v>600000</v>
      </c>
      <c r="AG94" s="28" t="s">
        <v>86</v>
      </c>
    </row>
    <row r="95" spans="1:33" s="74" customFormat="1" ht="24" customHeight="1">
      <c r="A95" s="214">
        <v>9</v>
      </c>
      <c r="B95" s="76">
        <v>83610202</v>
      </c>
      <c r="C95" s="77" t="s">
        <v>142</v>
      </c>
      <c r="D95" s="77" t="s">
        <v>143</v>
      </c>
      <c r="E95" s="216" t="s">
        <v>68</v>
      </c>
      <c r="F95" s="41">
        <v>20</v>
      </c>
      <c r="G95" s="76">
        <v>4</v>
      </c>
      <c r="H95" s="44">
        <f t="shared" ref="H95:H107" si="9">F95*G95</f>
        <v>80</v>
      </c>
      <c r="I95" s="218" t="s">
        <v>50</v>
      </c>
      <c r="J95" s="220">
        <v>45078</v>
      </c>
      <c r="K95" s="220">
        <v>45260</v>
      </c>
      <c r="L95" s="212">
        <v>4635000</v>
      </c>
      <c r="M95" s="212">
        <f>AD95</f>
        <v>27810000</v>
      </c>
      <c r="N95" s="220" t="s">
        <v>144</v>
      </c>
      <c r="O95" s="183" t="s">
        <v>52</v>
      </c>
      <c r="P95" s="222" t="s">
        <v>145</v>
      </c>
      <c r="Q95" s="222" t="s">
        <v>146</v>
      </c>
      <c r="R95" s="181"/>
      <c r="S95" s="192">
        <v>55.34</v>
      </c>
      <c r="T95" s="192"/>
      <c r="U95" s="192"/>
      <c r="V95" s="194">
        <v>13729</v>
      </c>
      <c r="W95" s="194"/>
      <c r="X95" s="194"/>
      <c r="Y95" s="194"/>
      <c r="Z95" s="196">
        <v>122</v>
      </c>
      <c r="AA95" s="198">
        <v>4</v>
      </c>
      <c r="AB95" s="200">
        <v>6</v>
      </c>
      <c r="AC95" s="202">
        <f>L95</f>
        <v>4635000</v>
      </c>
      <c r="AD95" s="190">
        <f>AB95*AC95</f>
        <v>27810000</v>
      </c>
      <c r="AE95" s="41">
        <v>25</v>
      </c>
      <c r="AF95" s="45">
        <v>900000</v>
      </c>
      <c r="AG95" s="41" t="s">
        <v>75</v>
      </c>
    </row>
    <row r="96" spans="1:33" s="74" customFormat="1" ht="24">
      <c r="A96" s="215"/>
      <c r="B96" s="76">
        <v>83610029</v>
      </c>
      <c r="C96" s="77" t="s">
        <v>147</v>
      </c>
      <c r="D96" s="77" t="s">
        <v>148</v>
      </c>
      <c r="E96" s="217"/>
      <c r="F96" s="41">
        <v>10</v>
      </c>
      <c r="G96" s="76">
        <v>4</v>
      </c>
      <c r="H96" s="44">
        <f t="shared" si="9"/>
        <v>40</v>
      </c>
      <c r="I96" s="219"/>
      <c r="J96" s="221"/>
      <c r="K96" s="221"/>
      <c r="L96" s="213"/>
      <c r="M96" s="213"/>
      <c r="N96" s="221"/>
      <c r="O96" s="183"/>
      <c r="P96" s="223"/>
      <c r="Q96" s="223"/>
      <c r="R96" s="182"/>
      <c r="S96" s="193"/>
      <c r="T96" s="193"/>
      <c r="U96" s="193"/>
      <c r="V96" s="195"/>
      <c r="W96" s="195"/>
      <c r="X96" s="195"/>
      <c r="Y96" s="195"/>
      <c r="Z96" s="197"/>
      <c r="AA96" s="199"/>
      <c r="AB96" s="201"/>
      <c r="AC96" s="199"/>
      <c r="AD96" s="191"/>
      <c r="AE96" s="41">
        <v>25</v>
      </c>
      <c r="AF96" s="45">
        <v>900000</v>
      </c>
      <c r="AG96" s="41" t="s">
        <v>75</v>
      </c>
    </row>
    <row r="97" spans="1:33" s="74" customFormat="1" ht="24">
      <c r="A97" s="215"/>
      <c r="B97" s="76">
        <v>86110053</v>
      </c>
      <c r="C97" s="77" t="s">
        <v>149</v>
      </c>
      <c r="D97" s="77" t="s">
        <v>150</v>
      </c>
      <c r="E97" s="217"/>
      <c r="F97" s="41">
        <v>15</v>
      </c>
      <c r="G97" s="76">
        <v>4</v>
      </c>
      <c r="H97" s="44">
        <f t="shared" si="9"/>
        <v>60</v>
      </c>
      <c r="I97" s="219"/>
      <c r="J97" s="221"/>
      <c r="K97" s="221"/>
      <c r="L97" s="213"/>
      <c r="M97" s="213"/>
      <c r="N97" s="221"/>
      <c r="O97" s="183"/>
      <c r="P97" s="223"/>
      <c r="Q97" s="223"/>
      <c r="R97" s="182"/>
      <c r="S97" s="193"/>
      <c r="T97" s="193"/>
      <c r="U97" s="193"/>
      <c r="V97" s="195"/>
      <c r="W97" s="195"/>
      <c r="X97" s="195"/>
      <c r="Y97" s="195"/>
      <c r="Z97" s="197"/>
      <c r="AA97" s="199"/>
      <c r="AB97" s="201"/>
      <c r="AC97" s="199"/>
      <c r="AD97" s="191"/>
      <c r="AE97" s="41">
        <v>25</v>
      </c>
      <c r="AF97" s="45">
        <v>900000</v>
      </c>
      <c r="AG97" s="41" t="s">
        <v>75</v>
      </c>
    </row>
    <row r="98" spans="1:33" s="74" customFormat="1" ht="24">
      <c r="A98" s="215"/>
      <c r="B98" s="76">
        <v>83610202</v>
      </c>
      <c r="C98" s="77" t="s">
        <v>142</v>
      </c>
      <c r="D98" s="77" t="s">
        <v>143</v>
      </c>
      <c r="E98" s="217"/>
      <c r="F98" s="41">
        <v>20</v>
      </c>
      <c r="G98" s="76">
        <v>4</v>
      </c>
      <c r="H98" s="44">
        <f t="shared" si="9"/>
        <v>80</v>
      </c>
      <c r="I98" s="219"/>
      <c r="J98" s="221"/>
      <c r="K98" s="221"/>
      <c r="L98" s="213"/>
      <c r="M98" s="213"/>
      <c r="N98" s="221"/>
      <c r="O98" s="183" t="s">
        <v>90</v>
      </c>
      <c r="P98" s="223"/>
      <c r="Q98" s="223"/>
      <c r="R98" s="182"/>
      <c r="S98" s="193"/>
      <c r="T98" s="193"/>
      <c r="U98" s="193"/>
      <c r="V98" s="195"/>
      <c r="W98" s="195"/>
      <c r="X98" s="195"/>
      <c r="Y98" s="195"/>
      <c r="Z98" s="197"/>
      <c r="AA98" s="199"/>
      <c r="AB98" s="201"/>
      <c r="AC98" s="199"/>
      <c r="AD98" s="191"/>
      <c r="AE98" s="41">
        <v>25</v>
      </c>
      <c r="AF98" s="45">
        <v>900000</v>
      </c>
      <c r="AG98" s="41" t="s">
        <v>75</v>
      </c>
    </row>
    <row r="99" spans="1:33" s="74" customFormat="1" ht="24">
      <c r="A99" s="215"/>
      <c r="B99" s="76">
        <v>83610029</v>
      </c>
      <c r="C99" s="77" t="s">
        <v>147</v>
      </c>
      <c r="D99" s="77" t="s">
        <v>148</v>
      </c>
      <c r="E99" s="217"/>
      <c r="F99" s="41">
        <v>10</v>
      </c>
      <c r="G99" s="76">
        <v>4</v>
      </c>
      <c r="H99" s="44">
        <f t="shared" si="9"/>
        <v>40</v>
      </c>
      <c r="I99" s="219"/>
      <c r="J99" s="221"/>
      <c r="K99" s="221"/>
      <c r="L99" s="213"/>
      <c r="M99" s="213"/>
      <c r="N99" s="221"/>
      <c r="O99" s="183"/>
      <c r="P99" s="223"/>
      <c r="Q99" s="223"/>
      <c r="R99" s="182"/>
      <c r="S99" s="193"/>
      <c r="T99" s="193"/>
      <c r="U99" s="193"/>
      <c r="V99" s="195"/>
      <c r="W99" s="195"/>
      <c r="X99" s="195"/>
      <c r="Y99" s="195"/>
      <c r="Z99" s="197"/>
      <c r="AA99" s="199"/>
      <c r="AB99" s="201"/>
      <c r="AC99" s="199"/>
      <c r="AD99" s="191"/>
      <c r="AE99" s="41">
        <v>25</v>
      </c>
      <c r="AF99" s="45">
        <v>900000</v>
      </c>
      <c r="AG99" s="41" t="s">
        <v>75</v>
      </c>
    </row>
    <row r="100" spans="1:33" s="74" customFormat="1" ht="24">
      <c r="A100" s="215"/>
      <c r="B100" s="76">
        <v>86110053</v>
      </c>
      <c r="C100" s="77" t="s">
        <v>149</v>
      </c>
      <c r="D100" s="77" t="s">
        <v>150</v>
      </c>
      <c r="E100" s="217"/>
      <c r="F100" s="41">
        <v>15</v>
      </c>
      <c r="G100" s="76">
        <v>4</v>
      </c>
      <c r="H100" s="44">
        <f t="shared" si="9"/>
        <v>60</v>
      </c>
      <c r="I100" s="219"/>
      <c r="J100" s="221"/>
      <c r="K100" s="221"/>
      <c r="L100" s="213"/>
      <c r="M100" s="213"/>
      <c r="N100" s="221"/>
      <c r="O100" s="183"/>
      <c r="P100" s="223"/>
      <c r="Q100" s="223"/>
      <c r="R100" s="182"/>
      <c r="S100" s="193"/>
      <c r="T100" s="193"/>
      <c r="U100" s="193"/>
      <c r="V100" s="195"/>
      <c r="W100" s="195"/>
      <c r="X100" s="195"/>
      <c r="Y100" s="195"/>
      <c r="Z100" s="197"/>
      <c r="AA100" s="199"/>
      <c r="AB100" s="201"/>
      <c r="AC100" s="199"/>
      <c r="AD100" s="191"/>
      <c r="AE100" s="41">
        <v>25</v>
      </c>
      <c r="AF100" s="45">
        <v>900000</v>
      </c>
      <c r="AG100" s="41" t="s">
        <v>75</v>
      </c>
    </row>
    <row r="101" spans="1:33" s="74" customFormat="1" ht="24">
      <c r="A101" s="215"/>
      <c r="B101" s="76">
        <v>83610202</v>
      </c>
      <c r="C101" s="77" t="s">
        <v>142</v>
      </c>
      <c r="D101" s="77" t="s">
        <v>143</v>
      </c>
      <c r="E101" s="217"/>
      <c r="F101" s="41">
        <v>20</v>
      </c>
      <c r="G101" s="76">
        <v>4</v>
      </c>
      <c r="H101" s="44">
        <f t="shared" si="9"/>
        <v>80</v>
      </c>
      <c r="I101" s="219"/>
      <c r="J101" s="221"/>
      <c r="K101" s="221"/>
      <c r="L101" s="213"/>
      <c r="M101" s="213"/>
      <c r="N101" s="221"/>
      <c r="O101" s="207" t="s">
        <v>151</v>
      </c>
      <c r="P101" s="223"/>
      <c r="Q101" s="223"/>
      <c r="R101" s="182"/>
      <c r="S101" s="193"/>
      <c r="T101" s="193"/>
      <c r="U101" s="193"/>
      <c r="V101" s="195"/>
      <c r="W101" s="195"/>
      <c r="X101" s="195"/>
      <c r="Y101" s="195"/>
      <c r="Z101" s="197"/>
      <c r="AA101" s="199"/>
      <c r="AB101" s="201"/>
      <c r="AC101" s="199"/>
      <c r="AD101" s="191"/>
      <c r="AE101" s="41">
        <v>25</v>
      </c>
      <c r="AF101" s="45">
        <v>900000</v>
      </c>
      <c r="AG101" s="41" t="s">
        <v>75</v>
      </c>
    </row>
    <row r="102" spans="1:33" s="74" customFormat="1" ht="24">
      <c r="A102" s="215"/>
      <c r="B102" s="76">
        <v>83610029</v>
      </c>
      <c r="C102" s="77" t="s">
        <v>147</v>
      </c>
      <c r="D102" s="77" t="s">
        <v>148</v>
      </c>
      <c r="E102" s="217"/>
      <c r="F102" s="41">
        <v>10</v>
      </c>
      <c r="G102" s="76">
        <v>4</v>
      </c>
      <c r="H102" s="44">
        <f t="shared" si="9"/>
        <v>40</v>
      </c>
      <c r="I102" s="219"/>
      <c r="J102" s="221"/>
      <c r="K102" s="221"/>
      <c r="L102" s="213"/>
      <c r="M102" s="213"/>
      <c r="N102" s="221"/>
      <c r="O102" s="207"/>
      <c r="P102" s="223"/>
      <c r="Q102" s="223"/>
      <c r="R102" s="182"/>
      <c r="S102" s="193"/>
      <c r="T102" s="193"/>
      <c r="U102" s="193"/>
      <c r="V102" s="195"/>
      <c r="W102" s="195"/>
      <c r="X102" s="195"/>
      <c r="Y102" s="195"/>
      <c r="Z102" s="197"/>
      <c r="AA102" s="199"/>
      <c r="AB102" s="201"/>
      <c r="AC102" s="199"/>
      <c r="AD102" s="191"/>
      <c r="AE102" s="41">
        <v>25</v>
      </c>
      <c r="AF102" s="45">
        <v>900000</v>
      </c>
      <c r="AG102" s="41" t="s">
        <v>75</v>
      </c>
    </row>
    <row r="103" spans="1:33" s="74" customFormat="1" ht="24">
      <c r="A103" s="215"/>
      <c r="B103" s="76">
        <v>86110053</v>
      </c>
      <c r="C103" s="77" t="s">
        <v>149</v>
      </c>
      <c r="D103" s="77" t="s">
        <v>150</v>
      </c>
      <c r="E103" s="217"/>
      <c r="F103" s="41">
        <v>15</v>
      </c>
      <c r="G103" s="76">
        <v>4</v>
      </c>
      <c r="H103" s="44">
        <f t="shared" si="9"/>
        <v>60</v>
      </c>
      <c r="I103" s="219"/>
      <c r="J103" s="221"/>
      <c r="K103" s="221"/>
      <c r="L103" s="213"/>
      <c r="M103" s="213"/>
      <c r="N103" s="221"/>
      <c r="O103" s="207"/>
      <c r="P103" s="223"/>
      <c r="Q103" s="223"/>
      <c r="R103" s="182"/>
      <c r="S103" s="193"/>
      <c r="T103" s="193"/>
      <c r="U103" s="193"/>
      <c r="V103" s="195"/>
      <c r="W103" s="195"/>
      <c r="X103" s="195"/>
      <c r="Y103" s="195"/>
      <c r="Z103" s="197"/>
      <c r="AA103" s="199"/>
      <c r="AB103" s="201"/>
      <c r="AC103" s="199"/>
      <c r="AD103" s="191"/>
      <c r="AE103" s="41">
        <v>25</v>
      </c>
      <c r="AF103" s="45">
        <v>900000</v>
      </c>
      <c r="AG103" s="41" t="s">
        <v>75</v>
      </c>
    </row>
    <row r="104" spans="1:33" s="74" customFormat="1" ht="24">
      <c r="A104" s="215"/>
      <c r="B104" s="76">
        <v>83610202</v>
      </c>
      <c r="C104" s="77" t="s">
        <v>142</v>
      </c>
      <c r="D104" s="77" t="s">
        <v>143</v>
      </c>
      <c r="E104" s="217"/>
      <c r="F104" s="41">
        <v>20</v>
      </c>
      <c r="G104" s="76">
        <v>4</v>
      </c>
      <c r="H104" s="44">
        <f t="shared" si="9"/>
        <v>80</v>
      </c>
      <c r="I104" s="219"/>
      <c r="J104" s="221"/>
      <c r="K104" s="221"/>
      <c r="L104" s="213"/>
      <c r="M104" s="213"/>
      <c r="N104" s="221"/>
      <c r="O104" s="65" t="s">
        <v>63</v>
      </c>
      <c r="P104" s="223"/>
      <c r="Q104" s="223"/>
      <c r="R104" s="182"/>
      <c r="S104" s="193"/>
      <c r="T104" s="193"/>
      <c r="U104" s="193"/>
      <c r="V104" s="195"/>
      <c r="W104" s="195"/>
      <c r="X104" s="195"/>
      <c r="Y104" s="195"/>
      <c r="Z104" s="197"/>
      <c r="AA104" s="199"/>
      <c r="AB104" s="201"/>
      <c r="AC104" s="199"/>
      <c r="AD104" s="191"/>
      <c r="AE104" s="41">
        <v>25</v>
      </c>
      <c r="AF104" s="45">
        <v>900000</v>
      </c>
      <c r="AG104" s="41" t="s">
        <v>75</v>
      </c>
    </row>
    <row r="105" spans="1:33" s="81" customFormat="1" ht="33.75" customHeight="1">
      <c r="A105" s="155">
        <v>10</v>
      </c>
      <c r="B105" s="47">
        <v>94150083</v>
      </c>
      <c r="C105" s="78" t="s">
        <v>152</v>
      </c>
      <c r="D105" s="79" t="s">
        <v>153</v>
      </c>
      <c r="E105" s="157" t="s">
        <v>49</v>
      </c>
      <c r="F105" s="47">
        <v>15</v>
      </c>
      <c r="G105" s="50">
        <v>4</v>
      </c>
      <c r="H105" s="50">
        <f>F105*G105</f>
        <v>60</v>
      </c>
      <c r="I105" s="159" t="s">
        <v>50</v>
      </c>
      <c r="J105" s="161">
        <v>44962</v>
      </c>
      <c r="K105" s="161">
        <v>45260</v>
      </c>
      <c r="L105" s="164">
        <v>38500</v>
      </c>
      <c r="M105" s="171">
        <f>AD105</f>
        <v>30800000</v>
      </c>
      <c r="N105" s="172" t="s">
        <v>154</v>
      </c>
      <c r="O105" s="173" t="s">
        <v>64</v>
      </c>
      <c r="P105" s="185" t="s">
        <v>155</v>
      </c>
      <c r="Q105" s="186" t="s">
        <v>156</v>
      </c>
      <c r="R105" s="187"/>
      <c r="S105" s="178">
        <v>56.38</v>
      </c>
      <c r="T105" s="179"/>
      <c r="U105" s="179"/>
      <c r="V105" s="170">
        <v>13733</v>
      </c>
      <c r="W105" s="170">
        <v>85615</v>
      </c>
      <c r="X105" s="180" t="s">
        <v>157</v>
      </c>
      <c r="Y105" s="170"/>
      <c r="Z105" s="184">
        <v>200</v>
      </c>
      <c r="AA105" s="174">
        <v>4</v>
      </c>
      <c r="AB105" s="175">
        <f>Z105*AA105</f>
        <v>800</v>
      </c>
      <c r="AC105" s="176">
        <f>L105</f>
        <v>38500</v>
      </c>
      <c r="AD105" s="177">
        <f>AB105*AC105</f>
        <v>30800000</v>
      </c>
      <c r="AE105" s="47">
        <v>25</v>
      </c>
      <c r="AF105" s="80">
        <v>600000</v>
      </c>
      <c r="AG105" s="47" t="s">
        <v>75</v>
      </c>
    </row>
    <row r="106" spans="1:33" s="81" customFormat="1" ht="33.75" customHeight="1">
      <c r="A106" s="155"/>
      <c r="B106" s="47">
        <v>41311338</v>
      </c>
      <c r="C106" s="78" t="s">
        <v>158</v>
      </c>
      <c r="D106" s="79" t="s">
        <v>153</v>
      </c>
      <c r="E106" s="157"/>
      <c r="F106" s="47">
        <v>10</v>
      </c>
      <c r="G106" s="50">
        <v>4</v>
      </c>
      <c r="H106" s="50">
        <f t="shared" si="9"/>
        <v>40</v>
      </c>
      <c r="I106" s="159"/>
      <c r="J106" s="162"/>
      <c r="K106" s="162"/>
      <c r="L106" s="164"/>
      <c r="M106" s="165"/>
      <c r="N106" s="172"/>
      <c r="O106" s="173"/>
      <c r="P106" s="138"/>
      <c r="Q106" s="186"/>
      <c r="R106" s="187"/>
      <c r="S106" s="178"/>
      <c r="T106" s="179"/>
      <c r="U106" s="179"/>
      <c r="V106" s="170"/>
      <c r="W106" s="170"/>
      <c r="X106" s="180"/>
      <c r="Y106" s="170"/>
      <c r="Z106" s="184"/>
      <c r="AA106" s="174"/>
      <c r="AB106" s="153"/>
      <c r="AC106" s="174"/>
      <c r="AD106" s="177"/>
      <c r="AE106" s="47">
        <v>25</v>
      </c>
      <c r="AF106" s="80">
        <v>700000</v>
      </c>
      <c r="AG106" s="47" t="s">
        <v>75</v>
      </c>
    </row>
    <row r="107" spans="1:33" s="81" customFormat="1" ht="33.75" customHeight="1">
      <c r="A107" s="155"/>
      <c r="B107" s="47">
        <v>83420234</v>
      </c>
      <c r="C107" s="82" t="s">
        <v>159</v>
      </c>
      <c r="D107" s="83" t="s">
        <v>153</v>
      </c>
      <c r="E107" s="157"/>
      <c r="F107" s="47">
        <v>10</v>
      </c>
      <c r="G107" s="50">
        <v>4</v>
      </c>
      <c r="H107" s="50">
        <f t="shared" si="9"/>
        <v>40</v>
      </c>
      <c r="I107" s="159"/>
      <c r="J107" s="162"/>
      <c r="K107" s="162"/>
      <c r="L107" s="164"/>
      <c r="M107" s="165"/>
      <c r="N107" s="172"/>
      <c r="O107" s="173"/>
      <c r="P107" s="138"/>
      <c r="Q107" s="186"/>
      <c r="R107" s="187"/>
      <c r="S107" s="178"/>
      <c r="T107" s="179"/>
      <c r="U107" s="179"/>
      <c r="V107" s="170"/>
      <c r="W107" s="170"/>
      <c r="X107" s="180"/>
      <c r="Y107" s="170"/>
      <c r="Z107" s="184"/>
      <c r="AA107" s="174"/>
      <c r="AB107" s="153"/>
      <c r="AC107" s="174"/>
      <c r="AD107" s="177"/>
      <c r="AE107" s="47">
        <v>25</v>
      </c>
      <c r="AF107" s="80">
        <v>700000</v>
      </c>
      <c r="AG107" s="47" t="s">
        <v>75</v>
      </c>
    </row>
    <row r="108" spans="1:33" s="81" customFormat="1" ht="33.75" customHeight="1">
      <c r="A108" s="155"/>
      <c r="B108" s="47">
        <v>83420235</v>
      </c>
      <c r="C108" s="78" t="s">
        <v>160</v>
      </c>
      <c r="D108" s="79" t="s">
        <v>153</v>
      </c>
      <c r="E108" s="157"/>
      <c r="F108" s="47">
        <v>10</v>
      </c>
      <c r="G108" s="50">
        <v>4</v>
      </c>
      <c r="H108" s="50">
        <f>F108*G108</f>
        <v>40</v>
      </c>
      <c r="I108" s="159"/>
      <c r="J108" s="162"/>
      <c r="K108" s="162"/>
      <c r="L108" s="164"/>
      <c r="M108" s="165"/>
      <c r="N108" s="172"/>
      <c r="O108" s="173"/>
      <c r="P108" s="138"/>
      <c r="Q108" s="186"/>
      <c r="R108" s="187"/>
      <c r="S108" s="178"/>
      <c r="T108" s="179"/>
      <c r="U108" s="179"/>
      <c r="V108" s="170"/>
      <c r="W108" s="170"/>
      <c r="X108" s="180"/>
      <c r="Y108" s="170"/>
      <c r="Z108" s="184"/>
      <c r="AA108" s="174"/>
      <c r="AB108" s="153"/>
      <c r="AC108" s="174"/>
      <c r="AD108" s="177"/>
      <c r="AE108" s="47">
        <v>25</v>
      </c>
      <c r="AF108" s="80">
        <v>700000</v>
      </c>
      <c r="AG108" s="47" t="s">
        <v>75</v>
      </c>
    </row>
    <row r="109" spans="1:33" s="81" customFormat="1" ht="33.75" customHeight="1">
      <c r="A109" s="155"/>
      <c r="B109" s="47">
        <v>94150083</v>
      </c>
      <c r="C109" s="78" t="s">
        <v>152</v>
      </c>
      <c r="D109" s="79" t="s">
        <v>153</v>
      </c>
      <c r="E109" s="157"/>
      <c r="F109" s="47">
        <v>15</v>
      </c>
      <c r="G109" s="50">
        <v>4</v>
      </c>
      <c r="H109" s="50">
        <f>F109*G109</f>
        <v>60</v>
      </c>
      <c r="I109" s="159"/>
      <c r="J109" s="162"/>
      <c r="K109" s="162"/>
      <c r="L109" s="164"/>
      <c r="M109" s="165"/>
      <c r="N109" s="172"/>
      <c r="O109" s="172" t="s">
        <v>121</v>
      </c>
      <c r="P109" s="138"/>
      <c r="Q109" s="186"/>
      <c r="R109" s="187"/>
      <c r="S109" s="178"/>
      <c r="T109" s="179"/>
      <c r="U109" s="179"/>
      <c r="V109" s="170"/>
      <c r="W109" s="170"/>
      <c r="X109" s="180"/>
      <c r="Y109" s="170"/>
      <c r="Z109" s="184"/>
      <c r="AA109" s="174"/>
      <c r="AB109" s="153"/>
      <c r="AC109" s="174"/>
      <c r="AD109" s="177"/>
      <c r="AE109" s="47">
        <v>25</v>
      </c>
      <c r="AF109" s="80">
        <v>700000</v>
      </c>
      <c r="AG109" s="47" t="s">
        <v>75</v>
      </c>
    </row>
    <row r="110" spans="1:33" s="81" customFormat="1" ht="33.75" customHeight="1">
      <c r="A110" s="155"/>
      <c r="B110" s="47">
        <v>41311338</v>
      </c>
      <c r="C110" s="78" t="s">
        <v>158</v>
      </c>
      <c r="D110" s="79" t="s">
        <v>153</v>
      </c>
      <c r="E110" s="157"/>
      <c r="F110" s="47">
        <v>10</v>
      </c>
      <c r="G110" s="50">
        <v>4</v>
      </c>
      <c r="H110" s="50">
        <f t="shared" ref="H110:H111" si="10">F110*G110</f>
        <v>40</v>
      </c>
      <c r="I110" s="159"/>
      <c r="J110" s="162"/>
      <c r="K110" s="162"/>
      <c r="L110" s="164"/>
      <c r="M110" s="165"/>
      <c r="N110" s="172"/>
      <c r="O110" s="172"/>
      <c r="P110" s="138"/>
      <c r="Q110" s="186"/>
      <c r="R110" s="187"/>
      <c r="S110" s="178"/>
      <c r="T110" s="179"/>
      <c r="U110" s="179"/>
      <c r="V110" s="170"/>
      <c r="W110" s="170"/>
      <c r="X110" s="180"/>
      <c r="Y110" s="170"/>
      <c r="Z110" s="184"/>
      <c r="AA110" s="174"/>
      <c r="AB110" s="153"/>
      <c r="AC110" s="174"/>
      <c r="AD110" s="177"/>
      <c r="AE110" s="47">
        <v>25</v>
      </c>
      <c r="AF110" s="80">
        <v>700000</v>
      </c>
      <c r="AG110" s="47" t="s">
        <v>75</v>
      </c>
    </row>
    <row r="111" spans="1:33" s="81" customFormat="1" ht="33.75" customHeight="1">
      <c r="A111" s="155"/>
      <c r="B111" s="47">
        <v>83420234</v>
      </c>
      <c r="C111" s="82" t="s">
        <v>159</v>
      </c>
      <c r="D111" s="83" t="s">
        <v>153</v>
      </c>
      <c r="E111" s="157"/>
      <c r="F111" s="47">
        <v>10</v>
      </c>
      <c r="G111" s="50">
        <v>4</v>
      </c>
      <c r="H111" s="50">
        <f t="shared" si="10"/>
        <v>40</v>
      </c>
      <c r="I111" s="159"/>
      <c r="J111" s="162"/>
      <c r="K111" s="162"/>
      <c r="L111" s="164"/>
      <c r="M111" s="165"/>
      <c r="N111" s="172"/>
      <c r="O111" s="172"/>
      <c r="P111" s="138"/>
      <c r="Q111" s="186"/>
      <c r="R111" s="187"/>
      <c r="S111" s="178"/>
      <c r="T111" s="179"/>
      <c r="U111" s="179"/>
      <c r="V111" s="170"/>
      <c r="W111" s="170"/>
      <c r="X111" s="180"/>
      <c r="Y111" s="170"/>
      <c r="Z111" s="184"/>
      <c r="AA111" s="174"/>
      <c r="AB111" s="153"/>
      <c r="AC111" s="174"/>
      <c r="AD111" s="177"/>
      <c r="AE111" s="47">
        <v>25</v>
      </c>
      <c r="AF111" s="80">
        <v>700000</v>
      </c>
      <c r="AG111" s="47" t="s">
        <v>75</v>
      </c>
    </row>
    <row r="112" spans="1:33" s="81" customFormat="1" ht="33.75" customHeight="1">
      <c r="A112" s="155"/>
      <c r="B112" s="47">
        <v>83420235</v>
      </c>
      <c r="C112" s="78" t="s">
        <v>160</v>
      </c>
      <c r="D112" s="79" t="s">
        <v>153</v>
      </c>
      <c r="E112" s="157"/>
      <c r="F112" s="47">
        <v>10</v>
      </c>
      <c r="G112" s="50">
        <v>4</v>
      </c>
      <c r="H112" s="50">
        <f>F112*G112</f>
        <v>40</v>
      </c>
      <c r="I112" s="159"/>
      <c r="J112" s="162"/>
      <c r="K112" s="162"/>
      <c r="L112" s="164"/>
      <c r="M112" s="165"/>
      <c r="N112" s="172"/>
      <c r="O112" s="172"/>
      <c r="P112" s="138"/>
      <c r="Q112" s="186"/>
      <c r="R112" s="187"/>
      <c r="S112" s="178"/>
      <c r="T112" s="179"/>
      <c r="U112" s="179"/>
      <c r="V112" s="170"/>
      <c r="W112" s="170"/>
      <c r="X112" s="180"/>
      <c r="Y112" s="170"/>
      <c r="Z112" s="184"/>
      <c r="AA112" s="174"/>
      <c r="AB112" s="153"/>
      <c r="AC112" s="174"/>
      <c r="AD112" s="177"/>
      <c r="AE112" s="47">
        <v>25</v>
      </c>
      <c r="AF112" s="80">
        <v>700000</v>
      </c>
      <c r="AG112" s="47" t="s">
        <v>75</v>
      </c>
    </row>
    <row r="113" spans="1:33" s="81" customFormat="1" ht="33.75" customHeight="1">
      <c r="A113" s="155"/>
      <c r="B113" s="47">
        <v>94150083</v>
      </c>
      <c r="C113" s="78" t="s">
        <v>152</v>
      </c>
      <c r="D113" s="79" t="s">
        <v>153</v>
      </c>
      <c r="E113" s="157"/>
      <c r="F113" s="47">
        <v>15</v>
      </c>
      <c r="G113" s="50">
        <v>4</v>
      </c>
      <c r="H113" s="50">
        <f>F113*G113</f>
        <v>60</v>
      </c>
      <c r="I113" s="159"/>
      <c r="J113" s="162"/>
      <c r="K113" s="162"/>
      <c r="L113" s="164"/>
      <c r="M113" s="165"/>
      <c r="N113" s="172"/>
      <c r="O113" s="172" t="s">
        <v>52</v>
      </c>
      <c r="P113" s="138"/>
      <c r="Q113" s="186"/>
      <c r="R113" s="187"/>
      <c r="S113" s="178"/>
      <c r="T113" s="179"/>
      <c r="U113" s="179"/>
      <c r="V113" s="170"/>
      <c r="W113" s="170"/>
      <c r="X113" s="180"/>
      <c r="Y113" s="170"/>
      <c r="Z113" s="184"/>
      <c r="AA113" s="174"/>
      <c r="AB113" s="153"/>
      <c r="AC113" s="174"/>
      <c r="AD113" s="177"/>
      <c r="AE113" s="47">
        <v>25</v>
      </c>
      <c r="AF113" s="80">
        <v>700000</v>
      </c>
      <c r="AG113" s="47" t="s">
        <v>75</v>
      </c>
    </row>
    <row r="114" spans="1:33" s="81" customFormat="1" ht="33.75" customHeight="1">
      <c r="A114" s="155"/>
      <c r="B114" s="47">
        <v>41311338</v>
      </c>
      <c r="C114" s="78" t="s">
        <v>158</v>
      </c>
      <c r="D114" s="79" t="s">
        <v>153</v>
      </c>
      <c r="E114" s="157"/>
      <c r="F114" s="47">
        <v>10</v>
      </c>
      <c r="G114" s="50">
        <v>4</v>
      </c>
      <c r="H114" s="50">
        <f t="shared" ref="H114" si="11">F114*G114</f>
        <v>40</v>
      </c>
      <c r="I114" s="159"/>
      <c r="J114" s="162"/>
      <c r="K114" s="162"/>
      <c r="L114" s="164"/>
      <c r="M114" s="165"/>
      <c r="N114" s="172"/>
      <c r="O114" s="172"/>
      <c r="P114" s="138"/>
      <c r="Q114" s="186"/>
      <c r="R114" s="187"/>
      <c r="S114" s="178"/>
      <c r="T114" s="179"/>
      <c r="U114" s="179"/>
      <c r="V114" s="170"/>
      <c r="W114" s="170"/>
      <c r="X114" s="180"/>
      <c r="Y114" s="170"/>
      <c r="Z114" s="184"/>
      <c r="AA114" s="174"/>
      <c r="AB114" s="153"/>
      <c r="AC114" s="174"/>
      <c r="AD114" s="177"/>
      <c r="AE114" s="47">
        <v>25</v>
      </c>
      <c r="AF114" s="80">
        <v>700000</v>
      </c>
      <c r="AG114" s="47" t="s">
        <v>75</v>
      </c>
    </row>
    <row r="115" spans="1:33" s="81" customFormat="1" ht="33.75" customHeight="1">
      <c r="A115" s="146">
        <v>11</v>
      </c>
      <c r="B115" s="66">
        <v>13530036</v>
      </c>
      <c r="C115" s="84" t="s">
        <v>161</v>
      </c>
      <c r="D115" s="85" t="s">
        <v>162</v>
      </c>
      <c r="E115" s="147" t="s">
        <v>49</v>
      </c>
      <c r="F115" s="66">
        <v>12</v>
      </c>
      <c r="G115" s="70">
        <v>4</v>
      </c>
      <c r="H115" s="70">
        <f>F115*G115</f>
        <v>48</v>
      </c>
      <c r="I115" s="148" t="s">
        <v>50</v>
      </c>
      <c r="J115" s="149">
        <v>44962</v>
      </c>
      <c r="K115" s="149">
        <v>45260</v>
      </c>
      <c r="L115" s="129">
        <v>38500</v>
      </c>
      <c r="M115" s="130">
        <f>AD115</f>
        <v>30800000</v>
      </c>
      <c r="N115" s="132" t="s">
        <v>163</v>
      </c>
      <c r="O115" s="133" t="s">
        <v>52</v>
      </c>
      <c r="P115" s="135" t="s">
        <v>164</v>
      </c>
      <c r="Q115" s="137" t="s">
        <v>165</v>
      </c>
      <c r="R115" s="168"/>
      <c r="S115" s="127"/>
      <c r="T115" s="128"/>
      <c r="U115" s="128"/>
      <c r="V115" s="120">
        <v>13736</v>
      </c>
      <c r="W115" s="120">
        <v>123766</v>
      </c>
      <c r="X115" s="120" t="s">
        <v>166</v>
      </c>
      <c r="Y115" s="120"/>
      <c r="Z115" s="121">
        <v>200</v>
      </c>
      <c r="AA115" s="122">
        <v>4</v>
      </c>
      <c r="AB115" s="123">
        <f>Z115*AA115</f>
        <v>800</v>
      </c>
      <c r="AC115" s="125">
        <f>L115</f>
        <v>38500</v>
      </c>
      <c r="AD115" s="117">
        <f>AB115*AC115</f>
        <v>30800000</v>
      </c>
      <c r="AE115" s="66">
        <v>25</v>
      </c>
      <c r="AF115" s="71">
        <v>300000</v>
      </c>
      <c r="AG115" s="66" t="s">
        <v>86</v>
      </c>
    </row>
    <row r="116" spans="1:33" s="81" customFormat="1" ht="33.75" customHeight="1">
      <c r="A116" s="146"/>
      <c r="B116" s="66">
        <v>21730067</v>
      </c>
      <c r="C116" s="84" t="s">
        <v>167</v>
      </c>
      <c r="D116" s="85" t="s">
        <v>168</v>
      </c>
      <c r="E116" s="147"/>
      <c r="F116" s="66">
        <v>10</v>
      </c>
      <c r="G116" s="70">
        <v>4</v>
      </c>
      <c r="H116" s="70">
        <f t="shared" ref="H116:H117" si="12">F116*G116</f>
        <v>40</v>
      </c>
      <c r="I116" s="148"/>
      <c r="J116" s="150"/>
      <c r="K116" s="150"/>
      <c r="L116" s="129"/>
      <c r="M116" s="131"/>
      <c r="N116" s="132"/>
      <c r="O116" s="134"/>
      <c r="P116" s="136"/>
      <c r="Q116" s="137"/>
      <c r="R116" s="168"/>
      <c r="S116" s="127"/>
      <c r="T116" s="128"/>
      <c r="U116" s="128"/>
      <c r="V116" s="120"/>
      <c r="W116" s="120"/>
      <c r="X116" s="120"/>
      <c r="Y116" s="120"/>
      <c r="Z116" s="121"/>
      <c r="AA116" s="122"/>
      <c r="AB116" s="124"/>
      <c r="AC116" s="122"/>
      <c r="AD116" s="117"/>
      <c r="AE116" s="66">
        <v>25</v>
      </c>
      <c r="AF116" s="71">
        <v>300000</v>
      </c>
      <c r="AG116" s="66" t="s">
        <v>86</v>
      </c>
    </row>
    <row r="117" spans="1:33" s="81" customFormat="1" ht="33.75" customHeight="1">
      <c r="A117" s="146"/>
      <c r="B117" s="66">
        <v>13410564</v>
      </c>
      <c r="C117" s="86" t="s">
        <v>169</v>
      </c>
      <c r="D117" s="87" t="s">
        <v>170</v>
      </c>
      <c r="E117" s="147"/>
      <c r="F117" s="66">
        <v>15</v>
      </c>
      <c r="G117" s="70">
        <v>4</v>
      </c>
      <c r="H117" s="70">
        <f t="shared" si="12"/>
        <v>60</v>
      </c>
      <c r="I117" s="148"/>
      <c r="J117" s="150"/>
      <c r="K117" s="150"/>
      <c r="L117" s="129"/>
      <c r="M117" s="131"/>
      <c r="N117" s="132"/>
      <c r="O117" s="134"/>
      <c r="P117" s="136"/>
      <c r="Q117" s="137"/>
      <c r="R117" s="168"/>
      <c r="S117" s="127"/>
      <c r="T117" s="128"/>
      <c r="U117" s="128"/>
      <c r="V117" s="120"/>
      <c r="W117" s="120"/>
      <c r="X117" s="120"/>
      <c r="Y117" s="120"/>
      <c r="Z117" s="121"/>
      <c r="AA117" s="122"/>
      <c r="AB117" s="124"/>
      <c r="AC117" s="122"/>
      <c r="AD117" s="117"/>
      <c r="AE117" s="66">
        <v>25</v>
      </c>
      <c r="AF117" s="71">
        <v>300000</v>
      </c>
      <c r="AG117" s="66" t="s">
        <v>86</v>
      </c>
    </row>
    <row r="118" spans="1:33" s="81" customFormat="1" ht="33.75" customHeight="1">
      <c r="A118" s="146"/>
      <c r="B118" s="66">
        <v>13530036</v>
      </c>
      <c r="C118" s="84" t="s">
        <v>161</v>
      </c>
      <c r="D118" s="85" t="s">
        <v>162</v>
      </c>
      <c r="E118" s="147"/>
      <c r="F118" s="66">
        <v>12</v>
      </c>
      <c r="G118" s="70">
        <v>4</v>
      </c>
      <c r="H118" s="70">
        <f>F118*G118</f>
        <v>48</v>
      </c>
      <c r="I118" s="148"/>
      <c r="J118" s="150"/>
      <c r="K118" s="150"/>
      <c r="L118" s="129"/>
      <c r="M118" s="131"/>
      <c r="N118" s="132"/>
      <c r="O118" s="134"/>
      <c r="P118" s="136"/>
      <c r="Q118" s="137"/>
      <c r="R118" s="168"/>
      <c r="S118" s="127"/>
      <c r="T118" s="128"/>
      <c r="U118" s="128"/>
      <c r="V118" s="120"/>
      <c r="W118" s="120"/>
      <c r="X118" s="120"/>
      <c r="Y118" s="120"/>
      <c r="Z118" s="121"/>
      <c r="AA118" s="122"/>
      <c r="AB118" s="124"/>
      <c r="AC118" s="122"/>
      <c r="AD118" s="117"/>
      <c r="AE118" s="66">
        <v>25</v>
      </c>
      <c r="AF118" s="71">
        <v>300000</v>
      </c>
      <c r="AG118" s="66" t="s">
        <v>86</v>
      </c>
    </row>
    <row r="119" spans="1:33" s="81" customFormat="1" ht="33.75" customHeight="1">
      <c r="A119" s="146"/>
      <c r="B119" s="66">
        <v>21730067</v>
      </c>
      <c r="C119" s="84" t="s">
        <v>167</v>
      </c>
      <c r="D119" s="85" t="s">
        <v>168</v>
      </c>
      <c r="E119" s="147"/>
      <c r="F119" s="66">
        <v>10</v>
      </c>
      <c r="G119" s="70">
        <v>4</v>
      </c>
      <c r="H119" s="70">
        <f t="shared" ref="H119:H120" si="13">F119*G119</f>
        <v>40</v>
      </c>
      <c r="I119" s="148"/>
      <c r="J119" s="150"/>
      <c r="K119" s="150"/>
      <c r="L119" s="129"/>
      <c r="M119" s="131"/>
      <c r="N119" s="132"/>
      <c r="O119" s="134"/>
      <c r="P119" s="136"/>
      <c r="Q119" s="137"/>
      <c r="R119" s="168"/>
      <c r="S119" s="127"/>
      <c r="T119" s="128"/>
      <c r="U119" s="128"/>
      <c r="V119" s="120"/>
      <c r="W119" s="120"/>
      <c r="X119" s="120"/>
      <c r="Y119" s="120"/>
      <c r="Z119" s="121"/>
      <c r="AA119" s="122"/>
      <c r="AB119" s="124"/>
      <c r="AC119" s="122"/>
      <c r="AD119" s="117"/>
      <c r="AE119" s="66">
        <v>25</v>
      </c>
      <c r="AF119" s="71">
        <v>300000</v>
      </c>
      <c r="AG119" s="66" t="s">
        <v>86</v>
      </c>
    </row>
    <row r="120" spans="1:33" s="81" customFormat="1" ht="33.75" customHeight="1">
      <c r="A120" s="146"/>
      <c r="B120" s="66">
        <v>13410564</v>
      </c>
      <c r="C120" s="86" t="s">
        <v>169</v>
      </c>
      <c r="D120" s="87" t="s">
        <v>170</v>
      </c>
      <c r="E120" s="147"/>
      <c r="F120" s="66">
        <v>15</v>
      </c>
      <c r="G120" s="70">
        <v>4</v>
      </c>
      <c r="H120" s="70">
        <f t="shared" si="13"/>
        <v>60</v>
      </c>
      <c r="I120" s="148"/>
      <c r="J120" s="150"/>
      <c r="K120" s="150"/>
      <c r="L120" s="129"/>
      <c r="M120" s="131"/>
      <c r="N120" s="132"/>
      <c r="O120" s="169"/>
      <c r="P120" s="136"/>
      <c r="Q120" s="137"/>
      <c r="R120" s="168"/>
      <c r="S120" s="127"/>
      <c r="T120" s="128"/>
      <c r="U120" s="128"/>
      <c r="V120" s="120"/>
      <c r="W120" s="120"/>
      <c r="X120" s="120"/>
      <c r="Y120" s="120"/>
      <c r="Z120" s="121"/>
      <c r="AA120" s="122"/>
      <c r="AB120" s="124"/>
      <c r="AC120" s="122"/>
      <c r="AD120" s="117"/>
      <c r="AE120" s="66">
        <v>25</v>
      </c>
      <c r="AF120" s="71">
        <v>300000</v>
      </c>
      <c r="AG120" s="66" t="s">
        <v>86</v>
      </c>
    </row>
    <row r="121" spans="1:33" s="81" customFormat="1" ht="33.75" customHeight="1">
      <c r="A121" s="146"/>
      <c r="B121" s="66">
        <v>13530036</v>
      </c>
      <c r="C121" s="84" t="s">
        <v>161</v>
      </c>
      <c r="D121" s="85" t="s">
        <v>162</v>
      </c>
      <c r="E121" s="147"/>
      <c r="F121" s="66">
        <v>12</v>
      </c>
      <c r="G121" s="70">
        <v>4</v>
      </c>
      <c r="H121" s="70">
        <f>F121*G121</f>
        <v>48</v>
      </c>
      <c r="I121" s="148"/>
      <c r="J121" s="150"/>
      <c r="K121" s="150"/>
      <c r="L121" s="129"/>
      <c r="M121" s="131"/>
      <c r="N121" s="132"/>
      <c r="O121" s="118" t="s">
        <v>90</v>
      </c>
      <c r="P121" s="136"/>
      <c r="Q121" s="137"/>
      <c r="R121" s="168"/>
      <c r="S121" s="127"/>
      <c r="T121" s="128"/>
      <c r="U121" s="128"/>
      <c r="V121" s="120"/>
      <c r="W121" s="120"/>
      <c r="X121" s="120"/>
      <c r="Y121" s="120"/>
      <c r="Z121" s="121"/>
      <c r="AA121" s="122"/>
      <c r="AB121" s="124"/>
      <c r="AC121" s="122"/>
      <c r="AD121" s="117"/>
      <c r="AE121" s="66">
        <v>25</v>
      </c>
      <c r="AF121" s="71">
        <v>300000</v>
      </c>
      <c r="AG121" s="66" t="s">
        <v>86</v>
      </c>
    </row>
    <row r="122" spans="1:33" s="81" customFormat="1" ht="33.75" customHeight="1">
      <c r="A122" s="146"/>
      <c r="B122" s="66">
        <v>21730067</v>
      </c>
      <c r="C122" s="84" t="s">
        <v>167</v>
      </c>
      <c r="D122" s="85" t="s">
        <v>168</v>
      </c>
      <c r="E122" s="147"/>
      <c r="F122" s="66">
        <v>10</v>
      </c>
      <c r="G122" s="70">
        <v>4</v>
      </c>
      <c r="H122" s="70">
        <f t="shared" ref="H122:H123" si="14">F122*G122</f>
        <v>40</v>
      </c>
      <c r="I122" s="148"/>
      <c r="J122" s="150"/>
      <c r="K122" s="150"/>
      <c r="L122" s="129"/>
      <c r="M122" s="131"/>
      <c r="N122" s="132"/>
      <c r="O122" s="119"/>
      <c r="P122" s="136"/>
      <c r="Q122" s="137"/>
      <c r="R122" s="168"/>
      <c r="S122" s="127"/>
      <c r="T122" s="128"/>
      <c r="U122" s="128"/>
      <c r="V122" s="120"/>
      <c r="W122" s="120"/>
      <c r="X122" s="120"/>
      <c r="Y122" s="120"/>
      <c r="Z122" s="121"/>
      <c r="AA122" s="122"/>
      <c r="AB122" s="124"/>
      <c r="AC122" s="122"/>
      <c r="AD122" s="117"/>
      <c r="AE122" s="66">
        <v>25</v>
      </c>
      <c r="AF122" s="71">
        <v>300000</v>
      </c>
      <c r="AG122" s="66" t="s">
        <v>86</v>
      </c>
    </row>
    <row r="123" spans="1:33" s="81" customFormat="1" ht="33.75" customHeight="1">
      <c r="A123" s="146"/>
      <c r="B123" s="66">
        <v>13410564</v>
      </c>
      <c r="C123" s="86" t="s">
        <v>169</v>
      </c>
      <c r="D123" s="87" t="s">
        <v>170</v>
      </c>
      <c r="E123" s="147"/>
      <c r="F123" s="66">
        <v>15</v>
      </c>
      <c r="G123" s="70">
        <v>4</v>
      </c>
      <c r="H123" s="70">
        <f t="shared" si="14"/>
        <v>60</v>
      </c>
      <c r="I123" s="148"/>
      <c r="J123" s="150"/>
      <c r="K123" s="150"/>
      <c r="L123" s="129"/>
      <c r="M123" s="131"/>
      <c r="N123" s="132"/>
      <c r="O123" s="119"/>
      <c r="P123" s="136"/>
      <c r="Q123" s="137"/>
      <c r="R123" s="168"/>
      <c r="S123" s="127"/>
      <c r="T123" s="128"/>
      <c r="U123" s="128"/>
      <c r="V123" s="120"/>
      <c r="W123" s="120"/>
      <c r="X123" s="120"/>
      <c r="Y123" s="120"/>
      <c r="Z123" s="121"/>
      <c r="AA123" s="122"/>
      <c r="AB123" s="124"/>
      <c r="AC123" s="122"/>
      <c r="AD123" s="117"/>
      <c r="AE123" s="66">
        <v>25</v>
      </c>
      <c r="AF123" s="71">
        <v>300000</v>
      </c>
      <c r="AG123" s="66" t="s">
        <v>86</v>
      </c>
    </row>
    <row r="124" spans="1:33" s="81" customFormat="1" ht="33.75" customHeight="1">
      <c r="A124" s="146"/>
      <c r="B124" s="66">
        <v>13530036</v>
      </c>
      <c r="C124" s="84" t="s">
        <v>161</v>
      </c>
      <c r="D124" s="85" t="s">
        <v>162</v>
      </c>
      <c r="E124" s="147"/>
      <c r="F124" s="66">
        <v>12</v>
      </c>
      <c r="G124" s="70">
        <v>4</v>
      </c>
      <c r="H124" s="70">
        <f>F124*G124</f>
        <v>48</v>
      </c>
      <c r="I124" s="148"/>
      <c r="J124" s="150"/>
      <c r="K124" s="150"/>
      <c r="L124" s="129"/>
      <c r="M124" s="131"/>
      <c r="N124" s="132"/>
      <c r="O124" s="119"/>
      <c r="P124" s="136"/>
      <c r="Q124" s="137"/>
      <c r="R124" s="168"/>
      <c r="S124" s="127"/>
      <c r="T124" s="128"/>
      <c r="U124" s="128"/>
      <c r="V124" s="120"/>
      <c r="W124" s="120"/>
      <c r="X124" s="120"/>
      <c r="Y124" s="120"/>
      <c r="Z124" s="121"/>
      <c r="AA124" s="122"/>
      <c r="AB124" s="124"/>
      <c r="AC124" s="122"/>
      <c r="AD124" s="117"/>
      <c r="AE124" s="66">
        <v>25</v>
      </c>
      <c r="AF124" s="71">
        <v>300000</v>
      </c>
      <c r="AG124" s="66" t="s">
        <v>86</v>
      </c>
    </row>
    <row r="125" spans="1:33" s="81" customFormat="1" ht="33.75" customHeight="1">
      <c r="A125" s="155">
        <v>12</v>
      </c>
      <c r="B125" s="47">
        <v>83830302</v>
      </c>
      <c r="C125" s="82" t="s">
        <v>171</v>
      </c>
      <c r="D125" s="83" t="s">
        <v>172</v>
      </c>
      <c r="E125" s="157" t="s">
        <v>68</v>
      </c>
      <c r="F125" s="47">
        <v>10</v>
      </c>
      <c r="G125" s="50">
        <v>4</v>
      </c>
      <c r="H125" s="50">
        <v>40</v>
      </c>
      <c r="I125" s="159" t="s">
        <v>50</v>
      </c>
      <c r="J125" s="161">
        <v>44713</v>
      </c>
      <c r="K125" s="161">
        <v>44895</v>
      </c>
      <c r="L125" s="164">
        <v>4635000</v>
      </c>
      <c r="M125" s="165">
        <f>AD125</f>
        <v>27810000</v>
      </c>
      <c r="N125" s="145" t="s">
        <v>173</v>
      </c>
      <c r="O125" s="145"/>
      <c r="P125" s="138" t="s">
        <v>174</v>
      </c>
      <c r="Q125" s="138" t="s">
        <v>175</v>
      </c>
      <c r="R125" s="138"/>
      <c r="S125" s="153"/>
      <c r="T125" s="153"/>
      <c r="U125" s="153"/>
      <c r="V125" s="151">
        <v>13741</v>
      </c>
      <c r="W125" s="151" t="s">
        <v>55</v>
      </c>
      <c r="X125" s="151"/>
      <c r="Y125" s="151"/>
      <c r="Z125" s="138">
        <v>122</v>
      </c>
      <c r="AA125" s="138">
        <v>4</v>
      </c>
      <c r="AB125" s="138">
        <v>6</v>
      </c>
      <c r="AC125" s="140">
        <v>4635000</v>
      </c>
      <c r="AD125" s="142">
        <f>AC125*AB125</f>
        <v>27810000</v>
      </c>
      <c r="AE125" s="47">
        <v>25</v>
      </c>
      <c r="AF125" s="80">
        <v>750000</v>
      </c>
      <c r="AG125" s="47" t="s">
        <v>75</v>
      </c>
    </row>
    <row r="126" spans="1:33" s="81" customFormat="1" ht="33.75" customHeight="1">
      <c r="A126" s="155"/>
      <c r="B126" s="47">
        <v>82120024</v>
      </c>
      <c r="C126" s="78" t="s">
        <v>176</v>
      </c>
      <c r="D126" s="79" t="s">
        <v>177</v>
      </c>
      <c r="E126" s="157"/>
      <c r="F126" s="47">
        <v>10</v>
      </c>
      <c r="G126" s="50">
        <v>4</v>
      </c>
      <c r="H126" s="50">
        <v>40</v>
      </c>
      <c r="I126" s="159"/>
      <c r="J126" s="162"/>
      <c r="K126" s="162"/>
      <c r="L126" s="164"/>
      <c r="M126" s="165"/>
      <c r="N126" s="145"/>
      <c r="O126" s="145"/>
      <c r="P126" s="138"/>
      <c r="Q126" s="138"/>
      <c r="R126" s="138"/>
      <c r="S126" s="153"/>
      <c r="T126" s="153"/>
      <c r="U126" s="153"/>
      <c r="V126" s="151"/>
      <c r="W126" s="151"/>
      <c r="X126" s="151"/>
      <c r="Y126" s="151"/>
      <c r="Z126" s="138"/>
      <c r="AA126" s="138"/>
      <c r="AB126" s="138"/>
      <c r="AC126" s="140"/>
      <c r="AD126" s="142"/>
      <c r="AE126" s="47">
        <v>25</v>
      </c>
      <c r="AF126" s="80">
        <v>750000</v>
      </c>
      <c r="AG126" s="47" t="s">
        <v>75</v>
      </c>
    </row>
    <row r="127" spans="1:33" s="81" customFormat="1" ht="33.75" customHeight="1">
      <c r="A127" s="156"/>
      <c r="B127" s="47">
        <v>83230005</v>
      </c>
      <c r="C127" s="78" t="s">
        <v>178</v>
      </c>
      <c r="D127" s="79" t="s">
        <v>178</v>
      </c>
      <c r="E127" s="158"/>
      <c r="F127" s="47">
        <v>15</v>
      </c>
      <c r="G127" s="50">
        <v>4</v>
      </c>
      <c r="H127" s="50">
        <v>60</v>
      </c>
      <c r="I127" s="160"/>
      <c r="J127" s="162"/>
      <c r="K127" s="162"/>
      <c r="L127" s="164"/>
      <c r="M127" s="165"/>
      <c r="N127" s="145"/>
      <c r="O127" s="144" t="s">
        <v>63</v>
      </c>
      <c r="P127" s="138"/>
      <c r="Q127" s="138"/>
      <c r="R127" s="138"/>
      <c r="S127" s="153"/>
      <c r="T127" s="153"/>
      <c r="U127" s="153"/>
      <c r="V127" s="151"/>
      <c r="W127" s="151"/>
      <c r="X127" s="151"/>
      <c r="Y127" s="151"/>
      <c r="Z127" s="138"/>
      <c r="AA127" s="138"/>
      <c r="AB127" s="138"/>
      <c r="AC127" s="140"/>
      <c r="AD127" s="142"/>
      <c r="AE127" s="47">
        <v>25</v>
      </c>
      <c r="AF127" s="80">
        <v>750000</v>
      </c>
      <c r="AG127" s="47" t="s">
        <v>75</v>
      </c>
    </row>
    <row r="128" spans="1:33" s="81" customFormat="1" ht="33.75" customHeight="1">
      <c r="A128" s="156"/>
      <c r="B128" s="47">
        <v>22410065</v>
      </c>
      <c r="C128" s="78" t="s">
        <v>179</v>
      </c>
      <c r="D128" s="79" t="s">
        <v>180</v>
      </c>
      <c r="E128" s="158"/>
      <c r="F128" s="47">
        <v>10</v>
      </c>
      <c r="G128" s="50">
        <v>4</v>
      </c>
      <c r="H128" s="50">
        <v>40</v>
      </c>
      <c r="I128" s="160"/>
      <c r="J128" s="162"/>
      <c r="K128" s="162"/>
      <c r="L128" s="164"/>
      <c r="M128" s="165"/>
      <c r="N128" s="145"/>
      <c r="O128" s="145"/>
      <c r="P128" s="138"/>
      <c r="Q128" s="138"/>
      <c r="R128" s="138"/>
      <c r="S128" s="153"/>
      <c r="T128" s="153"/>
      <c r="U128" s="153"/>
      <c r="V128" s="151"/>
      <c r="W128" s="151"/>
      <c r="X128" s="151"/>
      <c r="Y128" s="151"/>
      <c r="Z128" s="138"/>
      <c r="AA128" s="138"/>
      <c r="AB128" s="138"/>
      <c r="AC128" s="140"/>
      <c r="AD128" s="142"/>
      <c r="AE128" s="47">
        <v>25</v>
      </c>
      <c r="AF128" s="80">
        <v>750000</v>
      </c>
      <c r="AG128" s="47" t="s">
        <v>75</v>
      </c>
    </row>
    <row r="129" spans="1:33" s="81" customFormat="1" ht="33.75" customHeight="1">
      <c r="A129" s="156"/>
      <c r="B129" s="47">
        <v>83830302</v>
      </c>
      <c r="C129" s="82" t="s">
        <v>171</v>
      </c>
      <c r="D129" s="83" t="s">
        <v>172</v>
      </c>
      <c r="E129" s="158"/>
      <c r="F129" s="47">
        <v>10</v>
      </c>
      <c r="G129" s="50">
        <v>4</v>
      </c>
      <c r="H129" s="50">
        <v>40</v>
      </c>
      <c r="I129" s="160"/>
      <c r="J129" s="162"/>
      <c r="K129" s="162"/>
      <c r="L129" s="164"/>
      <c r="M129" s="165"/>
      <c r="N129" s="145"/>
      <c r="O129" s="145"/>
      <c r="P129" s="138"/>
      <c r="Q129" s="138"/>
      <c r="R129" s="138"/>
      <c r="S129" s="153"/>
      <c r="T129" s="153"/>
      <c r="U129" s="153"/>
      <c r="V129" s="151"/>
      <c r="W129" s="151"/>
      <c r="X129" s="151"/>
      <c r="Y129" s="151"/>
      <c r="Z129" s="138"/>
      <c r="AA129" s="138"/>
      <c r="AB129" s="138"/>
      <c r="AC129" s="140"/>
      <c r="AD129" s="142"/>
      <c r="AE129" s="47">
        <v>25</v>
      </c>
      <c r="AF129" s="80">
        <v>750000</v>
      </c>
      <c r="AG129" s="47" t="s">
        <v>75</v>
      </c>
    </row>
    <row r="130" spans="1:33" s="81" customFormat="1" ht="33.75" customHeight="1">
      <c r="A130" s="156"/>
      <c r="B130" s="47">
        <v>82120024</v>
      </c>
      <c r="C130" s="78" t="s">
        <v>176</v>
      </c>
      <c r="D130" s="79" t="s">
        <v>177</v>
      </c>
      <c r="E130" s="158"/>
      <c r="F130" s="47">
        <v>10</v>
      </c>
      <c r="G130" s="50">
        <v>4</v>
      </c>
      <c r="H130" s="50">
        <v>40</v>
      </c>
      <c r="I130" s="160"/>
      <c r="J130" s="162"/>
      <c r="K130" s="162"/>
      <c r="L130" s="164"/>
      <c r="M130" s="165"/>
      <c r="N130" s="145"/>
      <c r="O130" s="145"/>
      <c r="P130" s="138"/>
      <c r="Q130" s="138"/>
      <c r="R130" s="138"/>
      <c r="S130" s="153"/>
      <c r="T130" s="153"/>
      <c r="U130" s="153"/>
      <c r="V130" s="151"/>
      <c r="W130" s="151"/>
      <c r="X130" s="151"/>
      <c r="Y130" s="151"/>
      <c r="Z130" s="138"/>
      <c r="AA130" s="138"/>
      <c r="AB130" s="138"/>
      <c r="AC130" s="140"/>
      <c r="AD130" s="142"/>
      <c r="AE130" s="47">
        <v>25</v>
      </c>
      <c r="AF130" s="80">
        <v>750000</v>
      </c>
      <c r="AG130" s="47" t="s">
        <v>75</v>
      </c>
    </row>
    <row r="131" spans="1:33" s="81" customFormat="1" ht="33.75" customHeight="1">
      <c r="A131" s="156"/>
      <c r="B131" s="47">
        <v>22410065</v>
      </c>
      <c r="C131" s="78" t="s">
        <v>179</v>
      </c>
      <c r="D131" s="79" t="s">
        <v>180</v>
      </c>
      <c r="E131" s="158"/>
      <c r="F131" s="47">
        <v>10</v>
      </c>
      <c r="G131" s="50">
        <v>4</v>
      </c>
      <c r="H131" s="50">
        <v>40</v>
      </c>
      <c r="I131" s="160"/>
      <c r="J131" s="162"/>
      <c r="K131" s="162"/>
      <c r="L131" s="164"/>
      <c r="M131" s="165"/>
      <c r="N131" s="145"/>
      <c r="O131" s="133" t="s">
        <v>64</v>
      </c>
      <c r="P131" s="138"/>
      <c r="Q131" s="138"/>
      <c r="R131" s="138"/>
      <c r="S131" s="153"/>
      <c r="T131" s="153"/>
      <c r="U131" s="153"/>
      <c r="V131" s="151"/>
      <c r="W131" s="151"/>
      <c r="X131" s="151"/>
      <c r="Y131" s="151"/>
      <c r="Z131" s="138"/>
      <c r="AA131" s="138"/>
      <c r="AB131" s="138"/>
      <c r="AC131" s="140"/>
      <c r="AD131" s="142"/>
      <c r="AE131" s="47">
        <v>25</v>
      </c>
      <c r="AF131" s="80">
        <v>750000</v>
      </c>
      <c r="AG131" s="47" t="s">
        <v>75</v>
      </c>
    </row>
    <row r="132" spans="1:33" s="81" customFormat="1" ht="33.75" customHeight="1">
      <c r="A132" s="156"/>
      <c r="B132" s="47">
        <v>83830302</v>
      </c>
      <c r="C132" s="82" t="s">
        <v>171</v>
      </c>
      <c r="D132" s="83" t="s">
        <v>172</v>
      </c>
      <c r="E132" s="158"/>
      <c r="F132" s="47">
        <v>10</v>
      </c>
      <c r="G132" s="50">
        <v>4</v>
      </c>
      <c r="H132" s="50">
        <v>40</v>
      </c>
      <c r="I132" s="160"/>
      <c r="J132" s="162"/>
      <c r="K132" s="162"/>
      <c r="L132" s="164"/>
      <c r="M132" s="165"/>
      <c r="N132" s="145"/>
      <c r="O132" s="134"/>
      <c r="P132" s="138"/>
      <c r="Q132" s="138"/>
      <c r="R132" s="138"/>
      <c r="S132" s="153"/>
      <c r="T132" s="153"/>
      <c r="U132" s="153"/>
      <c r="V132" s="151"/>
      <c r="W132" s="151"/>
      <c r="X132" s="151"/>
      <c r="Y132" s="151"/>
      <c r="Z132" s="138"/>
      <c r="AA132" s="138"/>
      <c r="AB132" s="138"/>
      <c r="AC132" s="140"/>
      <c r="AD132" s="142"/>
      <c r="AE132" s="47">
        <v>25</v>
      </c>
      <c r="AF132" s="80">
        <v>750000</v>
      </c>
      <c r="AG132" s="47" t="s">
        <v>75</v>
      </c>
    </row>
    <row r="133" spans="1:33" s="81" customFormat="1" ht="33.75" customHeight="1">
      <c r="A133" s="156"/>
      <c r="B133" s="47">
        <v>83230005</v>
      </c>
      <c r="C133" s="78" t="s">
        <v>178</v>
      </c>
      <c r="D133" s="79" t="s">
        <v>178</v>
      </c>
      <c r="E133" s="158"/>
      <c r="F133" s="47">
        <v>15</v>
      </c>
      <c r="G133" s="50">
        <v>4</v>
      </c>
      <c r="H133" s="50">
        <v>60</v>
      </c>
      <c r="I133" s="160"/>
      <c r="J133" s="162"/>
      <c r="K133" s="162"/>
      <c r="L133" s="164"/>
      <c r="M133" s="165"/>
      <c r="N133" s="145"/>
      <c r="O133" s="134"/>
      <c r="P133" s="138"/>
      <c r="Q133" s="138"/>
      <c r="R133" s="138"/>
      <c r="S133" s="153"/>
      <c r="T133" s="153"/>
      <c r="U133" s="153"/>
      <c r="V133" s="151"/>
      <c r="W133" s="151"/>
      <c r="X133" s="151"/>
      <c r="Y133" s="151"/>
      <c r="Z133" s="138"/>
      <c r="AA133" s="138"/>
      <c r="AB133" s="138"/>
      <c r="AC133" s="140"/>
      <c r="AD133" s="142"/>
      <c r="AE133" s="47">
        <v>25</v>
      </c>
      <c r="AF133" s="80">
        <v>750000</v>
      </c>
      <c r="AG133" s="47" t="s">
        <v>75</v>
      </c>
    </row>
    <row r="134" spans="1:33" s="81" customFormat="1" ht="33.75" customHeight="1">
      <c r="A134" s="155"/>
      <c r="B134" s="47">
        <v>82120024</v>
      </c>
      <c r="C134" s="78" t="s">
        <v>176</v>
      </c>
      <c r="D134" s="79" t="s">
        <v>177</v>
      </c>
      <c r="E134" s="157"/>
      <c r="F134" s="47">
        <v>10</v>
      </c>
      <c r="G134" s="50">
        <v>4</v>
      </c>
      <c r="H134" s="50">
        <v>40</v>
      </c>
      <c r="I134" s="159"/>
      <c r="J134" s="163"/>
      <c r="K134" s="163"/>
      <c r="L134" s="164"/>
      <c r="M134" s="166"/>
      <c r="N134" s="167"/>
      <c r="O134" s="134"/>
      <c r="P134" s="139"/>
      <c r="Q134" s="139"/>
      <c r="R134" s="139"/>
      <c r="S134" s="154"/>
      <c r="T134" s="154"/>
      <c r="U134" s="154"/>
      <c r="V134" s="152"/>
      <c r="W134" s="152"/>
      <c r="X134" s="152"/>
      <c r="Y134" s="152"/>
      <c r="Z134" s="139"/>
      <c r="AA134" s="139"/>
      <c r="AB134" s="139"/>
      <c r="AC134" s="141"/>
      <c r="AD134" s="143"/>
      <c r="AE134" s="47">
        <v>25</v>
      </c>
      <c r="AF134" s="80">
        <v>750000</v>
      </c>
      <c r="AG134" s="47" t="s">
        <v>75</v>
      </c>
    </row>
    <row r="135" spans="1:33" s="81" customFormat="1" ht="33.75" customHeight="1">
      <c r="A135" s="146">
        <v>13</v>
      </c>
      <c r="B135" s="66">
        <v>83830301</v>
      </c>
      <c r="C135" s="84" t="s">
        <v>181</v>
      </c>
      <c r="D135" s="85" t="s">
        <v>182</v>
      </c>
      <c r="E135" s="147" t="s">
        <v>68</v>
      </c>
      <c r="F135" s="66">
        <v>12</v>
      </c>
      <c r="G135" s="70">
        <v>4</v>
      </c>
      <c r="H135" s="70">
        <f>F135*G135</f>
        <v>48</v>
      </c>
      <c r="I135" s="148" t="s">
        <v>50</v>
      </c>
      <c r="J135" s="149">
        <v>44958</v>
      </c>
      <c r="K135" s="149">
        <v>45137</v>
      </c>
      <c r="L135" s="129">
        <v>4635000</v>
      </c>
      <c r="M135" s="130">
        <f>AD135</f>
        <v>27810000</v>
      </c>
      <c r="N135" s="132" t="s">
        <v>183</v>
      </c>
      <c r="O135" s="133" t="s">
        <v>104</v>
      </c>
      <c r="P135" s="135" t="s">
        <v>184</v>
      </c>
      <c r="Q135" s="137" t="s">
        <v>185</v>
      </c>
      <c r="R135" s="126"/>
      <c r="S135" s="127"/>
      <c r="T135" s="128"/>
      <c r="U135" s="128"/>
      <c r="V135" s="120">
        <v>13743</v>
      </c>
      <c r="W135" s="120">
        <v>107614</v>
      </c>
      <c r="X135" s="120" t="s">
        <v>186</v>
      </c>
      <c r="Y135" s="120"/>
      <c r="Z135" s="121">
        <v>117</v>
      </c>
      <c r="AA135" s="122">
        <v>4</v>
      </c>
      <c r="AB135" s="123">
        <v>6</v>
      </c>
      <c r="AC135" s="125">
        <f>L135</f>
        <v>4635000</v>
      </c>
      <c r="AD135" s="117">
        <f>AB135*AC135</f>
        <v>27810000</v>
      </c>
      <c r="AE135" s="66">
        <v>25</v>
      </c>
      <c r="AF135" s="71">
        <v>700000</v>
      </c>
      <c r="AG135" s="66" t="s">
        <v>75</v>
      </c>
    </row>
    <row r="136" spans="1:33" s="81" customFormat="1" ht="33.75" customHeight="1">
      <c r="A136" s="146"/>
      <c r="B136" s="66">
        <v>83830299</v>
      </c>
      <c r="C136" s="84" t="s">
        <v>187</v>
      </c>
      <c r="D136" s="85" t="s">
        <v>188</v>
      </c>
      <c r="E136" s="147"/>
      <c r="F136" s="66">
        <v>12</v>
      </c>
      <c r="G136" s="70">
        <v>4</v>
      </c>
      <c r="H136" s="70">
        <f t="shared" ref="H136:H137" si="15">F136*G136</f>
        <v>48</v>
      </c>
      <c r="I136" s="148"/>
      <c r="J136" s="150"/>
      <c r="K136" s="150"/>
      <c r="L136" s="129"/>
      <c r="M136" s="131"/>
      <c r="N136" s="132"/>
      <c r="O136" s="134"/>
      <c r="P136" s="136"/>
      <c r="Q136" s="137"/>
      <c r="R136" s="126"/>
      <c r="S136" s="127"/>
      <c r="T136" s="128"/>
      <c r="U136" s="128"/>
      <c r="V136" s="120"/>
      <c r="W136" s="120"/>
      <c r="X136" s="120"/>
      <c r="Y136" s="120"/>
      <c r="Z136" s="121"/>
      <c r="AA136" s="122"/>
      <c r="AB136" s="124"/>
      <c r="AC136" s="122"/>
      <c r="AD136" s="117"/>
      <c r="AE136" s="66">
        <v>25</v>
      </c>
      <c r="AF136" s="71">
        <v>700000</v>
      </c>
      <c r="AG136" s="66" t="s">
        <v>75</v>
      </c>
    </row>
    <row r="137" spans="1:33" s="81" customFormat="1" ht="33.75" customHeight="1">
      <c r="A137" s="146"/>
      <c r="B137" s="66">
        <v>83830302</v>
      </c>
      <c r="C137" s="86" t="s">
        <v>189</v>
      </c>
      <c r="D137" s="87" t="s">
        <v>190</v>
      </c>
      <c r="E137" s="147"/>
      <c r="F137" s="66">
        <v>12</v>
      </c>
      <c r="G137" s="70">
        <v>4</v>
      </c>
      <c r="H137" s="70">
        <f t="shared" si="15"/>
        <v>48</v>
      </c>
      <c r="I137" s="148"/>
      <c r="J137" s="150"/>
      <c r="K137" s="150"/>
      <c r="L137" s="129"/>
      <c r="M137" s="131"/>
      <c r="N137" s="132"/>
      <c r="O137" s="134"/>
      <c r="P137" s="136"/>
      <c r="Q137" s="137"/>
      <c r="R137" s="126"/>
      <c r="S137" s="127"/>
      <c r="T137" s="128"/>
      <c r="U137" s="128"/>
      <c r="V137" s="120"/>
      <c r="W137" s="120"/>
      <c r="X137" s="120"/>
      <c r="Y137" s="120"/>
      <c r="Z137" s="121"/>
      <c r="AA137" s="122"/>
      <c r="AB137" s="124"/>
      <c r="AC137" s="122"/>
      <c r="AD137" s="117"/>
      <c r="AE137" s="66">
        <v>25</v>
      </c>
      <c r="AF137" s="71">
        <v>700000</v>
      </c>
      <c r="AG137" s="66" t="s">
        <v>75</v>
      </c>
    </row>
    <row r="138" spans="1:33" s="81" customFormat="1" ht="33.75" customHeight="1">
      <c r="A138" s="146"/>
      <c r="B138" s="66">
        <v>83830301</v>
      </c>
      <c r="C138" s="84" t="s">
        <v>181</v>
      </c>
      <c r="D138" s="85" t="s">
        <v>182</v>
      </c>
      <c r="E138" s="147"/>
      <c r="F138" s="66">
        <v>12</v>
      </c>
      <c r="G138" s="70">
        <v>4</v>
      </c>
      <c r="H138" s="70">
        <f>F138*G138</f>
        <v>48</v>
      </c>
      <c r="I138" s="148"/>
      <c r="J138" s="150"/>
      <c r="K138" s="150"/>
      <c r="L138" s="129"/>
      <c r="M138" s="131"/>
      <c r="N138" s="132"/>
      <c r="O138" s="118" t="s">
        <v>71</v>
      </c>
      <c r="P138" s="136"/>
      <c r="Q138" s="137"/>
      <c r="R138" s="126"/>
      <c r="S138" s="127"/>
      <c r="T138" s="128"/>
      <c r="U138" s="128"/>
      <c r="V138" s="120"/>
      <c r="W138" s="120"/>
      <c r="X138" s="120"/>
      <c r="Y138" s="120"/>
      <c r="Z138" s="121"/>
      <c r="AA138" s="122"/>
      <c r="AB138" s="124"/>
      <c r="AC138" s="122"/>
      <c r="AD138" s="117"/>
      <c r="AE138" s="66">
        <v>25</v>
      </c>
      <c r="AF138" s="71">
        <v>700000</v>
      </c>
      <c r="AG138" s="66" t="s">
        <v>75</v>
      </c>
    </row>
    <row r="139" spans="1:33" s="81" customFormat="1" ht="33.75" customHeight="1">
      <c r="A139" s="146"/>
      <c r="B139" s="66">
        <v>83830299</v>
      </c>
      <c r="C139" s="84" t="s">
        <v>187</v>
      </c>
      <c r="D139" s="85" t="s">
        <v>188</v>
      </c>
      <c r="E139" s="147"/>
      <c r="F139" s="66">
        <v>12</v>
      </c>
      <c r="G139" s="70">
        <v>4</v>
      </c>
      <c r="H139" s="70">
        <f t="shared" ref="H139:H140" si="16">F139*G139</f>
        <v>48</v>
      </c>
      <c r="I139" s="148"/>
      <c r="J139" s="150"/>
      <c r="K139" s="150"/>
      <c r="L139" s="129"/>
      <c r="M139" s="131"/>
      <c r="N139" s="132"/>
      <c r="O139" s="119"/>
      <c r="P139" s="136"/>
      <c r="Q139" s="137"/>
      <c r="R139" s="126"/>
      <c r="S139" s="127"/>
      <c r="T139" s="128"/>
      <c r="U139" s="128"/>
      <c r="V139" s="120"/>
      <c r="W139" s="120"/>
      <c r="X139" s="120"/>
      <c r="Y139" s="120"/>
      <c r="Z139" s="121"/>
      <c r="AA139" s="122"/>
      <c r="AB139" s="124"/>
      <c r="AC139" s="122"/>
      <c r="AD139" s="117"/>
      <c r="AE139" s="66">
        <v>25</v>
      </c>
      <c r="AF139" s="71">
        <v>700000</v>
      </c>
      <c r="AG139" s="66" t="s">
        <v>75</v>
      </c>
    </row>
    <row r="140" spans="1:33" s="81" customFormat="1" ht="33.75" customHeight="1">
      <c r="A140" s="146"/>
      <c r="B140" s="66">
        <v>83830302</v>
      </c>
      <c r="C140" s="86" t="s">
        <v>189</v>
      </c>
      <c r="D140" s="87" t="s">
        <v>190</v>
      </c>
      <c r="E140" s="147"/>
      <c r="F140" s="66">
        <v>12</v>
      </c>
      <c r="G140" s="70">
        <v>4</v>
      </c>
      <c r="H140" s="70">
        <f t="shared" si="16"/>
        <v>48</v>
      </c>
      <c r="I140" s="148"/>
      <c r="J140" s="150"/>
      <c r="K140" s="150"/>
      <c r="L140" s="129"/>
      <c r="M140" s="131"/>
      <c r="N140" s="132"/>
      <c r="O140" s="119"/>
      <c r="P140" s="136"/>
      <c r="Q140" s="137"/>
      <c r="R140" s="126"/>
      <c r="S140" s="127"/>
      <c r="T140" s="128"/>
      <c r="U140" s="128"/>
      <c r="V140" s="120"/>
      <c r="W140" s="120"/>
      <c r="X140" s="120"/>
      <c r="Y140" s="120"/>
      <c r="Z140" s="121"/>
      <c r="AA140" s="122"/>
      <c r="AB140" s="124"/>
      <c r="AC140" s="122"/>
      <c r="AD140" s="117"/>
      <c r="AE140" s="66">
        <v>25</v>
      </c>
      <c r="AF140" s="71">
        <v>700000</v>
      </c>
      <c r="AG140" s="66" t="s">
        <v>75</v>
      </c>
    </row>
    <row r="141" spans="1:33" s="81" customFormat="1" ht="33.75" customHeight="1">
      <c r="A141" s="146"/>
      <c r="B141" s="66">
        <v>83830301</v>
      </c>
      <c r="C141" s="84" t="s">
        <v>181</v>
      </c>
      <c r="D141" s="85" t="s">
        <v>182</v>
      </c>
      <c r="E141" s="147"/>
      <c r="F141" s="66">
        <v>12</v>
      </c>
      <c r="G141" s="70">
        <v>4</v>
      </c>
      <c r="H141" s="70">
        <f>F141*G141</f>
        <v>48</v>
      </c>
      <c r="I141" s="148"/>
      <c r="J141" s="150"/>
      <c r="K141" s="150"/>
      <c r="L141" s="129"/>
      <c r="M141" s="131"/>
      <c r="N141" s="132"/>
      <c r="O141" s="118" t="s">
        <v>90</v>
      </c>
      <c r="P141" s="136"/>
      <c r="Q141" s="137"/>
      <c r="R141" s="126"/>
      <c r="S141" s="127"/>
      <c r="T141" s="128"/>
      <c r="U141" s="128"/>
      <c r="V141" s="120"/>
      <c r="W141" s="120"/>
      <c r="X141" s="120"/>
      <c r="Y141" s="120"/>
      <c r="Z141" s="121"/>
      <c r="AA141" s="122"/>
      <c r="AB141" s="124"/>
      <c r="AC141" s="122"/>
      <c r="AD141" s="117"/>
      <c r="AE141" s="66">
        <v>25</v>
      </c>
      <c r="AF141" s="71">
        <v>700000</v>
      </c>
      <c r="AG141" s="66" t="s">
        <v>75</v>
      </c>
    </row>
    <row r="142" spans="1:33" s="81" customFormat="1" ht="33.75" customHeight="1">
      <c r="A142" s="146"/>
      <c r="B142" s="66">
        <v>83830299</v>
      </c>
      <c r="C142" s="84" t="s">
        <v>187</v>
      </c>
      <c r="D142" s="85" t="s">
        <v>188</v>
      </c>
      <c r="E142" s="147"/>
      <c r="F142" s="66">
        <v>12</v>
      </c>
      <c r="G142" s="70">
        <v>4</v>
      </c>
      <c r="H142" s="70">
        <f t="shared" ref="H142:H143" si="17">F142*G142</f>
        <v>48</v>
      </c>
      <c r="I142" s="148"/>
      <c r="J142" s="150"/>
      <c r="K142" s="150"/>
      <c r="L142" s="129"/>
      <c r="M142" s="131"/>
      <c r="N142" s="132"/>
      <c r="O142" s="119"/>
      <c r="P142" s="136"/>
      <c r="Q142" s="137"/>
      <c r="R142" s="126"/>
      <c r="S142" s="127"/>
      <c r="T142" s="128"/>
      <c r="U142" s="128"/>
      <c r="V142" s="120"/>
      <c r="W142" s="120"/>
      <c r="X142" s="120"/>
      <c r="Y142" s="120"/>
      <c r="Z142" s="121"/>
      <c r="AA142" s="122"/>
      <c r="AB142" s="124"/>
      <c r="AC142" s="122"/>
      <c r="AD142" s="117"/>
      <c r="AE142" s="66">
        <v>25</v>
      </c>
      <c r="AF142" s="71">
        <v>700000</v>
      </c>
      <c r="AG142" s="66" t="s">
        <v>75</v>
      </c>
    </row>
    <row r="143" spans="1:33" s="81" customFormat="1" ht="33.75" customHeight="1">
      <c r="A143" s="146"/>
      <c r="B143" s="66">
        <v>83830302</v>
      </c>
      <c r="C143" s="86" t="s">
        <v>189</v>
      </c>
      <c r="D143" s="87" t="s">
        <v>190</v>
      </c>
      <c r="E143" s="147"/>
      <c r="F143" s="66">
        <v>12</v>
      </c>
      <c r="G143" s="70">
        <v>4</v>
      </c>
      <c r="H143" s="70">
        <f t="shared" si="17"/>
        <v>48</v>
      </c>
      <c r="I143" s="148"/>
      <c r="J143" s="150"/>
      <c r="K143" s="150"/>
      <c r="L143" s="129"/>
      <c r="M143" s="131"/>
      <c r="N143" s="132"/>
      <c r="O143" s="119"/>
      <c r="P143" s="136"/>
      <c r="Q143" s="137"/>
      <c r="R143" s="126"/>
      <c r="S143" s="127"/>
      <c r="T143" s="128"/>
      <c r="U143" s="128"/>
      <c r="V143" s="120"/>
      <c r="W143" s="120"/>
      <c r="X143" s="120"/>
      <c r="Y143" s="120"/>
      <c r="Z143" s="121"/>
      <c r="AA143" s="122"/>
      <c r="AB143" s="124"/>
      <c r="AC143" s="122"/>
      <c r="AD143" s="117"/>
      <c r="AE143" s="66">
        <v>25</v>
      </c>
      <c r="AF143" s="71">
        <v>700000</v>
      </c>
      <c r="AG143" s="66" t="s">
        <v>75</v>
      </c>
    </row>
    <row r="144" spans="1:33" s="81" customFormat="1" ht="33.75" customHeight="1">
      <c r="A144" s="146"/>
      <c r="B144" s="66">
        <v>83830301</v>
      </c>
      <c r="C144" s="84" t="s">
        <v>181</v>
      </c>
      <c r="D144" s="85" t="s">
        <v>182</v>
      </c>
      <c r="E144" s="147"/>
      <c r="F144" s="66">
        <v>12</v>
      </c>
      <c r="G144" s="70">
        <v>4</v>
      </c>
      <c r="H144" s="70">
        <f>F144*G144</f>
        <v>48</v>
      </c>
      <c r="I144" s="148"/>
      <c r="J144" s="150"/>
      <c r="K144" s="150"/>
      <c r="L144" s="129"/>
      <c r="M144" s="131"/>
      <c r="N144" s="132"/>
      <c r="O144" s="104" t="s">
        <v>52</v>
      </c>
      <c r="P144" s="136"/>
      <c r="Q144" s="137"/>
      <c r="R144" s="126"/>
      <c r="S144" s="127"/>
      <c r="T144" s="128"/>
      <c r="U144" s="128"/>
      <c r="V144" s="120"/>
      <c r="W144" s="120"/>
      <c r="X144" s="120"/>
      <c r="Y144" s="120"/>
      <c r="Z144" s="121"/>
      <c r="AA144" s="122"/>
      <c r="AB144" s="124"/>
      <c r="AC144" s="122"/>
      <c r="AD144" s="117"/>
      <c r="AE144" s="66">
        <v>25</v>
      </c>
      <c r="AF144" s="71">
        <v>669000</v>
      </c>
      <c r="AG144" s="66" t="s">
        <v>75</v>
      </c>
    </row>
    <row r="145" spans="3:32">
      <c r="M145" s="88">
        <f>SUM(M15:M144)</f>
        <v>375318160</v>
      </c>
      <c r="O145" s="89"/>
      <c r="AD145" s="10">
        <f>SUM(AD15:AD144)</f>
        <v>375318160</v>
      </c>
    </row>
    <row r="146" spans="3:32">
      <c r="L146" s="4" t="s">
        <v>191</v>
      </c>
      <c r="M146" s="90">
        <v>336246200</v>
      </c>
    </row>
    <row r="147" spans="3:32">
      <c r="AE147" s="10" t="s">
        <v>192</v>
      </c>
      <c r="AF147" s="91">
        <f>SUM(AF15:AF144)</f>
        <v>93469000</v>
      </c>
    </row>
    <row r="148" spans="3:32">
      <c r="M148" s="88">
        <f>M146-M145</f>
        <v>-39071960</v>
      </c>
      <c r="AE148" s="10" t="s">
        <v>193</v>
      </c>
      <c r="AF148" s="91">
        <v>93469627</v>
      </c>
    </row>
    <row r="149" spans="3:32">
      <c r="M149" s="88"/>
      <c r="AE149" s="10" t="s">
        <v>194</v>
      </c>
      <c r="AF149" s="98">
        <f>AF147-AF148</f>
        <v>-627</v>
      </c>
    </row>
    <row r="150" spans="3:32">
      <c r="M150" s="88"/>
      <c r="AF150" s="91"/>
    </row>
    <row r="151" spans="3:32" ht="15.75" customHeight="1">
      <c r="M151" s="88"/>
      <c r="AE151" s="115" t="s">
        <v>195</v>
      </c>
      <c r="AF151" s="115"/>
    </row>
    <row r="152" spans="3:32">
      <c r="C152" s="92" t="s">
        <v>196</v>
      </c>
      <c r="D152" s="93"/>
      <c r="E152" s="92" t="s">
        <v>197</v>
      </c>
      <c r="F152" s="94" t="s">
        <v>198</v>
      </c>
      <c r="G152" s="94"/>
      <c r="H152" s="92"/>
      <c r="I152" s="95"/>
      <c r="J152" s="95"/>
      <c r="K152" s="95"/>
      <c r="L152" s="95"/>
      <c r="M152" s="93"/>
      <c r="N152" s="92" t="s">
        <v>199</v>
      </c>
      <c r="AE152" s="113" t="s">
        <v>43</v>
      </c>
      <c r="AF152" s="114" t="s">
        <v>200</v>
      </c>
    </row>
    <row r="153" spans="3:32">
      <c r="C153" s="96" t="s">
        <v>201</v>
      </c>
      <c r="D153" s="93"/>
      <c r="E153" s="116" t="s">
        <v>202</v>
      </c>
      <c r="F153" s="116"/>
      <c r="G153" s="116"/>
      <c r="H153" s="116"/>
      <c r="I153" s="116"/>
      <c r="J153" s="116"/>
      <c r="K153" s="95"/>
      <c r="L153" s="97"/>
      <c r="M153" s="93"/>
      <c r="N153" s="96" t="s">
        <v>203</v>
      </c>
      <c r="AE153" s="110" t="s">
        <v>75</v>
      </c>
      <c r="AF153" s="111">
        <f>SUMIF(AG15:AG144,AE153,AF15:AF144)</f>
        <v>39169000</v>
      </c>
    </row>
    <row r="154" spans="3:32">
      <c r="C154" s="93"/>
      <c r="D154" s="93"/>
      <c r="E154" s="96"/>
      <c r="F154" s="99" t="s">
        <v>204</v>
      </c>
      <c r="G154" s="99"/>
      <c r="H154" s="99"/>
      <c r="I154" s="99"/>
      <c r="J154" s="95"/>
      <c r="K154" s="95"/>
      <c r="L154" s="96"/>
      <c r="M154" s="93"/>
      <c r="N154" s="100"/>
      <c r="AE154" s="110" t="s">
        <v>86</v>
      </c>
      <c r="AF154" s="111">
        <f>SUMIF(AG15:AG144,AE154,AF15:AF144)</f>
        <v>20700000</v>
      </c>
    </row>
    <row r="155" spans="3:32">
      <c r="AE155" s="110" t="s">
        <v>57</v>
      </c>
      <c r="AF155" s="111">
        <f>SUMIF(AG15:AG144,AE155,AF15:AF144)</f>
        <v>25600000</v>
      </c>
    </row>
    <row r="156" spans="3:32">
      <c r="AE156" s="110" t="s">
        <v>128</v>
      </c>
      <c r="AF156" s="111">
        <f>SUMIF(AG15:AG144,AE156,AF15:AF144)</f>
        <v>8000000</v>
      </c>
    </row>
  </sheetData>
  <autoFilter ref="A14:AM146" xr:uid="{045273A1-A827-43B2-A12F-33860257F176}"/>
  <mergeCells count="393">
    <mergeCell ref="A2:N2"/>
    <mergeCell ref="A3:N3"/>
    <mergeCell ref="C6:D6"/>
    <mergeCell ref="C7:D7"/>
    <mergeCell ref="C8:D8"/>
    <mergeCell ref="V12:W12"/>
    <mergeCell ref="M13:M14"/>
    <mergeCell ref="N13:N14"/>
    <mergeCell ref="O13:O14"/>
    <mergeCell ref="P13:P14"/>
    <mergeCell ref="X12:Y12"/>
    <mergeCell ref="A13:A14"/>
    <mergeCell ref="B13:B14"/>
    <mergeCell ref="C13:C14"/>
    <mergeCell ref="D13:D14"/>
    <mergeCell ref="E13:E14"/>
    <mergeCell ref="F13:F14"/>
    <mergeCell ref="G13:G14"/>
    <mergeCell ref="H13:H14"/>
    <mergeCell ref="I13:I14"/>
    <mergeCell ref="AC13:AC14"/>
    <mergeCell ref="AD13:AD14"/>
    <mergeCell ref="AE13:AE14"/>
    <mergeCell ref="AF13:AF14"/>
    <mergeCell ref="AG13:AG14"/>
    <mergeCell ref="A15:A24"/>
    <mergeCell ref="E15:E24"/>
    <mergeCell ref="I15:I24"/>
    <mergeCell ref="J15:J24"/>
    <mergeCell ref="K15:K24"/>
    <mergeCell ref="W13:W14"/>
    <mergeCell ref="X13:X14"/>
    <mergeCell ref="Y13:Y14"/>
    <mergeCell ref="Z13:Z14"/>
    <mergeCell ref="AA13:AA14"/>
    <mergeCell ref="AB13:AB14"/>
    <mergeCell ref="Q13:Q14"/>
    <mergeCell ref="R13:R14"/>
    <mergeCell ref="S13:S14"/>
    <mergeCell ref="T13:T14"/>
    <mergeCell ref="U13:U14"/>
    <mergeCell ref="V13:V14"/>
    <mergeCell ref="J13:K13"/>
    <mergeCell ref="L13:L14"/>
    <mergeCell ref="R15:R24"/>
    <mergeCell ref="S15:S24"/>
    <mergeCell ref="T15:T24"/>
    <mergeCell ref="U15:U24"/>
    <mergeCell ref="V15:V24"/>
    <mergeCell ref="W15:W24"/>
    <mergeCell ref="L15:L24"/>
    <mergeCell ref="M15:M24"/>
    <mergeCell ref="N15:N24"/>
    <mergeCell ref="O15:O17"/>
    <mergeCell ref="P15:P24"/>
    <mergeCell ref="Q15:Q24"/>
    <mergeCell ref="O18:O20"/>
    <mergeCell ref="O21:O23"/>
    <mergeCell ref="AD15:AD24"/>
    <mergeCell ref="AH15:AH24"/>
    <mergeCell ref="AI15:AI24"/>
    <mergeCell ref="AJ15:AJ24"/>
    <mergeCell ref="AK15:AK24"/>
    <mergeCell ref="AL15:AL24"/>
    <mergeCell ref="X15:X24"/>
    <mergeCell ref="Y15:Y24"/>
    <mergeCell ref="Z15:Z24"/>
    <mergeCell ref="AA15:AA24"/>
    <mergeCell ref="AB15:AB24"/>
    <mergeCell ref="AC15:AC24"/>
    <mergeCell ref="AB25:AB34"/>
    <mergeCell ref="AC25:AC34"/>
    <mergeCell ref="AD25:AD34"/>
    <mergeCell ref="S25:S34"/>
    <mergeCell ref="T25:T34"/>
    <mergeCell ref="U25:U34"/>
    <mergeCell ref="V25:V34"/>
    <mergeCell ref="W25:W34"/>
    <mergeCell ref="X25:X34"/>
    <mergeCell ref="A35:A44"/>
    <mergeCell ref="E35:E44"/>
    <mergeCell ref="I35:I44"/>
    <mergeCell ref="J35:J44"/>
    <mergeCell ref="K35:K44"/>
    <mergeCell ref="L35:L44"/>
    <mergeCell ref="Y25:Y34"/>
    <mergeCell ref="Z25:Z34"/>
    <mergeCell ref="AA25:AA34"/>
    <mergeCell ref="M25:M34"/>
    <mergeCell ref="N25:N34"/>
    <mergeCell ref="O25:O26"/>
    <mergeCell ref="P25:P34"/>
    <mergeCell ref="Q25:Q34"/>
    <mergeCell ref="R25:R34"/>
    <mergeCell ref="O27:O29"/>
    <mergeCell ref="O30:O32"/>
    <mergeCell ref="O33:O34"/>
    <mergeCell ref="A25:A34"/>
    <mergeCell ref="E25:E34"/>
    <mergeCell ref="I25:I34"/>
    <mergeCell ref="J25:J34"/>
    <mergeCell ref="K25:K34"/>
    <mergeCell ref="L25:L34"/>
    <mergeCell ref="Y35:Y44"/>
    <mergeCell ref="Z35:Z44"/>
    <mergeCell ref="AA35:AA44"/>
    <mergeCell ref="AB35:AB44"/>
    <mergeCell ref="AC35:AC44"/>
    <mergeCell ref="AD35:AD44"/>
    <mergeCell ref="S35:S44"/>
    <mergeCell ref="T35:T44"/>
    <mergeCell ref="U35:U44"/>
    <mergeCell ref="V35:V44"/>
    <mergeCell ref="W35:W44"/>
    <mergeCell ref="X35:X44"/>
    <mergeCell ref="M35:M44"/>
    <mergeCell ref="N35:N44"/>
    <mergeCell ref="O35:O36"/>
    <mergeCell ref="P35:P44"/>
    <mergeCell ref="Q35:Q44"/>
    <mergeCell ref="R35:R44"/>
    <mergeCell ref="O37:O38"/>
    <mergeCell ref="O39:O40"/>
    <mergeCell ref="O41:O42"/>
    <mergeCell ref="O43:O44"/>
    <mergeCell ref="S45:S54"/>
    <mergeCell ref="T45:T54"/>
    <mergeCell ref="U45:U54"/>
    <mergeCell ref="A45:A54"/>
    <mergeCell ref="E45:E54"/>
    <mergeCell ref="I45:I54"/>
    <mergeCell ref="J45:J54"/>
    <mergeCell ref="K45:K54"/>
    <mergeCell ref="L45:L54"/>
    <mergeCell ref="M45:M54"/>
    <mergeCell ref="N45:N54"/>
    <mergeCell ref="O45:O47"/>
    <mergeCell ref="AK45:AK54"/>
    <mergeCell ref="AL45:AL54"/>
    <mergeCell ref="O48:O50"/>
    <mergeCell ref="O51:O53"/>
    <mergeCell ref="A55:A64"/>
    <mergeCell ref="E55:E64"/>
    <mergeCell ref="I55:I64"/>
    <mergeCell ref="J55:J64"/>
    <mergeCell ref="K55:K64"/>
    <mergeCell ref="AB45:AB54"/>
    <mergeCell ref="AC45:AC54"/>
    <mergeCell ref="AD45:AD54"/>
    <mergeCell ref="AH45:AH54"/>
    <mergeCell ref="AI45:AI54"/>
    <mergeCell ref="AJ45:AJ54"/>
    <mergeCell ref="V45:V54"/>
    <mergeCell ref="W45:W54"/>
    <mergeCell ref="X45:X54"/>
    <mergeCell ref="Y45:Y54"/>
    <mergeCell ref="Z45:Z54"/>
    <mergeCell ref="AA45:AA54"/>
    <mergeCell ref="P45:P54"/>
    <mergeCell ref="Q45:Q54"/>
    <mergeCell ref="R45:R54"/>
    <mergeCell ref="AA55:AA64"/>
    <mergeCell ref="R55:R64"/>
    <mergeCell ref="S55:S64"/>
    <mergeCell ref="T55:T64"/>
    <mergeCell ref="U55:U64"/>
    <mergeCell ref="V55:V64"/>
    <mergeCell ref="W55:W64"/>
    <mergeCell ref="L55:L64"/>
    <mergeCell ref="M55:M64"/>
    <mergeCell ref="N55:N64"/>
    <mergeCell ref="O55:O56"/>
    <mergeCell ref="P55:P64"/>
    <mergeCell ref="Q55:Q64"/>
    <mergeCell ref="AD55:AD64"/>
    <mergeCell ref="O57:O58"/>
    <mergeCell ref="O59:O60"/>
    <mergeCell ref="O61:O62"/>
    <mergeCell ref="O63:O64"/>
    <mergeCell ref="AB55:AB64"/>
    <mergeCell ref="AC55:AC64"/>
    <mergeCell ref="AD65:AD74"/>
    <mergeCell ref="O68:O70"/>
    <mergeCell ref="O71:O73"/>
    <mergeCell ref="AA65:AA74"/>
    <mergeCell ref="AB65:AB74"/>
    <mergeCell ref="AC65:AC74"/>
    <mergeCell ref="X65:X74"/>
    <mergeCell ref="Y65:Y74"/>
    <mergeCell ref="Z65:Z74"/>
    <mergeCell ref="R65:R74"/>
    <mergeCell ref="S65:S74"/>
    <mergeCell ref="T65:T74"/>
    <mergeCell ref="U65:U74"/>
    <mergeCell ref="V65:V74"/>
    <mergeCell ref="X55:X64"/>
    <mergeCell ref="Y55:Y64"/>
    <mergeCell ref="Z55:Z64"/>
    <mergeCell ref="A75:A84"/>
    <mergeCell ref="E75:E84"/>
    <mergeCell ref="I75:I84"/>
    <mergeCell ref="J75:J84"/>
    <mergeCell ref="K75:K84"/>
    <mergeCell ref="L75:L84"/>
    <mergeCell ref="L65:L74"/>
    <mergeCell ref="M65:M74"/>
    <mergeCell ref="Q65:Q74"/>
    <mergeCell ref="A65:A74"/>
    <mergeCell ref="E65:E74"/>
    <mergeCell ref="I65:I74"/>
    <mergeCell ref="J65:J74"/>
    <mergeCell ref="K65:K74"/>
    <mergeCell ref="N65:N74"/>
    <mergeCell ref="O65:O67"/>
    <mergeCell ref="P65:P74"/>
    <mergeCell ref="AB75:AB84"/>
    <mergeCell ref="AC75:AC84"/>
    <mergeCell ref="M85:M94"/>
    <mergeCell ref="N85:N94"/>
    <mergeCell ref="O85:O87"/>
    <mergeCell ref="W65:W74"/>
    <mergeCell ref="AD75:AD84"/>
    <mergeCell ref="S75:S84"/>
    <mergeCell ref="T75:T84"/>
    <mergeCell ref="U75:U84"/>
    <mergeCell ref="V75:V84"/>
    <mergeCell ref="W75:W84"/>
    <mergeCell ref="X75:X84"/>
    <mergeCell ref="Y75:Y84"/>
    <mergeCell ref="Z75:Z84"/>
    <mergeCell ref="AA75:AA84"/>
    <mergeCell ref="M75:M84"/>
    <mergeCell ref="N75:N84"/>
    <mergeCell ref="O75:O77"/>
    <mergeCell ref="P75:P84"/>
    <mergeCell ref="Q75:Q84"/>
    <mergeCell ref="R75:R84"/>
    <mergeCell ref="O78:O80"/>
    <mergeCell ref="O81:O83"/>
    <mergeCell ref="A85:A94"/>
    <mergeCell ref="E85:E94"/>
    <mergeCell ref="I85:I94"/>
    <mergeCell ref="J85:J94"/>
    <mergeCell ref="K85:K94"/>
    <mergeCell ref="L85:L94"/>
    <mergeCell ref="AC85:AC94"/>
    <mergeCell ref="O101:O103"/>
    <mergeCell ref="P85:P94"/>
    <mergeCell ref="Q85:Q94"/>
    <mergeCell ref="R85:R94"/>
    <mergeCell ref="O88:O90"/>
    <mergeCell ref="O91:O93"/>
    <mergeCell ref="L95:L104"/>
    <mergeCell ref="A95:A104"/>
    <mergeCell ref="E95:E104"/>
    <mergeCell ref="I95:I104"/>
    <mergeCell ref="J95:J104"/>
    <mergeCell ref="K95:K104"/>
    <mergeCell ref="M95:M104"/>
    <mergeCell ref="N95:N104"/>
    <mergeCell ref="O95:O97"/>
    <mergeCell ref="P95:P104"/>
    <mergeCell ref="Q95:Q104"/>
    <mergeCell ref="AD85:AD94"/>
    <mergeCell ref="S85:S94"/>
    <mergeCell ref="T85:T94"/>
    <mergeCell ref="U85:U94"/>
    <mergeCell ref="V85:V94"/>
    <mergeCell ref="W85:W94"/>
    <mergeCell ref="X85:X94"/>
    <mergeCell ref="AD95:AD104"/>
    <mergeCell ref="S95:S104"/>
    <mergeCell ref="T95:T104"/>
    <mergeCell ref="U95:U104"/>
    <mergeCell ref="V95:V104"/>
    <mergeCell ref="W95:W104"/>
    <mergeCell ref="X95:X104"/>
    <mergeCell ref="Y95:Y104"/>
    <mergeCell ref="Z95:Z104"/>
    <mergeCell ref="AA95:AA104"/>
    <mergeCell ref="Y85:Y94"/>
    <mergeCell ref="Z85:Z94"/>
    <mergeCell ref="AA85:AA94"/>
    <mergeCell ref="AB85:AB94"/>
    <mergeCell ref="AB95:AB104"/>
    <mergeCell ref="AC95:AC104"/>
    <mergeCell ref="R95:R104"/>
    <mergeCell ref="O98:O100"/>
    <mergeCell ref="Z105:Z114"/>
    <mergeCell ref="P105:P114"/>
    <mergeCell ref="Q105:Q114"/>
    <mergeCell ref="R105:R114"/>
    <mergeCell ref="O109:O112"/>
    <mergeCell ref="O113:O114"/>
    <mergeCell ref="K105:K114"/>
    <mergeCell ref="L105:L114"/>
    <mergeCell ref="AA105:AA114"/>
    <mergeCell ref="AB105:AB114"/>
    <mergeCell ref="AC105:AC114"/>
    <mergeCell ref="AD105:AD114"/>
    <mergeCell ref="S105:S114"/>
    <mergeCell ref="T105:T114"/>
    <mergeCell ref="U105:U114"/>
    <mergeCell ref="V105:V114"/>
    <mergeCell ref="W105:W114"/>
    <mergeCell ref="X105:X114"/>
    <mergeCell ref="A115:A124"/>
    <mergeCell ref="E115:E124"/>
    <mergeCell ref="I115:I124"/>
    <mergeCell ref="J115:J124"/>
    <mergeCell ref="K115:K124"/>
    <mergeCell ref="L115:L124"/>
    <mergeCell ref="M115:M124"/>
    <mergeCell ref="N115:N124"/>
    <mergeCell ref="Y105:Y114"/>
    <mergeCell ref="M105:M114"/>
    <mergeCell ref="N105:N114"/>
    <mergeCell ref="O105:O108"/>
    <mergeCell ref="A105:A114"/>
    <mergeCell ref="E105:E114"/>
    <mergeCell ref="I105:I114"/>
    <mergeCell ref="J105:J114"/>
    <mergeCell ref="Z115:Z124"/>
    <mergeCell ref="AA115:AA124"/>
    <mergeCell ref="AB115:AB124"/>
    <mergeCell ref="AC115:AC124"/>
    <mergeCell ref="AD115:AD124"/>
    <mergeCell ref="S115:S124"/>
    <mergeCell ref="T115:T124"/>
    <mergeCell ref="U115:U124"/>
    <mergeCell ref="V115:V124"/>
    <mergeCell ref="W115:W124"/>
    <mergeCell ref="X115:X124"/>
    <mergeCell ref="I125:I134"/>
    <mergeCell ref="J125:J134"/>
    <mergeCell ref="K125:K134"/>
    <mergeCell ref="L125:L134"/>
    <mergeCell ref="M125:M134"/>
    <mergeCell ref="N125:N134"/>
    <mergeCell ref="O125:O126"/>
    <mergeCell ref="Y115:Y124"/>
    <mergeCell ref="P115:P124"/>
    <mergeCell ref="Q115:Q124"/>
    <mergeCell ref="R115:R124"/>
    <mergeCell ref="O115:O120"/>
    <mergeCell ref="O121:O124"/>
    <mergeCell ref="AB125:AB134"/>
    <mergeCell ref="AC125:AC134"/>
    <mergeCell ref="AD125:AD134"/>
    <mergeCell ref="O127:O130"/>
    <mergeCell ref="O131:O134"/>
    <mergeCell ref="A135:A144"/>
    <mergeCell ref="E135:E144"/>
    <mergeCell ref="I135:I144"/>
    <mergeCell ref="J135:J144"/>
    <mergeCell ref="K135:K144"/>
    <mergeCell ref="V125:V134"/>
    <mergeCell ref="W125:W134"/>
    <mergeCell ref="X125:X134"/>
    <mergeCell ref="Y125:Y134"/>
    <mergeCell ref="Z125:Z134"/>
    <mergeCell ref="AA125:AA134"/>
    <mergeCell ref="P125:P134"/>
    <mergeCell ref="Q125:Q134"/>
    <mergeCell ref="R125:R134"/>
    <mergeCell ref="S125:S134"/>
    <mergeCell ref="T125:T134"/>
    <mergeCell ref="U125:U134"/>
    <mergeCell ref="A125:A134"/>
    <mergeCell ref="E125:E134"/>
    <mergeCell ref="AE151:AF151"/>
    <mergeCell ref="E153:J153"/>
    <mergeCell ref="AD135:AD144"/>
    <mergeCell ref="O138:O140"/>
    <mergeCell ref="O141:O143"/>
    <mergeCell ref="X135:X144"/>
    <mergeCell ref="Y135:Y144"/>
    <mergeCell ref="Z135:Z144"/>
    <mergeCell ref="AA135:AA144"/>
    <mergeCell ref="AB135:AB144"/>
    <mergeCell ref="AC135:AC144"/>
    <mergeCell ref="R135:R144"/>
    <mergeCell ref="S135:S144"/>
    <mergeCell ref="T135:T144"/>
    <mergeCell ref="U135:U144"/>
    <mergeCell ref="V135:V144"/>
    <mergeCell ref="W135:W144"/>
    <mergeCell ref="L135:L144"/>
    <mergeCell ref="M135:M144"/>
    <mergeCell ref="N135:N144"/>
    <mergeCell ref="O135:O137"/>
    <mergeCell ref="P135:P144"/>
    <mergeCell ref="Q135:Q144"/>
  </mergeCells>
  <pageMargins left="0.7" right="0.7" top="0.75" bottom="0.75" header="0.3" footer="0.3"/>
  <pageSetup orientation="portrait"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5" ma:contentTypeDescription="Create a new document." ma:contentTypeScope="" ma:versionID="30f7863e91f96da4bc41019d5c013aa6">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46f3ee0727c04d750b5d67595b9208cc"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9981AC-E849-4A4F-91CC-96B83B0D37D9}"/>
</file>

<file path=customXml/itemProps2.xml><?xml version="1.0" encoding="utf-8"?>
<ds:datastoreItem xmlns:ds="http://schemas.openxmlformats.org/officeDocument/2006/customXml" ds:itemID="{142E67A6-5DDA-4D47-97E1-98EA6D7799A5}"/>
</file>

<file path=customXml/itemProps3.xml><?xml version="1.0" encoding="utf-8"?>
<ds:datastoreItem xmlns:ds="http://schemas.openxmlformats.org/officeDocument/2006/customXml" ds:itemID="{C4525B95-C522-4CB7-B25E-345FE501DF4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Diana Marcela Jimenez Martinez</cp:lastModifiedBy>
  <cp:revision/>
  <dcterms:created xsi:type="dcterms:W3CDTF">2022-12-03T14:27:29Z</dcterms:created>
  <dcterms:modified xsi:type="dcterms:W3CDTF">2023-07-12T17:23:46Z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2023-02-08T20:03:55Z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b24ea5c1-e840-4527-b069-f5d386fc0f1d</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MediaServiceImageTags">
    <vt:lpwstr/>
  </property>
</Properties>
</file>