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G:\Pistolas de señales\"/>
    </mc:Choice>
  </mc:AlternateContent>
  <xr:revisionPtr revIDLastSave="0" documentId="13_ncr:1_{0F3143BD-ED11-4E37-83C8-F5ABDA771F83}" xr6:coauthVersionLast="41" xr6:coauthVersionMax="41" xr10:uidLastSave="{00000000-0000-0000-0000-000000000000}"/>
  <bookViews>
    <workbookView minimized="1" xWindow="17070" yWindow="1920" windowWidth="12075" windowHeight="14025" firstSheet="1" activeTab="1" xr2:uid="{00000000-000D-0000-FFFF-FFFF00000000}"/>
  </bookViews>
  <sheets>
    <sheet name="Hoja1" sheetId="1" r:id="rId1"/>
    <sheet name="Hoja5 (4)" sheetId="10" r:id="rId2"/>
  </sheets>
  <definedNames>
    <definedName name="_xlnm._FilterDatabase" localSheetId="0" hidden="1">Hoja1!$A$1:$O$28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0" l="1"/>
  <c r="N3" i="1" l="1"/>
  <c r="O36" i="1"/>
  <c r="M27" i="1"/>
  <c r="M28" i="1"/>
  <c r="N27" i="1"/>
  <c r="N26" i="1"/>
  <c r="N25" i="1"/>
  <c r="N23" i="1"/>
  <c r="N22" i="1"/>
  <c r="N21" i="1"/>
  <c r="N20" i="1"/>
  <c r="N19" i="1"/>
  <c r="N17" i="1"/>
  <c r="N9" i="1"/>
  <c r="N28" i="1"/>
  <c r="N16" i="1"/>
  <c r="N15" i="1"/>
  <c r="N14" i="1"/>
  <c r="N12" i="1"/>
  <c r="N8" i="1"/>
  <c r="N7" i="1"/>
  <c r="N6" i="1"/>
  <c r="N4" i="1"/>
  <c r="F6" i="10" l="1"/>
  <c r="F7" i="10" s="1"/>
  <c r="F8" i="10" s="1"/>
  <c r="N5" i="1"/>
  <c r="N11" i="1"/>
  <c r="N13" i="1"/>
  <c r="N18" i="1"/>
  <c r="O28" i="1"/>
  <c r="O27" i="1"/>
  <c r="M26" i="1"/>
  <c r="O26" i="1" s="1"/>
  <c r="M25" i="1"/>
  <c r="O25" i="1" s="1"/>
  <c r="M15" i="1" l="1"/>
  <c r="O15" i="1" s="1"/>
  <c r="M24" i="1"/>
  <c r="O24" i="1" s="1"/>
  <c r="M23" i="1"/>
  <c r="O23" i="1" s="1"/>
  <c r="M22" i="1"/>
  <c r="O22" i="1" s="1"/>
  <c r="M21" i="1"/>
  <c r="O21" i="1" s="1"/>
  <c r="M20" i="1"/>
  <c r="O20" i="1" s="1"/>
  <c r="M19" i="1"/>
  <c r="O19" i="1" s="1"/>
  <c r="M18" i="1"/>
  <c r="O18" i="1" s="1"/>
  <c r="M17" i="1"/>
  <c r="O17" i="1" s="1"/>
  <c r="M16" i="1"/>
  <c r="O16" i="1" s="1"/>
  <c r="M5" i="1"/>
  <c r="O5" i="1" s="1"/>
  <c r="M14" i="1"/>
  <c r="O14" i="1" s="1"/>
  <c r="M13" i="1"/>
  <c r="O13" i="1" s="1"/>
  <c r="M12" i="1"/>
  <c r="O12" i="1" s="1"/>
  <c r="M11" i="1"/>
  <c r="O11" i="1" s="1"/>
  <c r="M10" i="1"/>
  <c r="O10" i="1" s="1"/>
  <c r="M9" i="1"/>
  <c r="O9" i="1" s="1"/>
  <c r="M8" i="1"/>
  <c r="O8" i="1" s="1"/>
  <c r="M7" i="1"/>
  <c r="O7" i="1" s="1"/>
  <c r="M6" i="1"/>
  <c r="O6" i="1" s="1"/>
  <c r="M4" i="1"/>
  <c r="O4" i="1" s="1"/>
  <c r="M3" i="1"/>
  <c r="O3" i="1" s="1"/>
  <c r="O30" i="1" l="1"/>
  <c r="O31" i="1" s="1"/>
  <c r="O32" i="1" s="1"/>
</calcChain>
</file>

<file path=xl/sharedStrings.xml><?xml version="1.0" encoding="utf-8"?>
<sst xmlns="http://schemas.openxmlformats.org/spreadsheetml/2006/main" count="56" uniqueCount="55">
  <si>
    <r>
      <t xml:space="preserve">Aeropuerto o Estación </t>
    </r>
    <r>
      <rPr>
        <b/>
        <sz val="11"/>
        <color theme="1"/>
        <rFont val="Wingdings 3"/>
        <family val="1"/>
        <charset val="2"/>
      </rPr>
      <t>w</t>
    </r>
  </si>
  <si>
    <r>
      <t xml:space="preserve">Herramienta                                                    </t>
    </r>
    <r>
      <rPr>
        <b/>
        <sz val="11"/>
        <color theme="1"/>
        <rFont val="Wingdings 3"/>
        <family val="1"/>
        <charset val="2"/>
      </rPr>
      <t>s</t>
    </r>
  </si>
  <si>
    <t>Barranquilla</t>
  </si>
  <si>
    <t>Polonuevo</t>
  </si>
  <si>
    <t>Sevillano</t>
  </si>
  <si>
    <t>Corozal</t>
  </si>
  <si>
    <t>Magangué</t>
  </si>
  <si>
    <t>Tolú</t>
  </si>
  <si>
    <t>Mómpox</t>
  </si>
  <si>
    <t>El Banco</t>
  </si>
  <si>
    <t>San Andrés</t>
  </si>
  <si>
    <t>Total</t>
  </si>
  <si>
    <t>Juego de destornilladores J1219SC (Proto)</t>
  </si>
  <si>
    <t>Juego de destornilladores de copa J9200DB (Proto)</t>
  </si>
  <si>
    <t>Juego de llaves hexagonales J4986 (Proto)</t>
  </si>
  <si>
    <t>Juego de llaves Torx  J4979TXCG (Proto)</t>
  </si>
  <si>
    <t>Juego de herramientas 85-595 (Stanley)</t>
  </si>
  <si>
    <t>Juego de herramientas 91-988 (Stanley)</t>
  </si>
  <si>
    <t>Juego de pinzas aisladas  84-011 (Stanley)</t>
  </si>
  <si>
    <t>Cuchillo 10-509 (Stanley)</t>
  </si>
  <si>
    <t>Flexometro 30-626 (Stanley)</t>
  </si>
  <si>
    <t>Remachadora 69-800 (Stanley)</t>
  </si>
  <si>
    <t>Juego de destornilladores aislados 65-9802 (Stanley)</t>
  </si>
  <si>
    <t>Juego abocinador/expandidor 93-040</t>
  </si>
  <si>
    <t>Equipo de Soldadura K69003-1 Arcweld 160I-ST DV</t>
  </si>
  <si>
    <t>Hidrolavadora HD585 (KARCHER)</t>
  </si>
  <si>
    <t>Taladro percutor profesional</t>
  </si>
  <si>
    <t>Gato de 2 ton.</t>
  </si>
  <si>
    <t>Diferencial de 3 Ton.</t>
  </si>
  <si>
    <t>Taladro percutor inalámbrico</t>
  </si>
  <si>
    <t>Mini pulidora</t>
  </si>
  <si>
    <t>Guadañadora</t>
  </si>
  <si>
    <t>Marco segueta</t>
  </si>
  <si>
    <t xml:space="preserve">Multimetro Fluke </t>
  </si>
  <si>
    <t>Pinza Fluke</t>
  </si>
  <si>
    <t>Linterna</t>
  </si>
  <si>
    <t>Comprobador</t>
  </si>
  <si>
    <t>Cantidad</t>
  </si>
  <si>
    <t>Resumen</t>
  </si>
  <si>
    <t>Juego de llaves tipo ratchet J1190LO (Proto)</t>
  </si>
  <si>
    <t xml:space="preserve">Herramienta    </t>
  </si>
  <si>
    <t>Unidad</t>
  </si>
  <si>
    <t>unidad</t>
  </si>
  <si>
    <t>Precio unitario</t>
  </si>
  <si>
    <t>Valor parcial</t>
  </si>
  <si>
    <t>Objeto:</t>
  </si>
  <si>
    <t>FORMATO DE PRESUPUESTO</t>
  </si>
  <si>
    <t>Ítem</t>
  </si>
  <si>
    <t>IVA (19%)</t>
  </si>
  <si>
    <t>Subtotal</t>
  </si>
  <si>
    <t>Buzón</t>
  </si>
  <si>
    <t>Sepulveda</t>
  </si>
  <si>
    <t>Yo</t>
  </si>
  <si>
    <t>COMPRAR PISTOLAS DE SEÑALES PARA LAS TORRES DE CONTROL DE LA REGIONAL ATLANTICO</t>
  </si>
  <si>
    <t>Pistolas de señales según 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</si>
</sst>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[$$-240A]\ * #,##0.00_ ;_-[$$-240A]\ * \-#,##0.00\ ;_-[$$-240A]\ * &quot;-&quot;??_ ;_-@_ "/>
    <numFmt numFmtId="166" formatCode="_-[$$-240A]* #,##0.00_-;\-[$$-240A]* #,##0.00_-;_-[$$-240A]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Wingdings 3"/>
      <family val="1"/>
      <charset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/>
    <xf numFmtId="165" fontId="0" fillId="0" borderId="0" xfId="1" applyNumberFormat="1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166" fontId="0" fillId="0" borderId="1" xfId="0" applyNumberFormat="1" applyBorder="1"/>
    <xf numFmtId="165" fontId="0" fillId="0" borderId="1" xfId="0" applyNumberFormat="1" applyBorder="1"/>
    <xf numFmtId="0" fontId="4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166" fontId="0" fillId="0" borderId="11" xfId="0" applyNumberFormat="1" applyFont="1" applyBorder="1" applyAlignment="1">
      <alignment horizontal="center" vertical="center" wrapText="1"/>
    </xf>
    <xf numFmtId="166" fontId="0" fillId="0" borderId="1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workbookViewId="0">
      <pane xSplit="1" ySplit="1" topLeftCell="D17" activePane="bottomRight" state="frozen"/>
      <selection pane="topRight" activeCell="B1" sqref="B1"/>
      <selection pane="bottomLeft" activeCell="A2" sqref="A2"/>
      <selection pane="bottomRight" activeCell="J26" sqref="J26"/>
    </sheetView>
  </sheetViews>
  <sheetFormatPr baseColWidth="10" defaultRowHeight="15" x14ac:dyDescent="0.25"/>
  <cols>
    <col min="1" max="1" width="22.28515625" customWidth="1"/>
    <col min="2" max="12" width="20.7109375" customWidth="1"/>
    <col min="14" max="14" width="14.28515625" bestFit="1" customWidth="1"/>
    <col min="15" max="15" width="15.5703125" bestFit="1" customWidth="1"/>
  </cols>
  <sheetData>
    <row r="1" spans="1:15" ht="36" customHeight="1" x14ac:dyDescent="0.25">
      <c r="A1" s="1" t="s">
        <v>0</v>
      </c>
      <c r="B1" s="27" t="s">
        <v>2</v>
      </c>
      <c r="C1" s="27"/>
      <c r="D1" s="27"/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7" t="s">
        <v>8</v>
      </c>
      <c r="K1" s="27" t="s">
        <v>9</v>
      </c>
      <c r="L1" s="27" t="s">
        <v>10</v>
      </c>
      <c r="M1" s="27" t="s">
        <v>11</v>
      </c>
      <c r="N1" s="27" t="s">
        <v>38</v>
      </c>
      <c r="O1" s="27"/>
    </row>
    <row r="2" spans="1:15" ht="36" customHeight="1" x14ac:dyDescent="0.25">
      <c r="A2" s="1" t="s">
        <v>1</v>
      </c>
      <c r="B2" s="17" t="s">
        <v>50</v>
      </c>
      <c r="C2" s="17" t="s">
        <v>51</v>
      </c>
      <c r="D2" s="17" t="s">
        <v>52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5" ht="51" customHeight="1" x14ac:dyDescent="0.25">
      <c r="A3" s="15" t="s">
        <v>39</v>
      </c>
      <c r="B3" s="14">
        <v>1</v>
      </c>
      <c r="C3" s="14">
        <v>1</v>
      </c>
      <c r="D3" s="14">
        <v>1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f t="shared" ref="M3:M28" si="0">SUM(B3:L3)</f>
        <v>3</v>
      </c>
      <c r="N3" s="5">
        <f>351975*0.85</f>
        <v>299178.75</v>
      </c>
      <c r="O3" s="4">
        <f>N3*M3</f>
        <v>897536.25</v>
      </c>
    </row>
    <row r="4" spans="1:15" ht="51" customHeight="1" x14ac:dyDescent="0.25">
      <c r="A4" s="15" t="s">
        <v>12</v>
      </c>
      <c r="B4" s="14">
        <v>1</v>
      </c>
      <c r="C4" s="14">
        <v>1</v>
      </c>
      <c r="D4" s="3"/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f t="shared" si="0"/>
        <v>2</v>
      </c>
      <c r="N4" s="4" t="e">
        <f>#REF!</f>
        <v>#REF!</v>
      </c>
      <c r="O4" s="4" t="e">
        <f>N4*M4</f>
        <v>#REF!</v>
      </c>
    </row>
    <row r="5" spans="1:15" ht="58.5" customHeight="1" x14ac:dyDescent="0.25">
      <c r="A5" s="2" t="s">
        <v>22</v>
      </c>
      <c r="B5" s="14">
        <v>1</v>
      </c>
      <c r="C5" s="14">
        <v>1</v>
      </c>
      <c r="D5" s="14">
        <v>1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f t="shared" si="0"/>
        <v>3</v>
      </c>
      <c r="N5" s="4" t="e">
        <f>#REF!</f>
        <v>#REF!</v>
      </c>
      <c r="O5" s="4" t="e">
        <f t="shared" ref="O5:O28" si="1">N5*M5</f>
        <v>#REF!</v>
      </c>
    </row>
    <row r="6" spans="1:15" ht="51" customHeight="1" x14ac:dyDescent="0.25">
      <c r="A6" s="15" t="s">
        <v>13</v>
      </c>
      <c r="B6" s="14">
        <v>1</v>
      </c>
      <c r="C6" s="14">
        <v>1</v>
      </c>
      <c r="D6" s="14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f t="shared" si="0"/>
        <v>3</v>
      </c>
      <c r="N6" s="4" t="e">
        <f>#REF!</f>
        <v>#REF!</v>
      </c>
      <c r="O6" s="4" t="e">
        <f t="shared" si="1"/>
        <v>#REF!</v>
      </c>
    </row>
    <row r="7" spans="1:15" ht="51" customHeight="1" x14ac:dyDescent="0.25">
      <c r="A7" s="15" t="s">
        <v>14</v>
      </c>
      <c r="B7" s="14">
        <v>1</v>
      </c>
      <c r="C7" s="14">
        <v>1</v>
      </c>
      <c r="D7" s="14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f t="shared" si="0"/>
        <v>3</v>
      </c>
      <c r="N7" s="4" t="e">
        <f>#REF!</f>
        <v>#REF!</v>
      </c>
      <c r="O7" s="4" t="e">
        <f t="shared" si="1"/>
        <v>#REF!</v>
      </c>
    </row>
    <row r="8" spans="1:15" ht="51" customHeight="1" x14ac:dyDescent="0.25">
      <c r="A8" s="15" t="s">
        <v>15</v>
      </c>
      <c r="B8" s="14">
        <v>1</v>
      </c>
      <c r="C8" s="14">
        <v>1</v>
      </c>
      <c r="D8" s="14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f t="shared" si="0"/>
        <v>3</v>
      </c>
      <c r="N8" s="4" t="e">
        <f>#REF!</f>
        <v>#REF!</v>
      </c>
      <c r="O8" s="4" t="e">
        <f t="shared" si="1"/>
        <v>#REF!</v>
      </c>
    </row>
    <row r="9" spans="1:15" ht="51" customHeight="1" x14ac:dyDescent="0.25">
      <c r="A9" s="2" t="s">
        <v>17</v>
      </c>
      <c r="B9" s="3">
        <v>0</v>
      </c>
      <c r="C9" s="3">
        <v>0</v>
      </c>
      <c r="D9" s="14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f t="shared" si="0"/>
        <v>1</v>
      </c>
      <c r="N9" s="4" t="e">
        <f>#REF!</f>
        <v>#REF!</v>
      </c>
      <c r="O9" s="4" t="e">
        <f t="shared" si="1"/>
        <v>#REF!</v>
      </c>
    </row>
    <row r="10" spans="1:15" ht="51" customHeight="1" x14ac:dyDescent="0.25">
      <c r="A10" s="2" t="s">
        <v>16</v>
      </c>
      <c r="B10" s="3">
        <v>0</v>
      </c>
      <c r="C10" s="3">
        <v>0</v>
      </c>
      <c r="D10" s="14">
        <v>1</v>
      </c>
      <c r="E10" s="14">
        <v>1</v>
      </c>
      <c r="F10" s="3">
        <v>1</v>
      </c>
      <c r="G10" s="3">
        <v>1</v>
      </c>
      <c r="H10" s="14">
        <v>1</v>
      </c>
      <c r="I10" s="3">
        <v>1</v>
      </c>
      <c r="J10" s="3">
        <v>1</v>
      </c>
      <c r="K10" s="3">
        <v>1</v>
      </c>
      <c r="L10" s="3">
        <v>0</v>
      </c>
      <c r="M10" s="3">
        <f t="shared" si="0"/>
        <v>8</v>
      </c>
      <c r="N10" s="5">
        <v>250000</v>
      </c>
      <c r="O10" s="4">
        <f t="shared" si="1"/>
        <v>2000000</v>
      </c>
    </row>
    <row r="11" spans="1:15" ht="51" customHeight="1" x14ac:dyDescent="0.25">
      <c r="A11" s="15" t="s">
        <v>18</v>
      </c>
      <c r="B11" s="14">
        <v>1</v>
      </c>
      <c r="C11" s="14">
        <v>1</v>
      </c>
      <c r="D11" s="14">
        <v>1</v>
      </c>
      <c r="E11" s="3">
        <v>0</v>
      </c>
      <c r="F11" s="3">
        <v>0</v>
      </c>
      <c r="G11" s="19">
        <v>1</v>
      </c>
      <c r="H11" s="19">
        <v>1</v>
      </c>
      <c r="I11" s="19">
        <v>1</v>
      </c>
      <c r="J11" s="3">
        <v>0</v>
      </c>
      <c r="K11" s="19">
        <v>1</v>
      </c>
      <c r="L11" s="3">
        <v>0</v>
      </c>
      <c r="M11" s="3">
        <f t="shared" si="0"/>
        <v>7</v>
      </c>
      <c r="N11" s="4" t="e">
        <f>#REF!</f>
        <v>#REF!</v>
      </c>
      <c r="O11" s="4" t="e">
        <f t="shared" si="1"/>
        <v>#REF!</v>
      </c>
    </row>
    <row r="12" spans="1:15" ht="51" customHeight="1" x14ac:dyDescent="0.25">
      <c r="A12" s="2" t="s">
        <v>19</v>
      </c>
      <c r="B12" s="14">
        <v>1</v>
      </c>
      <c r="C12" s="14">
        <v>1</v>
      </c>
      <c r="D12" s="18">
        <v>2</v>
      </c>
      <c r="E12" s="14">
        <v>1</v>
      </c>
      <c r="F12" s="19">
        <v>1</v>
      </c>
      <c r="G12" s="19">
        <v>1</v>
      </c>
      <c r="H12" s="19">
        <v>1</v>
      </c>
      <c r="I12" s="19">
        <v>1</v>
      </c>
      <c r="J12" s="19">
        <v>1</v>
      </c>
      <c r="K12" s="19">
        <v>1</v>
      </c>
      <c r="L12" s="3">
        <v>0</v>
      </c>
      <c r="M12" s="3">
        <f t="shared" si="0"/>
        <v>11</v>
      </c>
      <c r="N12" s="4" t="e">
        <f>#REF!</f>
        <v>#REF!</v>
      </c>
      <c r="O12" s="4" t="e">
        <f t="shared" si="1"/>
        <v>#REF!</v>
      </c>
    </row>
    <row r="13" spans="1:15" ht="51" customHeight="1" x14ac:dyDescent="0.25">
      <c r="A13" s="2" t="s">
        <v>20</v>
      </c>
      <c r="B13" s="14">
        <v>1</v>
      </c>
      <c r="C13" s="3">
        <v>0</v>
      </c>
      <c r="D13" s="18">
        <v>3</v>
      </c>
      <c r="E13" s="14">
        <v>1</v>
      </c>
      <c r="F13" s="19">
        <v>1</v>
      </c>
      <c r="G13" s="19">
        <v>1</v>
      </c>
      <c r="H13" s="19">
        <v>1</v>
      </c>
      <c r="I13" s="19">
        <v>1</v>
      </c>
      <c r="J13" s="19">
        <v>1</v>
      </c>
      <c r="K13" s="19">
        <v>1</v>
      </c>
      <c r="L13" s="3">
        <v>0</v>
      </c>
      <c r="M13" s="3">
        <f t="shared" si="0"/>
        <v>11</v>
      </c>
      <c r="N13" s="4" t="e">
        <f>#REF!</f>
        <v>#REF!</v>
      </c>
      <c r="O13" s="4" t="e">
        <f t="shared" si="1"/>
        <v>#REF!</v>
      </c>
    </row>
    <row r="14" spans="1:15" ht="51" customHeight="1" x14ac:dyDescent="0.25">
      <c r="A14" s="15" t="s">
        <v>21</v>
      </c>
      <c r="B14" s="3">
        <v>0</v>
      </c>
      <c r="C14" s="14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f t="shared" si="0"/>
        <v>1</v>
      </c>
      <c r="N14" s="4" t="e">
        <f>#REF!</f>
        <v>#REF!</v>
      </c>
      <c r="O14" s="4" t="e">
        <f t="shared" si="1"/>
        <v>#REF!</v>
      </c>
    </row>
    <row r="15" spans="1:15" ht="51" customHeight="1" x14ac:dyDescent="0.25">
      <c r="A15" s="15" t="s">
        <v>32</v>
      </c>
      <c r="B15" s="3">
        <v>0</v>
      </c>
      <c r="C15" s="14">
        <v>1</v>
      </c>
      <c r="D15" s="18">
        <v>1</v>
      </c>
      <c r="E15" s="14">
        <v>1</v>
      </c>
      <c r="F15" s="19">
        <v>1</v>
      </c>
      <c r="G15" s="19">
        <v>1</v>
      </c>
      <c r="H15" s="19">
        <v>1</v>
      </c>
      <c r="I15" s="19">
        <v>1</v>
      </c>
      <c r="J15" s="19">
        <v>1</v>
      </c>
      <c r="K15" s="19">
        <v>1</v>
      </c>
      <c r="L15" s="3">
        <v>0</v>
      </c>
      <c r="M15" s="3">
        <f t="shared" si="0"/>
        <v>9</v>
      </c>
      <c r="N15" s="4" t="e">
        <f>#REF!</f>
        <v>#REF!</v>
      </c>
      <c r="O15" s="4" t="e">
        <f t="shared" si="1"/>
        <v>#REF!</v>
      </c>
    </row>
    <row r="16" spans="1:15" ht="51" customHeight="1" x14ac:dyDescent="0.25">
      <c r="A16" s="2" t="s">
        <v>23</v>
      </c>
      <c r="B16" s="16">
        <v>0</v>
      </c>
      <c r="C16" s="14">
        <v>1</v>
      </c>
      <c r="D16" s="16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f t="shared" si="0"/>
        <v>1</v>
      </c>
      <c r="N16" s="4" t="e">
        <f>#REF!</f>
        <v>#REF!</v>
      </c>
      <c r="O16" s="4" t="e">
        <f t="shared" si="1"/>
        <v>#REF!</v>
      </c>
    </row>
    <row r="17" spans="1:15" ht="51" customHeight="1" x14ac:dyDescent="0.25">
      <c r="A17" s="2" t="s">
        <v>24</v>
      </c>
      <c r="B17" s="3">
        <v>0</v>
      </c>
      <c r="C17" s="14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f t="shared" si="0"/>
        <v>1</v>
      </c>
      <c r="N17" s="4" t="e">
        <f>#REF!</f>
        <v>#REF!</v>
      </c>
      <c r="O17" s="4" t="e">
        <f t="shared" si="1"/>
        <v>#REF!</v>
      </c>
    </row>
    <row r="18" spans="1:15" ht="51" customHeight="1" x14ac:dyDescent="0.25">
      <c r="A18" s="2" t="s">
        <v>25</v>
      </c>
      <c r="B18" s="3">
        <v>0</v>
      </c>
      <c r="C18" s="14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f t="shared" si="0"/>
        <v>1</v>
      </c>
      <c r="N18" s="4" t="e">
        <f>#REF!</f>
        <v>#REF!</v>
      </c>
      <c r="O18" s="4" t="e">
        <f t="shared" si="1"/>
        <v>#REF!</v>
      </c>
    </row>
    <row r="19" spans="1:15" ht="30" x14ac:dyDescent="0.25">
      <c r="A19" s="2" t="s">
        <v>26</v>
      </c>
      <c r="B19" s="14">
        <v>1</v>
      </c>
      <c r="C19" s="3">
        <v>0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f t="shared" si="0"/>
        <v>3</v>
      </c>
      <c r="N19" s="4" t="e">
        <f>#REF!</f>
        <v>#REF!</v>
      </c>
      <c r="O19" s="4" t="e">
        <f t="shared" si="1"/>
        <v>#REF!</v>
      </c>
    </row>
    <row r="20" spans="1:15" x14ac:dyDescent="0.25">
      <c r="A20" s="2" t="s">
        <v>27</v>
      </c>
      <c r="B20" s="14">
        <v>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f t="shared" si="0"/>
        <v>1</v>
      </c>
      <c r="N20" s="4" t="e">
        <f>#REF!</f>
        <v>#REF!</v>
      </c>
      <c r="O20" s="4" t="e">
        <f t="shared" si="1"/>
        <v>#REF!</v>
      </c>
    </row>
    <row r="21" spans="1:15" x14ac:dyDescent="0.25">
      <c r="A21" s="2" t="s">
        <v>28</v>
      </c>
      <c r="B21" s="19">
        <v>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f t="shared" si="0"/>
        <v>1</v>
      </c>
      <c r="N21" s="4" t="e">
        <f>#REF!</f>
        <v>#REF!</v>
      </c>
      <c r="O21" s="4" t="e">
        <f t="shared" si="1"/>
        <v>#REF!</v>
      </c>
    </row>
    <row r="22" spans="1:15" ht="30" x14ac:dyDescent="0.25">
      <c r="A22" s="15" t="s">
        <v>29</v>
      </c>
      <c r="B22" s="3">
        <v>0</v>
      </c>
      <c r="C22" s="14">
        <v>1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f t="shared" si="0"/>
        <v>1</v>
      </c>
      <c r="N22" s="4" t="e">
        <f>#REF!</f>
        <v>#REF!</v>
      </c>
      <c r="O22" s="4" t="e">
        <f t="shared" si="1"/>
        <v>#REF!</v>
      </c>
    </row>
    <row r="23" spans="1:15" x14ac:dyDescent="0.25">
      <c r="A23" s="2" t="s">
        <v>30</v>
      </c>
      <c r="B23" s="14">
        <v>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f t="shared" si="0"/>
        <v>1</v>
      </c>
      <c r="N23" s="4" t="e">
        <f>#REF!</f>
        <v>#REF!</v>
      </c>
      <c r="O23" s="4" t="e">
        <f t="shared" si="1"/>
        <v>#REF!</v>
      </c>
    </row>
    <row r="24" spans="1:15" x14ac:dyDescent="0.25">
      <c r="A24" s="2" t="s">
        <v>31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14">
        <v>1</v>
      </c>
      <c r="I24" s="14">
        <v>1</v>
      </c>
      <c r="J24" s="3">
        <v>1</v>
      </c>
      <c r="K24" s="3">
        <v>0</v>
      </c>
      <c r="L24" s="3">
        <v>0</v>
      </c>
      <c r="M24" s="3">
        <f t="shared" si="0"/>
        <v>3</v>
      </c>
      <c r="N24" s="4">
        <v>2025000</v>
      </c>
      <c r="O24" s="4">
        <f t="shared" si="1"/>
        <v>6075000</v>
      </c>
    </row>
    <row r="25" spans="1:15" x14ac:dyDescent="0.25">
      <c r="A25" s="2" t="s">
        <v>33</v>
      </c>
      <c r="B25" s="14">
        <v>1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f t="shared" si="0"/>
        <v>3</v>
      </c>
      <c r="N25" s="4" t="e">
        <f>#REF!</f>
        <v>#REF!</v>
      </c>
      <c r="O25" s="4" t="e">
        <f t="shared" si="1"/>
        <v>#REF!</v>
      </c>
    </row>
    <row r="26" spans="1:15" x14ac:dyDescent="0.25">
      <c r="A26" s="2" t="s">
        <v>34</v>
      </c>
      <c r="B26" s="3">
        <v>1</v>
      </c>
      <c r="C26" s="3">
        <v>1</v>
      </c>
      <c r="D26" s="18">
        <v>1</v>
      </c>
      <c r="E26" s="14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f t="shared" si="0"/>
        <v>4</v>
      </c>
      <c r="N26" s="4" t="e">
        <f>#REF!</f>
        <v>#REF!</v>
      </c>
      <c r="O26" s="4" t="e">
        <f t="shared" si="1"/>
        <v>#REF!</v>
      </c>
    </row>
    <row r="27" spans="1:15" x14ac:dyDescent="0.25">
      <c r="A27" s="2" t="s">
        <v>35</v>
      </c>
      <c r="B27" s="14">
        <v>1</v>
      </c>
      <c r="C27" s="3">
        <v>1</v>
      </c>
      <c r="D27" s="18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f t="shared" si="0"/>
        <v>5</v>
      </c>
      <c r="N27" s="4" t="e">
        <f>#REF!</f>
        <v>#REF!</v>
      </c>
      <c r="O27" s="4" t="e">
        <f t="shared" si="1"/>
        <v>#REF!</v>
      </c>
    </row>
    <row r="28" spans="1:15" x14ac:dyDescent="0.25">
      <c r="A28" s="15" t="s">
        <v>36</v>
      </c>
      <c r="B28" s="14">
        <v>1</v>
      </c>
      <c r="C28" s="14">
        <v>1</v>
      </c>
      <c r="D28" s="18">
        <v>2</v>
      </c>
      <c r="E28" s="14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f t="shared" si="0"/>
        <v>5</v>
      </c>
      <c r="N28" s="4" t="e">
        <f>#REF!</f>
        <v>#REF!</v>
      </c>
      <c r="O28" s="4" t="e">
        <f t="shared" si="1"/>
        <v>#REF!</v>
      </c>
    </row>
    <row r="30" spans="1:15" x14ac:dyDescent="0.25">
      <c r="O30" s="6" t="e">
        <f>SUM(O3:O28)</f>
        <v>#REF!</v>
      </c>
    </row>
    <row r="31" spans="1:15" x14ac:dyDescent="0.25">
      <c r="O31" s="6" t="e">
        <f>O30*19%</f>
        <v>#REF!</v>
      </c>
    </row>
    <row r="32" spans="1:15" x14ac:dyDescent="0.25">
      <c r="O32" s="6" t="e">
        <f>O30+O31</f>
        <v>#REF!</v>
      </c>
    </row>
    <row r="36" spans="15:15" x14ac:dyDescent="0.25">
      <c r="O36" s="7">
        <f>40000000/1.19</f>
        <v>33613445.37815126</v>
      </c>
    </row>
  </sheetData>
  <autoFilter ref="A1:O28" xr:uid="{00000000-0009-0000-0000-000000000000}">
    <filterColumn colId="1" showButton="0"/>
    <filterColumn colId="2" showButton="0"/>
    <filterColumn colId="13" showButton="0"/>
  </autoFilter>
  <mergeCells count="11">
    <mergeCell ref="I1:I2"/>
    <mergeCell ref="N1:O2"/>
    <mergeCell ref="J1:J2"/>
    <mergeCell ref="K1:K2"/>
    <mergeCell ref="L1:L2"/>
    <mergeCell ref="M1:M2"/>
    <mergeCell ref="E1:E2"/>
    <mergeCell ref="F1:F2"/>
    <mergeCell ref="G1:G2"/>
    <mergeCell ref="H1:H2"/>
    <mergeCell ref="B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8"/>
  <sheetViews>
    <sheetView tabSelected="1" workbookViewId="0">
      <selection activeCell="F4" sqref="F4"/>
    </sheetView>
  </sheetViews>
  <sheetFormatPr baseColWidth="10" defaultRowHeight="15" x14ac:dyDescent="0.25"/>
  <cols>
    <col min="1" max="1" width="12.5703125" customWidth="1"/>
    <col min="2" max="2" width="29.140625" style="9" customWidth="1"/>
    <col min="4" max="4" width="12.5703125" bestFit="1" customWidth="1"/>
    <col min="5" max="5" width="18.7109375" customWidth="1"/>
    <col min="6" max="6" width="19.5703125" customWidth="1"/>
  </cols>
  <sheetData>
    <row r="1" spans="1:6" x14ac:dyDescent="0.25">
      <c r="A1" s="28" t="s">
        <v>46</v>
      </c>
      <c r="B1" s="29"/>
      <c r="C1" s="29"/>
      <c r="D1" s="29"/>
      <c r="E1" s="29"/>
      <c r="F1" s="30"/>
    </row>
    <row r="2" spans="1:6" ht="38.25" customHeight="1" x14ac:dyDescent="0.25">
      <c r="A2" s="13" t="s">
        <v>45</v>
      </c>
      <c r="B2" s="31" t="s">
        <v>53</v>
      </c>
      <c r="C2" s="31"/>
      <c r="D2" s="31"/>
      <c r="E2" s="31"/>
      <c r="F2" s="32"/>
    </row>
    <row r="3" spans="1:6" x14ac:dyDescent="0.25">
      <c r="A3" s="20" t="s">
        <v>47</v>
      </c>
      <c r="B3" s="8" t="s">
        <v>40</v>
      </c>
      <c r="C3" s="8" t="s">
        <v>37</v>
      </c>
      <c r="D3" s="8" t="s">
        <v>41</v>
      </c>
      <c r="E3" s="8" t="s">
        <v>43</v>
      </c>
      <c r="F3" s="21" t="s">
        <v>44</v>
      </c>
    </row>
    <row r="4" spans="1:6" ht="42.75" customHeight="1" thickBot="1" x14ac:dyDescent="0.3">
      <c r="A4" s="22">
        <v>1</v>
      </c>
      <c r="B4" s="23" t="s">
        <v>54</v>
      </c>
      <c r="C4" s="24">
        <v>4</v>
      </c>
      <c r="D4" s="25" t="s">
        <v>42</v>
      </c>
      <c r="E4" s="25">
        <v>25210084</v>
      </c>
      <c r="F4" s="26">
        <f>E4*C4</f>
        <v>100840336</v>
      </c>
    </row>
    <row r="6" spans="1:6" x14ac:dyDescent="0.25">
      <c r="E6" s="12" t="s">
        <v>49</v>
      </c>
      <c r="F6" s="10">
        <f>SUM(F4:F4)</f>
        <v>100840336</v>
      </c>
    </row>
    <row r="7" spans="1:6" x14ac:dyDescent="0.25">
      <c r="E7" s="12" t="s">
        <v>48</v>
      </c>
      <c r="F7" s="11">
        <f>F6*19%</f>
        <v>19159663.84</v>
      </c>
    </row>
    <row r="8" spans="1:6" x14ac:dyDescent="0.25">
      <c r="E8" s="12" t="s">
        <v>11</v>
      </c>
      <c r="F8" s="11">
        <f>F7+F6</f>
        <v>119999999.84</v>
      </c>
    </row>
  </sheetData>
  <mergeCells count="2">
    <mergeCell ref="A1:F1"/>
    <mergeCell ref="B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Hoja5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Yasset Alfonso Vejar Uribe</dc:creator>
  <cp:lastModifiedBy>Yasset Alfonso Vejar Uribe</cp:lastModifiedBy>
  <dcterms:created xsi:type="dcterms:W3CDTF">2018-04-04T13:40:13Z</dcterms:created>
  <dcterms:modified xsi:type="dcterms:W3CDTF">2019-07-28T17:32:56Z</dcterms:modified>
</cp:coreProperties>
</file>