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/>
  <mc:AlternateContent xmlns:mc="http://schemas.openxmlformats.org/markup-compatibility/2006">
    <mc:Choice Requires="x15">
      <x15ac:absPath xmlns:x15ac="http://schemas.microsoft.com/office/spreadsheetml/2010/11/ac" url="D:\Users\USUARIO\Desktop\CAMILO\MIN CULTURA\ESTUDIOS Y DISEÑOS BIC\"/>
    </mc:Choice>
  </mc:AlternateContent>
  <xr:revisionPtr revIDLastSave="0" documentId="8_{84D866FA-4529-4225-844A-1C99A1766C3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ANEXO 5 (CARGO)" sheetId="1" r:id="rId1"/>
    <sheet name="Hoja1" sheetId="3" state="hidden" r:id="rId2"/>
    <sheet name="PERSONAL REQUERIDO" sheetId="7" r:id="rId3"/>
  </sheets>
  <definedNames>
    <definedName name="_Hlk27485885" localSheetId="2">'PERSONAL REQUERIDO'!$C$4</definedName>
    <definedName name="_xlnm.Print_Area" localSheetId="0">'ANEXO 5 (CARGO)'!$A$1:$J$52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/>
  <c r="F3" i="3" l="1"/>
  <c r="I2" i="3" l="1"/>
  <c r="H2" i="3"/>
  <c r="J33" i="1" l="1"/>
  <c r="A48" i="1"/>
  <c r="A49" i="1" s="1"/>
  <c r="J40" i="1"/>
  <c r="J39" i="1"/>
  <c r="J28" i="1" l="1"/>
</calcChain>
</file>

<file path=xl/sharedStrings.xml><?xml version="1.0" encoding="utf-8"?>
<sst xmlns="http://schemas.openxmlformats.org/spreadsheetml/2006/main" count="203" uniqueCount="117">
  <si>
    <t xml:space="preserve">PROPONENTE:  </t>
  </si>
  <si>
    <t>NOMBRE COMPLETO</t>
  </si>
  <si>
    <t>DOCUMENTO DE IDENTIDAD</t>
  </si>
  <si>
    <t>PROFESIÓN</t>
  </si>
  <si>
    <t>ESTUDIOS DE PREGRADO</t>
  </si>
  <si>
    <t>UNIVERSIDAD</t>
  </si>
  <si>
    <t>TÍTULO OBTENIDO</t>
  </si>
  <si>
    <t>ESTUDIOS DE POSGRADO</t>
  </si>
  <si>
    <t>ENTIDAD CONTRATANTE (Razón Social)</t>
  </si>
  <si>
    <t>CARGO OCUPADO</t>
  </si>
  <si>
    <t>OBJETO DEL CONTRATO</t>
  </si>
  <si>
    <t>FECHAS DE PROYECTO</t>
  </si>
  <si>
    <t>FECHA DE INICIO</t>
  </si>
  <si>
    <t>FECHA DE FINALIZACIÓN</t>
  </si>
  <si>
    <t>Día</t>
  </si>
  <si>
    <t>Mes</t>
  </si>
  <si>
    <t>Año</t>
  </si>
  <si>
    <t>OBJETO</t>
  </si>
  <si>
    <t>DEPARTAMENTO</t>
  </si>
  <si>
    <t>MUNICIPIO</t>
  </si>
  <si>
    <t>DIRECCIÓN</t>
  </si>
  <si>
    <t>VALOR</t>
  </si>
  <si>
    <t>AREA</t>
  </si>
  <si>
    <t>AREA GRUPO</t>
  </si>
  <si>
    <t>Total</t>
  </si>
  <si>
    <t>DEDICACIÓN</t>
  </si>
  <si>
    <t>PROFESIONAL:</t>
  </si>
  <si>
    <t>DIRECCIÓN RESIDENCIA</t>
  </si>
  <si>
    <t xml:space="preserve">PROFESIONAL No. </t>
  </si>
  <si>
    <t>DE</t>
  </si>
  <si>
    <t>DEPARTAMENTOS DE EJECUCIÓN:</t>
  </si>
  <si>
    <t>Departamento:</t>
  </si>
  <si>
    <t>MATRICULA PROFESIONAL No:</t>
  </si>
  <si>
    <t>FECHA EXPEDICIÓN MATRICULA:</t>
  </si>
  <si>
    <r>
      <t xml:space="preserve">EXPERIENCIA GENERAL 
</t>
    </r>
    <r>
      <rPr>
        <b/>
        <sz val="8"/>
        <rFont val="Verdana"/>
        <family val="2"/>
      </rPr>
      <t>(CONTABILIZADA A PARTIR DE LA EXPEDICIÓN DE LA MATRICULA A LA FECHA DE PUBLICACIÓN DEL PRESENTE CONCURSO)</t>
    </r>
  </si>
  <si>
    <t>TIEMPO DE PERMANENCIA EN EL CARGO</t>
  </si>
  <si>
    <t>Firma Representante legal</t>
  </si>
  <si>
    <t>Copia matricula profesional</t>
  </si>
  <si>
    <r>
      <rPr>
        <b/>
        <sz val="10"/>
        <rFont val="Verdana"/>
        <family val="2"/>
      </rPr>
      <t xml:space="preserve">Nota: </t>
    </r>
    <r>
      <rPr>
        <sz val="10"/>
        <rFont val="Verdana"/>
        <family val="2"/>
      </rPr>
      <t>En caso de que las certificaciones sean expedidas por la empresa oferente, se deben incluir copias de los contratos celebrados con las entidades o empresas contratantes.</t>
    </r>
  </si>
  <si>
    <t>Chequeo oferente</t>
  </si>
  <si>
    <t>Chequeo ministerio Entregado (Si/No)</t>
  </si>
  <si>
    <r>
      <rPr>
        <b/>
        <sz val="10"/>
        <rFont val="Verdana"/>
        <family val="2"/>
      </rPr>
      <t>Anexos:</t>
    </r>
    <r>
      <rPr>
        <sz val="10"/>
        <rFont val="Verdana"/>
        <family val="2"/>
      </rPr>
      <t xml:space="preserve"> </t>
    </r>
    <r>
      <rPr>
        <sz val="9"/>
        <rFont val="Verdana"/>
        <family val="2"/>
      </rPr>
      <t>(Se deben incluir en el orden relacionado a continuación por cada personal a presentar)</t>
    </r>
  </si>
  <si>
    <t>DURACIÓN (SEMESTRES)</t>
  </si>
  <si>
    <t>I. DATOS DEL GRUPO Y RELACIÓN DEL PERSONAL PRESENTADO</t>
  </si>
  <si>
    <t>II. DATOS PERSONALES</t>
  </si>
  <si>
    <t>III. ESTUDIOS Y EXPERIENCIA</t>
  </si>
  <si>
    <t>EXPERIENCIA ESPECIFICA</t>
  </si>
  <si>
    <t>FECHA DE GRADO
(DÍA MES AÑO)</t>
  </si>
  <si>
    <t>FECHA DE GRADO 
(DÍA MES AÑO)</t>
  </si>
  <si>
    <r>
      <t xml:space="preserve">EXPERIENCIA COMO ESPECIALISTA (Si aplica)
</t>
    </r>
    <r>
      <rPr>
        <b/>
        <sz val="7"/>
        <rFont val="Verdana"/>
        <family val="2"/>
      </rPr>
      <t>(CONTABILIZADA A PARTIR DE LA EXPEDICIÓN DE LA FECHA DE GRADO DE POSGRADO A LA FECHA DE PUBLICACIÓN DEL PRESENTE CONCURSO)</t>
    </r>
  </si>
  <si>
    <t>PTO ACREDITAR</t>
  </si>
  <si>
    <t>CANTIDAD</t>
  </si>
  <si>
    <t>Realizar la interventoría técnica, administrativa, financiera, contable, legal, ambiental y de aseguramiento de calidad de los contratos de obra por el sistema de precios unitarios fijos, de la Construcción de la biblioteca pública de Lebrija, Santander y de la casa de la cultura de San Jacinto, Bolívar</t>
  </si>
  <si>
    <t>FRENTE</t>
  </si>
  <si>
    <t>SANTANDER Y BOLIVAR</t>
  </si>
  <si>
    <t>LEBRIJA Y SAN JACINTO</t>
  </si>
  <si>
    <t>GRUPO 1</t>
  </si>
  <si>
    <t>CARGO</t>
  </si>
  <si>
    <t>FORMACIÓN</t>
  </si>
  <si>
    <t>EXPERIENCIA</t>
  </si>
  <si>
    <t>Arquitecto o ingeniero civil con título de posgrado  en conservación del patrimonio cultural inmueble, restauración y conservación del patrimonio arquitectónico, conservación y gestión del patrimonio inmueble, patrimonio cultural y territorio, valoración, gestión y protección del patrimonio cultural; patrimonio arquitectónico urbano y paisajístico; conservación y restauración del patrimonio cultural, patrimonio cultural, gestión para la intervención del patrimonio cultural, gestión e intervención del patrimonio construido o restauración y conservación del patrimonio arquitectónico.</t>
  </si>
  <si>
    <t>Cincuenta y dos (52) meses de experiencia profesional como director, coordinador, supervisor, contratista, consultor o interventor en proyectos de estudios y diseños de restauración en bienes inmuebles de interés cultural o ejecución de obras de restauración en bienes de interés cultural.</t>
  </si>
  <si>
    <t>Ingeniero industrial, administrador, ingeniero civil o arquitecto con posgrado en gestión de desarrollo administrativo, gerencia de proyectos, gerencia estratégica, gerencia de proyectos de construcción e infraestructura, gerencia de la construcción, gerencia en proyectos de construcción, gerencia de empresas, gerencia integral de proyectos, desarrollo y gerencia integral de proyectos o gerencia y control de la construcción.</t>
  </si>
  <si>
    <t xml:space="preserve">Veintiocho (28) meses de experiencia profesional como coordinador administrativo. </t>
  </si>
  <si>
    <t>Arquitecto o ingeniero civil con título de posgrado en conservación del patrimonio cultural inmueble, restauración y conservación del patrimonio arquitectónico, conservación y gestión del patrimonio inmueble, patrimonio cultural y territorio, valoración, gestión y protección del patrimonio cultural; patrimonio arquitectónico urbano y paisajístico; conservación y restauración del patrimonio cultural, patrimonio cultural, gestión para la intervención del patrimonio cultural, gestión e intervención del patrimonio construido o restauración y conservación del patrimonio arquitectónico.</t>
  </si>
  <si>
    <t>Veintiocho (28) meses de experiencia profesional en proyectos desarrollados en Bienes de Interés Cultural como director, coordinador, apoyo a la supervisión, supervisor, contratista, consultor, residente de obra o residente de interventoría.</t>
  </si>
  <si>
    <t>Ingeniero civil con título de posgrado en estructuras, análisis y diseño de estructuras o ingeniería estrutural .</t>
  </si>
  <si>
    <t>Dieciséis (16) meses de experiencia profesional especifica como diseñador estructural donde haya desarrollado diseños según Norma NSR 10.</t>
  </si>
  <si>
    <t xml:space="preserve">Biólogo o ingeniero forestal con título de posgrado  </t>
  </si>
  <si>
    <t xml:space="preserve">Dieciséis (16) meses  de experiencia profesional como especialista en sanidad de maderas en proyectos desarrollados en bienes de interés cultural. </t>
  </si>
  <si>
    <t>Ingeniero eléctrico o electricista.</t>
  </si>
  <si>
    <t xml:space="preserve">Dieciséis (16) meses  de experiencia profesional como Diseñador Eléctrico, especialista eléctrico o  donde haya desarrollado diseños según RETIE. </t>
  </si>
  <si>
    <t>Ingeniero con título de posgrado en ingeniería sanitaria, ingeniería sanitaria y ambiental, hidráulica, obras hidráulicas o hidráulica y ambiental.</t>
  </si>
  <si>
    <t xml:space="preserve">Dieciséis (16) meses de experiencia profesional como Diseñador Hidráulico o Especialista Hidráulico (incluyendo diseños y aprobaciones a redes externas locales o ante operadores técnicos) . </t>
  </si>
  <si>
    <t>Ingeniero con título de posgrado en geotecnia, ingeniería geotecnia, geotecnia vial, geotecnia vial y pavimentos o geotecnia y estabilidad de taludes.</t>
  </si>
  <si>
    <t>Dieciséis (16) meses de experiencia profesional como geotécnico en elaboración o análisis de estudio de suelos.</t>
  </si>
  <si>
    <t>Ingeniero industrial, arquitecto o ingeniero civil con título de posgrado en costos y presupuestos o gerencia de proyectos.</t>
  </si>
  <si>
    <t>Dieciséis (16) meses  de experiencia profesional como como profesional para la elaboración y seguimiento de presupuesto y programación de obras civiles.</t>
  </si>
  <si>
    <t>Topógrafo con título de pregrado</t>
  </si>
  <si>
    <t xml:space="preserve">Veintisiete (27) meses años de experiencia profesional  </t>
  </si>
  <si>
    <t>Arquitecto con título de pregrado</t>
  </si>
  <si>
    <t>Dieciocho (18) meses de experiencia profesional</t>
  </si>
  <si>
    <t>Ingeniero civil con título de pregrado</t>
  </si>
  <si>
    <t>1. Técnico delineante.
2. Cuatro (4) años de educación superior en arquitectura o ingeniería civil</t>
  </si>
  <si>
    <t>1. Nueve (9) meses de experiencia relacionada o laboral
2. seis (6) meses de experiencia relacionada  o laboral</t>
  </si>
  <si>
    <t>1. Técnico en topografía o ingeniería civil
2. Cuatro (4) años de educación superior en topografía o ingeniería civil</t>
  </si>
  <si>
    <t>GRUPO 2</t>
  </si>
  <si>
    <t>Arquitecto o ingeniero civil con especialización en bioclimática, construcción sostenible o arquitectura bioclimática.</t>
  </si>
  <si>
    <t xml:space="preserve">Dieciséis (16) meses  de experiencia profesional como especialista bioclimatico. </t>
  </si>
  <si>
    <t>NÚMERO</t>
  </si>
  <si>
    <t>DEDICACIÓN EXCLUSIVA PARA ESTE CONTRATO</t>
  </si>
  <si>
    <t>TIEMPO DE PERMANENCIA</t>
  </si>
  <si>
    <t>Director de estudios y diseños</t>
  </si>
  <si>
    <t>3 meses 15 días</t>
  </si>
  <si>
    <t>Coordinador administrativo</t>
  </si>
  <si>
    <t>Profesional en conservación del patrimonio cultural inmueble</t>
  </si>
  <si>
    <t>Ingeniero estructural</t>
  </si>
  <si>
    <t>Especialista en sanidad de maderas</t>
  </si>
  <si>
    <t>Ingeniero eléctrico</t>
  </si>
  <si>
    <t>Ingeniero hidráulico</t>
  </si>
  <si>
    <t>Ingeniero geotécnista</t>
  </si>
  <si>
    <t>Profesional en presupuestos y programación</t>
  </si>
  <si>
    <t>3 meses</t>
  </si>
  <si>
    <t>Topógrafo</t>
  </si>
  <si>
    <t>Arquitecto auxiliar</t>
  </si>
  <si>
    <t>Ingeniero auxiliar</t>
  </si>
  <si>
    <t>Delineante</t>
  </si>
  <si>
    <t>Cadenero</t>
  </si>
  <si>
    <t>2 meses 15 días</t>
  </si>
  <si>
    <r>
      <t xml:space="preserve">Objeto: </t>
    </r>
    <r>
      <rPr>
        <sz val="11"/>
        <color rgb="FFFFFFFF"/>
        <rFont val="Work Sans"/>
      </rPr>
      <t>Realizar los estudios y diseños necesarios para la protección de los inmuebles Casa Natal de Rafael Pombo, Casa de la Opera, Biblioteca Nacional de Colombia de Bogotá y Casa Antonio Ricaurte de Villa de Leyva.</t>
    </r>
  </si>
  <si>
    <r>
      <t>Objeto:</t>
    </r>
    <r>
      <rPr>
        <sz val="11"/>
        <color rgb="FFFFFFFF"/>
        <rFont val="Work Sans"/>
      </rPr>
      <t xml:space="preserve"> Realizar los estudios y diseños necesarios para la protección de los inmuebles Casa Museo Guillermo León Valencia y Museo Nacional Guillermo León Valencia de Popayán, Museo Antón García de Bonilla en Ocaña y Casa de la Cultura Ovejas de Ovejas. </t>
    </r>
  </si>
  <si>
    <t>Especialista en bioclimática</t>
  </si>
  <si>
    <t>Objeto: Realizar los estudios y diseños necesarios para la protección de los inmuebles Casa Natal de Rafael Pombo, Casa de la Opera, Biblioteca Nacional de Colombia de Bogotá y Casa Antonio Ricaurte de Villa de Leyva.</t>
  </si>
  <si>
    <t xml:space="preserve">Objeto: Realizar los estudios y diseños necesarios para la protección de los inmuebles Casa Museo Guillermo León Valencia y Museo Nacional Guillermo León Valencia de Popayán, Museo Antón García de Bonilla en Ocaña y Casa de la Cultura Ovejas de Ovejas. </t>
  </si>
  <si>
    <t>Anexo N° 8: Experiencia adicional profesionales de consultoría</t>
  </si>
  <si>
    <t>Copia certificaciones de experiencia adicional exigida</t>
  </si>
  <si>
    <t>CONCURSO DE MERITOS MC CM 104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</si>
</sst>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C0A]dd\-mmm\-yy;@"/>
    <numFmt numFmtId="165" formatCode="_-* #,##0.00\ _€_-;\-* #,##0.00\ _€_-;_-* &quot;-&quot;??\ _€_-;_-@_-"/>
    <numFmt numFmtId="166" formatCode="_ * #,##0_ ;_ * \-#,##0_ ;_ * &quot;-&quot;??_ ;_ @_ "/>
    <numFmt numFmtId="167" formatCode="&quot;$&quot;\ #,##0.00"/>
  </numFmts>
  <fonts count="18">
    <font>
      <sz val="10"/>
      <name val="Arial"/>
    </font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0"/>
      <name val="Verdana"/>
      <family val="2"/>
    </font>
    <font>
      <b/>
      <sz val="12"/>
      <name val="Verdana"/>
      <family val="2"/>
    </font>
    <font>
      <sz val="12"/>
      <name val="Verdana"/>
      <family val="2"/>
    </font>
    <font>
      <sz val="10"/>
      <name val="Arial"/>
      <family val="2"/>
    </font>
    <font>
      <b/>
      <sz val="10"/>
      <color rgb="FFFF0000"/>
      <name val="Verdana"/>
      <family val="2"/>
    </font>
    <font>
      <b/>
      <sz val="10"/>
      <color theme="1"/>
      <name val="Work Sans"/>
    </font>
    <font>
      <sz val="10"/>
      <color theme="1"/>
      <name val="Work Sans"/>
    </font>
    <font>
      <sz val="10"/>
      <color rgb="FF000000"/>
      <name val="Work Sans"/>
    </font>
    <font>
      <b/>
      <sz val="8"/>
      <name val="Verdana"/>
      <family val="2"/>
    </font>
    <font>
      <sz val="9"/>
      <name val="Verdana"/>
      <family val="2"/>
    </font>
    <font>
      <b/>
      <sz val="7"/>
      <name val="Verdana"/>
      <family val="2"/>
    </font>
    <font>
      <sz val="12"/>
      <name val="Work Sans"/>
    </font>
    <font>
      <b/>
      <sz val="11"/>
      <color rgb="FFFFFFFF"/>
      <name val="Work Sans"/>
    </font>
    <font>
      <sz val="12"/>
      <color rgb="FF000000"/>
      <name val="Work Sans"/>
    </font>
    <font>
      <sz val="11"/>
      <color rgb="FFFFFFFF"/>
      <name val="Work Sans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344D6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344D6C"/>
      </left>
      <right style="medium">
        <color rgb="FF344D6C"/>
      </right>
      <top style="medium">
        <color rgb="FF344D6C"/>
      </top>
      <bottom style="medium">
        <color rgb="FF344D6C"/>
      </bottom>
      <diagonal/>
    </border>
    <border>
      <left/>
      <right style="medium">
        <color rgb="FF344D6C"/>
      </right>
      <top style="medium">
        <color rgb="FF344D6C"/>
      </top>
      <bottom style="medium">
        <color rgb="FF344D6C"/>
      </bottom>
      <diagonal/>
    </border>
    <border>
      <left style="medium">
        <color rgb="FF344D6C"/>
      </left>
      <right style="medium">
        <color rgb="FF344D6C"/>
      </right>
      <top/>
      <bottom style="medium">
        <color rgb="FF344D6C"/>
      </bottom>
      <diagonal/>
    </border>
    <border>
      <left/>
      <right style="medium">
        <color rgb="FF344D6C"/>
      </right>
      <top/>
      <bottom style="medium">
        <color rgb="FF344D6C"/>
      </bottom>
      <diagonal/>
    </border>
    <border>
      <left/>
      <right style="medium">
        <color rgb="FF344D6C"/>
      </right>
      <top/>
      <bottom/>
      <diagonal/>
    </border>
    <border>
      <left/>
      <right/>
      <top/>
      <bottom style="medium">
        <color rgb="FF344D6C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165" fontId="6" fillId="0" borderId="0" applyFont="0" applyFill="0" applyBorder="0" applyAlignment="0" applyProtection="0"/>
    <xf numFmtId="0" fontId="1" fillId="0" borderId="0"/>
  </cellStyleXfs>
  <cellXfs count="117">
    <xf numFmtId="0" fontId="0" fillId="0" borderId="0" xfId="0"/>
    <xf numFmtId="0" fontId="1" fillId="0" borderId="0" xfId="2" applyAlignment="1">
      <alignment horizontal="center" vertical="center"/>
    </xf>
    <xf numFmtId="0" fontId="1" fillId="0" borderId="0" xfId="2"/>
    <xf numFmtId="0" fontId="9" fillId="0" borderId="0" xfId="2" applyFont="1"/>
    <xf numFmtId="0" fontId="8" fillId="0" borderId="5" xfId="2" applyFont="1" applyBorder="1" applyAlignment="1">
      <alignment horizontal="justify" vertical="center" wrapText="1"/>
    </xf>
    <xf numFmtId="167" fontId="8" fillId="0" borderId="0" xfId="2" applyNumberFormat="1" applyFont="1"/>
    <xf numFmtId="0" fontId="2" fillId="2" borderId="0" xfId="0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 wrapText="1"/>
      <protection locked="0"/>
    </xf>
    <xf numFmtId="0" fontId="7" fillId="2" borderId="0" xfId="0" applyFont="1" applyFill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vertical="center" wrapText="1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justify" vertical="center" wrapText="1"/>
      <protection locked="0"/>
    </xf>
    <xf numFmtId="164" fontId="2" fillId="0" borderId="0" xfId="0" applyNumberFormat="1" applyFont="1" applyAlignment="1" applyProtection="1">
      <alignment horizontal="center" vertical="center" wrapText="1"/>
      <protection locked="0"/>
    </xf>
    <xf numFmtId="166" fontId="3" fillId="0" borderId="0" xfId="1" applyNumberFormat="1" applyFont="1" applyFill="1" applyBorder="1" applyAlignment="1" applyProtection="1">
      <alignment horizontal="center" vertical="center" wrapText="1"/>
      <protection locked="0"/>
    </xf>
    <xf numFmtId="15" fontId="2" fillId="0" borderId="4" xfId="0" applyNumberFormat="1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justify" vertical="center" wrapText="1"/>
      <protection locked="0"/>
    </xf>
    <xf numFmtId="0" fontId="3" fillId="4" borderId="4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vertical="center" wrapText="1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14" fontId="2" fillId="2" borderId="0" xfId="0" applyNumberFormat="1" applyFont="1" applyFill="1" applyAlignment="1">
      <alignment vertical="center"/>
    </xf>
    <xf numFmtId="2" fontId="2" fillId="3" borderId="4" xfId="0" applyNumberFormat="1" applyFont="1" applyFill="1" applyBorder="1" applyAlignment="1">
      <alignment horizontal="center" vertical="center" wrapText="1"/>
    </xf>
    <xf numFmtId="2" fontId="3" fillId="3" borderId="4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4" xfId="0" applyFont="1" applyBorder="1" applyAlignment="1">
      <alignment horizontal="justify" vertical="center"/>
    </xf>
    <xf numFmtId="0" fontId="9" fillId="0" borderId="4" xfId="0" applyFont="1" applyBorder="1" applyAlignment="1">
      <alignment horizontal="justify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67" fontId="9" fillId="0" borderId="9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167" fontId="9" fillId="0" borderId="8" xfId="0" applyNumberFormat="1" applyFont="1" applyBorder="1" applyAlignment="1">
      <alignment horizontal="center" vertical="center"/>
    </xf>
    <xf numFmtId="10" fontId="2" fillId="0" borderId="4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9" fontId="14" fillId="0" borderId="14" xfId="0" applyNumberFormat="1" applyFont="1" applyBorder="1" applyAlignment="1">
      <alignment horizontal="center" vertical="center" wrapText="1"/>
    </xf>
    <xf numFmtId="0" fontId="16" fillId="0" borderId="14" xfId="0" applyFont="1" applyBorder="1" applyAlignment="1">
      <alignment horizontal="left" vertical="center" wrapText="1"/>
    </xf>
    <xf numFmtId="9" fontId="14" fillId="0" borderId="11" xfId="0" applyNumberFormat="1" applyFont="1" applyBorder="1" applyAlignment="1">
      <alignment horizontal="center" vertical="center"/>
    </xf>
    <xf numFmtId="9" fontId="14" fillId="0" borderId="13" xfId="0" applyNumberFormat="1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>
      <alignment horizontal="left" vertical="center"/>
    </xf>
    <xf numFmtId="3" fontId="5" fillId="0" borderId="1" xfId="0" applyNumberFormat="1" applyFont="1" applyBorder="1" applyAlignment="1" applyProtection="1">
      <alignment horizontal="center" vertical="center" wrapText="1"/>
      <protection locked="0"/>
    </xf>
    <xf numFmtId="3" fontId="5" fillId="0" borderId="2" xfId="0" applyNumberFormat="1" applyFont="1" applyBorder="1" applyAlignment="1" applyProtection="1">
      <alignment horizontal="center" vertical="center" wrapText="1"/>
      <protection locked="0"/>
    </xf>
    <xf numFmtId="3" fontId="5" fillId="0" borderId="3" xfId="0" applyNumberFormat="1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left" vertical="center" wrapText="1"/>
      <protection locked="0"/>
    </xf>
    <xf numFmtId="0" fontId="3" fillId="3" borderId="3" xfId="0" applyFont="1" applyFill="1" applyBorder="1" applyAlignment="1" applyProtection="1">
      <alignment horizontal="left" vertical="center" wrapText="1"/>
      <protection locked="0"/>
    </xf>
    <xf numFmtId="0" fontId="4" fillId="2" borderId="0" xfId="0" applyFont="1" applyFill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15" fontId="2" fillId="0" borderId="1" xfId="0" applyNumberFormat="1" applyFont="1" applyBorder="1" applyAlignment="1" applyProtection="1">
      <alignment horizontal="center" vertical="center" wrapText="1"/>
      <protection locked="0"/>
    </xf>
    <xf numFmtId="15" fontId="2" fillId="0" borderId="2" xfId="0" applyNumberFormat="1" applyFont="1" applyBorder="1" applyAlignment="1" applyProtection="1">
      <alignment horizontal="center" vertical="center" wrapText="1"/>
      <protection locked="0"/>
    </xf>
    <xf numFmtId="15" fontId="2" fillId="0" borderId="3" xfId="0" applyNumberFormat="1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3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0" xfId="0" applyFont="1" applyAlignment="1" applyProtection="1">
      <alignment vertical="center" wrapText="1"/>
      <protection locked="0"/>
    </xf>
    <xf numFmtId="0" fontId="2" fillId="0" borderId="4" xfId="0" applyFont="1" applyBorder="1" applyAlignment="1">
      <alignment horizontal="left" vertical="center" wrapText="1"/>
    </xf>
    <xf numFmtId="0" fontId="3" fillId="3" borderId="4" xfId="0" applyFont="1" applyFill="1" applyBorder="1" applyAlignment="1">
      <alignment horizontal="right" vertical="center" wrapText="1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15" fillId="5" borderId="0" xfId="0" applyFont="1" applyFill="1" applyAlignment="1">
      <alignment horizontal="center" vertical="center" wrapText="1"/>
    </xf>
    <xf numFmtId="0" fontId="15" fillId="5" borderId="15" xfId="0" applyFont="1" applyFill="1" applyBorder="1" applyAlignment="1">
      <alignment horizontal="center" vertical="center" wrapText="1"/>
    </xf>
    <xf numFmtId="0" fontId="15" fillId="5" borderId="16" xfId="0" applyFont="1" applyFill="1" applyBorder="1" applyAlignment="1">
      <alignment horizontal="center" vertical="center" wrapText="1"/>
    </xf>
    <xf numFmtId="0" fontId="15" fillId="5" borderId="14" xfId="0" applyFont="1" applyFill="1" applyBorder="1" applyAlignment="1">
      <alignment horizontal="center" vertical="center" wrapText="1"/>
    </xf>
  </cellXfs>
  <cellStyles count="3">
    <cellStyle name="Millares 3" xfId="1" xr:uid="{00000000-0005-0000-0000-000000000000}"/>
    <cellStyle name="Normal" xfId="0" builtinId="0"/>
    <cellStyle name="Normal 2" xfId="2" xr:uid="{3A36AA2F-60F8-4559-B5CF-30C4947FDC97}"/>
  </cellStyles>
  <dxfs count="10"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  <fill>
        <patternFill patternType="solid"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  <fill>
        <patternFill patternType="solid">
          <bgColor theme="0" tint="-0.1499679555650502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</xdr:colOff>
      <xdr:row>41</xdr:row>
      <xdr:rowOff>0</xdr:rowOff>
    </xdr:from>
    <xdr:to>
      <xdr:col>8</xdr:col>
      <xdr:colOff>57150</xdr:colOff>
      <xdr:row>41</xdr:row>
      <xdr:rowOff>361950</xdr:rowOff>
    </xdr:to>
    <xdr:pic>
      <xdr:nvPicPr>
        <xdr:cNvPr id="2" name="Picture 3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7725" y="25498425"/>
          <a:ext cx="0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57150</xdr:colOff>
      <xdr:row>41</xdr:row>
      <xdr:rowOff>0</xdr:rowOff>
    </xdr:from>
    <xdr:to>
      <xdr:col>8</xdr:col>
      <xdr:colOff>57150</xdr:colOff>
      <xdr:row>41</xdr:row>
      <xdr:rowOff>361950</xdr:rowOff>
    </xdr:to>
    <xdr:pic>
      <xdr:nvPicPr>
        <xdr:cNvPr id="4" name="Picture 3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7725" y="25498425"/>
          <a:ext cx="0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</xdr:colOff>
      <xdr:row>0</xdr:row>
      <xdr:rowOff>108857</xdr:rowOff>
    </xdr:from>
    <xdr:to>
      <xdr:col>1</xdr:col>
      <xdr:colOff>1251858</xdr:colOff>
      <xdr:row>2</xdr:row>
      <xdr:rowOff>547687</xdr:rowOff>
    </xdr:to>
    <xdr:pic>
      <xdr:nvPicPr>
        <xdr:cNvPr id="3" name="Imagen 2" descr="Fondo negro con letras blancas&#10;&#10;Descripción generada automáticamente">
          <a:extLst>
            <a:ext uri="{FF2B5EF4-FFF2-40B4-BE49-F238E27FC236}">
              <a16:creationId xmlns:a16="http://schemas.microsoft.com/office/drawing/2014/main" id="{3BF1B26C-B711-7982-41CC-C2AE2F4C8D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778" r="66058" b="88633"/>
        <a:stretch/>
      </xdr:blipFill>
      <xdr:spPr bwMode="auto">
        <a:xfrm>
          <a:off x="1" y="108857"/>
          <a:ext cx="2639786" cy="7654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381000</xdr:colOff>
      <xdr:row>0</xdr:row>
      <xdr:rowOff>111579</xdr:rowOff>
    </xdr:from>
    <xdr:to>
      <xdr:col>10</xdr:col>
      <xdr:colOff>37646</xdr:colOff>
      <xdr:row>2</xdr:row>
      <xdr:rowOff>550409</xdr:rowOff>
    </xdr:to>
    <xdr:pic>
      <xdr:nvPicPr>
        <xdr:cNvPr id="6" name="Imagen 5" descr="Fondo negro con letras blancas&#10;&#10;Descripción generada automáticamente">
          <a:extLst>
            <a:ext uri="{FF2B5EF4-FFF2-40B4-BE49-F238E27FC236}">
              <a16:creationId xmlns:a16="http://schemas.microsoft.com/office/drawing/2014/main" id="{D2CB5B2D-9E61-4C48-8D18-FD0228B8EA6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2397" t="3778" b="88633"/>
        <a:stretch/>
      </xdr:blipFill>
      <xdr:spPr bwMode="auto">
        <a:xfrm>
          <a:off x="8368393" y="111579"/>
          <a:ext cx="2146753" cy="76540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2"/>
  <sheetViews>
    <sheetView tabSelected="1" zoomScale="95" zoomScaleNormal="95" zoomScaleSheetLayoutView="70" workbookViewId="0">
      <selection activeCell="A4" sqref="A4:J4"/>
    </sheetView>
  </sheetViews>
  <sheetFormatPr baseColWidth="10" defaultColWidth="11.42578125" defaultRowHeight="12.75"/>
  <cols>
    <col min="1" max="1" width="20.85546875" style="13" customWidth="1"/>
    <col min="2" max="2" width="19.28515625" style="17" customWidth="1"/>
    <col min="3" max="3" width="52.42578125" style="17" customWidth="1"/>
    <col min="4" max="4" width="4.7109375" style="17" customWidth="1"/>
    <col min="5" max="5" width="5.42578125" style="17" customWidth="1"/>
    <col min="6" max="6" width="5.7109375" style="17" customWidth="1"/>
    <col min="7" max="7" width="4.7109375" style="17" customWidth="1"/>
    <col min="8" max="8" width="6.42578125" style="17" customWidth="1"/>
    <col min="9" max="9" width="5.85546875" style="17" customWidth="1"/>
    <col min="10" max="10" width="31.42578125" style="17" customWidth="1"/>
    <col min="11" max="11" width="11.85546875" style="13" bestFit="1" customWidth="1"/>
    <col min="12" max="16384" width="11.42578125" style="13"/>
  </cols>
  <sheetData>
    <row r="1" spans="1:12" s="6" customFormat="1">
      <c r="D1" s="7"/>
      <c r="E1" s="7"/>
      <c r="F1" s="7"/>
      <c r="G1" s="7"/>
      <c r="H1" s="7"/>
      <c r="I1" s="7"/>
      <c r="J1" s="7"/>
      <c r="K1" s="31">
        <v>44468</v>
      </c>
    </row>
    <row r="2" spans="1:12" s="6" customFormat="1">
      <c r="D2" s="7"/>
      <c r="E2" s="7"/>
      <c r="F2" s="7"/>
      <c r="G2" s="7"/>
      <c r="H2" s="7"/>
      <c r="I2" s="7"/>
      <c r="J2" s="7"/>
    </row>
    <row r="3" spans="1:12" s="6" customFormat="1" ht="49.5" customHeight="1">
      <c r="D3" s="7"/>
      <c r="E3" s="7"/>
      <c r="F3" s="7"/>
      <c r="G3" s="7"/>
      <c r="H3" s="7"/>
      <c r="I3" s="7"/>
      <c r="J3" s="7"/>
    </row>
    <row r="4" spans="1:12" s="6" customFormat="1" ht="15">
      <c r="A4" s="86" t="s">
        <v>116</v>
      </c>
      <c r="B4" s="86"/>
      <c r="C4" s="86"/>
      <c r="D4" s="86"/>
      <c r="E4" s="86"/>
      <c r="F4" s="86"/>
      <c r="G4" s="86"/>
      <c r="H4" s="86"/>
      <c r="I4" s="86"/>
      <c r="J4" s="86"/>
    </row>
    <row r="5" spans="1:12" s="6" customFormat="1" ht="15">
      <c r="A5" s="86" t="s">
        <v>114</v>
      </c>
      <c r="B5" s="86"/>
      <c r="C5" s="86"/>
      <c r="D5" s="86"/>
      <c r="E5" s="86"/>
      <c r="F5" s="86"/>
      <c r="G5" s="86"/>
      <c r="H5" s="86"/>
      <c r="I5" s="86"/>
      <c r="J5" s="86"/>
    </row>
    <row r="6" spans="1:12" s="6" customFormat="1" ht="12" customHeight="1">
      <c r="A6" s="8"/>
      <c r="B6" s="8"/>
      <c r="C6" s="8"/>
      <c r="D6" s="8"/>
      <c r="E6" s="8"/>
      <c r="F6" s="8"/>
      <c r="G6" s="8"/>
      <c r="H6" s="8"/>
      <c r="I6" s="8"/>
      <c r="J6" s="8"/>
    </row>
    <row r="7" spans="1:12" s="6" customFormat="1" ht="21.75" customHeight="1">
      <c r="A7" s="26" t="s">
        <v>0</v>
      </c>
      <c r="B7" s="63"/>
      <c r="C7" s="63"/>
      <c r="D7" s="63"/>
      <c r="E7" s="63"/>
      <c r="F7" s="63"/>
      <c r="G7" s="63"/>
      <c r="H7" s="63"/>
      <c r="I7" s="63"/>
      <c r="J7" s="63"/>
    </row>
    <row r="8" spans="1:12" s="6" customFormat="1" ht="12" customHeight="1">
      <c r="A8" s="8"/>
      <c r="B8" s="8"/>
      <c r="C8" s="8"/>
      <c r="D8" s="8"/>
      <c r="E8" s="8"/>
      <c r="F8" s="8"/>
      <c r="G8" s="8"/>
      <c r="H8" s="8"/>
      <c r="I8" s="8"/>
      <c r="J8" s="8"/>
    </row>
    <row r="9" spans="1:12" s="6" customFormat="1" ht="18" customHeight="1">
      <c r="A9" s="77" t="s">
        <v>43</v>
      </c>
      <c r="B9" s="78"/>
      <c r="C9" s="78"/>
      <c r="D9" s="78"/>
      <c r="E9" s="78"/>
      <c r="F9" s="78"/>
      <c r="G9" s="78"/>
      <c r="H9" s="78"/>
      <c r="I9" s="78"/>
      <c r="J9" s="79"/>
    </row>
    <row r="10" spans="1:12" s="6" customFormat="1" ht="129" customHeight="1">
      <c r="A10" s="80"/>
      <c r="B10" s="81"/>
      <c r="C10" s="87"/>
      <c r="D10" s="108"/>
      <c r="E10" s="108"/>
      <c r="F10" s="108"/>
      <c r="G10" s="108"/>
      <c r="H10" s="108"/>
      <c r="I10" s="108"/>
      <c r="J10" s="108"/>
    </row>
    <row r="11" spans="1:12" s="6" customFormat="1" ht="12" customHeight="1">
      <c r="A11" s="82"/>
      <c r="B11" s="83"/>
      <c r="C11" s="108"/>
      <c r="D11" s="108"/>
      <c r="E11" s="108"/>
      <c r="F11" s="108"/>
      <c r="G11" s="108"/>
      <c r="H11" s="108"/>
      <c r="I11" s="108"/>
      <c r="J11" s="108"/>
    </row>
    <row r="12" spans="1:12" s="6" customFormat="1" ht="33.75" customHeight="1">
      <c r="A12" s="28" t="s">
        <v>26</v>
      </c>
      <c r="B12" s="109"/>
      <c r="C12" s="109"/>
      <c r="D12" s="109"/>
      <c r="E12" s="109"/>
      <c r="F12" s="109"/>
      <c r="G12" s="109"/>
      <c r="H12" s="109"/>
      <c r="I12" s="109"/>
      <c r="J12" s="109"/>
      <c r="K12" s="9"/>
      <c r="L12" s="9"/>
    </row>
    <row r="13" spans="1:12" s="11" customFormat="1" ht="24" customHeight="1">
      <c r="A13" s="27" t="s">
        <v>28</v>
      </c>
      <c r="B13" s="10"/>
      <c r="C13" s="27" t="s">
        <v>29</v>
      </c>
      <c r="D13" s="73"/>
      <c r="E13" s="73"/>
      <c r="F13" s="73"/>
      <c r="G13" s="74" t="s">
        <v>25</v>
      </c>
      <c r="H13" s="74"/>
      <c r="I13" s="74"/>
      <c r="J13" s="50"/>
    </row>
    <row r="14" spans="1:12" s="6" customFormat="1" ht="29.25" customHeight="1">
      <c r="A14" s="64" t="s">
        <v>30</v>
      </c>
      <c r="B14" s="64"/>
      <c r="C14" s="75">
        <f>IF(B10&gt;0,(VLOOKUP($B$10,Hoja1!$A$2:$B$2,2,FALSE)),0)</f>
        <v>0</v>
      </c>
      <c r="D14" s="75"/>
      <c r="E14" s="75"/>
      <c r="F14" s="75"/>
      <c r="G14" s="75"/>
      <c r="H14" s="75"/>
      <c r="I14" s="75"/>
      <c r="J14" s="75"/>
    </row>
    <row r="15" spans="1:12" s="6" customFormat="1">
      <c r="A15" s="12"/>
      <c r="B15" s="12"/>
      <c r="C15" s="12"/>
      <c r="D15" s="7"/>
      <c r="E15" s="7"/>
      <c r="F15" s="7"/>
      <c r="G15" s="7"/>
      <c r="H15" s="7"/>
      <c r="I15" s="7"/>
      <c r="J15" s="7"/>
    </row>
    <row r="16" spans="1:12" ht="18" customHeight="1">
      <c r="A16" s="77" t="s">
        <v>44</v>
      </c>
      <c r="B16" s="78"/>
      <c r="C16" s="78"/>
      <c r="D16" s="78"/>
      <c r="E16" s="78"/>
      <c r="F16" s="78"/>
      <c r="G16" s="78"/>
      <c r="H16" s="78"/>
      <c r="I16" s="78"/>
      <c r="J16" s="79"/>
    </row>
    <row r="17" spans="1:10" ht="27" customHeight="1">
      <c r="A17" s="64" t="s">
        <v>1</v>
      </c>
      <c r="B17" s="64"/>
      <c r="C17" s="68"/>
      <c r="D17" s="69"/>
      <c r="E17" s="69"/>
      <c r="F17" s="69"/>
      <c r="G17" s="69"/>
      <c r="H17" s="69"/>
      <c r="I17" s="69"/>
      <c r="J17" s="70"/>
    </row>
    <row r="18" spans="1:10" ht="27" customHeight="1">
      <c r="A18" s="71" t="s">
        <v>27</v>
      </c>
      <c r="B18" s="72"/>
      <c r="C18" s="68"/>
      <c r="D18" s="69"/>
      <c r="E18" s="69"/>
      <c r="F18" s="76" t="s">
        <v>31</v>
      </c>
      <c r="G18" s="76"/>
      <c r="H18" s="76"/>
      <c r="I18" s="76"/>
      <c r="J18" s="30"/>
    </row>
    <row r="19" spans="1:10" ht="27" customHeight="1">
      <c r="A19" s="64" t="s">
        <v>2</v>
      </c>
      <c r="B19" s="64"/>
      <c r="C19" s="65"/>
      <c r="D19" s="66"/>
      <c r="E19" s="66"/>
      <c r="F19" s="66"/>
      <c r="G19" s="66"/>
      <c r="H19" s="66"/>
      <c r="I19" s="66"/>
      <c r="J19" s="67"/>
    </row>
    <row r="20" spans="1:10" ht="27" customHeight="1">
      <c r="A20" s="64" t="s">
        <v>3</v>
      </c>
      <c r="B20" s="64"/>
      <c r="C20" s="68"/>
      <c r="D20" s="69"/>
      <c r="E20" s="69"/>
      <c r="F20" s="69"/>
      <c r="G20" s="69"/>
      <c r="H20" s="69"/>
      <c r="I20" s="69"/>
      <c r="J20" s="70"/>
    </row>
    <row r="21" spans="1:10" ht="27" customHeight="1">
      <c r="A21" s="84" t="s">
        <v>32</v>
      </c>
      <c r="B21" s="85"/>
      <c r="C21" s="29"/>
      <c r="D21" s="110" t="s">
        <v>33</v>
      </c>
      <c r="E21" s="111"/>
      <c r="F21" s="111"/>
      <c r="G21" s="111"/>
      <c r="H21" s="111"/>
      <c r="I21" s="112"/>
      <c r="J21" s="22"/>
    </row>
    <row r="22" spans="1:10" ht="3.75" customHeight="1">
      <c r="A22" s="15"/>
      <c r="B22" s="15"/>
      <c r="C22" s="16"/>
      <c r="D22" s="16"/>
      <c r="E22" s="16"/>
      <c r="F22" s="16"/>
      <c r="G22" s="16"/>
      <c r="H22" s="16"/>
      <c r="I22" s="16"/>
    </row>
    <row r="23" spans="1:10" ht="18" customHeight="1">
      <c r="A23" s="77" t="s">
        <v>45</v>
      </c>
      <c r="B23" s="78"/>
      <c r="C23" s="78"/>
      <c r="D23" s="78"/>
      <c r="E23" s="78"/>
      <c r="F23" s="78"/>
      <c r="G23" s="78"/>
      <c r="H23" s="78"/>
      <c r="I23" s="78"/>
      <c r="J23" s="78"/>
    </row>
    <row r="24" spans="1:10" ht="3.75" customHeight="1">
      <c r="A24" s="14"/>
      <c r="B24" s="14"/>
      <c r="C24" s="14"/>
      <c r="D24" s="18"/>
      <c r="E24" s="14"/>
      <c r="F24" s="14"/>
      <c r="G24" s="14"/>
      <c r="H24" s="14"/>
      <c r="I24" s="14"/>
    </row>
    <row r="25" spans="1:10" ht="18" customHeight="1">
      <c r="A25" s="77" t="s">
        <v>4</v>
      </c>
      <c r="B25" s="78"/>
      <c r="C25" s="78"/>
      <c r="D25" s="78"/>
      <c r="E25" s="78"/>
      <c r="F25" s="78"/>
      <c r="G25" s="78"/>
      <c r="H25" s="78"/>
      <c r="I25" s="78"/>
      <c r="J25" s="78"/>
    </row>
    <row r="26" spans="1:10" ht="31.5" customHeight="1">
      <c r="A26" s="74" t="s">
        <v>5</v>
      </c>
      <c r="B26" s="74"/>
      <c r="C26" s="34" t="s">
        <v>6</v>
      </c>
      <c r="D26" s="88" t="s">
        <v>47</v>
      </c>
      <c r="E26" s="89"/>
      <c r="F26" s="89"/>
      <c r="G26" s="89"/>
      <c r="H26" s="89"/>
      <c r="I26" s="90"/>
      <c r="J26" s="34" t="s">
        <v>42</v>
      </c>
    </row>
    <row r="27" spans="1:10" ht="58.5" customHeight="1">
      <c r="A27" s="73"/>
      <c r="B27" s="73"/>
      <c r="C27" s="22"/>
      <c r="D27" s="93"/>
      <c r="E27" s="94"/>
      <c r="F27" s="94"/>
      <c r="G27" s="94"/>
      <c r="H27" s="94"/>
      <c r="I27" s="95"/>
      <c r="J27" s="29"/>
    </row>
    <row r="28" spans="1:10" ht="28.35" customHeight="1">
      <c r="A28" s="104" t="s">
        <v>34</v>
      </c>
      <c r="B28" s="104"/>
      <c r="C28" s="104"/>
      <c r="D28" s="104"/>
      <c r="E28" s="104"/>
      <c r="F28" s="104"/>
      <c r="G28" s="104"/>
      <c r="H28" s="104"/>
      <c r="I28" s="104"/>
      <c r="J28" s="32">
        <f>IF($J$21&gt;0,(ROUND((($K$1-$J$21)/365),2)),0)</f>
        <v>0</v>
      </c>
    </row>
    <row r="29" spans="1:10" ht="6.75" customHeight="1">
      <c r="B29" s="19"/>
      <c r="C29" s="19"/>
      <c r="D29" s="20"/>
      <c r="E29" s="20"/>
      <c r="F29" s="20"/>
      <c r="G29" s="20"/>
      <c r="H29" s="20"/>
      <c r="I29" s="20"/>
      <c r="J29" s="21"/>
    </row>
    <row r="30" spans="1:10" ht="17.25" customHeight="1">
      <c r="A30" s="77" t="s">
        <v>7</v>
      </c>
      <c r="B30" s="78"/>
      <c r="C30" s="78"/>
      <c r="D30" s="78"/>
      <c r="E30" s="78"/>
      <c r="F30" s="78"/>
      <c r="G30" s="78"/>
      <c r="H30" s="78"/>
      <c r="I30" s="78"/>
      <c r="J30" s="78"/>
    </row>
    <row r="31" spans="1:10" ht="27.75" customHeight="1">
      <c r="A31" s="74" t="s">
        <v>5</v>
      </c>
      <c r="B31" s="74"/>
      <c r="C31" s="34" t="s">
        <v>6</v>
      </c>
      <c r="D31" s="88" t="s">
        <v>48</v>
      </c>
      <c r="E31" s="89"/>
      <c r="F31" s="89"/>
      <c r="G31" s="89"/>
      <c r="H31" s="89"/>
      <c r="I31" s="90"/>
      <c r="J31" s="34" t="s">
        <v>42</v>
      </c>
    </row>
    <row r="32" spans="1:10" ht="45.75" customHeight="1">
      <c r="A32" s="91"/>
      <c r="B32" s="92"/>
      <c r="C32" s="22"/>
      <c r="D32" s="93"/>
      <c r="E32" s="94"/>
      <c r="F32" s="94"/>
      <c r="G32" s="94"/>
      <c r="H32" s="94"/>
      <c r="I32" s="95"/>
      <c r="J32" s="29"/>
    </row>
    <row r="33" spans="1:10" ht="27" customHeight="1">
      <c r="A33" s="104" t="s">
        <v>49</v>
      </c>
      <c r="B33" s="104"/>
      <c r="C33" s="104"/>
      <c r="D33" s="104"/>
      <c r="E33" s="104"/>
      <c r="F33" s="104"/>
      <c r="G33" s="104"/>
      <c r="H33" s="104"/>
      <c r="I33" s="104"/>
      <c r="J33" s="32">
        <f>IF($D$32&gt;0,(ROUND((($K$1-$D$32)/365),2)),0)</f>
        <v>0</v>
      </c>
    </row>
    <row r="34" spans="1:10" ht="6" customHeight="1">
      <c r="G34" s="18"/>
      <c r="H34" s="18"/>
      <c r="I34" s="18"/>
      <c r="J34" s="18"/>
    </row>
    <row r="35" spans="1:10" ht="18" customHeight="1">
      <c r="A35" s="77" t="s">
        <v>46</v>
      </c>
      <c r="B35" s="78"/>
      <c r="C35" s="78"/>
      <c r="D35" s="78"/>
      <c r="E35" s="78"/>
      <c r="F35" s="78"/>
      <c r="G35" s="78"/>
      <c r="H35" s="78"/>
      <c r="I35" s="78"/>
      <c r="J35" s="78"/>
    </row>
    <row r="36" spans="1:10" ht="12.75" customHeight="1">
      <c r="A36" s="87" t="s">
        <v>8</v>
      </c>
      <c r="B36" s="87" t="s">
        <v>9</v>
      </c>
      <c r="C36" s="87" t="s">
        <v>10</v>
      </c>
      <c r="D36" s="87" t="s">
        <v>11</v>
      </c>
      <c r="E36" s="87"/>
      <c r="F36" s="87"/>
      <c r="G36" s="87"/>
      <c r="H36" s="87"/>
      <c r="I36" s="87"/>
      <c r="J36" s="87" t="s">
        <v>35</v>
      </c>
    </row>
    <row r="37" spans="1:10" ht="42" customHeight="1">
      <c r="A37" s="87"/>
      <c r="B37" s="87"/>
      <c r="C37" s="87"/>
      <c r="D37" s="87" t="s">
        <v>12</v>
      </c>
      <c r="E37" s="87"/>
      <c r="F37" s="87"/>
      <c r="G37" s="87" t="s">
        <v>13</v>
      </c>
      <c r="H37" s="87"/>
      <c r="I37" s="87"/>
      <c r="J37" s="87"/>
    </row>
    <row r="38" spans="1:10" ht="24.6" customHeight="1">
      <c r="A38" s="87"/>
      <c r="B38" s="87"/>
      <c r="C38" s="87"/>
      <c r="D38" s="34" t="s">
        <v>14</v>
      </c>
      <c r="E38" s="34" t="s">
        <v>15</v>
      </c>
      <c r="F38" s="34" t="s">
        <v>16</v>
      </c>
      <c r="G38" s="34" t="s">
        <v>14</v>
      </c>
      <c r="H38" s="34" t="s">
        <v>15</v>
      </c>
      <c r="I38" s="34" t="s">
        <v>16</v>
      </c>
      <c r="J38" s="87"/>
    </row>
    <row r="39" spans="1:10" ht="39" customHeight="1">
      <c r="A39" s="23"/>
      <c r="B39" s="24"/>
      <c r="C39" s="36"/>
      <c r="D39" s="93"/>
      <c r="E39" s="94"/>
      <c r="F39" s="95"/>
      <c r="G39" s="93"/>
      <c r="H39" s="94"/>
      <c r="I39" s="95"/>
      <c r="J39" s="33">
        <f>ROUND((((G39-D39)/365)*12),2)</f>
        <v>0</v>
      </c>
    </row>
    <row r="40" spans="1:10" ht="39" customHeight="1">
      <c r="A40" s="23"/>
      <c r="B40" s="24"/>
      <c r="C40" s="25"/>
      <c r="D40" s="93"/>
      <c r="E40" s="94"/>
      <c r="F40" s="95"/>
      <c r="G40" s="93"/>
      <c r="H40" s="94"/>
      <c r="I40" s="95"/>
      <c r="J40" s="33">
        <f>ROUND((((G40-D40)/365)*12),2)</f>
        <v>0</v>
      </c>
    </row>
    <row r="42" spans="1:10" ht="39.950000000000003" customHeight="1"/>
    <row r="43" spans="1:10" ht="39.950000000000003" customHeight="1">
      <c r="G43" s="105"/>
      <c r="H43" s="105"/>
      <c r="I43" s="105"/>
      <c r="J43" s="105"/>
    </row>
    <row r="44" spans="1:10">
      <c r="G44" s="106" t="s">
        <v>36</v>
      </c>
      <c r="H44" s="106"/>
      <c r="I44" s="106"/>
      <c r="J44" s="106"/>
    </row>
    <row r="45" spans="1:10" ht="24.95" customHeight="1"/>
    <row r="46" spans="1:10">
      <c r="A46" s="107" t="s">
        <v>41</v>
      </c>
      <c r="B46" s="107"/>
      <c r="C46" s="107"/>
      <c r="D46" s="99" t="s">
        <v>39</v>
      </c>
      <c r="E46" s="100"/>
      <c r="F46" s="100"/>
      <c r="G46" s="101"/>
      <c r="H46" s="97" t="s">
        <v>40</v>
      </c>
      <c r="I46" s="97"/>
      <c r="J46" s="97"/>
    </row>
    <row r="47" spans="1:10" ht="12.75" customHeight="1">
      <c r="A47" s="37">
        <v>1</v>
      </c>
      <c r="B47" s="98" t="s">
        <v>114</v>
      </c>
      <c r="C47" s="98"/>
      <c r="D47" s="96"/>
      <c r="E47" s="96"/>
      <c r="F47" s="96"/>
      <c r="G47" s="96"/>
      <c r="H47" s="98"/>
      <c r="I47" s="98"/>
      <c r="J47" s="98"/>
    </row>
    <row r="48" spans="1:10" ht="12.75" customHeight="1">
      <c r="A48" s="37">
        <f>A47+1</f>
        <v>2</v>
      </c>
      <c r="B48" s="98" t="s">
        <v>37</v>
      </c>
      <c r="C48" s="98"/>
      <c r="D48" s="96"/>
      <c r="E48" s="96"/>
      <c r="F48" s="96"/>
      <c r="G48" s="96"/>
      <c r="H48" s="98"/>
      <c r="I48" s="98"/>
      <c r="J48" s="98"/>
    </row>
    <row r="49" spans="1:10" ht="12.75" customHeight="1">
      <c r="A49" s="37">
        <f t="shared" ref="A49" si="0">A48+1</f>
        <v>3</v>
      </c>
      <c r="B49" s="98" t="s">
        <v>115</v>
      </c>
      <c r="C49" s="98"/>
      <c r="D49" s="96"/>
      <c r="E49" s="96"/>
      <c r="F49" s="96"/>
      <c r="G49" s="96"/>
      <c r="H49" s="98"/>
      <c r="I49" s="98"/>
      <c r="J49" s="98"/>
    </row>
    <row r="50" spans="1:10">
      <c r="A50" s="35"/>
      <c r="B50" s="102"/>
      <c r="C50" s="102"/>
      <c r="D50" s="102"/>
      <c r="E50" s="102"/>
      <c r="F50" s="102"/>
      <c r="G50" s="102"/>
      <c r="H50" s="102"/>
      <c r="I50" s="102"/>
      <c r="J50" s="102"/>
    </row>
    <row r="51" spans="1:10">
      <c r="A51" s="103" t="s">
        <v>38</v>
      </c>
      <c r="B51" s="103"/>
      <c r="C51" s="103"/>
      <c r="D51" s="103"/>
      <c r="E51" s="103"/>
      <c r="F51" s="103"/>
      <c r="G51" s="103"/>
      <c r="H51" s="103"/>
      <c r="I51" s="103"/>
      <c r="J51" s="103"/>
    </row>
    <row r="52" spans="1:10">
      <c r="A52" s="103"/>
      <c r="B52" s="103"/>
      <c r="C52" s="103"/>
      <c r="D52" s="103"/>
      <c r="E52" s="103"/>
      <c r="F52" s="103"/>
      <c r="G52" s="103"/>
      <c r="H52" s="103"/>
      <c r="I52" s="103"/>
      <c r="J52" s="103"/>
    </row>
  </sheetData>
  <sheetProtection selectLockedCells="1"/>
  <mergeCells count="64">
    <mergeCell ref="A5:J5"/>
    <mergeCell ref="A9:J9"/>
    <mergeCell ref="A35:J35"/>
    <mergeCell ref="A33:I33"/>
    <mergeCell ref="D47:G47"/>
    <mergeCell ref="G39:I39"/>
    <mergeCell ref="G40:I40"/>
    <mergeCell ref="G43:J43"/>
    <mergeCell ref="G44:J44"/>
    <mergeCell ref="A46:C46"/>
    <mergeCell ref="B47:C47"/>
    <mergeCell ref="C10:J11"/>
    <mergeCell ref="A26:B26"/>
    <mergeCell ref="B12:J12"/>
    <mergeCell ref="D21:I21"/>
    <mergeCell ref="A28:I28"/>
    <mergeCell ref="B50:J50"/>
    <mergeCell ref="A51:J52"/>
    <mergeCell ref="B49:C49"/>
    <mergeCell ref="D39:F39"/>
    <mergeCell ref="D40:F40"/>
    <mergeCell ref="D26:I26"/>
    <mergeCell ref="A27:B27"/>
    <mergeCell ref="D27:I27"/>
    <mergeCell ref="D49:G49"/>
    <mergeCell ref="H46:J46"/>
    <mergeCell ref="H47:J47"/>
    <mergeCell ref="H49:J49"/>
    <mergeCell ref="D46:G46"/>
    <mergeCell ref="B48:C48"/>
    <mergeCell ref="D48:G48"/>
    <mergeCell ref="H48:J48"/>
    <mergeCell ref="A21:B21"/>
    <mergeCell ref="A4:J4"/>
    <mergeCell ref="A36:A38"/>
    <mergeCell ref="B36:B38"/>
    <mergeCell ref="C36:C38"/>
    <mergeCell ref="D36:I36"/>
    <mergeCell ref="J36:J38"/>
    <mergeCell ref="D37:F37"/>
    <mergeCell ref="G37:I37"/>
    <mergeCell ref="A30:J30"/>
    <mergeCell ref="A31:B31"/>
    <mergeCell ref="D31:I31"/>
    <mergeCell ref="A32:B32"/>
    <mergeCell ref="D32:I32"/>
    <mergeCell ref="A23:J23"/>
    <mergeCell ref="A25:J25"/>
    <mergeCell ref="B7:J7"/>
    <mergeCell ref="A19:B19"/>
    <mergeCell ref="C19:J19"/>
    <mergeCell ref="A20:B20"/>
    <mergeCell ref="C20:J20"/>
    <mergeCell ref="A18:B18"/>
    <mergeCell ref="D13:F13"/>
    <mergeCell ref="G13:I13"/>
    <mergeCell ref="A14:B14"/>
    <mergeCell ref="C14:J14"/>
    <mergeCell ref="F18:I18"/>
    <mergeCell ref="C18:E18"/>
    <mergeCell ref="A16:J16"/>
    <mergeCell ref="A17:B17"/>
    <mergeCell ref="C17:J17"/>
    <mergeCell ref="A10:B11"/>
  </mergeCells>
  <conditionalFormatting sqref="C10:J11">
    <cfRule type="cellIs" dxfId="9" priority="6" operator="equal">
      <formula>0</formula>
    </cfRule>
  </conditionalFormatting>
  <conditionalFormatting sqref="C14:J14">
    <cfRule type="cellIs" dxfId="8" priority="3" operator="equal">
      <formula>0</formula>
    </cfRule>
  </conditionalFormatting>
  <conditionalFormatting sqref="D13:F13">
    <cfRule type="cellIs" dxfId="7" priority="5" operator="equal">
      <formula>0</formula>
    </cfRule>
  </conditionalFormatting>
  <conditionalFormatting sqref="J13">
    <cfRule type="cellIs" dxfId="6" priority="4" operator="equal">
      <formula>0</formula>
    </cfRule>
  </conditionalFormatting>
  <conditionalFormatting sqref="J28">
    <cfRule type="cellIs" dxfId="5" priority="9" operator="equal">
      <formula>0</formula>
    </cfRule>
    <cfRule type="cellIs" dxfId="4" priority="10" operator="greaterThanOrEqual">
      <formula>VLOOKUP($B$12,#REF!,11,FALSE)</formula>
    </cfRule>
  </conditionalFormatting>
  <conditionalFormatting sqref="J33">
    <cfRule type="cellIs" dxfId="3" priority="1" operator="equal">
      <formula>0</formula>
    </cfRule>
    <cfRule type="cellIs" dxfId="2" priority="2" operator="greaterThanOrEqual">
      <formula>VLOOKUP($B$12,#REF!,11,FALSE)</formula>
    </cfRule>
  </conditionalFormatting>
  <conditionalFormatting sqref="J39:J40">
    <cfRule type="cellIs" dxfId="1" priority="7" operator="equal">
      <formula>0</formula>
    </cfRule>
    <cfRule type="cellIs" dxfId="0" priority="8" operator="greaterThanOrEqual">
      <formula>VLOOKUP($B$12,#REF!,12,FALSE)</formula>
    </cfRule>
  </conditionalFormatting>
  <dataValidations count="5">
    <dataValidation type="list" allowBlank="1" showInputMessage="1" showErrorMessage="1" sqref="D47:J49" xr:uid="{BD915298-9DE7-40A4-9025-BDB41C57B95B}">
      <formula1>"Si,No,N.A."</formula1>
    </dataValidation>
    <dataValidation type="date" allowBlank="1" showInputMessage="1" showErrorMessage="1" sqref="J21" xr:uid="{D8AA9FF3-5EA4-49E2-872D-C6F4486A364E}">
      <formula1>1</formula1>
      <formula2>44466</formula2>
    </dataValidation>
    <dataValidation type="date" allowBlank="1" showInputMessage="1" showErrorMessage="1" sqref="D39:I40 D27 D32" xr:uid="{FB2D5C16-C8E2-4C8D-9E63-0B22494DA37D}">
      <formula1>1</formula1>
      <formula2>44469</formula2>
    </dataValidation>
    <dataValidation type="whole" allowBlank="1" showInputMessage="1" showErrorMessage="1" sqref="B13" xr:uid="{6BEE1AC6-C5C3-49E4-B5EF-68BC442FFDF7}">
      <formula1>1</formula1>
      <formula2>3</formula2>
    </dataValidation>
    <dataValidation type="list" allowBlank="1" showInputMessage="1" showErrorMessage="1" promptTitle="Lista desplegable" sqref="B12:J12" xr:uid="{928462CC-1312-4B86-B825-F6411741AA79}">
      <formula1>#REF!</formula1>
    </dataValidation>
  </dataValidations>
  <pageMargins left="0.7" right="0.7" top="0.75" bottom="0.75" header="0.3" footer="0.3"/>
  <pageSetup paperSize="9" scale="54" orientation="portrait" r:id="rId1"/>
  <colBreaks count="1" manualBreakCount="1">
    <brk id="10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0B7A811-35EA-4371-A518-A158B63DD546}">
          <x14:formula1>
            <xm:f>'PERSONAL REQUERIDO'!$J$4:$J$5</xm:f>
          </x14:formula1>
          <xm:sqref>A10:B11</xm:sqref>
        </x14:dataValidation>
        <x14:dataValidation type="list" allowBlank="1" showInputMessage="1" showErrorMessage="1" xr:uid="{9AFF8D57-8146-40F7-8F4A-8310D75DBA57}">
          <x14:formula1>
            <xm:f>'PERSONAL REQUERIDO'!$K$4:$K$5</xm:f>
          </x14:formula1>
          <xm:sqref>C10:J11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0B0A1-AE85-484E-BE58-F9E588F1736A}">
  <dimension ref="A1:I3"/>
  <sheetViews>
    <sheetView zoomScale="70" zoomScaleNormal="70" workbookViewId="0">
      <selection activeCell="C2" sqref="C2"/>
    </sheetView>
  </sheetViews>
  <sheetFormatPr baseColWidth="10" defaultColWidth="11.42578125" defaultRowHeight="15"/>
  <cols>
    <col min="1" max="1" width="11.42578125" style="2"/>
    <col min="2" max="2" width="21.140625" style="2" bestFit="1" customWidth="1"/>
    <col min="3" max="3" width="16.85546875" style="2" customWidth="1"/>
    <col min="4" max="5" width="60.140625" style="2" customWidth="1"/>
    <col min="6" max="6" width="23" style="2" bestFit="1" customWidth="1"/>
    <col min="7" max="7" width="11.42578125" style="2"/>
    <col min="8" max="8" width="16.5703125" style="2" bestFit="1" customWidth="1"/>
    <col min="9" max="9" width="20.5703125" style="2" bestFit="1" customWidth="1"/>
    <col min="10" max="16384" width="11.42578125" style="2"/>
  </cols>
  <sheetData>
    <row r="1" spans="1:9" s="1" customFormat="1">
      <c r="A1" s="38" t="s">
        <v>53</v>
      </c>
      <c r="B1" s="38" t="s">
        <v>18</v>
      </c>
      <c r="C1" s="38" t="s">
        <v>19</v>
      </c>
      <c r="D1" s="39" t="s">
        <v>20</v>
      </c>
      <c r="E1" s="38" t="s">
        <v>17</v>
      </c>
      <c r="F1" s="38" t="s">
        <v>21</v>
      </c>
      <c r="G1" s="38" t="s">
        <v>22</v>
      </c>
      <c r="H1" s="38" t="s">
        <v>23</v>
      </c>
      <c r="I1" s="40" t="s">
        <v>50</v>
      </c>
    </row>
    <row r="2" spans="1:9" ht="50.25" customHeight="1">
      <c r="A2" s="41">
        <v>1</v>
      </c>
      <c r="B2" s="44" t="s">
        <v>54</v>
      </c>
      <c r="C2" s="42" t="s">
        <v>55</v>
      </c>
      <c r="D2" s="43"/>
      <c r="E2" s="45" t="s">
        <v>52</v>
      </c>
      <c r="F2" s="46">
        <v>286250918</v>
      </c>
      <c r="G2" s="47">
        <v>612</v>
      </c>
      <c r="H2" s="48">
        <f>G2</f>
        <v>612</v>
      </c>
      <c r="I2" s="49">
        <f>ROUND((F2*0.6),0)</f>
        <v>171750551</v>
      </c>
    </row>
    <row r="3" spans="1:9">
      <c r="A3" s="3"/>
      <c r="B3" s="3"/>
      <c r="C3" s="3"/>
      <c r="D3" s="3"/>
      <c r="E3" s="4" t="s">
        <v>24</v>
      </c>
      <c r="F3" s="5">
        <f>SUM(F2:F2)</f>
        <v>286250918</v>
      </c>
      <c r="G3" s="3"/>
      <c r="H3" s="3"/>
    </row>
  </sheetData>
  <sheetProtection algorithmName="SHA-512" hashValue="4BQ0KgNoKJgFJOVCj/TWNPGAUX3sV1Xk/kP8bFIC5Z7ZrvYSwYyji3tfc2sZPu+HDrSqjnj4utpEZdM13r1f8w==" saltValue="d4wKSE9pkLtWLW7w0SeRg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AFE9F-FC98-401E-AC39-EC00D117D062}">
  <dimension ref="B2:K37"/>
  <sheetViews>
    <sheetView topLeftCell="A6" zoomScale="40" zoomScaleNormal="40" workbookViewId="0">
      <selection activeCell="S9" sqref="S9"/>
    </sheetView>
  </sheetViews>
  <sheetFormatPr baseColWidth="10" defaultRowHeight="12.75"/>
  <cols>
    <col min="2" max="2" width="10.7109375" style="51" bestFit="1" customWidth="1"/>
    <col min="3" max="3" width="72" style="52" bestFit="1" customWidth="1"/>
    <col min="4" max="4" width="12.42578125" style="52" bestFit="1" customWidth="1"/>
    <col min="5" max="6" width="90.7109375" style="52" customWidth="1"/>
    <col min="7" max="7" width="53" style="52" bestFit="1" customWidth="1"/>
    <col min="8" max="8" width="29.7109375" style="52" bestFit="1" customWidth="1"/>
    <col min="9" max="9" width="11.42578125" customWidth="1"/>
  </cols>
  <sheetData>
    <row r="2" spans="2:11" ht="15">
      <c r="B2" s="113" t="s">
        <v>56</v>
      </c>
      <c r="C2" s="113"/>
      <c r="D2" s="113"/>
      <c r="E2" s="113"/>
      <c r="F2" s="113"/>
      <c r="G2" s="113"/>
      <c r="H2" s="114"/>
    </row>
    <row r="3" spans="2:11" ht="45" customHeight="1" thickBot="1">
      <c r="B3" s="115" t="s">
        <v>109</v>
      </c>
      <c r="C3" s="115"/>
      <c r="D3" s="115"/>
      <c r="E3" s="115"/>
      <c r="F3" s="115"/>
      <c r="G3" s="115"/>
      <c r="H3" s="116"/>
    </row>
    <row r="4" spans="2:11" s="51" customFormat="1" ht="19.5" customHeight="1" thickBot="1">
      <c r="B4" s="54" t="s">
        <v>89</v>
      </c>
      <c r="C4" s="53" t="s">
        <v>57</v>
      </c>
      <c r="D4" s="54" t="s">
        <v>51</v>
      </c>
      <c r="E4" s="54" t="s">
        <v>58</v>
      </c>
      <c r="F4" s="54" t="s">
        <v>59</v>
      </c>
      <c r="G4" s="54" t="s">
        <v>90</v>
      </c>
      <c r="H4" s="54" t="s">
        <v>91</v>
      </c>
      <c r="J4" s="51" t="s">
        <v>56</v>
      </c>
      <c r="K4" s="51" t="s">
        <v>112</v>
      </c>
    </row>
    <row r="5" spans="2:11" ht="105.75" thickBot="1">
      <c r="B5" s="56">
        <v>1</v>
      </c>
      <c r="C5" s="56" t="s">
        <v>92</v>
      </c>
      <c r="D5" s="57">
        <v>1</v>
      </c>
      <c r="E5" s="59" t="s">
        <v>60</v>
      </c>
      <c r="F5" s="59" t="s">
        <v>61</v>
      </c>
      <c r="G5" s="58">
        <v>0.6</v>
      </c>
      <c r="H5" s="55" t="s">
        <v>93</v>
      </c>
      <c r="J5" t="s">
        <v>86</v>
      </c>
      <c r="K5" t="s">
        <v>113</v>
      </c>
    </row>
    <row r="6" spans="2:11" ht="90.75" thickBot="1">
      <c r="B6" s="56">
        <v>2</v>
      </c>
      <c r="C6" s="56" t="s">
        <v>94</v>
      </c>
      <c r="D6" s="57">
        <v>1</v>
      </c>
      <c r="E6" s="59" t="s">
        <v>62</v>
      </c>
      <c r="F6" s="59" t="s">
        <v>63</v>
      </c>
      <c r="G6" s="58">
        <v>0.5</v>
      </c>
      <c r="H6" s="55" t="s">
        <v>93</v>
      </c>
    </row>
    <row r="7" spans="2:11" ht="105.75" thickBot="1">
      <c r="B7" s="56">
        <v>3</v>
      </c>
      <c r="C7" s="56" t="s">
        <v>95</v>
      </c>
      <c r="D7" s="57">
        <v>1</v>
      </c>
      <c r="E7" s="59" t="s">
        <v>64</v>
      </c>
      <c r="F7" s="59" t="s">
        <v>65</v>
      </c>
      <c r="G7" s="58">
        <v>1</v>
      </c>
      <c r="H7" s="55" t="s">
        <v>93</v>
      </c>
    </row>
    <row r="8" spans="2:11" ht="30.75" thickBot="1">
      <c r="B8" s="56">
        <v>4</v>
      </c>
      <c r="C8" s="56" t="s">
        <v>96</v>
      </c>
      <c r="D8" s="57">
        <v>1</v>
      </c>
      <c r="E8" s="59" t="s">
        <v>66</v>
      </c>
      <c r="F8" s="59" t="s">
        <v>67</v>
      </c>
      <c r="G8" s="58">
        <v>0.55000000000000004</v>
      </c>
      <c r="H8" s="55" t="s">
        <v>93</v>
      </c>
    </row>
    <row r="9" spans="2:11" ht="30.75" thickBot="1">
      <c r="B9" s="56">
        <v>5</v>
      </c>
      <c r="C9" s="56" t="s">
        <v>97</v>
      </c>
      <c r="D9" s="57">
        <v>1</v>
      </c>
      <c r="E9" s="59" t="s">
        <v>68</v>
      </c>
      <c r="F9" s="59" t="s">
        <v>69</v>
      </c>
      <c r="G9" s="58">
        <v>0.3</v>
      </c>
      <c r="H9" s="55" t="s">
        <v>93</v>
      </c>
    </row>
    <row r="10" spans="2:11" ht="30.75" thickBot="1">
      <c r="B10" s="56">
        <v>6</v>
      </c>
      <c r="C10" s="56" t="s">
        <v>98</v>
      </c>
      <c r="D10" s="57">
        <v>1</v>
      </c>
      <c r="E10" s="59" t="s">
        <v>70</v>
      </c>
      <c r="F10" s="59" t="s">
        <v>71</v>
      </c>
      <c r="G10" s="58">
        <v>0.3</v>
      </c>
      <c r="H10" s="55" t="s">
        <v>93</v>
      </c>
    </row>
    <row r="11" spans="2:11" ht="45.75" thickBot="1">
      <c r="B11" s="56">
        <v>7</v>
      </c>
      <c r="C11" s="56" t="s">
        <v>99</v>
      </c>
      <c r="D11" s="57">
        <v>1</v>
      </c>
      <c r="E11" s="59" t="s">
        <v>72</v>
      </c>
      <c r="F11" s="59" t="s">
        <v>73</v>
      </c>
      <c r="G11" s="58">
        <v>0.3</v>
      </c>
      <c r="H11" s="55" t="s">
        <v>93</v>
      </c>
    </row>
    <row r="12" spans="2:11" ht="30.75" thickBot="1">
      <c r="B12" s="56">
        <v>8</v>
      </c>
      <c r="C12" s="56" t="s">
        <v>100</v>
      </c>
      <c r="D12" s="57">
        <v>1</v>
      </c>
      <c r="E12" s="59" t="s">
        <v>74</v>
      </c>
      <c r="F12" s="59" t="s">
        <v>75</v>
      </c>
      <c r="G12" s="58">
        <v>0.3</v>
      </c>
      <c r="H12" s="55" t="s">
        <v>93</v>
      </c>
    </row>
    <row r="13" spans="2:11" ht="30.75" thickBot="1">
      <c r="B13" s="56">
        <v>9</v>
      </c>
      <c r="C13" s="56" t="s">
        <v>101</v>
      </c>
      <c r="D13" s="57">
        <v>1</v>
      </c>
      <c r="E13" s="59" t="s">
        <v>76</v>
      </c>
      <c r="F13" s="59" t="s">
        <v>77</v>
      </c>
      <c r="G13" s="58">
        <v>0.63</v>
      </c>
      <c r="H13" s="55" t="s">
        <v>102</v>
      </c>
    </row>
    <row r="14" spans="2:11" ht="15.75" thickBot="1">
      <c r="B14" s="56">
        <v>10</v>
      </c>
      <c r="C14" s="56" t="s">
        <v>103</v>
      </c>
      <c r="D14" s="57">
        <v>1</v>
      </c>
      <c r="E14" s="59" t="s">
        <v>78</v>
      </c>
      <c r="F14" s="59" t="s">
        <v>79</v>
      </c>
      <c r="G14" s="58">
        <v>0.67</v>
      </c>
      <c r="H14" s="55" t="s">
        <v>93</v>
      </c>
    </row>
    <row r="15" spans="2:11" ht="15.75" thickBot="1">
      <c r="B15" s="56">
        <v>11</v>
      </c>
      <c r="C15" s="56" t="s">
        <v>104</v>
      </c>
      <c r="D15" s="57">
        <v>4</v>
      </c>
      <c r="E15" s="59" t="s">
        <v>80</v>
      </c>
      <c r="F15" s="59" t="s">
        <v>81</v>
      </c>
      <c r="G15" s="58">
        <v>1</v>
      </c>
      <c r="H15" s="55" t="s">
        <v>93</v>
      </c>
    </row>
    <row r="16" spans="2:11" ht="15.75" thickBot="1">
      <c r="B16" s="56">
        <v>12</v>
      </c>
      <c r="C16" s="56" t="s">
        <v>105</v>
      </c>
      <c r="D16" s="57">
        <v>2</v>
      </c>
      <c r="E16" s="59" t="s">
        <v>82</v>
      </c>
      <c r="F16" s="59" t="s">
        <v>81</v>
      </c>
      <c r="G16" s="58">
        <v>0.55000000000000004</v>
      </c>
      <c r="H16" s="55" t="s">
        <v>93</v>
      </c>
    </row>
    <row r="17" spans="2:8" ht="30.75" thickBot="1">
      <c r="B17" s="56">
        <v>13</v>
      </c>
      <c r="C17" s="56" t="s">
        <v>106</v>
      </c>
      <c r="D17" s="57">
        <v>2</v>
      </c>
      <c r="E17" s="59" t="s">
        <v>83</v>
      </c>
      <c r="F17" s="59" t="s">
        <v>84</v>
      </c>
      <c r="G17" s="58">
        <v>1</v>
      </c>
      <c r="H17" s="55" t="s">
        <v>93</v>
      </c>
    </row>
    <row r="18" spans="2:8" ht="30.75" thickBot="1">
      <c r="B18" s="56">
        <v>14</v>
      </c>
      <c r="C18" s="56" t="s">
        <v>107</v>
      </c>
      <c r="D18" s="57">
        <v>2</v>
      </c>
      <c r="E18" s="59" t="s">
        <v>85</v>
      </c>
      <c r="F18" s="59" t="s">
        <v>84</v>
      </c>
      <c r="G18" s="58">
        <v>0.67</v>
      </c>
      <c r="H18" s="55" t="s">
        <v>108</v>
      </c>
    </row>
    <row r="20" spans="2:8" ht="15">
      <c r="B20" s="113" t="s">
        <v>86</v>
      </c>
      <c r="C20" s="113"/>
      <c r="D20" s="113"/>
      <c r="E20" s="113"/>
      <c r="F20" s="113"/>
      <c r="G20" s="113"/>
      <c r="H20" s="114"/>
    </row>
    <row r="21" spans="2:8" ht="15.75" thickBot="1">
      <c r="B21" s="115" t="s">
        <v>110</v>
      </c>
      <c r="C21" s="115"/>
      <c r="D21" s="115"/>
      <c r="E21" s="115"/>
      <c r="F21" s="115"/>
      <c r="G21" s="115"/>
      <c r="H21" s="116"/>
    </row>
    <row r="22" spans="2:8" ht="30.75" thickBot="1">
      <c r="B22" s="54" t="s">
        <v>89</v>
      </c>
      <c r="C22" s="53" t="s">
        <v>57</v>
      </c>
      <c r="D22" s="54" t="s">
        <v>51</v>
      </c>
      <c r="E22" s="54" t="s">
        <v>58</v>
      </c>
      <c r="F22" s="54" t="s">
        <v>59</v>
      </c>
      <c r="G22" s="54" t="s">
        <v>90</v>
      </c>
      <c r="H22" s="54" t="s">
        <v>91</v>
      </c>
    </row>
    <row r="23" spans="2:8" ht="176.25" customHeight="1" thickBot="1">
      <c r="B23" s="56">
        <v>1</v>
      </c>
      <c r="C23" s="56" t="s">
        <v>92</v>
      </c>
      <c r="D23" s="57">
        <v>1</v>
      </c>
      <c r="E23" s="59" t="s">
        <v>60</v>
      </c>
      <c r="F23" s="59" t="s">
        <v>61</v>
      </c>
      <c r="G23" s="60">
        <v>0.6</v>
      </c>
      <c r="H23" s="62" t="s">
        <v>93</v>
      </c>
    </row>
    <row r="24" spans="2:8" ht="137.25" customHeight="1" thickBot="1">
      <c r="B24" s="56">
        <v>2</v>
      </c>
      <c r="C24" s="56" t="s">
        <v>94</v>
      </c>
      <c r="D24" s="57">
        <v>1</v>
      </c>
      <c r="E24" s="59" t="s">
        <v>62</v>
      </c>
      <c r="F24" s="59" t="s">
        <v>63</v>
      </c>
      <c r="G24" s="61">
        <v>0.5</v>
      </c>
      <c r="H24" s="56" t="s">
        <v>93</v>
      </c>
    </row>
    <row r="25" spans="2:8" ht="176.25" customHeight="1" thickBot="1">
      <c r="B25" s="56">
        <v>3</v>
      </c>
      <c r="C25" s="56" t="s">
        <v>95</v>
      </c>
      <c r="D25" s="57">
        <v>1</v>
      </c>
      <c r="E25" s="59" t="s">
        <v>64</v>
      </c>
      <c r="F25" s="59" t="s">
        <v>65</v>
      </c>
      <c r="G25" s="61">
        <v>1</v>
      </c>
      <c r="H25" s="56" t="s">
        <v>93</v>
      </c>
    </row>
    <row r="26" spans="2:8" ht="30.75" thickBot="1">
      <c r="B26" s="56">
        <v>4</v>
      </c>
      <c r="C26" s="56" t="s">
        <v>96</v>
      </c>
      <c r="D26" s="57">
        <v>1</v>
      </c>
      <c r="E26" s="59" t="s">
        <v>66</v>
      </c>
      <c r="F26" s="59" t="s">
        <v>67</v>
      </c>
      <c r="G26" s="61">
        <v>0.65</v>
      </c>
      <c r="H26" s="56" t="s">
        <v>93</v>
      </c>
    </row>
    <row r="27" spans="2:8" ht="30.75" thickBot="1">
      <c r="B27" s="56">
        <v>5</v>
      </c>
      <c r="C27" s="56" t="s">
        <v>111</v>
      </c>
      <c r="D27" s="57">
        <v>1</v>
      </c>
      <c r="E27" s="59" t="s">
        <v>87</v>
      </c>
      <c r="F27" s="59" t="s">
        <v>88</v>
      </c>
      <c r="G27" s="61">
        <v>0.35</v>
      </c>
      <c r="H27" s="56" t="s">
        <v>102</v>
      </c>
    </row>
    <row r="28" spans="2:8" ht="30.75" thickBot="1">
      <c r="B28" s="56">
        <v>6</v>
      </c>
      <c r="C28" s="56" t="s">
        <v>97</v>
      </c>
      <c r="D28" s="57">
        <v>1</v>
      </c>
      <c r="E28" s="59" t="s">
        <v>68</v>
      </c>
      <c r="F28" s="59" t="s">
        <v>69</v>
      </c>
      <c r="G28" s="61">
        <v>0.3</v>
      </c>
      <c r="H28" s="56" t="s">
        <v>93</v>
      </c>
    </row>
    <row r="29" spans="2:8" ht="30.75" thickBot="1">
      <c r="B29" s="56">
        <v>7</v>
      </c>
      <c r="C29" s="56" t="s">
        <v>98</v>
      </c>
      <c r="D29" s="57">
        <v>1</v>
      </c>
      <c r="E29" s="59" t="s">
        <v>70</v>
      </c>
      <c r="F29" s="59" t="s">
        <v>71</v>
      </c>
      <c r="G29" s="61">
        <v>0.3</v>
      </c>
      <c r="H29" s="56" t="s">
        <v>93</v>
      </c>
    </row>
    <row r="30" spans="2:8" ht="45.75" thickBot="1">
      <c r="B30" s="56">
        <v>8</v>
      </c>
      <c r="C30" s="56" t="s">
        <v>99</v>
      </c>
      <c r="D30" s="57">
        <v>1</v>
      </c>
      <c r="E30" s="59" t="s">
        <v>72</v>
      </c>
      <c r="F30" s="59" t="s">
        <v>73</v>
      </c>
      <c r="G30" s="61">
        <v>0.3</v>
      </c>
      <c r="H30" s="56" t="s">
        <v>93</v>
      </c>
    </row>
    <row r="31" spans="2:8" ht="30.75" thickBot="1">
      <c r="B31" s="56">
        <v>9</v>
      </c>
      <c r="C31" s="56" t="s">
        <v>100</v>
      </c>
      <c r="D31" s="57">
        <v>1</v>
      </c>
      <c r="E31" s="59" t="s">
        <v>74</v>
      </c>
      <c r="F31" s="59" t="s">
        <v>75</v>
      </c>
      <c r="G31" s="61">
        <v>0.3</v>
      </c>
      <c r="H31" s="56" t="s">
        <v>93</v>
      </c>
    </row>
    <row r="32" spans="2:8" ht="30.75" thickBot="1">
      <c r="B32" s="56">
        <v>10</v>
      </c>
      <c r="C32" s="56" t="s">
        <v>101</v>
      </c>
      <c r="D32" s="57">
        <v>1</v>
      </c>
      <c r="E32" s="59" t="s">
        <v>76</v>
      </c>
      <c r="F32" s="59" t="s">
        <v>77</v>
      </c>
      <c r="G32" s="61">
        <v>0.63</v>
      </c>
      <c r="H32" s="56" t="s">
        <v>102</v>
      </c>
    </row>
    <row r="33" spans="2:8" ht="15.75" thickBot="1">
      <c r="B33" s="56">
        <v>11</v>
      </c>
      <c r="C33" s="56" t="s">
        <v>103</v>
      </c>
      <c r="D33" s="57">
        <v>1</v>
      </c>
      <c r="E33" s="59" t="s">
        <v>78</v>
      </c>
      <c r="F33" s="59" t="s">
        <v>79</v>
      </c>
      <c r="G33" s="61">
        <v>0.67</v>
      </c>
      <c r="H33" s="56" t="s">
        <v>93</v>
      </c>
    </row>
    <row r="34" spans="2:8" ht="15.75" thickBot="1">
      <c r="B34" s="56">
        <v>12</v>
      </c>
      <c r="C34" s="56" t="s">
        <v>104</v>
      </c>
      <c r="D34" s="57">
        <v>4</v>
      </c>
      <c r="E34" s="59" t="s">
        <v>80</v>
      </c>
      <c r="F34" s="59" t="s">
        <v>81</v>
      </c>
      <c r="G34" s="61">
        <v>1</v>
      </c>
      <c r="H34" s="56" t="s">
        <v>93</v>
      </c>
    </row>
    <row r="35" spans="2:8" ht="15.75" thickBot="1">
      <c r="B35" s="56">
        <v>13</v>
      </c>
      <c r="C35" s="56" t="s">
        <v>105</v>
      </c>
      <c r="D35" s="57">
        <v>2</v>
      </c>
      <c r="E35" s="59" t="s">
        <v>82</v>
      </c>
      <c r="F35" s="59" t="s">
        <v>81</v>
      </c>
      <c r="G35" s="61">
        <v>0.65</v>
      </c>
      <c r="H35" s="56" t="s">
        <v>93</v>
      </c>
    </row>
    <row r="36" spans="2:8" ht="30.75" thickBot="1">
      <c r="B36" s="56">
        <v>14</v>
      </c>
      <c r="C36" s="56" t="s">
        <v>106</v>
      </c>
      <c r="D36" s="57">
        <v>2</v>
      </c>
      <c r="E36" s="59" t="s">
        <v>83</v>
      </c>
      <c r="F36" s="59" t="s">
        <v>84</v>
      </c>
      <c r="G36" s="61">
        <v>1</v>
      </c>
      <c r="H36" s="56" t="s">
        <v>93</v>
      </c>
    </row>
    <row r="37" spans="2:8" ht="30.75" thickBot="1">
      <c r="B37" s="56">
        <v>15</v>
      </c>
      <c r="C37" s="56" t="s">
        <v>107</v>
      </c>
      <c r="D37" s="57">
        <v>2</v>
      </c>
      <c r="E37" s="59" t="s">
        <v>85</v>
      </c>
      <c r="F37" s="59" t="s">
        <v>84</v>
      </c>
      <c r="G37" s="61">
        <v>0.67</v>
      </c>
      <c r="H37" s="56" t="s">
        <v>108</v>
      </c>
    </row>
  </sheetData>
  <mergeCells count="4">
    <mergeCell ref="B20:H20"/>
    <mergeCell ref="B21:H21"/>
    <mergeCell ref="B2:H2"/>
    <mergeCell ref="B3:H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ANEXO 5 (CARGO)</vt:lpstr>
      <vt:lpstr>Hoja1</vt:lpstr>
      <vt:lpstr>PERSONAL REQUERIDO</vt:lpstr>
      <vt:lpstr>'PERSONAL REQUERIDO'!_Hlk27485885</vt:lpstr>
      <vt:lpstr>'ANEXO 5 (CARGO)'!Área_de_impresión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GRUPO PCA</dc:creator>
  <cp:lastModifiedBy>LENOVO</cp:lastModifiedBy>
  <dcterms:created xsi:type="dcterms:W3CDTF">2021-03-26T16:32:16Z</dcterms:created>
  <dcterms:modified xsi:type="dcterms:W3CDTF">2023-08-01T15:37:12Z</dcterms:modified>
</cp:coreProperties>
</file>