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persons/person0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MILENA RODRÍGUEZ\4-GONZALEZ GALVAN GLORIA\4-JULIO\"/>
    </mc:Choice>
  </mc:AlternateContent>
  <xr:revisionPtr revIDLastSave="0" documentId="13_ncr:1_{F0354C34-C39B-4944-97A6-0D52E040D621}" xr6:coauthVersionLast="47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1'!$A$1:$AG$35</definedName>
    <definedName name="_xlnm.Print_Area" localSheetId="0">'Formulario para pagos'!$A$1:$AG$155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C97" i="1" l="1"/>
  <c r="Y138" i="1"/>
  <c r="V23" i="3"/>
  <c r="V22" i="3"/>
  <c r="V21" i="3"/>
  <c r="V20" i="3"/>
  <c r="V19" i="3"/>
  <c r="V18" i="3"/>
  <c r="V17" i="3"/>
  <c r="V16" i="3"/>
  <c r="Y149" i="1" l="1"/>
  <c r="Y148" i="1"/>
  <c r="Y147" i="1"/>
  <c r="Y146" i="1"/>
  <c r="Y145" i="1"/>
  <c r="Y144" i="1"/>
  <c r="Y143" i="1"/>
  <c r="Y142" i="1"/>
  <c r="Y141" i="1"/>
  <c r="Y140" i="1"/>
  <c r="Y139" i="1"/>
  <c r="W132" i="1"/>
  <c r="B132" i="1"/>
  <c r="W131" i="1"/>
  <c r="C131" i="1"/>
  <c r="W97" i="1"/>
  <c r="J9" i="3"/>
  <c r="Y84" i="1"/>
  <c r="Y150" i="1" l="1"/>
  <c r="Y151" i="1" s="1"/>
  <c r="Y75" i="1"/>
  <c r="Y78" i="1" s="1"/>
  <c r="Y81" i="1" s="1"/>
</calcChain>
</file>

<file path=xl/sharedStrings.xml><?xml version="1.0" encoding="utf-8"?>
<sst xmlns="http://schemas.openxmlformats.org/spreadsheetml/2006/main" count="369" uniqueCount="220">
  <si>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</si>
  <si>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</si>
  <si>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</si>
  <si>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</si>
  <si>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</si>
  <si>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</si>
  <si>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</si>
  <si>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</si>
  <si>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</si>
  <si>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</si>
  <si>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</si>
  <si>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</si>
  <si>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</si>
  <si>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</si>
  <si>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</si>
  <si>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</si>
  <si>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</si>
  <si>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</si>
  <si>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</si>
  <si>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</si>
  <si>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</si>
  <si>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</si>
  <si>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</si>
  <si>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</si>
  <si>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</si>
  <si>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</si>
  <si>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</si>
  <si>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</si>
  <si>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</si>
  <si>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</si>
  <si>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</si>
  <si>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</si>
  <si>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</si>
  <si>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</si>
  <si>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</si>
  <si>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</si>
  <si>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</si>
  <si>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</si>
  <si>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</si>
  <si>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</si>
  <si>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</si>
  <si>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</si>
  <si>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</si>
  <si>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</si>
  <si>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</si>
  <si>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</si>
  <si>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</si>
  <si>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</si>
  <si>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</si>
  <si>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</si>
  <si>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</si>
  <si>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</si>
  <si>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</si>
  <si>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</si>
  <si>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</si>
  <si>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</si>
  <si>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</si>
  <si>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</si>
  <si>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</si>
  <si>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</si>
  <si>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</si>
  <si>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</si>
  <si>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</si>
  <si>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</si>
  <si>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</si>
  <si>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</si>
  <si>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</si>
  <si>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</si>
  <si>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</si>
  <si>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</si>
  <si>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</si>
  <si>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</si>
  <si>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</si>
  <si>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</si>
  <si>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</si>
  <si>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</si>
  <si>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</si>
  <si>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</si>
  <si>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</si>
  <si>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</si>
  <si>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</si>
  <si>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</si>
  <si>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</si>
  <si>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</si>
  <si>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</si>
  <si>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</si>
  <si>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</si>
  <si>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</si>
  <si>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</si>
  <si>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</si>
  <si>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</si>
  <si>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</si>
  <si>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</si>
  <si>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</si>
  <si>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</si>
  <si>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</si>
  <si>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</si>
  <si>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</si>
  <si>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</si>
  <si>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</si>
  <si>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</si>
  <si>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</si>
  <si>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</si>
  <si>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</si>
  <si>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</si>
  <si>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</si>
  <si>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</si>
  <si>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</si>
  <si>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</si>
  <si>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</si>
  <si>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</si>
  <si>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</si>
  <si>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</si>
  <si>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</si>
  <si>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</si>
  <si>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</si>
  <si>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</si>
  <si>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</si>
  <si>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</si>
  <si>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</si>
  <si>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</si>
  <si>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</si>
  <si>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</si>
  <si>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</si>
  <si>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</si>
  <si>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</si>
  <si>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</si>
  <si>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</si>
  <si>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</si>
  <si>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</si>
  <si>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</si>
  <si>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</si>
  <si>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</si>
  <si>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</si>
  <si>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</si>
  <si>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</si>
  <si>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</si>
  <si>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</si>
  <si>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</si>
  <si>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</si>
  <si>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</si>
  <si>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</si>
  <si>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</si>
  <si>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</si>
  <si>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</si>
  <si>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</si>
  <si>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</si>
  <si>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</si>
  <si>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</si>
  <si>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</si>
  <si>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</si>
  <si>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</si>
  <si>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</si>
  <si>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</si>
  <si>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</si>
  <si>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</si>
  <si>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</si>
  <si>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</si>
  <si>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</si>
  <si>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</si>
  <si>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</si>
  <si>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</si>
  <si>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</si>
  <si>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</si>
  <si>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</si>
  <si>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</si>
  <si>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</si>
  <si>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</si>
  <si>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</si>
  <si>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</si>
  <si>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</si>
  <si>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</si>
  <si>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</si>
  <si>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</si>
  <si>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</si>
  <si>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</si>
  <si>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</si>
  <si>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</si>
  <si>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</si>
  <si>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</si>
  <si>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</si>
  <si>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</si>
  <si>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</si>
  <si>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</si>
  <si>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</si>
  <si>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</si>
  <si>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</si>
  <si>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</si>
  <si>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PROF.ADTIVO Y DE GESTION GRADO 19</t>
  </si>
  <si>
    <t>GLORIA GONZALEZ GALVAN</t>
  </si>
  <si>
    <t>CD-DP-397-2023</t>
  </si>
  <si>
    <t>AGUACHICA</t>
  </si>
  <si>
    <t>gloriag32011@hotmail.com</t>
  </si>
  <si>
    <t>CRA 18 # 0N-42 URBANIZACIÓN LIBANO BARRIO LOS LAURELES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</si>
  <si>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</si>
  <si>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</si>
  <si>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AGUACHICA-CESAR</t>
  </si>
  <si>
    <t>21-46-101060837</t>
  </si>
  <si>
    <t>Prestar de manera pesonal, autónoma e ininterrunpida el servico de defensoría pública.</t>
  </si>
  <si>
    <t xml:space="preserve">Asistir oportunamente a las audiencias y diligencias en las cuales sea citado en calidad de defensor público </t>
  </si>
  <si>
    <t>Estudiar,diseñar y realizar la estrategia juridica en cada un de los procesos asignados</t>
  </si>
  <si>
    <t>Mantener comunicación permanente y directa con los usuarios de servicio de defensoría pública. El contratista realizara visita una vez al mes.</t>
  </si>
  <si>
    <t xml:space="preserve">Asistir a las barras de defensores públicos, asistir a capacitación y brigadas de la defensoría. </t>
  </si>
  <si>
    <t xml:space="preserve">Actualizar sus conocimientos en el area del derecho </t>
  </si>
  <si>
    <t>Suministrar a los usuarios del servicio la asesoría juridica especializada.</t>
  </si>
  <si>
    <t>Interponer en debida forma los recursos de ley.</t>
  </si>
  <si>
    <t>Se presto manera pesonal, autónoma e ininterrunpida el servico de defensoría pública.</t>
  </si>
  <si>
    <t>Representar judicial o extrajudicialmente, según sea el caso, a los usuarios del servicio de defensoría pública. Participar en la promoción y defensa de derechos humanos.</t>
  </si>
  <si>
    <t>Se cumplio con la normatividad de la  defensoría del pueblo y garantizandon la prestación del servicio nacional de la defensoría pública.</t>
  </si>
  <si>
    <t>Ejecutar las obligaciones que se deriven de quellar normas, leyes y demás que se impongan a la defensoría del pueblo y que garanticen la prestación del servicio nacional de la defensoría pública.</t>
  </si>
  <si>
    <t>Se asistio oprtunamente a todas las audiencias citadas como defensoa pública</t>
  </si>
  <si>
    <t>Se estudio los casos diseñando la estrategia juridica en los procesos asignados.</t>
  </si>
  <si>
    <t>Se mantuvo la comunicación permanente y directa con los usuarios de la defensoria pública.</t>
  </si>
  <si>
    <t>Se actualizo conocimiento en el rea de dercho asistiendo a conversatorio de derecho.</t>
  </si>
  <si>
    <t xml:space="preserve">Se suministro a los usuarios del servicos asesoría juridica especializada como el debido proceso en las actuaciones judiciales. </t>
  </si>
  <si>
    <t xml:space="preserve">En el mes se garantizo el debido proceso, por ende no se interpuso recurso por no existir la necesidad . </t>
  </si>
  <si>
    <t>Se represento judialmente al usuario del servicio de defensoría pública, se ejercio defensa de derechos humanos como es el debido proceso. Se proramaron 3 audiencias  se reralizaron 2  y 1 fracaso.</t>
  </si>
  <si>
    <t>Asiste a la Barra Académica: "Recurso de Casación Penal".
Fecha: miércoles 15 de marzo de 2023
Hora: 3:00 p.m.
.</t>
  </si>
  <si>
    <t>JOSE  JORGE  MOLINA MORALES</t>
  </si>
  <si>
    <t>jmolina@defensoria.gov.co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</si>
</sst>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  <numFmt numFmtId="168" formatCode="&quot;$&quot;#,##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4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7" fontId="7" fillId="0" borderId="0" xfId="0" applyNumberFormat="1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6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8" fontId="7" fillId="0" borderId="6" xfId="0" applyNumberFormat="1" applyFont="1" applyBorder="1" applyAlignment="1" applyProtection="1">
      <alignment horizontal="center" vertical="center"/>
      <protection hidden="1"/>
    </xf>
    <xf numFmtId="168" fontId="7" fillId="0" borderId="7" xfId="0" applyNumberFormat="1" applyFont="1" applyBorder="1" applyAlignment="1" applyProtection="1">
      <alignment horizontal="center" vertical="center"/>
      <protection hidden="1"/>
    </xf>
    <xf numFmtId="168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8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8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7" fontId="7" fillId="3" borderId="6" xfId="0" applyNumberFormat="1" applyFont="1" applyFill="1" applyBorder="1" applyAlignment="1">
      <alignment horizontal="center" vertical="center"/>
    </xf>
    <xf numFmtId="167" fontId="7" fillId="3" borderId="7" xfId="0" applyNumberFormat="1" applyFont="1" applyFill="1" applyBorder="1" applyAlignment="1">
      <alignment horizontal="center" vertical="center"/>
    </xf>
    <xf numFmtId="167" fontId="7" fillId="3" borderId="8" xfId="0" applyNumberFormat="1" applyFont="1" applyFill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25" fillId="0" borderId="6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10/relationships/person" Target="persons/person0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71439</xdr:colOff>
      <xdr:row>32</xdr:row>
      <xdr:rowOff>150812</xdr:rowOff>
    </xdr:from>
    <xdr:to>
      <xdr:col>9</xdr:col>
      <xdr:colOff>115850</xdr:colOff>
      <xdr:row>32</xdr:row>
      <xdr:rowOff>752475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3814" y="16954500"/>
          <a:ext cx="663536" cy="6016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111125</xdr:colOff>
      <xdr:row>32</xdr:row>
      <xdr:rowOff>222250</xdr:rowOff>
    </xdr:from>
    <xdr:to>
      <xdr:col>30</xdr:col>
      <xdr:colOff>39687</xdr:colOff>
      <xdr:row>32</xdr:row>
      <xdr:rowOff>858406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00" y="14192250"/>
          <a:ext cx="2405062" cy="6361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Relationship Id="rId1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terv V2"/>
      <sheetName val="Interv V,3"/>
      <sheetName val="Interventoria V2"/>
      <sheetName val="Interventoria V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1">
          <cell r="B61" t="str">
            <v>Desarrolló las actuaciones teniendo en cuenta los lineamientos y parámetros de prestación del servicio establecidos por la Dirección Nacional de Defensoría Pública.</v>
          </cell>
        </row>
        <row r="62">
          <cell r="B62" t="str">
            <v>Asistió a los turnos, como a las audiencias programadas para la prestación del servicio.</v>
          </cell>
        </row>
        <row r="63">
          <cell r="B63" t="str">
            <v>Diligenció los formatos diseñados por la Dirección Nacional de Defensoría Pública, suministrando información oportuna, veraz y confiable.</v>
          </cell>
        </row>
        <row r="64">
          <cell r="B64" t="str">
    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    </cell>
        </row>
        <row r="65">
          <cell r="B65" t="str">
            <v>Anexó las Solicitudes del Servicio, Acta de Derechos y Obligaciones del Usuario, Visitas y/o Comunicaciones a los Usuarios, Estrategia Jurídica y/o Diagnósticos Jurídico-Administrativo, según el caso.</v>
          </cell>
        </row>
        <row r="66">
          <cell r="B66" t="str">
            <v>Comunicó al usuario del servicio las decisiones y gestion defensorial adelantada, dentro los términos definidos en la obligación contractual.</v>
          </cell>
        </row>
        <row r="67">
          <cell r="B67" t="str">
            <v>Visitó o comunicó al usuario, antes de las audiencias del proceso o cuando se produjo alguna decisión judicial con el objeto de informarle al respecto, de acuerdo a lo definido en las obligaciones contractuales.</v>
          </cell>
        </row>
        <row r="68">
          <cell r="B68" t="str">
            <v>Asistió a las actividades de capacitación programadas por la Defensoría del Pueblo.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6" dataDxfId="85">
  <autoFilter ref="AB4:AB7" xr:uid="{00000000-0009-0000-0100-000001000000}"/>
  <tableColumns count="1">
    <tableColumn id="1" xr3:uid="{00000000-0010-0000-0000-000001000000}" name="INFORME" dataDxfId="8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3" dataDxfId="82">
  <autoFilter ref="AC4:AC35" xr:uid="{00000000-0009-0000-0100-000002000000}"/>
  <tableColumns count="1">
    <tableColumn id="1" xr3:uid="{00000000-0010-0000-0100-000001000000}" name="DÍA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0" dataDxfId="79">
  <autoFilter ref="AD4:AD16" xr:uid="{00000000-0009-0000-0100-000003000000}"/>
  <tableColumns count="1">
    <tableColumn id="1" xr3:uid="{00000000-0010-0000-0200-000001000000}" name="MES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7" dataDxfId="76">
  <autoFilter ref="AE4:AE11" xr:uid="{00000000-0009-0000-0100-000004000000}"/>
  <tableColumns count="1">
    <tableColumn id="1" xr3:uid="{00000000-0010-0000-0300-000001000000}" name="AÑO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4" dataDxfId="73">
  <autoFilter ref="AF4:AF10" xr:uid="{00000000-0009-0000-0100-000005000000}"/>
  <tableColumns count="1">
    <tableColumn id="1" xr3:uid="{00000000-0010-0000-0400-000001000000}" name="No. de contrato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1" dataDxfId="70">
  <autoFilter ref="AG4:AG8" xr:uid="{00000000-0009-0000-0100-000006000000}"/>
  <tableColumns count="1">
    <tableColumn id="1" xr3:uid="{00000000-0010-0000-0500-000001000000}" name="No. de contrato 2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8" dataDxfId="67">
  <autoFilter ref="AH4:AH6" xr:uid="{00000000-0009-0000-0100-000007000000}"/>
  <tableColumns count="1">
    <tableColumn id="1" xr3:uid="{00000000-0010-0000-0600-000001000000}" name="Cuenta bancaria" dataDxfId="6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5" dataDxfId="64">
  <autoFilter ref="AI4:AI7" xr:uid="{00000000-0009-0000-0100-000008000000}"/>
  <tableColumns count="1">
    <tableColumn id="1" xr3:uid="{00000000-0010-0000-0700-000001000000}" name="Tipo de contrato" dataDxfId="6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2" dataDxfId="61">
  <autoFilter ref="AJ4:AJ5" xr:uid="{00000000-0009-0000-0100-000009000000}"/>
  <tableColumns count="1">
    <tableColumn id="1" xr3:uid="{00000000-0010-0000-0800-000001000000}" name="Forma de pago " dataDxfId="6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9" dataDxfId="58">
  <autoFilter ref="AK4:AK6" xr:uid="{00000000-0009-0000-0100-00000A000000}"/>
  <tableColumns count="1">
    <tableColumn id="1" xr3:uid="{00000000-0010-0000-0900-000001000000}" name="Tipo de seguimiento" dataDxfId="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6" dataDxfId="55">
  <autoFilter ref="AL4:AL23" xr:uid="{00000000-0009-0000-0100-00000B000000}"/>
  <tableColumns count="1">
    <tableColumn id="1" xr3:uid="{00000000-0010-0000-0A00-000001000000}" name="Asesuradoras" dataDxfId="5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3" dataDxfId="52">
  <autoFilter ref="AM4:AM9" xr:uid="{00000000-0009-0000-0100-00000C000000}"/>
  <tableColumns count="1">
    <tableColumn id="1" xr3:uid="{00000000-0010-0000-0B00-000001000000}" name="Amparos" dataDxfId="5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gloriag32011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K99" zoomScale="130" zoomScaleNormal="130" zoomScaleSheetLayoutView="55" workbookViewId="0">
      <selection activeCell="Y152" sqref="Y15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3"/>
      <c r="C2" s="133"/>
      <c r="D2" s="133"/>
      <c r="E2" s="133"/>
      <c r="F2" s="133"/>
      <c r="G2" s="125" t="s">
        <v>0</v>
      </c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32" t="s">
        <v>156</v>
      </c>
      <c r="AB2" s="132"/>
      <c r="AC2" s="132"/>
      <c r="AD2" s="132"/>
      <c r="AE2" s="132"/>
      <c r="AF2" s="132"/>
    </row>
    <row r="3" spans="2:33" ht="11.25" customHeight="1" x14ac:dyDescent="0.3">
      <c r="B3" s="133"/>
      <c r="C3" s="133"/>
      <c r="D3" s="133"/>
      <c r="E3" s="133"/>
      <c r="F3" s="133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32"/>
      <c r="AB3" s="132"/>
      <c r="AC3" s="132"/>
      <c r="AD3" s="132"/>
      <c r="AE3" s="132"/>
      <c r="AF3" s="132"/>
    </row>
    <row r="4" spans="2:33" ht="11.25" customHeight="1" x14ac:dyDescent="0.3">
      <c r="B4" s="133"/>
      <c r="C4" s="133"/>
      <c r="D4" s="133"/>
      <c r="E4" s="133"/>
      <c r="F4" s="133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66" t="s">
        <v>186</v>
      </c>
      <c r="AB4" s="166"/>
      <c r="AC4" s="166"/>
      <c r="AD4" s="166"/>
      <c r="AE4" s="166"/>
      <c r="AF4" s="166"/>
    </row>
    <row r="5" spans="2:33" ht="11.25" customHeight="1" x14ac:dyDescent="0.3">
      <c r="B5" s="133"/>
      <c r="C5" s="133"/>
      <c r="D5" s="133"/>
      <c r="E5" s="133"/>
      <c r="F5" s="133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66"/>
      <c r="AB5" s="166"/>
      <c r="AC5" s="166"/>
      <c r="AD5" s="166"/>
      <c r="AE5" s="166"/>
      <c r="AF5" s="166"/>
    </row>
    <row r="6" spans="2:33" ht="15" customHeight="1" x14ac:dyDescent="0.3">
      <c r="B6" s="133"/>
      <c r="C6" s="133"/>
      <c r="D6" s="133"/>
      <c r="E6" s="133"/>
      <c r="F6" s="133"/>
      <c r="G6" s="128" t="s">
        <v>165</v>
      </c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32" t="s">
        <v>187</v>
      </c>
      <c r="AB6" s="132"/>
      <c r="AC6" s="132"/>
      <c r="AD6" s="132"/>
      <c r="AE6" s="132"/>
      <c r="AF6" s="132"/>
    </row>
    <row r="7" spans="2:33" ht="15" customHeight="1" x14ac:dyDescent="0.3">
      <c r="B7" s="133"/>
      <c r="C7" s="133"/>
      <c r="D7" s="133"/>
      <c r="E7" s="133"/>
      <c r="F7" s="133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32"/>
      <c r="AB7" s="132"/>
      <c r="AC7" s="132"/>
      <c r="AD7" s="132"/>
      <c r="AE7" s="132"/>
      <c r="AF7" s="13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1"/>
    </row>
    <row r="10" spans="2:33" ht="15" customHeight="1" x14ac:dyDescent="0.3">
      <c r="B10" s="45" t="s">
        <v>5</v>
      </c>
      <c r="C10" s="45"/>
      <c r="D10" s="45"/>
      <c r="E10" s="45"/>
      <c r="F10" s="45"/>
      <c r="G10" s="45"/>
      <c r="H10" s="57" t="s">
        <v>1</v>
      </c>
      <c r="I10" s="57"/>
      <c r="J10" s="57"/>
      <c r="K10" s="57"/>
      <c r="L10" s="3"/>
      <c r="M10" s="45" t="s">
        <v>6</v>
      </c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57">
        <v>31</v>
      </c>
      <c r="Y10" s="57"/>
      <c r="Z10" s="57" t="s">
        <v>16</v>
      </c>
      <c r="AA10" s="57"/>
      <c r="AB10" s="57"/>
      <c r="AC10" s="57"/>
      <c r="AD10" s="57">
        <v>2023</v>
      </c>
      <c r="AE10" s="57"/>
      <c r="AF10" s="57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9" t="s">
        <v>163</v>
      </c>
      <c r="C12" s="129"/>
      <c r="D12" s="129"/>
      <c r="E12" s="129"/>
      <c r="F12" s="129"/>
      <c r="G12" s="129"/>
      <c r="H12" s="129"/>
      <c r="I12" s="129"/>
      <c r="J12" s="129"/>
      <c r="K12" s="129"/>
      <c r="L12" s="3"/>
      <c r="M12" s="3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3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1"/>
    </row>
    <row r="13" spans="2:33" ht="15" customHeight="1" x14ac:dyDescent="0.3"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30" t="s">
        <v>23</v>
      </c>
      <c r="M13" s="131"/>
      <c r="N13" s="57">
        <v>1</v>
      </c>
      <c r="O13" s="57"/>
      <c r="P13" s="57" t="s">
        <v>16</v>
      </c>
      <c r="Q13" s="57"/>
      <c r="R13" s="57"/>
      <c r="S13" s="57"/>
      <c r="T13" s="57">
        <v>2023</v>
      </c>
      <c r="U13" s="57"/>
      <c r="V13" s="57"/>
      <c r="W13" s="7" t="s">
        <v>24</v>
      </c>
      <c r="X13" s="57">
        <v>31</v>
      </c>
      <c r="Y13" s="57"/>
      <c r="Z13" s="57" t="s">
        <v>16</v>
      </c>
      <c r="AA13" s="57"/>
      <c r="AB13" s="57"/>
      <c r="AC13" s="57"/>
      <c r="AD13" s="57">
        <v>2023</v>
      </c>
      <c r="AE13" s="57"/>
      <c r="AF13" s="57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5" t="s">
        <v>94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4" t="s">
        <v>39</v>
      </c>
      <c r="C17" s="144"/>
      <c r="D17" s="144"/>
      <c r="E17" s="144"/>
      <c r="F17" s="144"/>
      <c r="G17" s="144"/>
      <c r="H17" s="144"/>
      <c r="I17" s="3"/>
      <c r="J17" s="3"/>
      <c r="K17" s="163" t="s">
        <v>190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5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5" t="s">
        <v>161</v>
      </c>
      <c r="C19" s="146"/>
      <c r="D19" s="146"/>
      <c r="E19" s="146"/>
      <c r="F19" s="146"/>
      <c r="G19" s="146"/>
      <c r="H19" s="146"/>
      <c r="I19" s="146"/>
      <c r="J19" s="146"/>
      <c r="K19" s="147"/>
      <c r="L19" s="148" t="s">
        <v>189</v>
      </c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50"/>
      <c r="X19" s="78" t="s">
        <v>27</v>
      </c>
      <c r="Y19" s="79"/>
      <c r="Z19" s="79"/>
      <c r="AA19" s="80"/>
      <c r="AB19" s="154">
        <v>1065577894</v>
      </c>
      <c r="AC19" s="155"/>
      <c r="AD19" s="155"/>
      <c r="AE19" s="155"/>
      <c r="AF19" s="156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5" t="s">
        <v>104</v>
      </c>
      <c r="C21" s="45"/>
      <c r="D21" s="45"/>
      <c r="E21" s="57" t="s">
        <v>193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45" t="s">
        <v>105</v>
      </c>
      <c r="Y21" s="45"/>
      <c r="Z21" s="45"/>
      <c r="AA21" s="57" t="s">
        <v>191</v>
      </c>
      <c r="AB21" s="57"/>
      <c r="AC21" s="57"/>
      <c r="AD21" s="57"/>
      <c r="AE21" s="57"/>
      <c r="AF21" s="57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5" t="s">
        <v>106</v>
      </c>
      <c r="C23" s="45"/>
      <c r="D23" s="45"/>
      <c r="E23" s="162">
        <v>3204709339</v>
      </c>
      <c r="F23" s="162"/>
      <c r="G23" s="162"/>
      <c r="H23" s="162"/>
      <c r="I23" s="162"/>
      <c r="J23" s="162"/>
      <c r="K23" s="162"/>
      <c r="L23" s="45" t="s">
        <v>107</v>
      </c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160" t="s">
        <v>192</v>
      </c>
      <c r="Y23" s="161"/>
      <c r="Z23" s="161"/>
      <c r="AA23" s="161"/>
      <c r="AB23" s="161"/>
      <c r="AC23" s="161"/>
      <c r="AD23" s="161"/>
      <c r="AE23" s="161"/>
      <c r="AF23" s="16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5" t="s">
        <v>132</v>
      </c>
      <c r="C25" s="45"/>
      <c r="D25" s="45"/>
      <c r="E25" s="45"/>
      <c r="F25" s="45"/>
      <c r="G25" s="57" t="s">
        <v>133</v>
      </c>
      <c r="H25" s="57"/>
      <c r="I25" s="57"/>
      <c r="J25" s="57"/>
      <c r="K25" s="14" t="s">
        <v>89</v>
      </c>
      <c r="L25" s="151">
        <v>29700004158</v>
      </c>
      <c r="M25" s="151"/>
      <c r="N25" s="151"/>
      <c r="O25" s="151"/>
      <c r="P25" s="151"/>
      <c r="Q25" s="151"/>
      <c r="R25" s="151"/>
      <c r="S25" s="151"/>
      <c r="T25" s="45" t="s">
        <v>135</v>
      </c>
      <c r="U25" s="45"/>
      <c r="V25" s="57" t="s">
        <v>194</v>
      </c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5" t="s">
        <v>28</v>
      </c>
      <c r="C27" s="45"/>
      <c r="D27" s="45"/>
      <c r="E27" s="45"/>
      <c r="F27" s="45"/>
      <c r="G27" s="45"/>
      <c r="H27" s="57" t="s">
        <v>29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1"/>
    </row>
    <row r="30" spans="2:33" ht="15" customHeight="1" x14ac:dyDescent="0.3">
      <c r="B30" s="45" t="s">
        <v>33</v>
      </c>
      <c r="C30" s="45"/>
      <c r="D30" s="45"/>
      <c r="E30" s="45"/>
      <c r="F30" s="45"/>
      <c r="G30" s="47" t="s">
        <v>145</v>
      </c>
      <c r="H30" s="48"/>
      <c r="I30" s="49"/>
      <c r="J30" s="47" t="s">
        <v>143</v>
      </c>
      <c r="K30" s="48"/>
      <c r="L30" s="49"/>
      <c r="M30" s="45" t="s">
        <v>96</v>
      </c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57">
        <v>8</v>
      </c>
      <c r="Y30" s="57"/>
      <c r="Z30" s="57" t="s">
        <v>11</v>
      </c>
      <c r="AA30" s="57"/>
      <c r="AB30" s="57"/>
      <c r="AC30" s="57"/>
      <c r="AD30" s="57">
        <v>2023</v>
      </c>
      <c r="AE30" s="57"/>
      <c r="AF30" s="57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9" t="s">
        <v>180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1"/>
      <c r="AG32" s="11"/>
    </row>
    <row r="33" spans="2:33" x14ac:dyDescent="0.3">
      <c r="B33" s="157" t="s">
        <v>195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9"/>
      <c r="AG33" s="11"/>
    </row>
    <row r="34" spans="2:33" x14ac:dyDescent="0.3"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9"/>
      <c r="AG34" s="11"/>
    </row>
    <row r="35" spans="2:33" x14ac:dyDescent="0.3">
      <c r="B35" s="157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9"/>
      <c r="AG35" s="11"/>
    </row>
    <row r="36" spans="2:33" x14ac:dyDescent="0.3">
      <c r="B36" s="157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3" t="s">
        <v>99</v>
      </c>
      <c r="I38" s="53"/>
      <c r="J38" s="53"/>
      <c r="K38" s="134" t="s">
        <v>137</v>
      </c>
      <c r="L38" s="53" t="s">
        <v>98</v>
      </c>
      <c r="M38" s="53"/>
      <c r="N38" s="53"/>
      <c r="O38" s="15"/>
      <c r="P38" s="3"/>
      <c r="Q38" s="3"/>
      <c r="R38" s="3"/>
      <c r="S38" s="3"/>
      <c r="T38" s="3"/>
      <c r="U38" s="3"/>
      <c r="V38" s="3"/>
      <c r="W38" s="3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1"/>
    </row>
    <row r="39" spans="2:33" ht="15" customHeight="1" x14ac:dyDescent="0.3">
      <c r="B39" s="78" t="s">
        <v>97</v>
      </c>
      <c r="C39" s="79"/>
      <c r="D39" s="79"/>
      <c r="E39" s="79"/>
      <c r="F39" s="79"/>
      <c r="G39" s="80"/>
      <c r="H39" s="57">
        <v>10</v>
      </c>
      <c r="I39" s="57"/>
      <c r="J39" s="57"/>
      <c r="K39" s="134"/>
      <c r="L39" s="57">
        <v>23</v>
      </c>
      <c r="M39" s="57"/>
      <c r="N39" s="57"/>
      <c r="O39" s="3"/>
      <c r="P39" s="3"/>
      <c r="Q39" s="45" t="s">
        <v>34</v>
      </c>
      <c r="R39" s="45"/>
      <c r="S39" s="45"/>
      <c r="T39" s="45"/>
      <c r="U39" s="45"/>
      <c r="V39" s="45"/>
      <c r="W39" s="45"/>
      <c r="X39" s="57">
        <v>31</v>
      </c>
      <c r="Y39" s="57"/>
      <c r="Z39" s="57" t="s">
        <v>21</v>
      </c>
      <c r="AA39" s="57"/>
      <c r="AB39" s="57"/>
      <c r="AC39" s="57"/>
      <c r="AD39" s="57">
        <v>2023</v>
      </c>
      <c r="AE39" s="57"/>
      <c r="AF39" s="57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5" t="s">
        <v>35</v>
      </c>
      <c r="C41" s="45"/>
      <c r="D41" s="45"/>
      <c r="E41" s="45"/>
      <c r="F41" s="45"/>
      <c r="G41" s="45"/>
      <c r="H41" s="45"/>
      <c r="I41" s="45"/>
      <c r="J41" s="153">
        <v>59719500</v>
      </c>
      <c r="K41" s="153"/>
      <c r="L41" s="153"/>
      <c r="M41" s="153"/>
      <c r="N41" s="153"/>
      <c r="O41" s="153"/>
      <c r="P41" s="153"/>
      <c r="Q41" s="135" t="s">
        <v>40</v>
      </c>
      <c r="R41" s="136"/>
      <c r="S41" s="136"/>
      <c r="T41" s="136"/>
      <c r="U41" s="136"/>
      <c r="V41" s="136"/>
      <c r="W41" s="136"/>
      <c r="X41" s="136"/>
      <c r="Y41" s="137"/>
      <c r="Z41" s="138">
        <v>5193000</v>
      </c>
      <c r="AA41" s="139"/>
      <c r="AB41" s="139"/>
      <c r="AC41" s="139"/>
      <c r="AD41" s="139"/>
      <c r="AE41" s="139"/>
      <c r="AF41" s="140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5" t="s">
        <v>101</v>
      </c>
      <c r="C43" s="45"/>
      <c r="D43" s="45"/>
      <c r="E43" s="45"/>
      <c r="F43" s="45"/>
      <c r="G43" s="45"/>
      <c r="H43" s="45"/>
      <c r="I43" s="45"/>
      <c r="J43" s="141" t="s">
        <v>196</v>
      </c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3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4" t="s">
        <v>41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57">
        <v>10723</v>
      </c>
      <c r="Q45" s="57"/>
      <c r="R45" s="57"/>
      <c r="S45" s="57"/>
      <c r="T45" s="45" t="s">
        <v>42</v>
      </c>
      <c r="U45" s="45"/>
      <c r="V45" s="45"/>
      <c r="W45" s="45"/>
      <c r="X45" s="45"/>
      <c r="Y45" s="45"/>
      <c r="Z45" s="45"/>
      <c r="AA45" s="45"/>
      <c r="AB45" s="45"/>
      <c r="AC45" s="57">
        <v>490423</v>
      </c>
      <c r="AD45" s="57"/>
      <c r="AE45" s="57"/>
      <c r="AF45" s="57"/>
      <c r="AG45" s="11"/>
    </row>
    <row r="46" spans="2:33" ht="3.6" customHeight="1" x14ac:dyDescent="0.3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1"/>
    </row>
    <row r="47" spans="2:33" ht="27" customHeight="1" x14ac:dyDescent="0.3">
      <c r="B47" s="45" t="s">
        <v>44</v>
      </c>
      <c r="C47" s="45"/>
      <c r="D47" s="45"/>
      <c r="E47" s="45"/>
      <c r="F47" s="45"/>
      <c r="G47" s="45"/>
      <c r="H47" s="45"/>
      <c r="I47" s="57" t="s">
        <v>45</v>
      </c>
      <c r="J47" s="57"/>
      <c r="K47" s="57"/>
      <c r="L47" s="57"/>
      <c r="M47" s="57"/>
      <c r="N47" s="129" t="s">
        <v>46</v>
      </c>
      <c r="O47" s="129"/>
      <c r="P47" s="129"/>
      <c r="Q47" s="129"/>
      <c r="R47" s="129"/>
      <c r="S47" s="129"/>
      <c r="T47" s="129"/>
      <c r="U47" s="57" t="s">
        <v>188</v>
      </c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9" t="s">
        <v>43</v>
      </c>
      <c r="C49" s="129"/>
      <c r="D49" s="129"/>
      <c r="E49" s="129"/>
      <c r="F49" s="129"/>
      <c r="G49" s="129"/>
      <c r="H49" s="129"/>
      <c r="I49" s="129"/>
      <c r="J49" s="57" t="s">
        <v>218</v>
      </c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45" t="s">
        <v>27</v>
      </c>
      <c r="X49" s="45"/>
      <c r="Y49" s="45"/>
      <c r="Z49" s="45"/>
      <c r="AA49" s="178">
        <v>12345678</v>
      </c>
      <c r="AB49" s="178"/>
      <c r="AC49" s="178"/>
      <c r="AD49" s="178"/>
      <c r="AE49" s="178"/>
      <c r="AF49" s="17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5">
        <v>23</v>
      </c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7"/>
      <c r="T51" s="175" t="s">
        <v>219</v>
      </c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7"/>
      <c r="AG51" s="11"/>
    </row>
    <row r="52" spans="2:48" ht="3.6" customHeight="1" x14ac:dyDescent="0.3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1"/>
    </row>
    <row r="53" spans="2:48" ht="15" customHeight="1" x14ac:dyDescent="0.3">
      <c r="B53" s="167" t="s">
        <v>63</v>
      </c>
      <c r="C53" s="168"/>
      <c r="D53" s="169"/>
      <c r="E53" s="47" t="s">
        <v>144</v>
      </c>
      <c r="F53" s="48"/>
      <c r="G53" s="49"/>
      <c r="H53" s="173" t="s">
        <v>100</v>
      </c>
      <c r="I53" s="173"/>
      <c r="J53" s="173"/>
      <c r="K53" s="173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74" t="s">
        <v>136</v>
      </c>
      <c r="V53" s="174"/>
      <c r="W53" s="174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1"/>
    </row>
    <row r="54" spans="2:48" x14ac:dyDescent="0.3">
      <c r="B54" s="170"/>
      <c r="C54" s="171"/>
      <c r="D54" s="172"/>
      <c r="E54" s="47" t="s">
        <v>143</v>
      </c>
      <c r="F54" s="48"/>
      <c r="G54" s="49"/>
      <c r="H54" s="173"/>
      <c r="I54" s="173"/>
      <c r="J54" s="173"/>
      <c r="K54" s="173"/>
      <c r="L54" s="57">
        <v>3</v>
      </c>
      <c r="M54" s="57"/>
      <c r="N54" s="57" t="s">
        <v>11</v>
      </c>
      <c r="O54" s="57"/>
      <c r="P54" s="57"/>
      <c r="Q54" s="57"/>
      <c r="R54" s="57">
        <v>2023</v>
      </c>
      <c r="S54" s="57"/>
      <c r="T54" s="57"/>
      <c r="U54" s="174"/>
      <c r="V54" s="174"/>
      <c r="W54" s="174"/>
      <c r="X54" s="57">
        <v>8</v>
      </c>
      <c r="Y54" s="57"/>
      <c r="Z54" s="57" t="s">
        <v>11</v>
      </c>
      <c r="AA54" s="57"/>
      <c r="AB54" s="57"/>
      <c r="AC54" s="57"/>
      <c r="AD54" s="57">
        <v>2023</v>
      </c>
      <c r="AE54" s="57"/>
      <c r="AF54" s="57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5" t="s">
        <v>68</v>
      </c>
      <c r="C56" s="45"/>
      <c r="D56" s="45"/>
      <c r="E56" s="45"/>
      <c r="F56" s="45"/>
      <c r="G56" s="45"/>
      <c r="H56" s="45"/>
      <c r="I56" s="45"/>
      <c r="J56" s="57" t="s">
        <v>58</v>
      </c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45" t="s">
        <v>69</v>
      </c>
      <c r="AA56" s="45"/>
      <c r="AB56" s="45"/>
      <c r="AC56" s="45"/>
      <c r="AD56" s="45"/>
      <c r="AE56" s="45"/>
      <c r="AF56" s="45"/>
      <c r="AG56" s="11"/>
    </row>
    <row r="57" spans="2:48" ht="15" customHeight="1" x14ac:dyDescent="0.3">
      <c r="B57" s="45"/>
      <c r="C57" s="45"/>
      <c r="D57" s="45"/>
      <c r="E57" s="45"/>
      <c r="F57" s="45"/>
      <c r="G57" s="45"/>
      <c r="H57" s="45"/>
      <c r="I57" s="45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 t="s">
        <v>197</v>
      </c>
      <c r="AA57" s="57"/>
      <c r="AB57" s="57"/>
      <c r="AC57" s="57"/>
      <c r="AD57" s="57"/>
      <c r="AE57" s="57"/>
      <c r="AF57" s="57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5" t="s">
        <v>70</v>
      </c>
      <c r="C59" s="45"/>
      <c r="D59" s="45"/>
      <c r="E59" s="45"/>
      <c r="F59" s="45" t="s">
        <v>73</v>
      </c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 t="s">
        <v>138</v>
      </c>
      <c r="AC59" s="45"/>
      <c r="AD59" s="45"/>
      <c r="AE59" s="45"/>
      <c r="AF59" s="45"/>
      <c r="AG59" s="11"/>
    </row>
    <row r="60" spans="2:48" ht="9" customHeight="1" x14ac:dyDescent="0.3">
      <c r="B60" s="73" t="s">
        <v>74</v>
      </c>
      <c r="C60" s="73"/>
      <c r="D60" s="73"/>
      <c r="E60" s="73"/>
      <c r="F60" s="72" t="s">
        <v>72</v>
      </c>
      <c r="G60" s="72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72" t="s">
        <v>71</v>
      </c>
      <c r="R60" s="72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27">
        <v>5971950</v>
      </c>
      <c r="AC60" s="127"/>
      <c r="AD60" s="127"/>
      <c r="AE60" s="127"/>
      <c r="AF60" s="127"/>
      <c r="AG60" s="11"/>
    </row>
    <row r="61" spans="2:48" ht="24.75" customHeight="1" x14ac:dyDescent="0.3">
      <c r="B61" s="73"/>
      <c r="C61" s="73"/>
      <c r="D61" s="73"/>
      <c r="E61" s="73"/>
      <c r="F61" s="72"/>
      <c r="G61" s="72"/>
      <c r="H61" s="57">
        <v>3</v>
      </c>
      <c r="I61" s="57"/>
      <c r="J61" s="57" t="s">
        <v>11</v>
      </c>
      <c r="K61" s="57"/>
      <c r="L61" s="57"/>
      <c r="M61" s="57"/>
      <c r="N61" s="57">
        <v>2023</v>
      </c>
      <c r="O61" s="57"/>
      <c r="P61" s="57"/>
      <c r="Q61" s="72"/>
      <c r="R61" s="72"/>
      <c r="S61" s="57">
        <v>30</v>
      </c>
      <c r="T61" s="57"/>
      <c r="U61" s="57" t="s">
        <v>13</v>
      </c>
      <c r="V61" s="57"/>
      <c r="W61" s="57"/>
      <c r="X61" s="57"/>
      <c r="Y61" s="57">
        <v>2024</v>
      </c>
      <c r="Z61" s="57"/>
      <c r="AA61" s="57"/>
      <c r="AB61" s="127"/>
      <c r="AC61" s="127"/>
      <c r="AD61" s="127"/>
      <c r="AE61" s="127"/>
      <c r="AF61" s="127"/>
      <c r="AG61" s="11"/>
    </row>
    <row r="62" spans="2:48" ht="9" customHeight="1" x14ac:dyDescent="0.3">
      <c r="B62" s="73" t="s">
        <v>75</v>
      </c>
      <c r="C62" s="73"/>
      <c r="D62" s="73"/>
      <c r="E62" s="73"/>
      <c r="F62" s="72" t="s">
        <v>72</v>
      </c>
      <c r="G62" s="72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72" t="s">
        <v>71</v>
      </c>
      <c r="R62" s="72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27">
        <v>11943900</v>
      </c>
      <c r="AC62" s="127"/>
      <c r="AD62" s="127"/>
      <c r="AE62" s="127"/>
      <c r="AF62" s="127"/>
      <c r="AG62" s="11"/>
    </row>
    <row r="63" spans="2:48" ht="24.75" customHeight="1" x14ac:dyDescent="0.3">
      <c r="B63" s="73"/>
      <c r="C63" s="73"/>
      <c r="D63" s="73"/>
      <c r="E63" s="73"/>
      <c r="F63" s="72"/>
      <c r="G63" s="72"/>
      <c r="H63" s="57">
        <v>3</v>
      </c>
      <c r="I63" s="57"/>
      <c r="J63" s="57" t="s">
        <v>11</v>
      </c>
      <c r="K63" s="57"/>
      <c r="L63" s="57"/>
      <c r="M63" s="57"/>
      <c r="N63" s="57">
        <v>2023</v>
      </c>
      <c r="O63" s="57"/>
      <c r="P63" s="57"/>
      <c r="Q63" s="72"/>
      <c r="R63" s="72"/>
      <c r="S63" s="57">
        <v>30</v>
      </c>
      <c r="T63" s="57"/>
      <c r="U63" s="57" t="s">
        <v>21</v>
      </c>
      <c r="V63" s="57"/>
      <c r="W63" s="57"/>
      <c r="X63" s="57"/>
      <c r="Y63" s="57">
        <v>2025</v>
      </c>
      <c r="Z63" s="57"/>
      <c r="AA63" s="57"/>
      <c r="AB63" s="127"/>
      <c r="AC63" s="127"/>
      <c r="AD63" s="127"/>
      <c r="AE63" s="127"/>
      <c r="AF63" s="127"/>
      <c r="AG63" s="11"/>
    </row>
    <row r="64" spans="2:48" ht="9" customHeight="1" x14ac:dyDescent="0.3">
      <c r="B64" s="73"/>
      <c r="C64" s="73"/>
      <c r="D64" s="73"/>
      <c r="E64" s="73"/>
      <c r="F64" s="72" t="s">
        <v>72</v>
      </c>
      <c r="G64" s="72"/>
      <c r="H64" s="53" t="s">
        <v>7</v>
      </c>
      <c r="I64" s="53"/>
      <c r="J64" s="53" t="s">
        <v>8</v>
      </c>
      <c r="K64" s="53"/>
      <c r="L64" s="53"/>
      <c r="M64" s="53"/>
      <c r="N64" s="53" t="s">
        <v>22</v>
      </c>
      <c r="O64" s="53"/>
      <c r="P64" s="53"/>
      <c r="Q64" s="72" t="s">
        <v>71</v>
      </c>
      <c r="R64" s="72"/>
      <c r="S64" s="53" t="s">
        <v>7</v>
      </c>
      <c r="T64" s="53"/>
      <c r="U64" s="53" t="s">
        <v>8</v>
      </c>
      <c r="V64" s="53"/>
      <c r="W64" s="53"/>
      <c r="X64" s="53"/>
      <c r="Y64" s="53" t="s">
        <v>22</v>
      </c>
      <c r="Z64" s="53"/>
      <c r="AA64" s="53"/>
      <c r="AB64" s="127"/>
      <c r="AC64" s="127"/>
      <c r="AD64" s="127"/>
      <c r="AE64" s="127"/>
      <c r="AF64" s="127"/>
      <c r="AG64" s="11"/>
    </row>
    <row r="65" spans="2:33" ht="24.75" customHeight="1" x14ac:dyDescent="0.3">
      <c r="B65" s="73"/>
      <c r="C65" s="73"/>
      <c r="D65" s="73"/>
      <c r="E65" s="73"/>
      <c r="F65" s="72"/>
      <c r="G65" s="72"/>
      <c r="H65" s="57"/>
      <c r="I65" s="57"/>
      <c r="J65" s="57"/>
      <c r="K65" s="57"/>
      <c r="L65" s="57"/>
      <c r="M65" s="57"/>
      <c r="N65" s="57"/>
      <c r="O65" s="57"/>
      <c r="P65" s="57"/>
      <c r="Q65" s="72"/>
      <c r="R65" s="72"/>
      <c r="S65" s="57"/>
      <c r="T65" s="57"/>
      <c r="U65" s="57"/>
      <c r="V65" s="57"/>
      <c r="W65" s="57"/>
      <c r="X65" s="57"/>
      <c r="Y65" s="57"/>
      <c r="Z65" s="57"/>
      <c r="AA65" s="57"/>
      <c r="AB65" s="127"/>
      <c r="AC65" s="127"/>
      <c r="AD65" s="127"/>
      <c r="AE65" s="127"/>
      <c r="AF65" s="127"/>
      <c r="AG65" s="11"/>
    </row>
    <row r="66" spans="2:33" ht="9" customHeight="1" x14ac:dyDescent="0.3">
      <c r="B66" s="73"/>
      <c r="C66" s="73"/>
      <c r="D66" s="73"/>
      <c r="E66" s="73"/>
      <c r="F66" s="72" t="s">
        <v>72</v>
      </c>
      <c r="G66" s="72"/>
      <c r="H66" s="53" t="s">
        <v>7</v>
      </c>
      <c r="I66" s="53"/>
      <c r="J66" s="53" t="s">
        <v>8</v>
      </c>
      <c r="K66" s="53"/>
      <c r="L66" s="53"/>
      <c r="M66" s="53"/>
      <c r="N66" s="53" t="s">
        <v>22</v>
      </c>
      <c r="O66" s="53"/>
      <c r="P66" s="53"/>
      <c r="Q66" s="72" t="s">
        <v>71</v>
      </c>
      <c r="R66" s="72"/>
      <c r="S66" s="53" t="s">
        <v>7</v>
      </c>
      <c r="T66" s="53"/>
      <c r="U66" s="53" t="s">
        <v>8</v>
      </c>
      <c r="V66" s="53"/>
      <c r="W66" s="53"/>
      <c r="X66" s="53"/>
      <c r="Y66" s="53" t="s">
        <v>22</v>
      </c>
      <c r="Z66" s="53"/>
      <c r="AA66" s="53"/>
      <c r="AB66" s="127"/>
      <c r="AC66" s="127"/>
      <c r="AD66" s="127"/>
      <c r="AE66" s="127"/>
      <c r="AF66" s="127"/>
      <c r="AG66" s="11"/>
    </row>
    <row r="67" spans="2:33" ht="24.75" customHeight="1" x14ac:dyDescent="0.3">
      <c r="B67" s="73"/>
      <c r="C67" s="73"/>
      <c r="D67" s="73"/>
      <c r="E67" s="73"/>
      <c r="F67" s="72"/>
      <c r="G67" s="72"/>
      <c r="H67" s="57"/>
      <c r="I67" s="57"/>
      <c r="J67" s="57"/>
      <c r="K67" s="57"/>
      <c r="L67" s="57"/>
      <c r="M67" s="57"/>
      <c r="N67" s="57"/>
      <c r="O67" s="57"/>
      <c r="P67" s="57"/>
      <c r="Q67" s="72"/>
      <c r="R67" s="72"/>
      <c r="S67" s="57"/>
      <c r="T67" s="57"/>
      <c r="U67" s="57"/>
      <c r="V67" s="57"/>
      <c r="W67" s="57"/>
      <c r="X67" s="57"/>
      <c r="Y67" s="57"/>
      <c r="Z67" s="57"/>
      <c r="AA67" s="57"/>
      <c r="AB67" s="127"/>
      <c r="AC67" s="127"/>
      <c r="AD67" s="127"/>
      <c r="AE67" s="127"/>
      <c r="AF67" s="127"/>
      <c r="AG67" s="11"/>
    </row>
    <row r="68" spans="2:33" ht="9" customHeight="1" x14ac:dyDescent="0.3">
      <c r="B68" s="73"/>
      <c r="C68" s="73"/>
      <c r="D68" s="73"/>
      <c r="E68" s="73"/>
      <c r="F68" s="72" t="s">
        <v>72</v>
      </c>
      <c r="G68" s="72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72" t="s">
        <v>71</v>
      </c>
      <c r="R68" s="72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27"/>
      <c r="AC68" s="127"/>
      <c r="AD68" s="127"/>
      <c r="AE68" s="127"/>
      <c r="AF68" s="127"/>
      <c r="AG68" s="11"/>
    </row>
    <row r="69" spans="2:33" ht="24.75" customHeight="1" x14ac:dyDescent="0.3">
      <c r="B69" s="73"/>
      <c r="C69" s="73"/>
      <c r="D69" s="73"/>
      <c r="E69" s="73"/>
      <c r="F69" s="72"/>
      <c r="G69" s="72"/>
      <c r="H69" s="57"/>
      <c r="I69" s="57"/>
      <c r="J69" s="57"/>
      <c r="K69" s="57"/>
      <c r="L69" s="57"/>
      <c r="M69" s="57"/>
      <c r="N69" s="57"/>
      <c r="O69" s="57"/>
      <c r="P69" s="57"/>
      <c r="Q69" s="72"/>
      <c r="R69" s="72"/>
      <c r="S69" s="57"/>
      <c r="T69" s="57"/>
      <c r="U69" s="57"/>
      <c r="V69" s="57"/>
      <c r="W69" s="57"/>
      <c r="X69" s="57"/>
      <c r="Y69" s="57"/>
      <c r="Z69" s="57"/>
      <c r="AA69" s="57"/>
      <c r="AB69" s="127"/>
      <c r="AC69" s="127"/>
      <c r="AD69" s="127"/>
      <c r="AE69" s="127"/>
      <c r="AF69" s="12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0" t="s">
        <v>179</v>
      </c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2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0" t="s">
        <v>86</v>
      </c>
      <c r="C73" s="51"/>
      <c r="D73" s="51"/>
      <c r="E73" s="51"/>
      <c r="F73" s="51"/>
      <c r="G73" s="51"/>
      <c r="H73" s="51"/>
      <c r="I73" s="51"/>
      <c r="J73" s="51"/>
      <c r="K73" s="52"/>
      <c r="L73" s="47" t="s">
        <v>145</v>
      </c>
      <c r="M73" s="48"/>
      <c r="N73" s="49"/>
      <c r="O73" s="47" t="s">
        <v>143</v>
      </c>
      <c r="P73" s="48"/>
      <c r="Q73" s="49"/>
      <c r="R73" s="3"/>
      <c r="S73" s="50" t="s">
        <v>87</v>
      </c>
      <c r="T73" s="51"/>
      <c r="U73" s="51"/>
      <c r="V73" s="51"/>
      <c r="W73" s="51"/>
      <c r="X73" s="51"/>
      <c r="Y73" s="51"/>
      <c r="Z73" s="52"/>
      <c r="AA73" s="47" t="s">
        <v>145</v>
      </c>
      <c r="AB73" s="48"/>
      <c r="AC73" s="49"/>
      <c r="AD73" s="47" t="s">
        <v>143</v>
      </c>
      <c r="AE73" s="48"/>
      <c r="AF73" s="49"/>
      <c r="AG73" s="11"/>
    </row>
    <row r="74" spans="2:33" ht="15" customHeight="1" x14ac:dyDescent="0.3">
      <c r="B74" s="45" t="s">
        <v>79</v>
      </c>
      <c r="C74" s="45"/>
      <c r="D74" s="45"/>
      <c r="E74" s="45"/>
      <c r="F74" s="45"/>
      <c r="G74" s="45"/>
      <c r="H74" s="45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3"/>
      <c r="S74" s="45" t="s">
        <v>83</v>
      </c>
      <c r="T74" s="45"/>
      <c r="U74" s="45"/>
      <c r="V74" s="45"/>
      <c r="W74" s="45"/>
      <c r="X74" s="45"/>
      <c r="Y74" s="45" t="s">
        <v>82</v>
      </c>
      <c r="Z74" s="45"/>
      <c r="AA74" s="45"/>
      <c r="AB74" s="45"/>
      <c r="AC74" s="45"/>
      <c r="AD74" s="45"/>
      <c r="AE74" s="45"/>
      <c r="AF74" s="45"/>
      <c r="AG74" s="11"/>
    </row>
    <row r="75" spans="2:33" ht="15" customHeight="1" x14ac:dyDescent="0.3">
      <c r="B75" s="45"/>
      <c r="C75" s="45"/>
      <c r="D75" s="45"/>
      <c r="E75" s="45"/>
      <c r="F75" s="45"/>
      <c r="G75" s="45"/>
      <c r="H75" s="45"/>
      <c r="I75" s="57"/>
      <c r="J75" s="57"/>
      <c r="K75" s="57"/>
      <c r="L75" s="57"/>
      <c r="M75" s="57"/>
      <c r="N75" s="57"/>
      <c r="O75" s="57"/>
      <c r="P75" s="57"/>
      <c r="Q75" s="57"/>
      <c r="R75" s="3"/>
      <c r="S75" s="46"/>
      <c r="T75" s="46"/>
      <c r="U75" s="46"/>
      <c r="V75" s="46"/>
      <c r="W75" s="46"/>
      <c r="X75" s="46"/>
      <c r="Y75" s="55" t="str">
        <f>IF(S75="","", J41+S75)</f>
        <v/>
      </c>
      <c r="Z75" s="56"/>
      <c r="AA75" s="56"/>
      <c r="AB75" s="56"/>
      <c r="AC75" s="56"/>
      <c r="AD75" s="56"/>
      <c r="AE75" s="56"/>
      <c r="AF75" s="56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5" t="s">
        <v>80</v>
      </c>
      <c r="C77" s="45"/>
      <c r="D77" s="45"/>
      <c r="E77" s="45"/>
      <c r="F77" s="45"/>
      <c r="G77" s="45"/>
      <c r="H77" s="45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3"/>
      <c r="S77" s="45" t="s">
        <v>84</v>
      </c>
      <c r="T77" s="45"/>
      <c r="U77" s="45"/>
      <c r="V77" s="45"/>
      <c r="W77" s="45"/>
      <c r="X77" s="45"/>
      <c r="Y77" s="45" t="s">
        <v>82</v>
      </c>
      <c r="Z77" s="45"/>
      <c r="AA77" s="45"/>
      <c r="AB77" s="45"/>
      <c r="AC77" s="45"/>
      <c r="AD77" s="45"/>
      <c r="AE77" s="45"/>
      <c r="AF77" s="45"/>
      <c r="AG77" s="11"/>
    </row>
    <row r="78" spans="2:33" ht="15" customHeight="1" x14ac:dyDescent="0.3">
      <c r="B78" s="45"/>
      <c r="C78" s="45"/>
      <c r="D78" s="45"/>
      <c r="E78" s="45"/>
      <c r="F78" s="45"/>
      <c r="G78" s="45"/>
      <c r="H78" s="45"/>
      <c r="I78" s="57"/>
      <c r="J78" s="57"/>
      <c r="K78" s="57"/>
      <c r="L78" s="57"/>
      <c r="M78" s="57"/>
      <c r="N78" s="57"/>
      <c r="O78" s="57"/>
      <c r="P78" s="57"/>
      <c r="Q78" s="57"/>
      <c r="R78" s="3"/>
      <c r="S78" s="46"/>
      <c r="T78" s="46"/>
      <c r="U78" s="46"/>
      <c r="V78" s="46"/>
      <c r="W78" s="46"/>
      <c r="X78" s="46"/>
      <c r="Y78" s="55" t="str">
        <f>IF(S78="","", Y75+S78)</f>
        <v/>
      </c>
      <c r="Z78" s="56"/>
      <c r="AA78" s="56"/>
      <c r="AB78" s="56"/>
      <c r="AC78" s="56"/>
      <c r="AD78" s="56"/>
      <c r="AE78" s="56"/>
      <c r="AF78" s="56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5" t="s">
        <v>81</v>
      </c>
      <c r="C80" s="45"/>
      <c r="D80" s="45"/>
      <c r="E80" s="45"/>
      <c r="F80" s="45"/>
      <c r="G80" s="45"/>
      <c r="H80" s="45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3"/>
      <c r="S80" s="45" t="s">
        <v>85</v>
      </c>
      <c r="T80" s="45"/>
      <c r="U80" s="45"/>
      <c r="V80" s="45"/>
      <c r="W80" s="45"/>
      <c r="X80" s="45"/>
      <c r="Y80" s="45" t="s">
        <v>82</v>
      </c>
      <c r="Z80" s="45"/>
      <c r="AA80" s="45"/>
      <c r="AB80" s="45"/>
      <c r="AC80" s="45"/>
      <c r="AD80" s="45"/>
      <c r="AE80" s="45"/>
      <c r="AF80" s="45"/>
      <c r="AG80" s="11"/>
    </row>
    <row r="81" spans="2:61" ht="15" customHeight="1" x14ac:dyDescent="0.3">
      <c r="B81" s="45"/>
      <c r="C81" s="45"/>
      <c r="D81" s="45"/>
      <c r="E81" s="45"/>
      <c r="F81" s="45"/>
      <c r="G81" s="45"/>
      <c r="H81" s="45"/>
      <c r="I81" s="57"/>
      <c r="J81" s="57"/>
      <c r="K81" s="57"/>
      <c r="L81" s="57"/>
      <c r="M81" s="57"/>
      <c r="N81" s="57"/>
      <c r="O81" s="57"/>
      <c r="P81" s="57"/>
      <c r="Q81" s="57"/>
      <c r="R81" s="3"/>
      <c r="S81" s="46"/>
      <c r="T81" s="46"/>
      <c r="U81" s="46"/>
      <c r="V81" s="46"/>
      <c r="W81" s="46"/>
      <c r="X81" s="46"/>
      <c r="Y81" s="55" t="str">
        <f>IF(S81="","", Y78+S81)</f>
        <v/>
      </c>
      <c r="Z81" s="56"/>
      <c r="AA81" s="56"/>
      <c r="AB81" s="56"/>
      <c r="AC81" s="56"/>
      <c r="AD81" s="56"/>
      <c r="AE81" s="56"/>
      <c r="AF81" s="56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0" t="s">
        <v>166</v>
      </c>
      <c r="C83" s="51"/>
      <c r="D83" s="51"/>
      <c r="E83" s="51"/>
      <c r="F83" s="51"/>
      <c r="G83" s="51"/>
      <c r="H83" s="51"/>
      <c r="I83" s="51"/>
      <c r="J83" s="51"/>
      <c r="K83" s="52"/>
      <c r="L83" s="47" t="s">
        <v>145</v>
      </c>
      <c r="M83" s="48"/>
      <c r="N83" s="49"/>
      <c r="O83" s="47" t="s">
        <v>143</v>
      </c>
      <c r="P83" s="48"/>
      <c r="Q83" s="49"/>
      <c r="R83" s="3"/>
      <c r="S83" s="45" t="s">
        <v>167</v>
      </c>
      <c r="T83" s="45"/>
      <c r="U83" s="45"/>
      <c r="V83" s="45"/>
      <c r="W83" s="45"/>
      <c r="X83" s="45"/>
      <c r="Y83" s="45" t="s">
        <v>168</v>
      </c>
      <c r="Z83" s="45"/>
      <c r="AA83" s="45"/>
      <c r="AB83" s="45"/>
      <c r="AC83" s="45"/>
      <c r="AD83" s="45"/>
      <c r="AE83" s="45"/>
      <c r="AF83" s="45"/>
      <c r="AG83" s="11"/>
    </row>
    <row r="84" spans="2:61" ht="15" customHeight="1" x14ac:dyDescent="0.3">
      <c r="P84" s="3"/>
      <c r="Q84" s="3"/>
      <c r="R84" s="3"/>
      <c r="S84" s="46"/>
      <c r="T84" s="46"/>
      <c r="U84" s="46"/>
      <c r="V84" s="46"/>
      <c r="W84" s="46"/>
      <c r="X84" s="46"/>
      <c r="Y84" s="55" t="str">
        <f>IF(S84="","", J41+S75+S78+S81-S84)</f>
        <v/>
      </c>
      <c r="Z84" s="56"/>
      <c r="AA84" s="56"/>
      <c r="AB84" s="56"/>
      <c r="AC84" s="56"/>
      <c r="AD84" s="56"/>
      <c r="AE84" s="56"/>
      <c r="AF84" s="56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8" t="s">
        <v>72</v>
      </c>
      <c r="P86" s="58"/>
      <c r="Q86" s="58"/>
      <c r="R86" s="58"/>
      <c r="S86" s="58"/>
      <c r="T86" s="58"/>
      <c r="U86" s="58"/>
      <c r="V86" s="58"/>
      <c r="W86" s="59"/>
      <c r="X86" s="60" t="s">
        <v>102</v>
      </c>
      <c r="Y86" s="58"/>
      <c r="Z86" s="58"/>
      <c r="AA86" s="58"/>
      <c r="AB86" s="58"/>
      <c r="AC86" s="58"/>
      <c r="AD86" s="58"/>
      <c r="AE86" s="58"/>
      <c r="AF86" s="58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54"/>
      <c r="X87" s="98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1"/>
    </row>
    <row r="88" spans="2:61" ht="15" customHeight="1" x14ac:dyDescent="0.3">
      <c r="B88" s="88" t="s">
        <v>140</v>
      </c>
      <c r="C88" s="88"/>
      <c r="D88" s="88"/>
      <c r="E88" s="88"/>
      <c r="F88" s="88"/>
      <c r="G88" s="88"/>
      <c r="H88" s="88"/>
      <c r="I88" s="88"/>
      <c r="J88" s="47" t="s">
        <v>144</v>
      </c>
      <c r="K88" s="49"/>
      <c r="L88" s="47" t="s">
        <v>143</v>
      </c>
      <c r="M88" s="48"/>
      <c r="N88" s="48"/>
      <c r="O88" s="57"/>
      <c r="P88" s="57"/>
      <c r="Q88" s="57"/>
      <c r="R88" s="57"/>
      <c r="S88" s="57"/>
      <c r="T88" s="57"/>
      <c r="U88" s="57"/>
      <c r="V88" s="57"/>
      <c r="W88" s="57"/>
      <c r="X88" s="122"/>
      <c r="Y88" s="57"/>
      <c r="Z88" s="57"/>
      <c r="AA88" s="57"/>
      <c r="AB88" s="57"/>
      <c r="AC88" s="57"/>
      <c r="AD88" s="57"/>
      <c r="AE88" s="57"/>
      <c r="AF88" s="57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1"/>
    </row>
    <row r="91" spans="2:61" ht="15" customHeight="1" x14ac:dyDescent="0.3">
      <c r="B91" s="89" t="s">
        <v>103</v>
      </c>
      <c r="C91" s="90"/>
      <c r="D91" s="90"/>
      <c r="E91" s="90"/>
      <c r="F91" s="90"/>
      <c r="G91" s="90"/>
      <c r="H91" s="90"/>
      <c r="I91" s="90"/>
      <c r="J91" s="91"/>
      <c r="K91" s="47" t="s">
        <v>144</v>
      </c>
      <c r="L91" s="49"/>
      <c r="M91" s="47" t="s">
        <v>143</v>
      </c>
      <c r="N91" s="48"/>
      <c r="O91" s="49"/>
      <c r="P91" s="57"/>
      <c r="Q91" s="57"/>
      <c r="R91" s="57"/>
      <c r="S91" s="57"/>
      <c r="T91" s="57"/>
      <c r="U91" s="57"/>
      <c r="V91" s="57"/>
      <c r="W91" s="57"/>
      <c r="X91" s="57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5" t="s">
        <v>108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7"/>
    </row>
    <row r="94" spans="2:61" ht="3.6" customHeight="1" x14ac:dyDescent="0.3"/>
    <row r="95" spans="2:61" ht="15" customHeight="1" x14ac:dyDescent="0.3">
      <c r="B95" s="92" t="s">
        <v>178</v>
      </c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64" t="str">
        <f>IF(L19="","",+L19)</f>
        <v>GLORIA GONZALEZ GALVAN</v>
      </c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5" t="s">
        <v>127</v>
      </c>
      <c r="P97" s="65"/>
      <c r="Q97" s="65"/>
      <c r="R97" s="65"/>
      <c r="S97" s="65"/>
      <c r="T97" s="65"/>
      <c r="U97" s="65"/>
      <c r="V97" s="65"/>
      <c r="W97" s="77">
        <f>IF(AB19="","",+AB19)</f>
        <v>1065577894</v>
      </c>
      <c r="X97" s="77"/>
      <c r="Y97" s="77"/>
      <c r="Z97" s="77"/>
      <c r="AA97" s="77"/>
      <c r="AB97" s="193" t="s">
        <v>139</v>
      </c>
      <c r="AC97" s="193"/>
      <c r="AD97" s="193"/>
      <c r="AE97" s="193"/>
      <c r="AF97" s="19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5" t="s">
        <v>182</v>
      </c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4" t="s">
        <v>184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5" t="s">
        <v>181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7"/>
      <c r="AC102" s="122" t="s">
        <v>16</v>
      </c>
      <c r="AD102" s="57"/>
      <c r="AE102" s="57"/>
      <c r="AF102" s="5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1" t="s">
        <v>170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9" t="s">
        <v>172</v>
      </c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1"/>
      <c r="Z106" s="44">
        <v>259700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9" t="s">
        <v>171</v>
      </c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1"/>
      <c r="Z108" s="44">
        <v>332400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9" t="s">
        <v>173</v>
      </c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1"/>
      <c r="Z110" s="44">
        <v>10900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9" t="s">
        <v>174</v>
      </c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210"/>
      <c r="Q112" s="210"/>
      <c r="R112" s="210"/>
      <c r="S112" s="210"/>
      <c r="T112" s="210"/>
      <c r="U112" s="210"/>
      <c r="V112" s="210"/>
      <c r="W112" s="210"/>
      <c r="X112" s="210"/>
      <c r="Y112" s="211"/>
      <c r="Z112" s="121">
        <f>SUM(Z106+Z108+Z110)</f>
        <v>603000</v>
      </c>
      <c r="AA112" s="121"/>
      <c r="AB112" s="121"/>
      <c r="AC112" s="121"/>
      <c r="AD112" s="121"/>
      <c r="AE112" s="121"/>
      <c r="AF112" s="12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9" t="s">
        <v>128</v>
      </c>
      <c r="C114" s="180"/>
      <c r="D114" s="180"/>
      <c r="E114" s="180"/>
      <c r="F114" s="180"/>
      <c r="G114" s="180"/>
      <c r="H114" s="180"/>
      <c r="I114" s="180"/>
      <c r="J114" s="180"/>
      <c r="K114" s="180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2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  <c r="AA115" s="183"/>
      <c r="AB115" s="183"/>
      <c r="AC115" s="183"/>
      <c r="AD115" s="183"/>
      <c r="AE115" s="183"/>
      <c r="AF115" s="18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6" t="s">
        <v>149</v>
      </c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8"/>
      <c r="AA117" s="78" t="s">
        <v>144</v>
      </c>
      <c r="AB117" s="79"/>
      <c r="AC117" s="80"/>
      <c r="AD117" s="78" t="s">
        <v>146</v>
      </c>
      <c r="AE117" s="79"/>
      <c r="AF117" s="8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5" t="s">
        <v>150</v>
      </c>
      <c r="C118" s="186"/>
      <c r="D118" s="186"/>
      <c r="E118" s="186"/>
      <c r="F118" s="186"/>
      <c r="G118" s="186"/>
      <c r="H118" s="186"/>
      <c r="I118" s="186"/>
      <c r="J118" s="186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7"/>
      <c r="AA118" s="47" t="s">
        <v>144</v>
      </c>
      <c r="AB118" s="48"/>
      <c r="AC118" s="49"/>
      <c r="AD118" s="47" t="s">
        <v>146</v>
      </c>
      <c r="AE118" s="48"/>
      <c r="AF118" s="4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6" t="s">
        <v>162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78" t="s">
        <v>144</v>
      </c>
      <c r="AB119" s="79"/>
      <c r="AC119" s="80"/>
      <c r="AD119" s="78" t="s">
        <v>146</v>
      </c>
      <c r="AE119" s="79"/>
      <c r="AF119" s="8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5" t="s">
        <v>155</v>
      </c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7"/>
      <c r="AA120" s="69" t="s">
        <v>144</v>
      </c>
      <c r="AB120" s="70"/>
      <c r="AC120" s="71"/>
      <c r="AD120" s="69" t="s">
        <v>146</v>
      </c>
      <c r="AE120" s="70"/>
      <c r="AF120" s="7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6" t="s">
        <v>151</v>
      </c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8"/>
      <c r="AA121" s="78" t="s">
        <v>144</v>
      </c>
      <c r="AB121" s="79"/>
      <c r="AC121" s="80"/>
      <c r="AD121" s="78" t="s">
        <v>146</v>
      </c>
      <c r="AE121" s="79"/>
      <c r="AF121" s="8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5" t="s">
        <v>164</v>
      </c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7"/>
      <c r="AA122" s="69" t="s">
        <v>144</v>
      </c>
      <c r="AB122" s="70"/>
      <c r="AC122" s="71"/>
      <c r="AD122" s="69" t="s">
        <v>146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6" t="s">
        <v>152</v>
      </c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8"/>
      <c r="AA123" s="78" t="s">
        <v>144</v>
      </c>
      <c r="AB123" s="79"/>
      <c r="AC123" s="80"/>
      <c r="AD123" s="78" t="s">
        <v>146</v>
      </c>
      <c r="AE123" s="79"/>
      <c r="AF123" s="8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1" t="s">
        <v>175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8" t="s">
        <v>142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6" customHeight="1" x14ac:dyDescent="0.3"/>
    <row r="129" spans="1:46" ht="15" customHeight="1" x14ac:dyDescent="0.3">
      <c r="B129" s="201" t="s">
        <v>130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64" t="str">
        <f>IF(J49="","",+J49)</f>
        <v>JOSE  JORGE  MOLINA MORALES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5" t="s">
        <v>127</v>
      </c>
      <c r="P131" s="65"/>
      <c r="Q131" s="65"/>
      <c r="R131" s="65"/>
      <c r="S131" s="65"/>
      <c r="T131" s="65"/>
      <c r="U131" s="65"/>
      <c r="V131" s="65"/>
      <c r="W131" s="77">
        <f>IF(AA49="","",+AA49)</f>
        <v>12345678</v>
      </c>
      <c r="X131" s="77"/>
      <c r="Y131" s="77"/>
      <c r="Z131" s="77"/>
      <c r="AA131" s="77"/>
      <c r="AB131" s="189" t="s">
        <v>131</v>
      </c>
      <c r="AC131" s="189"/>
      <c r="AD131" s="189"/>
      <c r="AE131" s="189"/>
      <c r="AF131" s="19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4" t="str">
        <f>IF(I47="Interventoría","Interventor",IF(I47="Supervisión","Supervisor",""))</f>
        <v>Supervisor</v>
      </c>
      <c r="C132" s="205"/>
      <c r="D132" s="205"/>
      <c r="E132" s="188" t="s">
        <v>148</v>
      </c>
      <c r="F132" s="188"/>
      <c r="G132" s="188"/>
      <c r="H132" s="188"/>
      <c r="I132" s="188"/>
      <c r="J132" s="188"/>
      <c r="K132" s="188"/>
      <c r="L132" s="188"/>
      <c r="M132" s="188"/>
      <c r="N132" s="188"/>
      <c r="O132" s="188"/>
      <c r="P132" s="188"/>
      <c r="Q132" s="188"/>
      <c r="R132" s="188"/>
      <c r="S132" s="188"/>
      <c r="T132" s="188"/>
      <c r="U132" s="188"/>
      <c r="V132" s="188"/>
      <c r="W132" s="191" t="str">
        <f>IF(L19="","",+L19)</f>
        <v>GLORIA GONZALEZ GALVAN</v>
      </c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5" t="s">
        <v>154</v>
      </c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  <c r="AA133" s="108"/>
      <c r="AB133" s="108"/>
      <c r="AC133" s="108"/>
      <c r="AD133" s="108"/>
      <c r="AE133" s="108"/>
      <c r="AF133" s="10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5" t="s">
        <v>153</v>
      </c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3" t="s">
        <v>109</v>
      </c>
      <c r="C137" s="114"/>
      <c r="D137" s="58" t="s">
        <v>124</v>
      </c>
      <c r="E137" s="58"/>
      <c r="F137" s="58"/>
      <c r="G137" s="58"/>
      <c r="H137" s="58"/>
      <c r="I137" s="58"/>
      <c r="J137" s="58"/>
      <c r="K137" s="58"/>
      <c r="L137" s="58" t="s">
        <v>126</v>
      </c>
      <c r="M137" s="58"/>
      <c r="N137" s="58"/>
      <c r="O137" s="58"/>
      <c r="P137" s="58"/>
      <c r="Q137" s="58"/>
      <c r="R137" s="58"/>
      <c r="S137" s="58" t="s">
        <v>123</v>
      </c>
      <c r="T137" s="58"/>
      <c r="U137" s="58"/>
      <c r="V137" s="58"/>
      <c r="W137" s="58"/>
      <c r="X137" s="58"/>
      <c r="Y137" s="58" t="s">
        <v>122</v>
      </c>
      <c r="Z137" s="58"/>
      <c r="AA137" s="58"/>
      <c r="AB137" s="58"/>
      <c r="AC137" s="58"/>
      <c r="AD137" s="58"/>
      <c r="AE137" s="58"/>
      <c r="AF137" s="58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5"/>
      <c r="C138" s="116"/>
      <c r="D138" s="126" t="s">
        <v>121</v>
      </c>
      <c r="E138" s="126"/>
      <c r="F138" s="126"/>
      <c r="G138" s="126"/>
      <c r="H138" s="126"/>
      <c r="I138" s="126"/>
      <c r="J138" s="126"/>
      <c r="K138" s="126"/>
      <c r="L138" s="57" t="s">
        <v>11</v>
      </c>
      <c r="M138" s="57"/>
      <c r="N138" s="57"/>
      <c r="O138" s="57"/>
      <c r="P138" s="57"/>
      <c r="Q138" s="57"/>
      <c r="R138" s="57"/>
      <c r="S138" s="84">
        <v>23</v>
      </c>
      <c r="T138" s="84"/>
      <c r="U138" s="84"/>
      <c r="V138" s="84"/>
      <c r="W138" s="84"/>
      <c r="X138" s="84"/>
      <c r="Y138" s="81">
        <f>Z41/30*S138</f>
        <v>3981300</v>
      </c>
      <c r="Z138" s="82"/>
      <c r="AA138" s="82"/>
      <c r="AB138" s="82"/>
      <c r="AC138" s="82"/>
      <c r="AD138" s="82"/>
      <c r="AE138" s="82"/>
      <c r="AF138" s="8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5"/>
      <c r="C139" s="116"/>
      <c r="D139" s="126" t="s">
        <v>110</v>
      </c>
      <c r="E139" s="126"/>
      <c r="F139" s="126"/>
      <c r="G139" s="126"/>
      <c r="H139" s="126"/>
      <c r="I139" s="126"/>
      <c r="J139" s="126"/>
      <c r="K139" s="126"/>
      <c r="L139" s="57" t="s">
        <v>12</v>
      </c>
      <c r="M139" s="57"/>
      <c r="N139" s="57"/>
      <c r="O139" s="57"/>
      <c r="P139" s="57"/>
      <c r="Q139" s="57"/>
      <c r="R139" s="57"/>
      <c r="S139" s="84">
        <v>30</v>
      </c>
      <c r="T139" s="84"/>
      <c r="U139" s="84"/>
      <c r="V139" s="84"/>
      <c r="W139" s="84"/>
      <c r="X139" s="84"/>
      <c r="Y139" s="110">
        <f t="shared" ref="Y139:Y149" si="0">IF(S139="","",($Z$41/30)*S139)</f>
        <v>5193000</v>
      </c>
      <c r="Z139" s="111"/>
      <c r="AA139" s="111"/>
      <c r="AB139" s="111"/>
      <c r="AC139" s="111"/>
      <c r="AD139" s="111"/>
      <c r="AE139" s="111"/>
      <c r="AF139" s="112"/>
      <c r="AJ139" s="4"/>
      <c r="AK139" s="4"/>
      <c r="AL139" s="4"/>
      <c r="AM139" s="4"/>
      <c r="AN139" s="123"/>
      <c r="AO139" s="123"/>
      <c r="AP139" s="123"/>
      <c r="AQ139" s="123"/>
      <c r="AR139" s="123"/>
      <c r="AS139" s="123"/>
      <c r="AT139" s="123"/>
    </row>
    <row r="140" spans="1:46" ht="18" customHeight="1" x14ac:dyDescent="0.3">
      <c r="A140" s="17"/>
      <c r="B140" s="115"/>
      <c r="C140" s="116"/>
      <c r="D140" s="126" t="s">
        <v>111</v>
      </c>
      <c r="E140" s="126"/>
      <c r="F140" s="126"/>
      <c r="G140" s="126"/>
      <c r="H140" s="126"/>
      <c r="I140" s="126"/>
      <c r="J140" s="126"/>
      <c r="K140" s="126"/>
      <c r="L140" s="57" t="s">
        <v>13</v>
      </c>
      <c r="M140" s="57"/>
      <c r="N140" s="57"/>
      <c r="O140" s="57"/>
      <c r="P140" s="57"/>
      <c r="Q140" s="57"/>
      <c r="R140" s="57"/>
      <c r="S140" s="84">
        <v>30</v>
      </c>
      <c r="T140" s="84"/>
      <c r="U140" s="84"/>
      <c r="V140" s="84"/>
      <c r="W140" s="84"/>
      <c r="X140" s="84"/>
      <c r="Y140" s="110">
        <f t="shared" si="0"/>
        <v>5193000</v>
      </c>
      <c r="Z140" s="111"/>
      <c r="AA140" s="111"/>
      <c r="AB140" s="111"/>
      <c r="AC140" s="111"/>
      <c r="AD140" s="111"/>
      <c r="AE140" s="111"/>
      <c r="AF140" s="11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5"/>
      <c r="C141" s="116"/>
      <c r="D141" s="126" t="s">
        <v>112</v>
      </c>
      <c r="E141" s="126"/>
      <c r="F141" s="126"/>
      <c r="G141" s="126"/>
      <c r="H141" s="126"/>
      <c r="I141" s="126"/>
      <c r="J141" s="126"/>
      <c r="K141" s="126"/>
      <c r="L141" s="57" t="s">
        <v>14</v>
      </c>
      <c r="M141" s="57"/>
      <c r="N141" s="57"/>
      <c r="O141" s="57"/>
      <c r="P141" s="57"/>
      <c r="Q141" s="57"/>
      <c r="R141" s="57"/>
      <c r="S141" s="84">
        <v>30</v>
      </c>
      <c r="T141" s="84"/>
      <c r="U141" s="84"/>
      <c r="V141" s="84"/>
      <c r="W141" s="84"/>
      <c r="X141" s="84"/>
      <c r="Y141" s="110">
        <f t="shared" si="0"/>
        <v>5193000</v>
      </c>
      <c r="Z141" s="111"/>
      <c r="AA141" s="111"/>
      <c r="AB141" s="111"/>
      <c r="AC141" s="111"/>
      <c r="AD141" s="111"/>
      <c r="AE141" s="111"/>
      <c r="AF141" s="11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5"/>
      <c r="C142" s="116"/>
      <c r="D142" s="126" t="s">
        <v>113</v>
      </c>
      <c r="E142" s="126"/>
      <c r="F142" s="126"/>
      <c r="G142" s="126"/>
      <c r="H142" s="126"/>
      <c r="I142" s="126"/>
      <c r="J142" s="126"/>
      <c r="K142" s="126"/>
      <c r="L142" s="57" t="s">
        <v>15</v>
      </c>
      <c r="M142" s="57"/>
      <c r="N142" s="57"/>
      <c r="O142" s="57"/>
      <c r="P142" s="57"/>
      <c r="Q142" s="57"/>
      <c r="R142" s="57"/>
      <c r="S142" s="84">
        <v>30</v>
      </c>
      <c r="T142" s="84"/>
      <c r="U142" s="84"/>
      <c r="V142" s="84"/>
      <c r="W142" s="84"/>
      <c r="X142" s="84"/>
      <c r="Y142" s="110">
        <f t="shared" si="0"/>
        <v>5193000</v>
      </c>
      <c r="Z142" s="111"/>
      <c r="AA142" s="111"/>
      <c r="AB142" s="111"/>
      <c r="AC142" s="111"/>
      <c r="AD142" s="111"/>
      <c r="AE142" s="111"/>
      <c r="AF142" s="11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5"/>
      <c r="C143" s="116"/>
      <c r="D143" s="126" t="s">
        <v>114</v>
      </c>
      <c r="E143" s="126"/>
      <c r="F143" s="126"/>
      <c r="G143" s="126"/>
      <c r="H143" s="126"/>
      <c r="I143" s="126"/>
      <c r="J143" s="126"/>
      <c r="K143" s="126"/>
      <c r="L143" s="57" t="s">
        <v>16</v>
      </c>
      <c r="M143" s="57"/>
      <c r="N143" s="57"/>
      <c r="O143" s="57"/>
      <c r="P143" s="57"/>
      <c r="Q143" s="57"/>
      <c r="R143" s="57"/>
      <c r="S143" s="84">
        <v>30</v>
      </c>
      <c r="T143" s="84"/>
      <c r="U143" s="84"/>
      <c r="V143" s="84"/>
      <c r="W143" s="84"/>
      <c r="X143" s="84"/>
      <c r="Y143" s="110">
        <f t="shared" si="0"/>
        <v>5193000</v>
      </c>
      <c r="Z143" s="111"/>
      <c r="AA143" s="111"/>
      <c r="AB143" s="111"/>
      <c r="AC143" s="111"/>
      <c r="AD143" s="111"/>
      <c r="AE143" s="111"/>
      <c r="AF143" s="11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5"/>
      <c r="C144" s="116"/>
      <c r="D144" s="126" t="s">
        <v>115</v>
      </c>
      <c r="E144" s="126"/>
      <c r="F144" s="126"/>
      <c r="G144" s="126"/>
      <c r="H144" s="126"/>
      <c r="I144" s="126"/>
      <c r="J144" s="126"/>
      <c r="K144" s="126"/>
      <c r="L144" s="57"/>
      <c r="M144" s="57"/>
      <c r="N144" s="57"/>
      <c r="O144" s="57"/>
      <c r="P144" s="57"/>
      <c r="Q144" s="57"/>
      <c r="R144" s="57"/>
      <c r="S144" s="84"/>
      <c r="T144" s="84"/>
      <c r="U144" s="84"/>
      <c r="V144" s="84"/>
      <c r="W144" s="84"/>
      <c r="X144" s="84"/>
      <c r="Y144" s="110" t="str">
        <f t="shared" si="0"/>
        <v/>
      </c>
      <c r="Z144" s="111"/>
      <c r="AA144" s="111"/>
      <c r="AB144" s="111"/>
      <c r="AC144" s="111"/>
      <c r="AD144" s="111"/>
      <c r="AE144" s="111"/>
      <c r="AF144" s="11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5"/>
      <c r="C145" s="116"/>
      <c r="D145" s="126" t="s">
        <v>116</v>
      </c>
      <c r="E145" s="126"/>
      <c r="F145" s="126"/>
      <c r="G145" s="126"/>
      <c r="H145" s="126"/>
      <c r="I145" s="126"/>
      <c r="J145" s="126"/>
      <c r="K145" s="126"/>
      <c r="L145" s="57"/>
      <c r="M145" s="57"/>
      <c r="N145" s="57"/>
      <c r="O145" s="57"/>
      <c r="P145" s="57"/>
      <c r="Q145" s="57"/>
      <c r="R145" s="57"/>
      <c r="S145" s="84"/>
      <c r="T145" s="84"/>
      <c r="U145" s="84"/>
      <c r="V145" s="84"/>
      <c r="W145" s="84"/>
      <c r="X145" s="84"/>
      <c r="Y145" s="110" t="str">
        <f t="shared" si="0"/>
        <v/>
      </c>
      <c r="Z145" s="111"/>
      <c r="AA145" s="111"/>
      <c r="AB145" s="111"/>
      <c r="AC145" s="111"/>
      <c r="AD145" s="111"/>
      <c r="AE145" s="111"/>
      <c r="AF145" s="11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5"/>
      <c r="C146" s="116"/>
      <c r="D146" s="126" t="s">
        <v>117</v>
      </c>
      <c r="E146" s="126"/>
      <c r="F146" s="126"/>
      <c r="G146" s="126"/>
      <c r="H146" s="126"/>
      <c r="I146" s="126"/>
      <c r="J146" s="126"/>
      <c r="K146" s="126"/>
      <c r="L146" s="57"/>
      <c r="M146" s="57"/>
      <c r="N146" s="57"/>
      <c r="O146" s="57"/>
      <c r="P146" s="57"/>
      <c r="Q146" s="57"/>
      <c r="R146" s="57"/>
      <c r="S146" s="84"/>
      <c r="T146" s="84"/>
      <c r="U146" s="84"/>
      <c r="V146" s="84"/>
      <c r="W146" s="84"/>
      <c r="X146" s="84"/>
      <c r="Y146" s="110" t="str">
        <f t="shared" si="0"/>
        <v/>
      </c>
      <c r="Z146" s="111"/>
      <c r="AA146" s="111"/>
      <c r="AB146" s="111"/>
      <c r="AC146" s="111"/>
      <c r="AD146" s="111"/>
      <c r="AE146" s="111"/>
      <c r="AF146" s="11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5"/>
      <c r="C147" s="116"/>
      <c r="D147" s="126" t="s">
        <v>118</v>
      </c>
      <c r="E147" s="126"/>
      <c r="F147" s="126"/>
      <c r="G147" s="126"/>
      <c r="H147" s="126"/>
      <c r="I147" s="126"/>
      <c r="J147" s="126"/>
      <c r="K147" s="126"/>
      <c r="L147" s="57"/>
      <c r="M147" s="57"/>
      <c r="N147" s="57"/>
      <c r="O147" s="57"/>
      <c r="P147" s="57"/>
      <c r="Q147" s="57"/>
      <c r="R147" s="57"/>
      <c r="S147" s="84"/>
      <c r="T147" s="84"/>
      <c r="U147" s="84"/>
      <c r="V147" s="84"/>
      <c r="W147" s="84"/>
      <c r="X147" s="84"/>
      <c r="Y147" s="110" t="str">
        <f t="shared" si="0"/>
        <v/>
      </c>
      <c r="Z147" s="111"/>
      <c r="AA147" s="111"/>
      <c r="AB147" s="111"/>
      <c r="AC147" s="111"/>
      <c r="AD147" s="111"/>
      <c r="AE147" s="111"/>
      <c r="AF147" s="11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5"/>
      <c r="C148" s="116"/>
      <c r="D148" s="126" t="s">
        <v>119</v>
      </c>
      <c r="E148" s="126"/>
      <c r="F148" s="126"/>
      <c r="G148" s="126"/>
      <c r="H148" s="126"/>
      <c r="I148" s="126"/>
      <c r="J148" s="126"/>
      <c r="K148" s="126"/>
      <c r="L148" s="57"/>
      <c r="M148" s="57"/>
      <c r="N148" s="57"/>
      <c r="O148" s="57"/>
      <c r="P148" s="57"/>
      <c r="Q148" s="57"/>
      <c r="R148" s="57"/>
      <c r="S148" s="84"/>
      <c r="T148" s="84"/>
      <c r="U148" s="84"/>
      <c r="V148" s="84"/>
      <c r="W148" s="84"/>
      <c r="X148" s="84"/>
      <c r="Y148" s="110" t="str">
        <f t="shared" si="0"/>
        <v/>
      </c>
      <c r="Z148" s="111"/>
      <c r="AA148" s="111"/>
      <c r="AB148" s="111"/>
      <c r="AC148" s="111"/>
      <c r="AD148" s="111"/>
      <c r="AE148" s="111"/>
      <c r="AF148" s="11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5"/>
      <c r="C149" s="116"/>
      <c r="D149" s="126" t="s">
        <v>120</v>
      </c>
      <c r="E149" s="126"/>
      <c r="F149" s="126"/>
      <c r="G149" s="126"/>
      <c r="H149" s="126"/>
      <c r="I149" s="126"/>
      <c r="J149" s="126"/>
      <c r="K149" s="126"/>
      <c r="L149" s="57"/>
      <c r="M149" s="57"/>
      <c r="N149" s="57"/>
      <c r="O149" s="57"/>
      <c r="P149" s="57"/>
      <c r="Q149" s="57"/>
      <c r="R149" s="57"/>
      <c r="S149" s="84"/>
      <c r="T149" s="84"/>
      <c r="U149" s="84"/>
      <c r="V149" s="84"/>
      <c r="W149" s="84"/>
      <c r="X149" s="84"/>
      <c r="Y149" s="110" t="str">
        <f t="shared" si="0"/>
        <v/>
      </c>
      <c r="Z149" s="111"/>
      <c r="AA149" s="111"/>
      <c r="AB149" s="111"/>
      <c r="AC149" s="111"/>
      <c r="AD149" s="111"/>
      <c r="AE149" s="111"/>
      <c r="AF149" s="11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5"/>
      <c r="C150" s="116"/>
      <c r="D150" s="125" t="s">
        <v>183</v>
      </c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25"/>
      <c r="W150" s="125"/>
      <c r="X150" s="125"/>
      <c r="Y150" s="124">
        <f>SUM(Y138:AF149)</f>
        <v>29946300</v>
      </c>
      <c r="Z150" s="124"/>
      <c r="AA150" s="124"/>
      <c r="AB150" s="124"/>
      <c r="AC150" s="124"/>
      <c r="AD150" s="124"/>
      <c r="AE150" s="124"/>
      <c r="AF150" s="124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7"/>
      <c r="C151" s="118"/>
      <c r="D151" s="119" t="s">
        <v>147</v>
      </c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20">
        <f>J41-Y150</f>
        <v>29773200</v>
      </c>
      <c r="Z151" s="120"/>
      <c r="AA151" s="120"/>
      <c r="AB151" s="120"/>
      <c r="AC151" s="120"/>
      <c r="AD151" s="120"/>
      <c r="AE151" s="120"/>
      <c r="AF151" s="120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5" t="s">
        <v>90</v>
      </c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7"/>
    </row>
    <row r="154" spans="1:43" ht="187.5" customHeight="1" x14ac:dyDescent="0.3">
      <c r="B154" s="102"/>
      <c r="C154" s="103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4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50" priority="110">
      <formula>LEN(TRIM(B154))=0</formula>
    </cfRule>
  </conditionalFormatting>
  <conditionalFormatting sqref="B132:D132">
    <cfRule type="containsBlanks" dxfId="49" priority="83">
      <formula>LEN(TRIM(B132))=0</formula>
    </cfRule>
  </conditionalFormatting>
  <conditionalFormatting sqref="B60:E69 AB60:AF69">
    <cfRule type="containsBlanks" dxfId="48" priority="56">
      <formula>LEN(TRIM(B60))=0</formula>
    </cfRule>
  </conditionalFormatting>
  <conditionalFormatting sqref="B33:AF36">
    <cfRule type="containsBlanks" dxfId="47" priority="72">
      <formula>LEN(TRIM(B33))=0</formula>
    </cfRule>
  </conditionalFormatting>
  <conditionalFormatting sqref="C97:N97 W97:AA97">
    <cfRule type="containsBlanks" dxfId="46" priority="87">
      <formula>LEN(TRIM(C97))=0</formula>
    </cfRule>
  </conditionalFormatting>
  <conditionalFormatting sqref="C131:N131">
    <cfRule type="containsBlanks" dxfId="45" priority="85">
      <formula>LEN(TRIM(C131))=0</formula>
    </cfRule>
  </conditionalFormatting>
  <conditionalFormatting sqref="E23:K23">
    <cfRule type="containsBlanks" dxfId="44" priority="78">
      <formula>LEN(TRIM(E23))=0</formula>
    </cfRule>
  </conditionalFormatting>
  <conditionalFormatting sqref="G25:J25">
    <cfRule type="containsBlanks" dxfId="43" priority="76">
      <formula>LEN(TRIM(G25))=0</formula>
    </cfRule>
  </conditionalFormatting>
  <conditionalFormatting sqref="H10:K10 K17:W17 L19:W19 AB19:AF19 E21:W21 AA21:AF21 H27:AF27 H39:J39 L39:N39 J41:P41 Z41:AF41 P45:S45 AC45:AF45 I47:M47 U47:AF47">
    <cfRule type="containsBlanks" dxfId="42" priority="111">
      <formula>LEN(TRIM(E10))=0</formula>
    </cfRule>
  </conditionalFormatting>
  <conditionalFormatting sqref="H61:P61">
    <cfRule type="containsBlanks" dxfId="41" priority="20">
      <formula>LEN(TRIM(H61))=0</formula>
    </cfRule>
  </conditionalFormatting>
  <conditionalFormatting sqref="H63:P63">
    <cfRule type="containsBlanks" dxfId="40" priority="19">
      <formula>LEN(TRIM(H63))=0</formula>
    </cfRule>
  </conditionalFormatting>
  <conditionalFormatting sqref="H65:P65">
    <cfRule type="containsBlanks" dxfId="39" priority="18">
      <formula>LEN(TRIM(H65))=0</formula>
    </cfRule>
  </conditionalFormatting>
  <conditionalFormatting sqref="H67:P67">
    <cfRule type="containsBlanks" dxfId="38" priority="17">
      <formula>LEN(TRIM(H67))=0</formula>
    </cfRule>
  </conditionalFormatting>
  <conditionalFormatting sqref="H69:P69">
    <cfRule type="containsBlanks" dxfId="37" priority="16">
      <formula>LEN(TRIM(H69))=0</formula>
    </cfRule>
  </conditionalFormatting>
  <conditionalFormatting sqref="I75:Q75">
    <cfRule type="containsBlanks" dxfId="36" priority="10">
      <formula>LEN(TRIM(I75))=0</formula>
    </cfRule>
  </conditionalFormatting>
  <conditionalFormatting sqref="I78:Q78">
    <cfRule type="containsBlanks" dxfId="35" priority="9">
      <formula>LEN(TRIM(I78))=0</formula>
    </cfRule>
  </conditionalFormatting>
  <conditionalFormatting sqref="I81:Q81">
    <cfRule type="containsBlanks" dxfId="34" priority="8">
      <formula>LEN(TRIM(I81))=0</formula>
    </cfRule>
  </conditionalFormatting>
  <conditionalFormatting sqref="J49:V49">
    <cfRule type="containsBlanks" dxfId="33" priority="3">
      <formula>LEN(TRIM(J49))=0</formula>
    </cfRule>
  </conditionalFormatting>
  <conditionalFormatting sqref="J56:Y57 Z57:AF57">
    <cfRule type="containsBlanks" dxfId="32" priority="116">
      <formula>LEN(TRIM(J56))=0</formula>
    </cfRule>
  </conditionalFormatting>
  <conditionalFormatting sqref="J43:AF43">
    <cfRule type="containsBlanks" dxfId="31" priority="70">
      <formula>LEN(TRIM(J43))=0</formula>
    </cfRule>
  </conditionalFormatting>
  <conditionalFormatting sqref="L25:S25">
    <cfRule type="containsBlanks" dxfId="30" priority="75">
      <formula>LEN(TRIM(L25))=0</formula>
    </cfRule>
  </conditionalFormatting>
  <conditionalFormatting sqref="L54:T54">
    <cfRule type="containsBlanks" dxfId="29" priority="22">
      <formula>LEN(TRIM(L54))=0</formula>
    </cfRule>
  </conditionalFormatting>
  <conditionalFormatting sqref="L138:AF149">
    <cfRule type="containsBlanks" dxfId="28" priority="4">
      <formula>LEN(TRIM(L138))=0</formula>
    </cfRule>
  </conditionalFormatting>
  <conditionalFormatting sqref="N13:V13">
    <cfRule type="containsBlanks" dxfId="27" priority="26">
      <formula>LEN(TRIM(N13))=0</formula>
    </cfRule>
  </conditionalFormatting>
  <conditionalFormatting sqref="O88:AF88">
    <cfRule type="containsBlanks" dxfId="26" priority="6">
      <formula>LEN(TRIM(O88))=0</formula>
    </cfRule>
  </conditionalFormatting>
  <conditionalFormatting sqref="P91:X91">
    <cfRule type="containsBlanks" dxfId="25" priority="5">
      <formula>LEN(TRIM(P91))=0</formula>
    </cfRule>
  </conditionalFormatting>
  <conditionalFormatting sqref="S75:X75 S78:X78 S81:X81">
    <cfRule type="containsBlanks" dxfId="24" priority="114">
      <formula>LEN(TRIM(S75))=0</formula>
    </cfRule>
  </conditionalFormatting>
  <conditionalFormatting sqref="S84:X84">
    <cfRule type="containsBlanks" dxfId="23" priority="31">
      <formula>LEN(TRIM(S84))=0</formula>
    </cfRule>
  </conditionalFormatting>
  <conditionalFormatting sqref="S61:AA61">
    <cfRule type="containsBlanks" dxfId="22" priority="15">
      <formula>LEN(TRIM(S61))=0</formula>
    </cfRule>
  </conditionalFormatting>
  <conditionalFormatting sqref="S63:AA63">
    <cfRule type="containsBlanks" dxfId="21" priority="14">
      <formula>LEN(TRIM(S63))=0</formula>
    </cfRule>
  </conditionalFormatting>
  <conditionalFormatting sqref="S65:AA65">
    <cfRule type="containsBlanks" dxfId="20" priority="13">
      <formula>LEN(TRIM(S65))=0</formula>
    </cfRule>
  </conditionalFormatting>
  <conditionalFormatting sqref="S67:AA67">
    <cfRule type="containsBlanks" dxfId="19" priority="12">
      <formula>LEN(TRIM(S67))=0</formula>
    </cfRule>
  </conditionalFormatting>
  <conditionalFormatting sqref="S69:AA69">
    <cfRule type="containsBlanks" dxfId="18" priority="11">
      <formula>LEN(TRIM(S69))=0</formula>
    </cfRule>
  </conditionalFormatting>
  <conditionalFormatting sqref="T51:AF51">
    <cfRule type="containsBlanks" dxfId="17" priority="1">
      <formula>LEN(TRIM(T51))=0</formula>
    </cfRule>
  </conditionalFormatting>
  <conditionalFormatting sqref="V25:AF25">
    <cfRule type="containsBlanks" dxfId="16" priority="74">
      <formula>LEN(TRIM(V25))=0</formula>
    </cfRule>
  </conditionalFormatting>
  <conditionalFormatting sqref="W131:AA131">
    <cfRule type="containsBlanks" dxfId="15" priority="84">
      <formula>LEN(TRIM(W131))=0</formula>
    </cfRule>
  </conditionalFormatting>
  <conditionalFormatting sqref="W132:AF132">
    <cfRule type="containsBlanks" dxfId="14" priority="82">
      <formula>LEN(TRIM(W132))=0</formula>
    </cfRule>
  </conditionalFormatting>
  <conditionalFormatting sqref="X10:AF10">
    <cfRule type="containsBlanks" dxfId="13" priority="61">
      <formula>LEN(TRIM(X10))=0</formula>
    </cfRule>
  </conditionalFormatting>
  <conditionalFormatting sqref="X13:AF13">
    <cfRule type="containsBlanks" dxfId="12" priority="25">
      <formula>LEN(TRIM(X13))=0</formula>
    </cfRule>
  </conditionalFormatting>
  <conditionalFormatting sqref="X23:AF23">
    <cfRule type="containsBlanks" dxfId="11" priority="77">
      <formula>LEN(TRIM(X23))=0</formula>
    </cfRule>
  </conditionalFormatting>
  <conditionalFormatting sqref="X30:AF30">
    <cfRule type="containsBlanks" dxfId="10" priority="24">
      <formula>LEN(TRIM(X30))=0</formula>
    </cfRule>
  </conditionalFormatting>
  <conditionalFormatting sqref="X39:AF39">
    <cfRule type="containsBlanks" dxfId="9" priority="23">
      <formula>LEN(TRIM(X39))=0</formula>
    </cfRule>
  </conditionalFormatting>
  <conditionalFormatting sqref="X54:AF54">
    <cfRule type="containsBlanks" dxfId="8" priority="21">
      <formula>LEN(TRIM(X54))=0</formula>
    </cfRule>
  </conditionalFormatting>
  <conditionalFormatting sqref="Z106:AF106">
    <cfRule type="containsBlanks" dxfId="7" priority="29">
      <formula>LEN(TRIM(Z106))=0</formula>
    </cfRule>
  </conditionalFormatting>
  <conditionalFormatting sqref="Z108:AF108">
    <cfRule type="containsBlanks" dxfId="6" priority="28">
      <formula>LEN(TRIM(Z108))=0</formula>
    </cfRule>
  </conditionalFormatting>
  <conditionalFormatting sqref="Z110:AF110 Z112:AF112">
    <cfRule type="containsBlanks" dxfId="5" priority="27">
      <formula>LEN(TRIM(Z110))=0</formula>
    </cfRule>
  </conditionalFormatting>
  <conditionalFormatting sqref="AA49:AF49">
    <cfRule type="containsBlanks" dxfId="4" priority="2">
      <formula>LEN(TRIM(AA49))=0</formula>
    </cfRule>
  </conditionalFormatting>
  <conditionalFormatting sqref="AC102:AF102">
    <cfRule type="containsBlanks" dxfId="3" priority="30">
      <formula>LEN(TRIM(AC102))=0</formula>
    </cfRule>
  </conditionalFormatting>
  <hyperlinks>
    <hyperlink ref="X23" r:id="rId1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opLeftCell="A29" zoomScale="120" zoomScaleNormal="120" zoomScaleSheetLayoutView="55" workbookViewId="0">
      <selection activeCell="T35" sqref="T35:W35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8"/>
      <c r="C2" s="239"/>
      <c r="D2" s="239"/>
      <c r="E2" s="239"/>
      <c r="F2" s="240"/>
      <c r="G2" s="217" t="s">
        <v>0</v>
      </c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9"/>
    </row>
    <row r="3" spans="2:32" ht="11.25" customHeight="1" x14ac:dyDescent="0.25">
      <c r="B3" s="241"/>
      <c r="C3" s="242"/>
      <c r="D3" s="242"/>
      <c r="E3" s="242"/>
      <c r="F3" s="243"/>
      <c r="G3" s="220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2"/>
    </row>
    <row r="4" spans="2:32" ht="11.25" customHeight="1" x14ac:dyDescent="0.25">
      <c r="B4" s="241"/>
      <c r="C4" s="242"/>
      <c r="D4" s="242"/>
      <c r="E4" s="242"/>
      <c r="F4" s="243"/>
      <c r="G4" s="220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2"/>
    </row>
    <row r="5" spans="2:32" ht="11.25" customHeight="1" x14ac:dyDescent="0.25">
      <c r="B5" s="241"/>
      <c r="C5" s="242"/>
      <c r="D5" s="242"/>
      <c r="E5" s="242"/>
      <c r="F5" s="243"/>
      <c r="G5" s="223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5"/>
    </row>
    <row r="6" spans="2:32" ht="22.9" customHeight="1" x14ac:dyDescent="0.25">
      <c r="B6" s="241"/>
      <c r="C6" s="242"/>
      <c r="D6" s="242"/>
      <c r="E6" s="242"/>
      <c r="F6" s="243"/>
      <c r="G6" s="226" t="s">
        <v>185</v>
      </c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8"/>
    </row>
    <row r="7" spans="2:32" ht="22.9" customHeight="1" x14ac:dyDescent="0.25">
      <c r="B7" s="244"/>
      <c r="C7" s="245"/>
      <c r="D7" s="245"/>
      <c r="E7" s="245"/>
      <c r="F7" s="246"/>
      <c r="G7" s="229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1"/>
    </row>
    <row r="8" spans="2:32" ht="3.6" customHeight="1" thickBot="1" x14ac:dyDescent="0.3"/>
    <row r="9" spans="2:32" ht="26.25" customHeight="1" thickBot="1" x14ac:dyDescent="0.3">
      <c r="B9" s="232" t="s">
        <v>39</v>
      </c>
      <c r="C9" s="233"/>
      <c r="D9" s="233"/>
      <c r="E9" s="233"/>
      <c r="F9" s="233"/>
      <c r="G9" s="233"/>
      <c r="H9" s="233"/>
      <c r="I9" s="234"/>
      <c r="J9" s="163" t="str">
        <f>'Formulario para pagos'!K17</f>
        <v>CD-DP-397-2023</v>
      </c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5"/>
    </row>
    <row r="10" spans="2:32" ht="3.6" customHeight="1" x14ac:dyDescent="0.25"/>
    <row r="11" spans="2:32" ht="17.25" customHeight="1" x14ac:dyDescent="0.25">
      <c r="B11" s="201" t="s">
        <v>175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0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2"/>
      <c r="T13" s="17"/>
      <c r="U13" s="250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2"/>
    </row>
    <row r="14" spans="2:32" ht="30" customHeight="1" thickBot="1" x14ac:dyDescent="0.3">
      <c r="B14" s="247" t="s">
        <v>177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9"/>
      <c r="T14" s="17"/>
      <c r="U14" s="247" t="s">
        <v>176</v>
      </c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9"/>
    </row>
    <row r="15" spans="2:32" ht="18" customHeight="1" x14ac:dyDescent="0.3">
      <c r="B15" s="32" t="s">
        <v>89</v>
      </c>
      <c r="C15" s="235" t="s">
        <v>88</v>
      </c>
      <c r="D15" s="236"/>
      <c r="E15" s="236"/>
      <c r="F15" s="236"/>
      <c r="G15" s="236"/>
      <c r="H15" s="236"/>
      <c r="I15" s="236"/>
      <c r="J15" s="236"/>
      <c r="K15" s="237"/>
      <c r="L15" s="236" t="s">
        <v>141</v>
      </c>
      <c r="M15" s="236"/>
      <c r="N15" s="236"/>
      <c r="O15" s="236"/>
      <c r="P15" s="236"/>
      <c r="Q15" s="236"/>
      <c r="R15" s="236"/>
      <c r="S15" s="237"/>
      <c r="T15" s="1"/>
      <c r="U15" s="32" t="s">
        <v>89</v>
      </c>
      <c r="V15" s="253" t="s">
        <v>169</v>
      </c>
      <c r="W15" s="254"/>
      <c r="X15" s="254"/>
      <c r="Y15" s="254"/>
      <c r="Z15" s="254"/>
      <c r="AA15" s="254"/>
      <c r="AB15" s="254"/>
      <c r="AC15" s="254"/>
      <c r="AD15" s="254"/>
      <c r="AE15" s="254"/>
      <c r="AF15" s="255"/>
    </row>
    <row r="16" spans="2:32" ht="42" customHeight="1" x14ac:dyDescent="0.25">
      <c r="B16" s="25">
        <v>1</v>
      </c>
      <c r="C16" s="212" t="s">
        <v>198</v>
      </c>
      <c r="D16" s="212"/>
      <c r="E16" s="212"/>
      <c r="F16" s="212"/>
      <c r="G16" s="212"/>
      <c r="H16" s="212"/>
      <c r="I16" s="212"/>
      <c r="J16" s="212"/>
      <c r="K16" s="212"/>
      <c r="L16" s="212" t="s">
        <v>206</v>
      </c>
      <c r="M16" s="212"/>
      <c r="N16" s="212"/>
      <c r="O16" s="212"/>
      <c r="P16" s="212"/>
      <c r="Q16" s="212"/>
      <c r="R16" s="212"/>
      <c r="S16" s="212"/>
      <c r="T16" s="2"/>
      <c r="U16" s="25">
        <v>1</v>
      </c>
      <c r="V16" s="213" t="str">
        <f>'[1]Interventoria V3'!$B$61</f>
        <v>Desarrolló las actuaciones teniendo en cuenta los lineamientos y parámetros de prestación del servicio establecidos por la Dirección Nacional de Defensoría Pública.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96" customHeight="1" x14ac:dyDescent="0.25">
      <c r="B17" s="25">
        <v>2</v>
      </c>
      <c r="C17" s="216" t="s">
        <v>207</v>
      </c>
      <c r="D17" s="216"/>
      <c r="E17" s="216"/>
      <c r="F17" s="216"/>
      <c r="G17" s="216"/>
      <c r="H17" s="216"/>
      <c r="I17" s="216"/>
      <c r="J17" s="216"/>
      <c r="K17" s="216"/>
      <c r="L17" s="212" t="s">
        <v>216</v>
      </c>
      <c r="M17" s="212"/>
      <c r="N17" s="212"/>
      <c r="O17" s="212"/>
      <c r="P17" s="212"/>
      <c r="Q17" s="212"/>
      <c r="R17" s="212"/>
      <c r="S17" s="212"/>
      <c r="T17" s="2"/>
      <c r="U17" s="25">
        <v>2</v>
      </c>
      <c r="V17" s="213" t="str">
        <f>'[1]Interventoria V3'!$B$62</f>
        <v>Asistió a los turnos, como a las audiencias programadas para la prestación del servicio.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96" customHeight="1" x14ac:dyDescent="0.25">
      <c r="B18" s="25">
        <v>3</v>
      </c>
      <c r="C18" s="212" t="s">
        <v>209</v>
      </c>
      <c r="D18" s="212"/>
      <c r="E18" s="212"/>
      <c r="F18" s="212"/>
      <c r="G18" s="212"/>
      <c r="H18" s="212"/>
      <c r="I18" s="212"/>
      <c r="J18" s="212"/>
      <c r="K18" s="212"/>
      <c r="L18" s="212" t="s">
        <v>208</v>
      </c>
      <c r="M18" s="212"/>
      <c r="N18" s="212"/>
      <c r="O18" s="212"/>
      <c r="P18" s="212"/>
      <c r="Q18" s="212"/>
      <c r="R18" s="212"/>
      <c r="S18" s="212"/>
      <c r="T18" s="2"/>
      <c r="U18" s="25">
        <v>3</v>
      </c>
      <c r="V18" s="213" t="str">
        <f>'[1]Interventoria V3'!$B$63</f>
        <v>Diligenció los formatos diseñados por la Dirección Nacional de Defensoría Pública, suministrando información oportuna, veraz y confiable.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71.25" customHeight="1" x14ac:dyDescent="0.25">
      <c r="B19" s="25">
        <v>4</v>
      </c>
      <c r="C19" s="212" t="s">
        <v>199</v>
      </c>
      <c r="D19" s="212"/>
      <c r="E19" s="212"/>
      <c r="F19" s="212"/>
      <c r="G19" s="212"/>
      <c r="H19" s="212"/>
      <c r="I19" s="212"/>
      <c r="J19" s="212"/>
      <c r="K19" s="212"/>
      <c r="L19" s="212" t="s">
        <v>210</v>
      </c>
      <c r="M19" s="212"/>
      <c r="N19" s="212"/>
      <c r="O19" s="212"/>
      <c r="P19" s="212"/>
      <c r="Q19" s="212"/>
      <c r="R19" s="212"/>
      <c r="S19" s="212"/>
      <c r="T19" s="2"/>
      <c r="U19" s="25">
        <v>4</v>
      </c>
      <c r="V19" s="213" t="str">
        <f>'[1]Interventoria V3'!$B$64</f>
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42" customHeight="1" x14ac:dyDescent="0.25">
      <c r="B20" s="25">
        <v>5</v>
      </c>
      <c r="C20" s="212" t="s">
        <v>200</v>
      </c>
      <c r="D20" s="212"/>
      <c r="E20" s="212"/>
      <c r="F20" s="212"/>
      <c r="G20" s="212"/>
      <c r="H20" s="212"/>
      <c r="I20" s="212"/>
      <c r="J20" s="212"/>
      <c r="K20" s="212"/>
      <c r="L20" s="212" t="s">
        <v>211</v>
      </c>
      <c r="M20" s="212"/>
      <c r="N20" s="212"/>
      <c r="O20" s="212"/>
      <c r="P20" s="212"/>
      <c r="Q20" s="212"/>
      <c r="R20" s="212"/>
      <c r="S20" s="212"/>
      <c r="T20" s="2"/>
      <c r="U20" s="25">
        <v>5</v>
      </c>
      <c r="V20" s="213" t="str">
        <f>'[1]Interventoria V3'!$B$65</f>
        <v>Anexó las Solicitudes del Servicio, Acta de Derechos y Obligaciones del Usuario, Visitas y/o Comunicaciones a los Usuarios, Estrategia Jurídica y/o Diagnósticos Jurídico-Administrativo, según el caso.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66" customHeight="1" x14ac:dyDescent="0.25">
      <c r="B21" s="25">
        <v>6</v>
      </c>
      <c r="C21" s="212" t="s">
        <v>201</v>
      </c>
      <c r="D21" s="212"/>
      <c r="E21" s="212"/>
      <c r="F21" s="212"/>
      <c r="G21" s="212"/>
      <c r="H21" s="212"/>
      <c r="I21" s="212"/>
      <c r="J21" s="212"/>
      <c r="K21" s="212"/>
      <c r="L21" s="212" t="s">
        <v>212</v>
      </c>
      <c r="M21" s="212"/>
      <c r="N21" s="212"/>
      <c r="O21" s="212"/>
      <c r="P21" s="212"/>
      <c r="Q21" s="212"/>
      <c r="R21" s="212"/>
      <c r="S21" s="212"/>
      <c r="T21" s="2"/>
      <c r="U21" s="25">
        <v>6</v>
      </c>
      <c r="V21" s="213" t="str">
        <f>'[1]Interventoria V3'!$B$66</f>
        <v>Comunicó al usuario del servicio las decisiones y gestion defensorial adelantada, dentro los términos definidos en la obligación contractual.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87" customHeight="1" x14ac:dyDescent="0.25">
      <c r="B22" s="25">
        <v>7</v>
      </c>
      <c r="C22" s="212" t="s">
        <v>202</v>
      </c>
      <c r="D22" s="212"/>
      <c r="E22" s="212"/>
      <c r="F22" s="212"/>
      <c r="G22" s="212"/>
      <c r="H22" s="212"/>
      <c r="I22" s="212"/>
      <c r="J22" s="212"/>
      <c r="K22" s="212"/>
      <c r="L22" s="212" t="s">
        <v>217</v>
      </c>
      <c r="M22" s="212"/>
      <c r="N22" s="212"/>
      <c r="O22" s="212"/>
      <c r="P22" s="212"/>
      <c r="Q22" s="212"/>
      <c r="R22" s="212"/>
      <c r="S22" s="212"/>
      <c r="T22" s="2"/>
      <c r="U22" s="25">
        <v>7</v>
      </c>
      <c r="V22" s="213" t="str">
        <f>'[1]Interventoria V3'!$B$67</f>
        <v>Visitó o comunicó al usuario, antes de las audiencias del proceso o cuando se produjo alguna decisión judicial con el objeto de informarle al respecto, de acuerdo a lo definido en las obligaciones contractuales.</v>
      </c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42" customHeight="1" x14ac:dyDescent="0.25">
      <c r="B23" s="25">
        <v>8</v>
      </c>
      <c r="C23" s="212" t="s">
        <v>203</v>
      </c>
      <c r="D23" s="212"/>
      <c r="E23" s="212"/>
      <c r="F23" s="212"/>
      <c r="G23" s="212"/>
      <c r="H23" s="212"/>
      <c r="I23" s="212"/>
      <c r="J23" s="212"/>
      <c r="K23" s="212"/>
      <c r="L23" s="212" t="s">
        <v>213</v>
      </c>
      <c r="M23" s="212"/>
      <c r="N23" s="212"/>
      <c r="O23" s="212"/>
      <c r="P23" s="212"/>
      <c r="Q23" s="212"/>
      <c r="R23" s="212"/>
      <c r="S23" s="212"/>
      <c r="T23" s="2"/>
      <c r="U23" s="25">
        <v>8</v>
      </c>
      <c r="V23" s="213" t="str">
        <f>'[1]Interventoria V3'!$B$68</f>
        <v>Asistió a las actividades de capacitación programadas por la Defensoría del Pueblo.</v>
      </c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70.5" customHeight="1" x14ac:dyDescent="0.25">
      <c r="B24" s="25">
        <v>9</v>
      </c>
      <c r="C24" s="212" t="s">
        <v>204</v>
      </c>
      <c r="D24" s="212"/>
      <c r="E24" s="212"/>
      <c r="F24" s="212"/>
      <c r="G24" s="212"/>
      <c r="H24" s="212"/>
      <c r="I24" s="212"/>
      <c r="J24" s="212"/>
      <c r="K24" s="212"/>
      <c r="L24" s="212" t="s">
        <v>214</v>
      </c>
      <c r="M24" s="212"/>
      <c r="N24" s="212"/>
      <c r="O24" s="212"/>
      <c r="P24" s="212"/>
      <c r="Q24" s="212"/>
      <c r="R24" s="212"/>
      <c r="S24" s="212"/>
      <c r="T24" s="2"/>
      <c r="U24" s="25"/>
      <c r="V24" s="213"/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65.25" customHeight="1" x14ac:dyDescent="0.25">
      <c r="B25" s="25">
        <v>10</v>
      </c>
      <c r="C25" s="212" t="s">
        <v>205</v>
      </c>
      <c r="D25" s="212"/>
      <c r="E25" s="212"/>
      <c r="F25" s="212"/>
      <c r="G25" s="212"/>
      <c r="H25" s="212"/>
      <c r="I25" s="212"/>
      <c r="J25" s="212"/>
      <c r="K25" s="212"/>
      <c r="L25" s="212" t="s">
        <v>215</v>
      </c>
      <c r="M25" s="212"/>
      <c r="N25" s="212"/>
      <c r="O25" s="212"/>
      <c r="P25" s="212"/>
      <c r="Q25" s="212"/>
      <c r="R25" s="212"/>
      <c r="S25" s="212"/>
      <c r="T25" s="2"/>
      <c r="U25" s="25"/>
      <c r="V25" s="213"/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3.6" customHeight="1" x14ac:dyDescent="0.25"/>
    <row r="27" spans="2:32" ht="15" customHeight="1" x14ac:dyDescent="0.25">
      <c r="B27" s="85" t="s">
        <v>90</v>
      </c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7"/>
    </row>
    <row r="28" spans="2:32" ht="135" customHeight="1" x14ac:dyDescent="0.25">
      <c r="B28" s="102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4"/>
    </row>
    <row r="29" spans="2:32" ht="3.6" customHeight="1" x14ac:dyDescent="0.25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</row>
    <row r="30" spans="2:32" x14ac:dyDescent="0.25">
      <c r="B30" s="256" t="s">
        <v>91</v>
      </c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60" t="s">
        <v>92</v>
      </c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 t="s">
        <v>93</v>
      </c>
      <c r="S32" s="260"/>
      <c r="T32" s="260"/>
      <c r="U32" s="260"/>
      <c r="V32" s="260"/>
      <c r="W32" s="260"/>
      <c r="X32" s="260"/>
      <c r="Y32" s="260"/>
      <c r="Z32" s="260"/>
      <c r="AA32" s="260"/>
      <c r="AB32" s="260"/>
      <c r="AC32" s="260"/>
      <c r="AD32" s="260"/>
      <c r="AE32" s="260"/>
      <c r="AF32" s="260"/>
    </row>
    <row r="33" spans="2:32" ht="72" customHeight="1" x14ac:dyDescent="0.3">
      <c r="B33" s="257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9"/>
      <c r="Q33" s="1"/>
      <c r="R33" s="257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258"/>
      <c r="AD33" s="258"/>
      <c r="AE33" s="258"/>
      <c r="AF33" s="259"/>
    </row>
    <row r="34" spans="2:32" x14ac:dyDescent="0.25">
      <c r="B34" s="53" t="s">
        <v>7</v>
      </c>
      <c r="C34" s="53"/>
      <c r="D34" s="53" t="s">
        <v>8</v>
      </c>
      <c r="E34" s="53"/>
      <c r="F34" s="53"/>
      <c r="G34" s="53"/>
      <c r="H34" s="53" t="s">
        <v>22</v>
      </c>
      <c r="I34" s="53"/>
      <c r="J34" s="53"/>
      <c r="R34" s="53" t="s">
        <v>7</v>
      </c>
      <c r="S34" s="53"/>
      <c r="T34" s="53" t="s">
        <v>8</v>
      </c>
      <c r="U34" s="53"/>
      <c r="V34" s="53"/>
      <c r="W34" s="53"/>
      <c r="X34" s="53" t="s">
        <v>22</v>
      </c>
      <c r="Y34" s="53"/>
      <c r="Z34" s="53"/>
    </row>
    <row r="35" spans="2:32" x14ac:dyDescent="0.25">
      <c r="B35" s="57">
        <v>31</v>
      </c>
      <c r="C35" s="57"/>
      <c r="D35" s="57" t="s">
        <v>16</v>
      </c>
      <c r="E35" s="57"/>
      <c r="F35" s="57"/>
      <c r="G35" s="57"/>
      <c r="H35" s="57">
        <v>2023</v>
      </c>
      <c r="I35" s="57"/>
      <c r="J35" s="57"/>
      <c r="R35" s="57">
        <v>31</v>
      </c>
      <c r="S35" s="57"/>
      <c r="T35" s="57" t="s">
        <v>16</v>
      </c>
      <c r="U35" s="57"/>
      <c r="V35" s="57"/>
      <c r="W35" s="57"/>
      <c r="X35" s="57">
        <v>2023</v>
      </c>
      <c r="Y35" s="57"/>
      <c r="Z35" s="57"/>
    </row>
  </sheetData>
  <mergeCells count="62">
    <mergeCell ref="X34:Z34"/>
    <mergeCell ref="B27:AF27"/>
    <mergeCell ref="B28:AF28"/>
    <mergeCell ref="C21:K21"/>
    <mergeCell ref="L21:S21"/>
    <mergeCell ref="V21:AF21"/>
    <mergeCell ref="C22:K22"/>
    <mergeCell ref="L22:S22"/>
    <mergeCell ref="L25:S25"/>
    <mergeCell ref="V25:AF25"/>
    <mergeCell ref="C24:K24"/>
    <mergeCell ref="L24:S24"/>
    <mergeCell ref="C23:K23"/>
    <mergeCell ref="L23:S23"/>
    <mergeCell ref="V23:AF23"/>
    <mergeCell ref="V24:AF2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B32:Q32"/>
    <mergeCell ref="R32:AF32"/>
    <mergeCell ref="V19:AF1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L15:S15"/>
    <mergeCell ref="C25:K25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V20:AF20"/>
    <mergeCell ref="C20:K20"/>
    <mergeCell ref="L20:S20"/>
    <mergeCell ref="L19:S19"/>
  </mergeCells>
  <conditionalFormatting sqref="B35:J35">
    <cfRule type="containsBlanks" dxfId="2" priority="1">
      <formula>LEN(TRIM(B35))=0</formula>
    </cfRule>
  </conditionalFormatting>
  <conditionalFormatting sqref="J9:V9">
    <cfRule type="containsBlanks" dxfId="1" priority="5">
      <formula>LEN(TRIM(J9))=0</formula>
    </cfRule>
  </conditionalFormatting>
  <conditionalFormatting sqref="R35:Z35">
    <cfRule type="containsBlanks" dxfId="0" priority="6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 D35:G35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 B35:C35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 H35:J35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157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158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159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160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A1207E8EC4E04EB61AE44CFA1AF818" ma:contentTypeVersion="8" ma:contentTypeDescription="Create a new document." ma:contentTypeScope="" ma:versionID="bf5044363374ca82bccbee2317a9fb91">
  <xsd:schema xmlns:xsd="http://www.w3.org/2001/XMLSchema" xmlns:xs="http://www.w3.org/2001/XMLSchema" xmlns:p="http://schemas.microsoft.com/office/2006/metadata/properties" xmlns:ns3="0db5ff56-2a7c-4f1a-9d00-ae9d1722ed82" xmlns:ns4="f40b26a3-dd65-4318-80ad-bbbdcb4ca3b5" targetNamespace="http://schemas.microsoft.com/office/2006/metadata/properties" ma:root="true" ma:fieldsID="8cdd0f97019116cedf47161aea058ad8" ns3:_="" ns4:_="">
    <xsd:import namespace="0db5ff56-2a7c-4f1a-9d00-ae9d1722ed82"/>
    <xsd:import namespace="f40b26a3-dd65-4318-80ad-bbbdcb4ca3b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b5ff56-2a7c-4f1a-9d00-ae9d1722ed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b26a3-dd65-4318-80ad-bbbdcb4ca3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36909F-71A8-4F55-8B75-3781F8493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b5ff56-2a7c-4f1a-9d00-ae9d1722ed82"/>
    <ds:schemaRef ds:uri="f40b26a3-dd65-4318-80ad-bbbdcb4ca3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f40b26a3-dd65-4318-80ad-bbbdcb4ca3b5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0db5ff56-2a7c-4f1a-9d00-ae9d1722ed8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Sandoval</dc:creator>
  <cp:lastModifiedBy>HP</cp:lastModifiedBy>
  <cp:lastPrinted>2022-07-25T21:10:44Z</cp:lastPrinted>
  <dcterms:created xsi:type="dcterms:W3CDTF">2022-03-15T15:53:25Z</dcterms:created>
  <dcterms:modified xsi:type="dcterms:W3CDTF">2023-07-30T17:59:13Z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0x010100BEA1207E8EC4E04EB61AE44CFA1AF818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