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ailunicundiedu-my.sharepoint.com/personal/mavalbuena_ucundinamarca_edu_co/Documents/CONTRATOS/CONTRATOS ACTIVOS/UGPP/FACTURAS/5. JULIO/"/>
    </mc:Choice>
  </mc:AlternateContent>
  <xr:revisionPtr revIDLastSave="16" documentId="13_ncr:1_{0DBB897E-4CA3-438E-A13B-60CC0F828833}" xr6:coauthVersionLast="47" xr6:coauthVersionMax="47" xr10:uidLastSave="{73C6B948-EEE0-44E8-B4C2-82A1220DD8DA}"/>
  <bookViews>
    <workbookView xWindow="-120" yWindow="-120" windowWidth="21840" windowHeight="13140" activeTab="1" xr2:uid="{00000000-000D-0000-FFFF-FFFF00000000}"/>
  </bookViews>
  <sheets>
    <sheet name="Prefactura julio 2023" sheetId="2" r:id="rId1"/>
    <sheet name="Insumos y elementos arrendamien" sheetId="10" r:id="rId2"/>
    <sheet name="Hoja1" sheetId="7" state="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xlnm._FilterDatabase" localSheetId="0" hidden="1">'Prefactura julio 2023'!$A$4:$O$31</definedName>
    <definedName name="ADSADAD">[1]INSUMOS_SIBERIA!$A:$I</definedName>
    <definedName name="ANIMAL" localSheetId="0">'[2]9.2 EQUIPOS'!#REF!</definedName>
    <definedName name="ANIMAL">'[3]9.2 EQUIPOS'!#REF!</definedName>
    <definedName name="_xlnm.Print_Area" localSheetId="0">'Prefactura julio 2023'!$A$1:$J$45</definedName>
    <definedName name="ASD">'[1]INSUMOS SIBERIA'!$A:$I</definedName>
    <definedName name="catastro" localSheetId="0">'[2]9.2 EQUIPOS'!#REF!</definedName>
    <definedName name="catastro">'[3]9.2 EQUIPOS'!#REF!</definedName>
    <definedName name="Categoria">[4]Listas!$A$2:$A$5</definedName>
    <definedName name="CATORSE">[5]Hoja2!$F$29:$J$54</definedName>
    <definedName name="check">[4]Listas!$G$2:$G$3</definedName>
    <definedName name="COMEX" localSheetId="0">#REF!</definedName>
    <definedName name="COMEX">#REF!</definedName>
    <definedName name="concejo" localSheetId="0">'[2]9.2 EQUIPOS'!#REF!</definedName>
    <definedName name="concejo">'[3]9.2 EQUIPOS'!#REF!</definedName>
    <definedName name="CONEXION123" localSheetId="0">'[2]9.5 SERV ESPECIA'!#REF!</definedName>
    <definedName name="CONEXION123">'[3]9.5 SERV ESPECIA'!#REF!</definedName>
    <definedName name="Confirmacion">[6]Listas!$E$2:$E$3</definedName>
    <definedName name="consolidado" localSheetId="0">'[2]9.5 SERV ESPECIA'!#REF!</definedName>
    <definedName name="consolidado">'[3]9.5 SERV ESPECIA'!#REF!</definedName>
    <definedName name="EMPLEADOS">'[5]DL JUNIO'!$B$7:$C$68</definedName>
    <definedName name="EQUIPOSCAD" localSheetId="0">'[2]9.2 EQUIPOS'!$M$19</definedName>
    <definedName name="EQUIPOSCAD">'[3]9.2 EQUIPOS'!$M$19</definedName>
    <definedName name="EQUIPOSCONCEJO" localSheetId="0">'[2]9.2 EQUIPOS'!#REF!</definedName>
    <definedName name="EQUIPOSCONCEJO">'[3]9.2 EQUIPOS'!#REF!</definedName>
    <definedName name="EQUIPOSDH" localSheetId="0">'[7]PROYECCION EQUIPOS'!#REF!</definedName>
    <definedName name="EQUIPOSDH">'[8]PROYECCION EQUIPOS'!#REF!</definedName>
    <definedName name="EQUIPOSUAECD" localSheetId="0">'[2]9.2 EQUIPOS'!#REF!</definedName>
    <definedName name="EQUIPOSUAECD">'[3]9.2 EQUIPOS'!#REF!</definedName>
    <definedName name="ESPCAD">#REF!</definedName>
    <definedName name="ESPCONCEJO" localSheetId="0">'[2]9.5 SERV ESPECIA'!#REF!</definedName>
    <definedName name="ESPCONCEJO">'[3]9.5 SERV ESPECIA'!#REF!</definedName>
    <definedName name="ESPSDH">#REF!</definedName>
    <definedName name="ESPUAECD" localSheetId="0">'[2]9.5 SERV ESPECIA'!#REF!</definedName>
    <definedName name="ESPUAECD">'[3]9.5 SERV ESPECIA'!#REF!</definedName>
    <definedName name="Hora">[4]Listas!$I$2:$I$20</definedName>
    <definedName name="INSASEOCAD" localSheetId="0">'[2]INSUMOS ASEO'!#REF!</definedName>
    <definedName name="INSASEOCAD">'[3]INSUMOS ASEO'!#REF!</definedName>
    <definedName name="INSASEOCONCEJO" localSheetId="0">'[2]INSUMOS ASEO'!#REF!</definedName>
    <definedName name="INSASEOCONCEJO">'[3]INSUMOS ASEO'!#REF!</definedName>
    <definedName name="INSASEOSDH" localSheetId="0">'[2]INSUMOS ASEO'!#REF!</definedName>
    <definedName name="INSASEOSDH">'[3]INSUMOS ASEO'!#REF!</definedName>
    <definedName name="INSASEOUAECD" localSheetId="0">'[2]INSUMOS ASEO'!#REF!</definedName>
    <definedName name="INSASEOUAECD">'[3]INSUMOS ASEO'!#REF!</definedName>
    <definedName name="INSCAFCONCEJO" localSheetId="0">'[2]9.4 INSU. CAFETERIA'!#REF!</definedName>
    <definedName name="INSCAFCONCEJO">'[3]9.4 INSU. CAFETERIA'!#REF!</definedName>
    <definedName name="INSCAFSDH" localSheetId="0">'[2]9.4 INSU. CAFETERIA'!#REF!</definedName>
    <definedName name="INSCAFSDH">'[3]9.4 INSU. CAFETERIA'!#REF!</definedName>
    <definedName name="INSCAFUAECD" localSheetId="0">'[2]9.4 INSU. CAFETERIA'!#REF!</definedName>
    <definedName name="INSCAFUAECD">'[3]9.4 INSU. CAFETERIA'!#REF!</definedName>
    <definedName name="INSUM">'[1]INSUMOS '!$A:$G</definedName>
    <definedName name="INSUMO">'[1]INSUMOS '!$A$13:$G$207</definedName>
    <definedName name="INSUMOD">'[1]INSUMOS '!$A$13:$G$335</definedName>
    <definedName name="insumos">#REF!</definedName>
    <definedName name="merca" localSheetId="0">'[2]9.4 INSU. CAFETERIA'!#REF!</definedName>
    <definedName name="merca">'[3]9.4 INSU. CAFETERIA'!#REF!</definedName>
    <definedName name="meridiano">[4]Listas!$J$2:$J$3</definedName>
    <definedName name="MISAEL123CO" localSheetId="0">'[2]INSUMOS ASEO'!#REF!</definedName>
    <definedName name="MISAEL123CO">'[3]INSUMOS ASEO'!#REF!</definedName>
    <definedName name="NAD">[5]Hoja2!$L$55:$M$78</definedName>
    <definedName name="OC">#REF!</definedName>
    <definedName name="OCT">[9]Hoja5!$A$1:$C$11</definedName>
    <definedName name="person" localSheetId="0">'[2]INSUMOS ASEO'!#REF!</definedName>
    <definedName name="person">'[3]INSUMOS ASEO'!#REF!</definedName>
    <definedName name="PERSONALCAD">#REF!</definedName>
    <definedName name="PERSONALCONCEJO">#REF!</definedName>
    <definedName name="PersonalMT">#REF!</definedName>
    <definedName name="PERSONALSDH">#REF!</definedName>
    <definedName name="PersonalTC">[10]Listas!$L$2:$L$9</definedName>
    <definedName name="PERSONALUAECD">#REF!</definedName>
    <definedName name="RTD">[9]Hoja1!#REF!</definedName>
    <definedName name="se3mana">#REF!</definedName>
    <definedName name="SEDEA">[11]Hoja1!$A$13:$I$335</definedName>
    <definedName name="SEDEB">[11]Hoja1!$A$13:$J$335</definedName>
    <definedName name="SIETE">[5]Hoja2!$F$2:$J$28</definedName>
    <definedName name="TipoInstalacion">[4]Listas!$E$2:$E$7</definedName>
    <definedName name="TipoServicioSede">[4]Listas!$F$2:$F$6</definedName>
    <definedName name="VEINTIOCHO">[5]Hoja2!$F$80:$J$106</definedName>
    <definedName name="VEINTIUNO">[5]Hoja2!$F$55:$J$79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66" i="10" l="1"/>
  <c r="Q4" i="10"/>
  <c r="Q5" i="10"/>
  <c r="Q6" i="10"/>
  <c r="Q7" i="10"/>
  <c r="Q8" i="10"/>
  <c r="Q9" i="10"/>
  <c r="Q10" i="10"/>
  <c r="Q11" i="10"/>
  <c r="Q12" i="10"/>
  <c r="Q13" i="10"/>
  <c r="Q14" i="10"/>
  <c r="Q15" i="10"/>
  <c r="Q16" i="10"/>
  <c r="Q17" i="10"/>
  <c r="Q18" i="10"/>
  <c r="Q19" i="10"/>
  <c r="Q20" i="10"/>
  <c r="Q21" i="10"/>
  <c r="Q22" i="10"/>
  <c r="Q23" i="10"/>
  <c r="Q24" i="10"/>
  <c r="Q25" i="10"/>
  <c r="Q26" i="10"/>
  <c r="Q27" i="10"/>
  <c r="Q28" i="10"/>
  <c r="Q29" i="10"/>
  <c r="Q30" i="10"/>
  <c r="Q31" i="10"/>
  <c r="Q32" i="10"/>
  <c r="Q33" i="10"/>
  <c r="Q34" i="10"/>
  <c r="Q35" i="10"/>
  <c r="Q36" i="10"/>
  <c r="Q37" i="10"/>
  <c r="Q38" i="10"/>
  <c r="Q39" i="10"/>
  <c r="Q40" i="10"/>
  <c r="Q41" i="10"/>
  <c r="Q42" i="10"/>
  <c r="Q43" i="10"/>
  <c r="Q44" i="10"/>
  <c r="Q45" i="10"/>
  <c r="Q46" i="10"/>
  <c r="Q47" i="10"/>
  <c r="Q48" i="10"/>
  <c r="Q49" i="10"/>
  <c r="Q50" i="10"/>
  <c r="Q51" i="10"/>
  <c r="Q52" i="10"/>
  <c r="Q53" i="10"/>
  <c r="Q54" i="10"/>
  <c r="Q55" i="10"/>
  <c r="Q56" i="10"/>
  <c r="Q57" i="10"/>
  <c r="Q58" i="10"/>
  <c r="Q59" i="10"/>
  <c r="Q60" i="10"/>
  <c r="Q61" i="10"/>
  <c r="Q62" i="10"/>
  <c r="Q63" i="10"/>
  <c r="Q64" i="10"/>
  <c r="Q65" i="10"/>
  <c r="P4" i="10"/>
  <c r="P5" i="10"/>
  <c r="P6" i="10"/>
  <c r="P7" i="10"/>
  <c r="P8" i="10"/>
  <c r="P9" i="10"/>
  <c r="P10" i="10"/>
  <c r="P11" i="10"/>
  <c r="P12" i="10"/>
  <c r="P13" i="10"/>
  <c r="P14" i="10"/>
  <c r="P15" i="10"/>
  <c r="P16" i="10"/>
  <c r="P17" i="10"/>
  <c r="P18" i="10"/>
  <c r="P19" i="10"/>
  <c r="P20" i="10"/>
  <c r="P21" i="10"/>
  <c r="P22" i="10"/>
  <c r="P23" i="10"/>
  <c r="P24" i="10"/>
  <c r="P25" i="10"/>
  <c r="P26" i="10"/>
  <c r="P27" i="10"/>
  <c r="P28" i="10"/>
  <c r="P29" i="10"/>
  <c r="P30" i="10"/>
  <c r="P31" i="10"/>
  <c r="P32" i="10"/>
  <c r="P33" i="10"/>
  <c r="P34" i="10"/>
  <c r="P35" i="10"/>
  <c r="P36" i="10"/>
  <c r="P37" i="10"/>
  <c r="P38" i="10"/>
  <c r="P39" i="10"/>
  <c r="P40" i="10"/>
  <c r="P41" i="10"/>
  <c r="P42" i="10"/>
  <c r="P43" i="10"/>
  <c r="P44" i="10"/>
  <c r="P45" i="10"/>
  <c r="P46" i="10"/>
  <c r="P47" i="10"/>
  <c r="P48" i="10"/>
  <c r="P49" i="10"/>
  <c r="P50" i="10"/>
  <c r="P51" i="10"/>
  <c r="P52" i="10"/>
  <c r="P53" i="10"/>
  <c r="P54" i="10"/>
  <c r="P55" i="10"/>
  <c r="P56" i="10"/>
  <c r="P57" i="10"/>
  <c r="P58" i="10"/>
  <c r="P59" i="10"/>
  <c r="P60" i="10"/>
  <c r="P61" i="10"/>
  <c r="P62" i="10"/>
  <c r="P63" i="10"/>
  <c r="P64" i="10"/>
  <c r="P65" i="10"/>
  <c r="P3" i="10"/>
  <c r="Q3" i="10" s="1"/>
  <c r="O4" i="10" l="1"/>
  <c r="O5" i="10"/>
  <c r="O6" i="10"/>
  <c r="O7" i="10"/>
  <c r="O8" i="10"/>
  <c r="O9" i="10"/>
  <c r="O10" i="10"/>
  <c r="O11" i="10"/>
  <c r="O12" i="10"/>
  <c r="O13" i="10"/>
  <c r="O14" i="10"/>
  <c r="O15" i="10"/>
  <c r="O16" i="10"/>
  <c r="O17" i="10"/>
  <c r="O18" i="10"/>
  <c r="O19" i="10"/>
  <c r="O20" i="10"/>
  <c r="O21" i="10"/>
  <c r="O22" i="10"/>
  <c r="O23" i="10"/>
  <c r="O24" i="10"/>
  <c r="O25" i="10"/>
  <c r="O26" i="10"/>
  <c r="O27" i="10"/>
  <c r="O28" i="10"/>
  <c r="O29" i="10"/>
  <c r="O30" i="10"/>
  <c r="O31" i="10"/>
  <c r="O32" i="10"/>
  <c r="O33" i="10"/>
  <c r="O34" i="10"/>
  <c r="O35" i="10"/>
  <c r="O36" i="10"/>
  <c r="O37" i="10"/>
  <c r="O38" i="10"/>
  <c r="O39" i="10"/>
  <c r="O40" i="10"/>
  <c r="O41" i="10"/>
  <c r="O42" i="10"/>
  <c r="O43" i="10"/>
  <c r="O44" i="10"/>
  <c r="O45" i="10"/>
  <c r="O46" i="10"/>
  <c r="O47" i="10"/>
  <c r="O48" i="10"/>
  <c r="O49" i="10"/>
  <c r="O50" i="10"/>
  <c r="O51" i="10"/>
  <c r="O52" i="10"/>
  <c r="O53" i="10"/>
  <c r="O54" i="10"/>
  <c r="O55" i="10"/>
  <c r="O56" i="10"/>
  <c r="O57" i="10"/>
  <c r="O58" i="10"/>
  <c r="O59" i="10"/>
  <c r="O60" i="10"/>
  <c r="O61" i="10"/>
  <c r="O62" i="10"/>
  <c r="O63" i="10"/>
  <c r="O64" i="10"/>
  <c r="O65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36" i="10"/>
  <c r="N37" i="10"/>
  <c r="N38" i="10"/>
  <c r="N39" i="10"/>
  <c r="N40" i="10"/>
  <c r="N41" i="10"/>
  <c r="N42" i="10"/>
  <c r="N43" i="10"/>
  <c r="N44" i="10"/>
  <c r="N45" i="10"/>
  <c r="N46" i="10"/>
  <c r="N47" i="10"/>
  <c r="N48" i="10"/>
  <c r="N49" i="10"/>
  <c r="N50" i="10"/>
  <c r="N51" i="10"/>
  <c r="N52" i="10"/>
  <c r="N53" i="10"/>
  <c r="N54" i="10"/>
  <c r="N55" i="10"/>
  <c r="N56" i="10"/>
  <c r="N57" i="10"/>
  <c r="N58" i="10"/>
  <c r="N59" i="10"/>
  <c r="N60" i="10"/>
  <c r="N61" i="10"/>
  <c r="N62" i="10"/>
  <c r="N63" i="10"/>
  <c r="N64" i="10"/>
  <c r="N65" i="10"/>
  <c r="M4" i="10"/>
  <c r="M5" i="10"/>
  <c r="M6" i="10"/>
  <c r="M7" i="10"/>
  <c r="M8" i="10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5" i="10"/>
  <c r="M46" i="10"/>
  <c r="M47" i="10"/>
  <c r="M48" i="10"/>
  <c r="M49" i="10"/>
  <c r="M50" i="10"/>
  <c r="M51" i="10"/>
  <c r="M52" i="10"/>
  <c r="M53" i="10"/>
  <c r="M54" i="10"/>
  <c r="M55" i="10"/>
  <c r="M56" i="10"/>
  <c r="M57" i="10"/>
  <c r="M58" i="10"/>
  <c r="M59" i="10"/>
  <c r="M60" i="10"/>
  <c r="M61" i="10"/>
  <c r="M62" i="10"/>
  <c r="M63" i="10"/>
  <c r="M64" i="10"/>
  <c r="M65" i="10"/>
  <c r="L4" i="10"/>
  <c r="L5" i="10"/>
  <c r="L6" i="10"/>
  <c r="L7" i="10"/>
  <c r="L8" i="10"/>
  <c r="L9" i="10"/>
  <c r="L10" i="10"/>
  <c r="L11" i="10"/>
  <c r="L12" i="10"/>
  <c r="L13" i="10"/>
  <c r="L14" i="10"/>
  <c r="L15" i="10"/>
  <c r="L16" i="10"/>
  <c r="L17" i="10"/>
  <c r="L18" i="10"/>
  <c r="L19" i="10"/>
  <c r="L20" i="10"/>
  <c r="L21" i="10"/>
  <c r="L22" i="10"/>
  <c r="L23" i="10"/>
  <c r="L24" i="10"/>
  <c r="L25" i="10"/>
  <c r="L26" i="10"/>
  <c r="L27" i="10"/>
  <c r="L28" i="10"/>
  <c r="L29" i="10"/>
  <c r="L30" i="10"/>
  <c r="L31" i="10"/>
  <c r="L32" i="10"/>
  <c r="L33" i="10"/>
  <c r="L34" i="10"/>
  <c r="L35" i="10"/>
  <c r="L36" i="10"/>
  <c r="L37" i="10"/>
  <c r="L38" i="10"/>
  <c r="L39" i="10"/>
  <c r="L40" i="10"/>
  <c r="L41" i="10"/>
  <c r="L42" i="10"/>
  <c r="L43" i="10"/>
  <c r="L44" i="10"/>
  <c r="L45" i="10"/>
  <c r="L46" i="10"/>
  <c r="L47" i="10"/>
  <c r="L48" i="10"/>
  <c r="L49" i="10"/>
  <c r="L50" i="10"/>
  <c r="L51" i="10"/>
  <c r="L52" i="10"/>
  <c r="L53" i="10"/>
  <c r="L54" i="10"/>
  <c r="L55" i="10"/>
  <c r="L56" i="10"/>
  <c r="L57" i="10"/>
  <c r="L58" i="10"/>
  <c r="L59" i="10"/>
  <c r="L60" i="10"/>
  <c r="L61" i="10"/>
  <c r="L62" i="10"/>
  <c r="L63" i="10"/>
  <c r="L64" i="10"/>
  <c r="L65" i="10"/>
  <c r="O3" i="10"/>
  <c r="N3" i="10"/>
  <c r="M3" i="10"/>
  <c r="L3" i="10"/>
  <c r="K4" i="10"/>
  <c r="K5" i="10"/>
  <c r="K6" i="10"/>
  <c r="K7" i="10"/>
  <c r="K8" i="10"/>
  <c r="K9" i="10"/>
  <c r="K10" i="10"/>
  <c r="K11" i="10"/>
  <c r="K12" i="10"/>
  <c r="K13" i="10"/>
  <c r="K14" i="10"/>
  <c r="K15" i="10"/>
  <c r="K16" i="10"/>
  <c r="K17" i="10"/>
  <c r="K18" i="10"/>
  <c r="K19" i="10"/>
  <c r="K20" i="10"/>
  <c r="K21" i="10"/>
  <c r="K22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37" i="10"/>
  <c r="K38" i="10"/>
  <c r="K39" i="10"/>
  <c r="K40" i="10"/>
  <c r="K41" i="10"/>
  <c r="K42" i="10"/>
  <c r="K43" i="10"/>
  <c r="K44" i="10"/>
  <c r="K45" i="10"/>
  <c r="K46" i="10"/>
  <c r="K47" i="10"/>
  <c r="K48" i="10"/>
  <c r="K49" i="10"/>
  <c r="K50" i="10"/>
  <c r="K51" i="10"/>
  <c r="K52" i="10"/>
  <c r="K53" i="10"/>
  <c r="K54" i="10"/>
  <c r="K55" i="10"/>
  <c r="K56" i="10"/>
  <c r="K57" i="10"/>
  <c r="K58" i="10"/>
  <c r="K59" i="10"/>
  <c r="K60" i="10"/>
  <c r="K61" i="10"/>
  <c r="K62" i="10"/>
  <c r="K63" i="10"/>
  <c r="K64" i="10"/>
  <c r="K65" i="10"/>
  <c r="K3" i="10"/>
  <c r="Q105" i="10"/>
  <c r="P70" i="10"/>
  <c r="Q70" i="10" s="1"/>
  <c r="P71" i="10"/>
  <c r="Q71" i="10" s="1"/>
  <c r="P72" i="10"/>
  <c r="Q72" i="10" s="1"/>
  <c r="P73" i="10"/>
  <c r="Q73" i="10" s="1"/>
  <c r="P74" i="10"/>
  <c r="Q74" i="10" s="1"/>
  <c r="P75" i="10"/>
  <c r="Q75" i="10" s="1"/>
  <c r="P76" i="10"/>
  <c r="Q76" i="10" s="1"/>
  <c r="P77" i="10"/>
  <c r="Q77" i="10" s="1"/>
  <c r="P78" i="10"/>
  <c r="Q78" i="10" s="1"/>
  <c r="P79" i="10"/>
  <c r="Q79" i="10" s="1"/>
  <c r="P80" i="10"/>
  <c r="Q80" i="10" s="1"/>
  <c r="P81" i="10"/>
  <c r="Q81" i="10" s="1"/>
  <c r="P82" i="10"/>
  <c r="Q82" i="10" s="1"/>
  <c r="P83" i="10"/>
  <c r="Q83" i="10" s="1"/>
  <c r="P84" i="10"/>
  <c r="Q84" i="10" s="1"/>
  <c r="P85" i="10"/>
  <c r="Q85" i="10" s="1"/>
  <c r="P86" i="10"/>
  <c r="Q86" i="10" s="1"/>
  <c r="P87" i="10"/>
  <c r="Q87" i="10" s="1"/>
  <c r="P88" i="10"/>
  <c r="Q88" i="10" s="1"/>
  <c r="P89" i="10"/>
  <c r="Q89" i="10" s="1"/>
  <c r="P90" i="10"/>
  <c r="Q90" i="10" s="1"/>
  <c r="P91" i="10"/>
  <c r="Q91" i="10" s="1"/>
  <c r="P92" i="10"/>
  <c r="Q92" i="10" s="1"/>
  <c r="P93" i="10"/>
  <c r="Q93" i="10" s="1"/>
  <c r="P94" i="10"/>
  <c r="Q94" i="10" s="1"/>
  <c r="P95" i="10"/>
  <c r="Q95" i="10" s="1"/>
  <c r="P96" i="10"/>
  <c r="Q96" i="10" s="1"/>
  <c r="P97" i="10"/>
  <c r="Q97" i="10" s="1"/>
  <c r="Q98" i="10"/>
  <c r="P99" i="10"/>
  <c r="Q99" i="10" s="1"/>
  <c r="P100" i="10"/>
  <c r="Q100" i="10"/>
  <c r="P101" i="10"/>
  <c r="Q101" i="10" s="1"/>
  <c r="P102" i="10"/>
  <c r="Q102" i="10"/>
  <c r="P103" i="10"/>
  <c r="Q103" i="10" s="1"/>
  <c r="P104" i="10"/>
  <c r="Q104" i="10" s="1"/>
  <c r="P105" i="10"/>
  <c r="P106" i="10"/>
  <c r="Q106" i="10"/>
  <c r="Q107" i="10" l="1"/>
  <c r="G65" i="10" l="1"/>
  <c r="H65" i="10" s="1"/>
  <c r="I65" i="10" s="1"/>
  <c r="J65" i="10" s="1"/>
  <c r="Q109" i="10" s="1"/>
  <c r="J35" i="2" s="1"/>
  <c r="J41" i="2" l="1"/>
  <c r="J40" i="2"/>
  <c r="J39" i="2"/>
  <c r="C32" i="2"/>
  <c r="C26" i="2"/>
  <c r="C21" i="2"/>
  <c r="C14" i="2"/>
  <c r="C10" i="2"/>
  <c r="C33" i="2" l="1"/>
  <c r="J30" i="2"/>
  <c r="J31" i="2"/>
  <c r="J29" i="2"/>
  <c r="J38" i="2" s="1"/>
  <c r="J25" i="2"/>
  <c r="J24" i="2"/>
  <c r="J18" i="2"/>
  <c r="J37" i="2" s="1"/>
  <c r="J19" i="2"/>
  <c r="J20" i="2"/>
  <c r="J17" i="2"/>
  <c r="J13" i="2"/>
  <c r="J6" i="2"/>
  <c r="J7" i="2"/>
  <c r="J8" i="2"/>
  <c r="J9" i="2"/>
  <c r="J5" i="2"/>
  <c r="J14" i="2" l="1"/>
  <c r="J32" i="2" l="1"/>
  <c r="J26" i="2"/>
  <c r="J21" i="2"/>
  <c r="J10" i="2"/>
  <c r="J33" i="2" l="1"/>
  <c r="F106" i="10"/>
  <c r="G106" i="10" s="1"/>
  <c r="H106" i="10" s="1"/>
  <c r="F105" i="10"/>
  <c r="G105" i="10" s="1"/>
  <c r="H105" i="10" s="1"/>
  <c r="F104" i="10"/>
  <c r="G104" i="10" s="1"/>
  <c r="H104" i="10" s="1"/>
  <c r="F103" i="10"/>
  <c r="G103" i="10" s="1"/>
  <c r="H103" i="10" s="1"/>
  <c r="F102" i="10"/>
  <c r="G102" i="10" s="1"/>
  <c r="H102" i="10" s="1"/>
  <c r="F101" i="10"/>
  <c r="G101" i="10" s="1"/>
  <c r="H101" i="10" s="1"/>
  <c r="F100" i="10"/>
  <c r="G100" i="10" s="1"/>
  <c r="H100" i="10" s="1"/>
  <c r="F99" i="10"/>
  <c r="G99" i="10" s="1"/>
  <c r="H99" i="10" s="1"/>
  <c r="F98" i="10"/>
  <c r="G98" i="10" s="1"/>
  <c r="H98" i="10" s="1"/>
  <c r="F97" i="10"/>
  <c r="G97" i="10" s="1"/>
  <c r="H97" i="10" s="1"/>
  <c r="F96" i="10"/>
  <c r="G96" i="10" s="1"/>
  <c r="F95" i="10"/>
  <c r="F94" i="10"/>
  <c r="G94" i="10" s="1"/>
  <c r="H94" i="10" s="1"/>
  <c r="F93" i="10"/>
  <c r="F92" i="10"/>
  <c r="G92" i="10" s="1"/>
  <c r="F91" i="10"/>
  <c r="F90" i="10"/>
  <c r="G90" i="10" s="1"/>
  <c r="H90" i="10" s="1"/>
  <c r="F89" i="10"/>
  <c r="F88" i="10"/>
  <c r="G88" i="10" s="1"/>
  <c r="F87" i="10"/>
  <c r="F86" i="10"/>
  <c r="G86" i="10" s="1"/>
  <c r="H86" i="10" s="1"/>
  <c r="F85" i="10"/>
  <c r="F84" i="10"/>
  <c r="G84" i="10" s="1"/>
  <c r="F83" i="10"/>
  <c r="G83" i="10" s="1"/>
  <c r="H83" i="10" s="1"/>
  <c r="F82" i="10"/>
  <c r="G82" i="10" s="1"/>
  <c r="H82" i="10" s="1"/>
  <c r="F81" i="10"/>
  <c r="F80" i="10"/>
  <c r="G80" i="10" s="1"/>
  <c r="F79" i="10"/>
  <c r="F78" i="10"/>
  <c r="G78" i="10" s="1"/>
  <c r="F77" i="10"/>
  <c r="F76" i="10"/>
  <c r="G76" i="10" s="1"/>
  <c r="F75" i="10"/>
  <c r="F74" i="10"/>
  <c r="G74" i="10" s="1"/>
  <c r="F73" i="10"/>
  <c r="F72" i="10"/>
  <c r="G72" i="10" s="1"/>
  <c r="H72" i="10" s="1"/>
  <c r="F71" i="10"/>
  <c r="F70" i="10"/>
  <c r="G70" i="10" s="1"/>
  <c r="H70" i="10" s="1"/>
  <c r="F64" i="10"/>
  <c r="G64" i="10" s="1"/>
  <c r="H64" i="10" s="1"/>
  <c r="F63" i="10"/>
  <c r="G63" i="10" s="1"/>
  <c r="H63" i="10" s="1"/>
  <c r="I63" i="10" s="1"/>
  <c r="F62" i="10"/>
  <c r="F61" i="10"/>
  <c r="G61" i="10" s="1"/>
  <c r="H61" i="10" s="1"/>
  <c r="I61" i="10" s="1"/>
  <c r="F60" i="10"/>
  <c r="G60" i="10" s="1"/>
  <c r="H60" i="10" s="1"/>
  <c r="F59" i="10"/>
  <c r="G59" i="10" s="1"/>
  <c r="H59" i="10" s="1"/>
  <c r="F58" i="10"/>
  <c r="F57" i="10"/>
  <c r="F56" i="10"/>
  <c r="G56" i="10" s="1"/>
  <c r="H56" i="10" s="1"/>
  <c r="F55" i="10"/>
  <c r="G55" i="10" s="1"/>
  <c r="H55" i="10" s="1"/>
  <c r="F54" i="10"/>
  <c r="F53" i="10"/>
  <c r="G53" i="10" s="1"/>
  <c r="H53" i="10" s="1"/>
  <c r="I53" i="10" s="1"/>
  <c r="F52" i="10"/>
  <c r="G52" i="10" s="1"/>
  <c r="H52" i="10" s="1"/>
  <c r="F51" i="10"/>
  <c r="G51" i="10" s="1"/>
  <c r="H51" i="10" s="1"/>
  <c r="I51" i="10" s="1"/>
  <c r="F50" i="10"/>
  <c r="F49" i="10"/>
  <c r="F48" i="10"/>
  <c r="G48" i="10" s="1"/>
  <c r="H48" i="10" s="1"/>
  <c r="F47" i="10"/>
  <c r="G47" i="10" s="1"/>
  <c r="H47" i="10" s="1"/>
  <c r="F46" i="10"/>
  <c r="F45" i="10"/>
  <c r="G45" i="10" s="1"/>
  <c r="H45" i="10" s="1"/>
  <c r="I45" i="10" s="1"/>
  <c r="F44" i="10"/>
  <c r="G44" i="10" s="1"/>
  <c r="H44" i="10" s="1"/>
  <c r="F43" i="10"/>
  <c r="G43" i="10" s="1"/>
  <c r="H43" i="10" s="1"/>
  <c r="I43" i="10" s="1"/>
  <c r="F42" i="10"/>
  <c r="F41" i="10"/>
  <c r="F40" i="10"/>
  <c r="G40" i="10" s="1"/>
  <c r="H40" i="10" s="1"/>
  <c r="F39" i="10"/>
  <c r="G39" i="10" s="1"/>
  <c r="H39" i="10" s="1"/>
  <c r="F38" i="10"/>
  <c r="G38" i="10" s="1"/>
  <c r="H38" i="10" s="1"/>
  <c r="I38" i="10" s="1"/>
  <c r="F37" i="10"/>
  <c r="F36" i="10"/>
  <c r="G36" i="10" s="1"/>
  <c r="H36" i="10" s="1"/>
  <c r="F35" i="10"/>
  <c r="G35" i="10" s="1"/>
  <c r="H35" i="10" s="1"/>
  <c r="F34" i="10"/>
  <c r="G34" i="10" s="1"/>
  <c r="H34" i="10" s="1"/>
  <c r="F33" i="10"/>
  <c r="G33" i="10" s="1"/>
  <c r="H33" i="10" s="1"/>
  <c r="F32" i="10"/>
  <c r="G32" i="10" s="1"/>
  <c r="H32" i="10" s="1"/>
  <c r="I32" i="10" s="1"/>
  <c r="F31" i="10"/>
  <c r="G31" i="10" s="1"/>
  <c r="H31" i="10" s="1"/>
  <c r="F30" i="10"/>
  <c r="G30" i="10" s="1"/>
  <c r="H30" i="10" s="1"/>
  <c r="I30" i="10" s="1"/>
  <c r="F29" i="10"/>
  <c r="F28" i="10"/>
  <c r="G28" i="10" s="1"/>
  <c r="H28" i="10" s="1"/>
  <c r="F27" i="10"/>
  <c r="G27" i="10" s="1"/>
  <c r="H27" i="10" s="1"/>
  <c r="F26" i="10"/>
  <c r="G26" i="10" s="1"/>
  <c r="H26" i="10" s="1"/>
  <c r="F25" i="10"/>
  <c r="G25" i="10" s="1"/>
  <c r="H25" i="10" s="1"/>
  <c r="F24" i="10"/>
  <c r="G24" i="10" s="1"/>
  <c r="H24" i="10" s="1"/>
  <c r="I24" i="10" s="1"/>
  <c r="F23" i="10"/>
  <c r="G23" i="10" s="1"/>
  <c r="H23" i="10" s="1"/>
  <c r="F22" i="10"/>
  <c r="G22" i="10" s="1"/>
  <c r="H22" i="10" s="1"/>
  <c r="I22" i="10" s="1"/>
  <c r="F21" i="10"/>
  <c r="F20" i="10"/>
  <c r="G20" i="10" s="1"/>
  <c r="H20" i="10" s="1"/>
  <c r="F19" i="10"/>
  <c r="G19" i="10" s="1"/>
  <c r="H19" i="10" s="1"/>
  <c r="F18" i="10"/>
  <c r="G18" i="10" s="1"/>
  <c r="H18" i="10" s="1"/>
  <c r="F17" i="10"/>
  <c r="G17" i="10" s="1"/>
  <c r="H17" i="10" s="1"/>
  <c r="F16" i="10"/>
  <c r="G16" i="10" s="1"/>
  <c r="H16" i="10" s="1"/>
  <c r="I16" i="10" s="1"/>
  <c r="F15" i="10"/>
  <c r="F14" i="10"/>
  <c r="G14" i="10" s="1"/>
  <c r="H14" i="10" s="1"/>
  <c r="F13" i="10"/>
  <c r="G13" i="10" s="1"/>
  <c r="H13" i="10" s="1"/>
  <c r="F12" i="10"/>
  <c r="G12" i="10" s="1"/>
  <c r="H12" i="10" s="1"/>
  <c r="F11" i="10"/>
  <c r="G11" i="10" s="1"/>
  <c r="H11" i="10" s="1"/>
  <c r="F10" i="10"/>
  <c r="G10" i="10" s="1"/>
  <c r="H10" i="10" s="1"/>
  <c r="F9" i="10"/>
  <c r="F8" i="10"/>
  <c r="G8" i="10" s="1"/>
  <c r="H8" i="10" s="1"/>
  <c r="F7" i="10"/>
  <c r="F6" i="10"/>
  <c r="G6" i="10" s="1"/>
  <c r="F5" i="10"/>
  <c r="F4" i="10"/>
  <c r="G4" i="10" s="1"/>
  <c r="F3" i="10"/>
  <c r="G3" i="10" s="1"/>
  <c r="H3" i="10" s="1"/>
  <c r="E31" i="2"/>
  <c r="F31" i="2" s="1"/>
  <c r="G31" i="2" s="1"/>
  <c r="E30" i="2"/>
  <c r="F30" i="2" s="1"/>
  <c r="G30" i="2" s="1"/>
  <c r="E29" i="2"/>
  <c r="F29" i="2" s="1"/>
  <c r="G29" i="2" s="1"/>
  <c r="E25" i="2"/>
  <c r="F25" i="2" s="1"/>
  <c r="G25" i="2" s="1"/>
  <c r="E24" i="2"/>
  <c r="F24" i="2" s="1"/>
  <c r="G24" i="2" s="1"/>
  <c r="E19" i="2"/>
  <c r="F19" i="2" s="1"/>
  <c r="G19" i="2" s="1"/>
  <c r="E18" i="2"/>
  <c r="F18" i="2" s="1"/>
  <c r="G18" i="2" s="1"/>
  <c r="E17" i="2"/>
  <c r="F17" i="2" s="1"/>
  <c r="G17" i="2" s="1"/>
  <c r="E13" i="2"/>
  <c r="F13" i="2" s="1"/>
  <c r="G13" i="2" s="1"/>
  <c r="I102" i="10" l="1"/>
  <c r="H4" i="10"/>
  <c r="I4" i="10" s="1"/>
  <c r="H88" i="10"/>
  <c r="I88" i="10" s="1"/>
  <c r="H96" i="10"/>
  <c r="I96" i="10" s="1"/>
  <c r="H84" i="10"/>
  <c r="I84" i="10" s="1"/>
  <c r="H92" i="10"/>
  <c r="I92" i="10" s="1"/>
  <c r="H6" i="10"/>
  <c r="I6" i="10" s="1"/>
  <c r="I98" i="10"/>
  <c r="I103" i="10"/>
  <c r="I10" i="10"/>
  <c r="I8" i="10"/>
  <c r="I99" i="10"/>
  <c r="I106" i="10"/>
  <c r="I3" i="10"/>
  <c r="G5" i="10"/>
  <c r="H5" i="10" s="1"/>
  <c r="G7" i="10"/>
  <c r="H7" i="10" s="1"/>
  <c r="G9" i="10"/>
  <c r="H9" i="10" s="1"/>
  <c r="I12" i="10"/>
  <c r="G15" i="10"/>
  <c r="H15" i="10" s="1"/>
  <c r="I17" i="10"/>
  <c r="I20" i="10"/>
  <c r="I25" i="10"/>
  <c r="I28" i="10"/>
  <c r="I33" i="10"/>
  <c r="I36" i="10"/>
  <c r="G71" i="10"/>
  <c r="H71" i="10" s="1"/>
  <c r="G75" i="10"/>
  <c r="H75" i="10" s="1"/>
  <c r="G79" i="10"/>
  <c r="H79" i="10" s="1"/>
  <c r="I11" i="10"/>
  <c r="I14" i="10"/>
  <c r="I19" i="10"/>
  <c r="I27" i="10"/>
  <c r="I35" i="10"/>
  <c r="G42" i="10"/>
  <c r="H42" i="10" s="1"/>
  <c r="G50" i="10"/>
  <c r="H50" i="10" s="1"/>
  <c r="G58" i="10"/>
  <c r="H58" i="10" s="1"/>
  <c r="H74" i="10"/>
  <c r="I74" i="10" s="1"/>
  <c r="H78" i="10"/>
  <c r="I78" i="10" s="1"/>
  <c r="I13" i="10"/>
  <c r="G73" i="10"/>
  <c r="H73" i="10" s="1"/>
  <c r="G77" i="10"/>
  <c r="H77" i="10" s="1"/>
  <c r="G81" i="10"/>
  <c r="H81" i="10" s="1"/>
  <c r="I18" i="10"/>
  <c r="G21" i="10"/>
  <c r="H21" i="10" s="1"/>
  <c r="I23" i="10"/>
  <c r="I26" i="10"/>
  <c r="G29" i="10"/>
  <c r="H29" i="10" s="1"/>
  <c r="I31" i="10"/>
  <c r="I34" i="10"/>
  <c r="G37" i="10"/>
  <c r="H37" i="10" s="1"/>
  <c r="I39" i="10"/>
  <c r="I40" i="10"/>
  <c r="G41" i="10"/>
  <c r="H41" i="10" s="1"/>
  <c r="G49" i="10"/>
  <c r="H49" i="10" s="1"/>
  <c r="G57" i="10"/>
  <c r="H57" i="10" s="1"/>
  <c r="H76" i="10"/>
  <c r="I76" i="10" s="1"/>
  <c r="H80" i="10"/>
  <c r="I80" i="10" s="1"/>
  <c r="I44" i="10"/>
  <c r="I47" i="10"/>
  <c r="I52" i="10"/>
  <c r="I55" i="10"/>
  <c r="I60" i="10"/>
  <c r="I83" i="10"/>
  <c r="I90" i="10"/>
  <c r="G91" i="10"/>
  <c r="H91" i="10" s="1"/>
  <c r="I97" i="10"/>
  <c r="I100" i="10"/>
  <c r="I105" i="10"/>
  <c r="G89" i="10"/>
  <c r="H89" i="10" s="1"/>
  <c r="G46" i="10"/>
  <c r="H46" i="10" s="1"/>
  <c r="I48" i="10"/>
  <c r="G54" i="10"/>
  <c r="H54" i="10" s="1"/>
  <c r="I56" i="10"/>
  <c r="I59" i="10"/>
  <c r="G62" i="10"/>
  <c r="H62" i="10" s="1"/>
  <c r="I64" i="10"/>
  <c r="I70" i="10"/>
  <c r="I72" i="10"/>
  <c r="I86" i="10"/>
  <c r="G87" i="10"/>
  <c r="H87" i="10" s="1"/>
  <c r="I94" i="10"/>
  <c r="G95" i="10"/>
  <c r="H95" i="10" s="1"/>
  <c r="I101" i="10"/>
  <c r="I104" i="10"/>
  <c r="I82" i="10"/>
  <c r="G85" i="10"/>
  <c r="H85" i="10" s="1"/>
  <c r="G93" i="10"/>
  <c r="H93" i="10" s="1"/>
  <c r="I7" i="10" l="1"/>
  <c r="I77" i="10"/>
  <c r="I5" i="10"/>
  <c r="I42" i="10"/>
  <c r="I93" i="10"/>
  <c r="I91" i="10"/>
  <c r="I49" i="10"/>
  <c r="I58" i="10"/>
  <c r="I71" i="10"/>
  <c r="I54" i="10"/>
  <c r="I37" i="10"/>
  <c r="I79" i="10"/>
  <c r="I87" i="10"/>
  <c r="I46" i="10"/>
  <c r="I62" i="10"/>
  <c r="I57" i="10"/>
  <c r="I41" i="10"/>
  <c r="I81" i="10"/>
  <c r="I73" i="10"/>
  <c r="I21" i="10"/>
  <c r="I75" i="10"/>
  <c r="I15" i="10"/>
  <c r="I50" i="10"/>
  <c r="I85" i="10"/>
  <c r="I95" i="10"/>
  <c r="I89" i="10"/>
  <c r="I29" i="10"/>
  <c r="I9" i="10"/>
  <c r="J42" i="2" l="1"/>
  <c r="J44" i="2" s="1"/>
  <c r="E5" i="2"/>
  <c r="F5" i="2" s="1"/>
  <c r="G5" i="2" l="1"/>
  <c r="E6" i="2" l="1"/>
  <c r="F6" i="2" l="1"/>
  <c r="G6" i="2" l="1"/>
  <c r="E7" i="2" l="1"/>
  <c r="F7" i="2" l="1"/>
  <c r="G7" i="2" l="1"/>
</calcChain>
</file>

<file path=xl/sharedStrings.xml><?xml version="1.0" encoding="utf-8"?>
<sst xmlns="http://schemas.openxmlformats.org/spreadsheetml/2006/main" count="1480" uniqueCount="1001">
  <si>
    <t xml:space="preserve">VALOR TOTAL </t>
  </si>
  <si>
    <t>SEDE MARRIOTT PISO 2</t>
  </si>
  <si>
    <t>Item</t>
  </si>
  <si>
    <t>Servicio</t>
  </si>
  <si>
    <t>Cantidad</t>
  </si>
  <si>
    <t>Valor Total</t>
  </si>
  <si>
    <t>Operario auxiliar capacitado para  trabajo en alturas nivel básico.</t>
  </si>
  <si>
    <t>TOTAL</t>
  </si>
  <si>
    <t>SEDE MARRIOTT PISO 6</t>
  </si>
  <si>
    <t>SEDE MARRIOTT PISO 8</t>
  </si>
  <si>
    <t xml:space="preserve">Operario de mantenimiento capacitado para trabajo en alturas nivel básico </t>
  </si>
  <si>
    <t>Coordinador tiempo completo</t>
  </si>
  <si>
    <t>SEDE BODEGA CALLE 13</t>
  </si>
  <si>
    <t>Subtotal personal</t>
  </si>
  <si>
    <t>Subtotal Bienes de aseo y cafetería y elementos en arrendamiento</t>
  </si>
  <si>
    <t xml:space="preserve">TOTAL OPERARIO DE AUXILIAR CAPACITADO PARA TRABAJO EN ALTURAS </t>
  </si>
  <si>
    <t xml:space="preserve">TOTAL OPERARIO DE MANTENIMIENTO CAPACITADO PARA TRABAJO EN ALTURAS </t>
  </si>
  <si>
    <t xml:space="preserve">TOTAL COORDINADOR TIEMPO COMPLETO </t>
  </si>
  <si>
    <t>TOTAL INSUMOS ASEO Y CAFETERIA Y ELEMENTOS EN ARRENDAMIENTO</t>
  </si>
  <si>
    <t xml:space="preserve">TOTAL SERVICIO DE FUMIGACION </t>
  </si>
  <si>
    <t>Valor unitario 2020</t>
  </si>
  <si>
    <t>Valor unitario 2021 con Incremento</t>
  </si>
  <si>
    <t>Incremento 3,5%</t>
  </si>
  <si>
    <t>SEDE MULTIPLAZA</t>
  </si>
  <si>
    <t>yQwKpV2vFVcK5ZGmmYfEtVXahxUgMz0kyyHpsZ39T5FhWf043FZiCb7SeVFPMhxupCb2VwGO5sg7QljukdjhybE6QEhw78e7hltz</t>
  </si>
  <si>
    <t>Código</t>
  </si>
  <si>
    <t>Insumo</t>
  </si>
  <si>
    <t>SEDE 1- MARRIOT PISO 2</t>
  </si>
  <si>
    <t xml:space="preserve">SEDE 2 - MARRIOT PISO 6     </t>
  </si>
  <si>
    <t xml:space="preserve">SEDE 3 - MARRIOT PISO 8     </t>
  </si>
  <si>
    <t xml:space="preserve">SEDE 4 - ARRECIFE     </t>
  </si>
  <si>
    <t xml:space="preserve">SEDE 6 - BODEGA CALLE 13     </t>
  </si>
  <si>
    <t>Servilimpieza S.A.</t>
  </si>
  <si>
    <t>320: UNIDAD ADM ESPECIAL DE GESTIÓN PENSIONAL Y CONTRIBUCIONES PARAFISCALES DE LA PROTECCION SOCIAL UGPP NO 60470</t>
  </si>
  <si>
    <t>( Matriz de Pedido Inicial )</t>
  </si>
  <si>
    <t>( Martes 5 de Enero de 2021 - 11:47 a.m. )</t>
  </si>
  <si>
    <t>Especificaciones Técnicas</t>
  </si>
  <si>
    <t>Presentación</t>
  </si>
  <si>
    <t>Precio</t>
  </si>
  <si>
    <t xml:space="preserve">SEDE 5 - MONTEVIDEO-ATENCIÓN AL CIUDADANO     </t>
  </si>
  <si>
    <t>JABÓN PARA LOZA 1</t>
  </si>
  <si>
    <t>- CON AGENTE(S) TENSOACTIVO(S) PRINCIPAL(ES) CON EFECTO LIMPIADOR Y DESENGRASANTE EN UNA CONCENTRACIÓN MÍNIMA DEL 8%.
- DISPONIBLE EN MÍNIMO (2) DOS FRAGANCIAS&lt;BR&gt; - EL  ENVASE DEL PRODUCTO DEBERÁ ESTAR CORRECTAMENTE ETIQUETADO BAJO LOS PARÁMETROS ESTA</t>
  </si>
  <si>
    <t>LÍQUIDO, EN RECIPIENTE PLÁSTICO CON CAPACIDAD MÍNIMA DE 3.785 CC</t>
  </si>
  <si>
    <t>JABÓN PARA LOZA 2</t>
  </si>
  <si>
    <t>- CON AGENTE(S) TENSOACTIVO(S) PRINCIPAL(ES) CON EFECTO LIMPIADOR Y DESENGRASANTE EN UNA CONCENTRACIÓN MÍNIMA DEL 8%.
- DISPONIBLE EN MÍNIMO (2) DOS FRAGANCIAS&lt;BR&gt; -  EL  ENVASE DEL PRODUCTO DEBERÁ ESTAR CORRECTAMENTE ETIQUETADO BAJO LOS PARÁMETROS EST</t>
  </si>
  <si>
    <t>LÍQUIDO, EN RECIPIENTE PLÁSTICO DE MÍNIMO 500 CC</t>
  </si>
  <si>
    <t>JABÓN PARA LOZA 3</t>
  </si>
  <si>
    <t xml:space="preserve"> - CON AGENTE(S) TENSOACTIVO(S) PRINCIPAL(ES) CON EFECTO LIMPIADOR Y DESENGRASANTE EN UNA CONCENTRACIÓN MÍNIMA DEL 15%.&lt;BR&gt; - DISPONIBLE EN MÍNIMO (2) DOS FRAGANCIAS&lt;BR&gt; -  EL  ENVASE DEL PRODUCTO DEBERÁ ESTAR CORRECTAMENTE ETIQUETADO, INDICANDO: NOMBRE COMERCIAL DEL PRODUCTO, PICTOGRAMAS DE LOS COMPUESTOS PELIGROSOS SI APLICA E INSTRUCCIONES DE USO.</t>
  </si>
  <si>
    <t>CREMA, EN RECIPIENTE PLÁSTICO DE MÍNIMO 900 GR</t>
  </si>
  <si>
    <t>JABÓN EN BARRA</t>
  </si>
  <si>
    <t>-COMPOSICIÓN DE ÁCIDOS GRASOS DE MÍNIMO 50%.</t>
  </si>
  <si>
    <t>BARRA, UNIDAD CON PESO MÍNIMO DE 250 GR EN&lt;BR&gt;ENVOLTURA INDIVIDUAL</t>
  </si>
  <si>
    <t>JABÓN ABRASIVO</t>
  </si>
  <si>
    <t>-CON AGENTE(S) TENSOACTIVO(S) PINCIPAL(ES) CON EFECTO LIMPIADOR, PULIDOR Y DESENGRASANTE
- CON AGENTE ACTIVO MÍNIMO DEL 5%</t>
  </si>
  <si>
    <t>EN POLVO, EN TARRO DE MÍNIMO 500 GR</t>
  </si>
  <si>
    <t>JABÓN DE TOCADOR</t>
  </si>
  <si>
    <t xml:space="preserve"> - ELABORADO CON GRASAS VEGETALES&lt;BR&gt; - CON AGENTE HUMECTANTE&lt;BR&gt; - PH MODIFICAR ENTRE PH 5,5 A 7&lt;BR&gt; - DISPONIBLE EN MÍNIMO (2) DOS FRAGANCIAS&lt;BR&gt; -  DEBE ESTAR  CORRECTAMENTE ETIQUETADOS BAJO LOS PARÁMETROS INDICANDO: NOMBRE COMERCIAL DEL PRODUCTO, PICTOGRAMAS DE LOS COMPUESTOS PELIGROSOS E INSTRUCCIONES DE USO</t>
  </si>
  <si>
    <t>BARRA, UNIDAD CON PESO MÍNIMO DE 125 GR EN ENVOLTURA INDIVIDUAL</t>
  </si>
  <si>
    <t>JABÓN DE DISPENSADOR PARA MANOS 1</t>
  </si>
  <si>
    <t>- CON AGENTE LIMPIADOR EN UNA CONCENTRACIÓN MÍNIMA DEL 6%
- CON AGENTE HUMECTANTE EN UNA CONCENTRACIÓN MÍNIMA DEL 3%
- PH ENTRE 5,5 A 7
- DISPONIBLE EN MÍNIMO (2) DOS FRAGANCIAS</t>
  </si>
  <si>
    <t>LÍQUIDO, EN RECIPIENTE PLÁSTICO CON DISPENSADOR Y CAPACIDAD MÍNIMA DE 500 ML.</t>
  </si>
  <si>
    <t>JABÓN DE DISPENSADOR PARA MANOS 2</t>
  </si>
  <si>
    <t>JABÓN DE DISPENSADOR PARA MANOS 3</t>
  </si>
  <si>
    <t>- CON AGENTE LIMPIADOR EN UNA CONCENTRACIÓN MÍNIMA DEL 6%.
- CON AGENTE ANTIBACTERIAL EN UNA CONCENTRACIÓN MÍNIMA DEL 0,2%
- CON AGENTE HUMECTANTE EN UNA CONCENTRACIÓN MÍNIMA DEL 3%
- PH ENTRE 5,5 A 7
- DISPONIBLE EN MÍNIMO (2) DOS FRAGANCIAS</t>
  </si>
  <si>
    <t>GEL ANTIBACTERIAL PARA MANOS</t>
  </si>
  <si>
    <t>- CON AGENTE ANTIBACTERIAL EN UNA CONCENTRACIÓN MÍNIMA DEL 0,2%
- CON AGENTE HUMECTANTE
- PH ENTRE 5, 5 A 7
- CON FRAGANCIA</t>
  </si>
  <si>
    <t>GEL, EN RECIPIENTE PLÁSTICO CON CAPACIDAD MÍNIMA DE 3.785 CC</t>
  </si>
  <si>
    <t>LIMPIADOR MULTIUSOS 1</t>
  </si>
  <si>
    <t>- CON AGENTE(S) TENSOACTIVO(S) PRINCIPAL(ES) CON EFECTO LIMPIADOR EN UNA CONCENTRACIÓN MÍNIMA DEL 8%
- DISPONIBLE EN MÍNIMO (2) DOS FRAGANCIAS&lt;BR&gt; - EL ENVASE DEBE ESTAR  CORRECTAMENTE ETIQUETADOS BAJO LOS PARÁMETROS ESTABLECIDOS EN EL SISTEMA GLOBALME</t>
  </si>
  <si>
    <t xml:space="preserve">LÍQUIDO, EN RECIPIENTE PLÁSTICO CON CAPACIDAD MÍNIMA DE 3.785 CC </t>
  </si>
  <si>
    <t>LIMPIADOR MULTIUSOS 2</t>
  </si>
  <si>
    <t xml:space="preserve">- CON AGENTE(S) TENSOACTIVO(S) PRINCIPAL(ES) CON EFECTO LIMPIADOR Y DESENGRASANTE EN UNA CONCENTRACIÓN MÍNIMA DEL 8%
- DISPONIBLE EN MÍNIMO (2) DOS FRAGANCIAS&lt;BR&gt; - EL ENVASE DEBE ESTAR  CORRECTAMENTE ETIQUETADOS BAJO LOS PARÁMETROS ESTABLECIDOS EN EL </t>
  </si>
  <si>
    <t>LÍQUIDO, EN RECIPIENTE PLÁSTICO CON CAPACIDAD MÍNIMA DE 500 CC, CON&lt;BR&gt;ATOMIZADOR DE PISTOLA.</t>
  </si>
  <si>
    <t>LIMPIADOR MULTIUSOS 3</t>
  </si>
  <si>
    <t>LÍQUIDO, EN RECIPIENTE PLÁSTICO DE REPUESTO  CON CAPACIDAD MÍNIMA DE 500 CC</t>
  </si>
  <si>
    <t>LÍQUIDO DESENGRASANTE</t>
  </si>
  <si>
    <t xml:space="preserve"> - CON AGENTE(S) TENSOACTIVO(S) PRINCIPAL(ES) CON EFECTO LIMPIADOR Y DESENGRASANTE EN UNA CONCENTRACIÓN MÍNIMA DEL 10%&lt;BR&gt; - EL ENVASE DEBE ESTAR  CORRECTAMENTE ETIQUETADOS BAJO LOS PARÁMETROS ESTABLECIDOS EN EL SISTEMA GLOBALMENTE ARMONIZADO INDICANDO: NOMBRE COMERCIAL DEL PRODUCTO, PICTOGRAMAS DE LOS COMPUESTOS PELIGROSOS E INSTRUCCIONES DE USO&lt;BR&gt;</t>
  </si>
  <si>
    <t>DETERGENTE MULTIUSOS EN POLVO</t>
  </si>
  <si>
    <t xml:space="preserve"> - CON AGENTE TENSOACTIVO DE MÍNIMO 60% DE BIODEGRADABILIDAD&lt;BR&gt;  -CON EFECTO LIMPIADOR DE MÍNIMO 9%.&lt;BR&gt; -  EL  ENVASE DEL PRODUCTO DEBERÁ ESTAR CORRECTAMENTE ETIQUETADO BAJO LOS PARÁMETROS: NOMBRE COMERCIAL DEL PRODUCTO, PICTOGRAMAS DE LOS COMPUESTOS PELIGROSOS E INSTRUCCIONES DE USO&lt;BR&gt;</t>
  </si>
  <si>
    <t>POLVO, EN BOLSA PLÁSTICA O RECIPIENTE PLÁSTICO&lt;BR&gt;CON UN PESO DE 1.000 GR</t>
  </si>
  <si>
    <t>DESINFECTANTE PARA USO GENERAL 1</t>
  </si>
  <si>
    <t xml:space="preserve">- CON AGENTE(S) TENSOACTIVO(S) CON EFECTO ANTIBACTERIAL EN UNA CONCENTRACIÓN MÍNIMA DEL 0,2%
- CON AGENTE(S) TENSOACTIVO(S) CON EFECTO LIMPIADOR Y DESENGRASANTE EN UNA CONCENTRACIÓN MÍNIMA DEL 1,5%&lt;BR&gt; - EL ENVASE DEBE ESTAR  CORRECTAMENTE ETIQUETADOS </t>
  </si>
  <si>
    <t>DESINFECTANTE PARA USO GENERAL 2</t>
  </si>
  <si>
    <t>LÍQUIDO, EN RECIPIENTE PLÁSTICO CON CAPACIDAD MÍNIMA DE 500 CC, CON ATOMIZADOR DE PISTOLA.</t>
  </si>
  <si>
    <t>DESINFECTANTE PARA USO GENERAL 3</t>
  </si>
  <si>
    <t>LÍQUIDO, EN RECIPIENTE PLÁSTICO CON CAPACIDAD MÍNIMA DE 500 CC</t>
  </si>
  <si>
    <t>DESINFECTANTE DE ALTO NIVEL DE DESINFECCIÓN PARA USO&lt;BR&gt;HOSPITALARIO</t>
  </si>
  <si>
    <t xml:space="preserve"> - CON AGENTES BACTERICIDAS, FUNGICIDAS, TUBERCOLICIDAS, ESPORICIDAS Y VIRUCIDAS.&lt;BR&gt; - SIN FRAGACIA&lt;BR&gt; - EL ENVASE DEBE ESTAR  CORRECTAMENTE ETIQUETADOS BAJO LOS PARÁMETROS ESTABLECIDOS EN EL SISTEMA GLOBALMENTE ARMONIZADO INDICANDO: NOMBRE COMERCIAL DEL PRODUCTO, PICTOGRAMAS DE LOS COMPUESTOS PELIGROSOS E INSTRUCCIONES DE USO</t>
  </si>
  <si>
    <t>LÍQUIDO, EN RECIPIENTE PLÁSTICO CON CAPACIDAD&lt;BR&gt;MÍNIMA DE 3.785 CC</t>
  </si>
  <si>
    <t>PASTILLA DESINFECTANTE PARA SANITARIO</t>
  </si>
  <si>
    <t>- CON AGENTES BACTERICIDAS, FUNGICIDAS Y VIRUCIDAS.</t>
  </si>
  <si>
    <t>UNIDAD CON PESO MÍNIMO DE 45 GR</t>
  </si>
  <si>
    <t>LÍQUIDO PARA LIMPIAR VIDRIOS 1</t>
  </si>
  <si>
    <t>- CON AGENTE(S) PRINCIPAL(ES) CON EFECTO LIMPIADOR Y DESENGRASANTE EN UNA CONCENTRACIÓN MÍNIMA DEL 4%
- DISPONIBLE MÍNIMO EN DOS (2) FRAGANCIAS&lt;BR&gt; - EL ENVASE DEBE ESTAR  CORRECTAMENTE ETIQUETADOS BAJO LOS PARÁMETROS ESTABLECIDOS EN EL SISTEMA GLOBALM</t>
  </si>
  <si>
    <t>LÍQUIDO PARA LIMPIAR VIDRIOS 2</t>
  </si>
  <si>
    <t>LÍQUIDO PARA LIMPIAR VIDRIOS 3</t>
  </si>
  <si>
    <t>LÍQUIDO, EN RECIPIENTE PLÁSTICO DE REPUESTO CON CAPACIDAD MÍNIMA&lt;BR&gt;DE 500 CC</t>
  </si>
  <si>
    <t>BLANQUEADOR O HIPOCLORITO 1</t>
  </si>
  <si>
    <t>- SOLUCIÓN CON UNA CONCENTRACIÓN MÍNIMA DEL 5%&lt;BR&gt; - EL  ENVASE DEL PRODUCTO DEBERÁ ESTAR CORRECTAMENTE ETIQUETADO, INDICANDO: NOMBRE COMERCIAL DEL PRODUCTO, PICTOGRAMAS DE LOS COMPUESTOS PELIGROSOS E INSTRUCCIONES DE USO&lt;BR&gt; -  EL  ENVASE DEL PRODUCTO DE</t>
  </si>
  <si>
    <t>BLANQUEADOR O HIPOCLORITO 2</t>
  </si>
  <si>
    <t>LÍQUIDO, EN RECIPIENTE PLÁSTICO CON CAPACIDAD&lt;BR&gt;MÍNIMA DE 1.000 CC</t>
  </si>
  <si>
    <t>BLANQUEADOR O HIPOCLORITO 3</t>
  </si>
  <si>
    <t xml:space="preserve">- GRANULADO CON UNA CONCENTRACIÓN MÍNIMA DEL 90%&lt;BR&gt; - EL  ENVASE DEL PRODUCTO DEBERÁ ESTAR CORRECTAMENTE ETIQUETADO, INDICANDO: NOMBRE COMERCIAL DEL PRODUCTO, PICTOGRAMAS DE LOS COMPUESTOS PELIGROSOS E INSTRUCCIONES DE USO&lt;BR&gt; -  EL  ENVASE DEL PRODUCTO </t>
  </si>
  <si>
    <t>GRANULADO, EN BOLSA PLÁSTICA DE MÍNIMO&lt;BR&gt;1.000 G</t>
  </si>
  <si>
    <t>ALCOHOL INDUSTRIAL 1</t>
  </si>
  <si>
    <t xml:space="preserve"> - SOLUCIÓN ACUOSA DE ALCOHOL ETÍLICO DESNATURALIZADO CON UNA CONCENTRACIÓN MÍNIMA DE 70%&lt;BR&gt; - DESNATURALIZADO</t>
  </si>
  <si>
    <t>ALCOHOL INDUSTRIAL 2</t>
  </si>
  <si>
    <t>- SOLUCIÓN ACUOSA DE ALCOHOL ETÍLICO DESNATURALIZADO CON UNA CONCENTRACIÓN MÍNIMA DE 70%
- DESNATURALIZADO</t>
  </si>
  <si>
    <t>LÍQUIDO, EN RECIPIENTE PLÁSTICO CON CAPACIDAD MÍNIMA DE 1000CC</t>
  </si>
  <si>
    <t>CREOLINA 1</t>
  </si>
  <si>
    <t>- SOLUCIÓN CON UNA CONCENTRACIÓN MÍNIMA DE FENOLES DE 4%</t>
  </si>
  <si>
    <t>LÍQUIDO, EN RECIPIENTE&lt;BR&gt;PLÁSTICO CON CAPACIDAD MÍNIMA DE 500 CC</t>
  </si>
  <si>
    <t>CREOLINA 2</t>
  </si>
  <si>
    <t>LÍQUIDO PARA LIMPIAR EQUIPOS DE OFICINA 1</t>
  </si>
  <si>
    <t xml:space="preserve"> - CON AGENTE(S) PRINCIPAL(ES) CON EFECTO LIMPIADOR, DESENGRASANTE Y DESINFECTANTE EN UNA CONCENTRACIÓN MÍNIMA DEL 4%&lt;BR&gt; - EL ENVASE DEBE ESTAR  CORRECTAMENTE ETIQUETADOS BAJO LOS PARÁMETROS ESTABLECIDOS EN EL SISTEMA GLOBALMENTE ARMONIZADO INDICANDO: NOMBRE COMERCIAL DEL PRODUCTO, PICTOGRAMAS DE LOS COMPUESTOS PELIGROSOS E INSTRUCCIONES DE USO</t>
  </si>
  <si>
    <t>LÍQUIDO, EN RECIPIENTE PLÁSTICO CON CAPACIDAD MÍNIMA DE 500 CC CON&lt;BR&gt;ATOMIZADOR</t>
  </si>
  <si>
    <t>LÍQUIDO PARA LIMPIAR EQUIPOS DE OFICINA 2</t>
  </si>
  <si>
    <t>LÍQUIDO, EN RECIPIENTE PLÁSTICO CON CAPACIDAD&lt;BR&gt;MÍNIMA DE 500 CC</t>
  </si>
  <si>
    <t>CHAMPÚ PARA ALFOMBRAS Y TAPIZADOS 1</t>
  </si>
  <si>
    <t>- CON AGENTE(S) PRINCIPAL(ES) CON EFECTO LIMPIADOR EN UNA CONCENTRACIÓN MÍNIMA DEL 8%&lt;BR&gt; - EL ENVASE DEBE ESTAR  CORRECTAMENTE ETIQUETADO: NOMBRE COMERCIAL DEL PRODUCTO, PICTOGRAMAS DE LOS COMPUESTOS PELIGROSOS E INSTRUCCIONES DE USO</t>
  </si>
  <si>
    <t>CHAMPÚ PARA ALFOMBRAS Y TAPIZADOS 2</t>
  </si>
  <si>
    <t>- CON AGENTE(S) PRINCIPAL(ES) CON EFECTO LIMPIADOR EN UNA CONCENTRACIÓN MÍNIMA DEL 8%
- CON AGENTE ESPUMANTE PARA LA GENERACIÓN DE&lt;BR&gt;ESPUMA SECA&lt;BR&gt; - EL ENVASE DEBE ESTAR  CORRECTAMENTE ETIQUETADOS: NOMBRE COMERCIAL DEL PRODUCTO, PICTOGRAMAS DE LOS C</t>
  </si>
  <si>
    <t xml:space="preserve">LÍQUIDO, EN RECIPIENTE PLÁSTICO CON CAPACIDAD MÍNIMA DE 500 CC </t>
  </si>
  <si>
    <t>DESODORIZADOR DE ALFOMBRAS Y TAPIZADOS</t>
  </si>
  <si>
    <t>- CON AGENTE CON EFECTO NEUTRALIZADOR DE LA MOLÉCULA DE OLOR.</t>
  </si>
  <si>
    <t>POLVO, EN RECIPIENTE PLÁSTICO CON UN PESO DE&lt;BR&gt;MÍNIMO 400 GR</t>
  </si>
  <si>
    <t>LUSTRADOR DE MUEBLES</t>
  </si>
  <si>
    <t xml:space="preserve"> - CON AGENTES LIMPIADORES Y ABRILLANTADORES EN UNA CONCENTRACIÓN MÍNIMA DEL 5%&lt;BR&gt; -  EL  ENVASE DEL PRODUCTO DEBERÁ ESTAR CORRECTAMENTE ETIQUETADO BAJO LOS PARÁMETROS ESTABLECIDOS EN EL SISTEMA GLOBALMENTE ARMONIZADO, INDICANDO: NOMBRE COMERCIAL DEL PRODUCTO, PICTOGRAMAS DE LOS COMPUESTOS PELIGROSOS E INSTRUCCIONES DE USO</t>
  </si>
  <si>
    <t>LÍQUIDO, EN RECIPIENTE PLÁSTICO CON CAPACIDAD MÍNIMA DE 200 CC</t>
  </si>
  <si>
    <t>LÍQUIDO CUBRE RASGUÑOS PARA MADERA</t>
  </si>
  <si>
    <t xml:space="preserve">
-  CON AGENTES LIMPIADORES Y ABRILLANTADORES EN UNA CONCENTRACIÓN MÍNIMA DEL 5%)&lt;BR&gt;</t>
  </si>
  <si>
    <t>EN RECIPIENTE PLÁSTICO&lt;BR&gt;CON CAPACIDAD MÍNIMA DE 240 CC</t>
  </si>
  <si>
    <t>CREMA PARA CUERO</t>
  </si>
  <si>
    <t xml:space="preserve"> - CON AGENTES LIMPIADORES Y ABRILLANTADORES EN UNA CONCENTRACIÓN MÍNIMA DEL 5% </t>
  </si>
  <si>
    <t>CREMA, EN RECIPIENTE PLÁSTICO CON CAPACIDAD&lt;BR&gt;MÍNIMA DE 200 CC</t>
  </si>
  <si>
    <t>CERA POLIMÉRICA</t>
  </si>
  <si>
    <t>- POLIMÉRICA AUTOBRILLANTE.
- CON POLÍMEROS ACRÍLICOS, NIVELANTES Y PLASTIFICANTES.
- NEUTRA (PARA PISOS DE TODOS LOS COLORES)
- CONTENIDO MÍNIMO DE SÓLIDOS DEL 10%</t>
  </si>
  <si>
    <t>CERA EMULSIONADA NEUTRA</t>
  </si>
  <si>
    <t>- EMULSIONADA
- NEUTRA (PARA PISOS DE TODOS LOS COLORES)
- CONTENIDO MÍNIMO DE SÓLIDOS DEL 5%</t>
  </si>
  <si>
    <t>CERA EMULSIONADA ROJA</t>
  </si>
  <si>
    <t>- EMULSIONADA
- ROJA
- CONTENIDO MÍNIMO DE SÓLIDOS DEL 5%
- ANTIDESLIZANTE</t>
  </si>
  <si>
    <t>CERA SOLVENTE</t>
  </si>
  <si>
    <t>- SOLVENTE
- CONTENIDO MÍNIMO DE SÓLIDOS DEL 10%</t>
  </si>
  <si>
    <t>SELLANTE PARA PISOS</t>
  </si>
  <si>
    <t>- POLIMÉRICO AUTOBRILLANTE.
- CON POLÍMEROS ACRÍLICOS, NIVELANTES Y PLASTIFICANTES.
- CONTENIDO MÍNIMO DE SÓLIDOS DEL 20%&lt;BR&gt; - EL ENVASE DEBE ESTAR  CORRECTAMENTE ETIQUETADOS BAJO LOS PARÁMETROS ESTABLECIDOS EN EL SISTEMA GLOBALMENTE ARMONIZADO IND</t>
  </si>
  <si>
    <t>MANTENEDOR DE PISOS</t>
  </si>
  <si>
    <t>- POLIMÉRICO AUTOBRILLANTE.
- CON POLÍMEROS ACRÍLICOS, NIVELANTES Y PLASTIFICANTES.
- CONTENIDO MÍNIMO DE SÓLIDOS DEL 8%</t>
  </si>
  <si>
    <t>LÍQUIDO, EN RECIPIENTE&lt;BR&gt;PLÁSTICO CON CAPACIDAD MÍNIMA DE 3.785 CC</t>
  </si>
  <si>
    <t>REMOVEDOR DE CERA</t>
  </si>
  <si>
    <t>- CON AGENTE ACTIVO ALCALINO EN UNA CONCENTRACIÓN MÍNIMA DEL 9%
- PH ENTRE 11 Y 14</t>
  </si>
  <si>
    <t>ABRILLANTADOR PARA PISO LAMINADO</t>
  </si>
  <si>
    <t>- CON AGENTE(S) CON EFECTO LIMPIADOR Y BRILLADOR.</t>
  </si>
  <si>
    <t xml:space="preserve">JABÓN NEUTRO PARA PISOS </t>
  </si>
  <si>
    <t xml:space="preserve"> - JABÓN MULTIUSOS&lt;BR&gt; - PH NEUTRO, &lt;BR&gt; - NO CORROSIVO NI TÓXICO. </t>
  </si>
  <si>
    <t>VARSOL  ECOLÓGICO 1</t>
  </si>
  <si>
    <t>- SOLUCIÓN CON AGENTES DESINFECTANTES, DESMANCHADORES Y DESENGRASANTES  EN CONCENTRACIÓN MÍNIMA DEL 15%.
- BIODEGRADABLE MÍNIMO EN UN 95%</t>
  </si>
  <si>
    <t>LÍQUIDO, EN RECIPIENTE PLÁSTICO CON CAPACIDAD MÍNIMA DE 1000 CC</t>
  </si>
  <si>
    <t>VARSOL ECOLÓGICO 2</t>
  </si>
  <si>
    <t>DESMANCHADOR MULTIUSOS</t>
  </si>
  <si>
    <t>- CON AGENTE(S) TENSOACTIVO(S) CON EFECTO LIMPIADOR Y DESENGRASANTE
- PARA SUPERFICIES DE TODO TIPO.</t>
  </si>
  <si>
    <t>CREMA, EN BOLSA PLÁSTICA DE MÍNIMO 500 GR</t>
  </si>
  <si>
    <t>BRILLAMETAL EN CREMA</t>
  </si>
  <si>
    <t>- CON AGENTES CON EFECTO LIMPIADOR, PULIDOR Y BRILLADOR.
- PARA TODO TIPO DE METALES&lt;BR&gt; - EL  ENVASE DEL PRODUCTO DEBERÁ ESTAR CORRECTAMENTE ETIQUETADO, INDICANDO: NOMBRE COMERCIAL DEL PRODUCTO, PICTOGRAMAS DE LOS COMPUESTOS PELIGROSOS E INSTRUCCIONES</t>
  </si>
  <si>
    <t>EN CREMA DE MÍNIMO 70 GR</t>
  </si>
  <si>
    <t>BRILLAMETAL LÍQUIDO</t>
  </si>
  <si>
    <t>- CON AGENTES CON EFECTO LIMPIADOR, PULIDOR Y BRILLADOR.
- PARA TODO TIPO DE METALES</t>
  </si>
  <si>
    <t>LÍQUIDO , EN RECIPIENTE PLÁSTICO CON CAPACIDAD MÍNIMA DE 250 ML</t>
  </si>
  <si>
    <t>BETÚN</t>
  </si>
  <si>
    <t>- CONTENIDO MÍNIMO DE SÓLIDOS DEL 30%
- COLOR NEGRO</t>
  </si>
  <si>
    <t>TARRO DE MÍNIMO 100 GR</t>
  </si>
  <si>
    <t>AMBIENTADOR 1</t>
  </si>
  <si>
    <t>- SOLUCIÓN CON ALCOHOL ETÍLICO Y SOLVENTES.
- CON FRAGANCIA EN UNA CONCENTRACIÓN DEL 1,5%
- EN MÚLTIPLES FRAGANCIAS&lt;BR&gt; - ENVASE CORRECTAMENTE ETIQUETADO BAJO LOS PARÁMETROS ESTABLECIDOS EN EL SISTEMA GLOBALMENTE ARMONIZADO.</t>
  </si>
  <si>
    <t>AMBIENTADOR 2</t>
  </si>
  <si>
    <t>- SOLUCIÓN CON ALCOHOL ETÍLICO Y SOLVENTES.
- CON FRAGANCIA EN UNA CONCENTRACIÓN DEL 1,5%
- EN MÚLTIPLES FRAGANCIAS
- LIBRE DE CFC&lt;BR&gt; - ENVASE CORRECTAMENTE ETIQUETADO BAJO LOS PARÁMETROS ESTABLECIDOS INDICANDO: NOMBRE COMERCIAL DEL PRODUCTO, PI</t>
  </si>
  <si>
    <t>LÍQUIDO, EN AEROSOL SEGURO PARA LA CAPA DE OZONO CON CAPACIDAD MÍNIMA DE 400 CC</t>
  </si>
  <si>
    <t>INSECTICIDA 1</t>
  </si>
  <si>
    <t>- PARA ELIMINAR INSECTOS RASTREROS.
- CON ACCIÓN RESIDUAL HASTA POR 4 SEMANAS
- SIN OLOR
- LIBRE DE CFC&lt;BR&gt; - EL  ENVASE DEL PRODUCTO DEBERÁ ESTAR CORRECTAMENTE ETIQUETADO, INDICANDO: NOMBRE COMERCIAL DEL PRODUCTO, PICTOGRAMAS DE LOS COMPUESTOS P</t>
  </si>
  <si>
    <t>LÍQUIDO, EN AEROSOL SEGURO PARA LA CAPA DE OZONO CON CAPACIDAD&lt;BR&gt;MÍNIMA DE 350 CC</t>
  </si>
  <si>
    <t>INSECTICIDA 2</t>
  </si>
  <si>
    <t>- PARA ELIMINAR INSECTOS VOLADORES
- CON ACCIÓN RESIDUAL HASTA POR 4 SEMANAS
- SIN OLOR
- LIBRE DE CFC&lt;BR&gt; - EL  ENVASE DEL PRODUCTO DEBERÁ ESTAR CORRECTAMENTE ETIQUETADO, INDICANDO: NOMBRE COMERCIAL DEL PRODUCTO, PICTOGRAMAS DE LOS COMPUESTOS PE</t>
  </si>
  <si>
    <t>LIMPIONES 1</t>
  </si>
  <si>
    <t>- EN TELA DE TOALLA FILETEADA
- COLOR BLANCO SIN ESTAMPADO
- TAMAÑO MÍNIMO DE 45CM DE LARGO POR 45CM DE ANCHO.</t>
  </si>
  <si>
    <t>UNIDAD</t>
  </si>
  <si>
    <t>LIMPIONES 2</t>
  </si>
  <si>
    <t>- EN TELA DE TOALLA FILETEADA
- COLOR BLANCO SIN ESTAMPADO&lt;BR&gt;-TAMAÑO MÍNIMO DE 100 CM DE LARGO POR 70 CM DE ANCHO</t>
  </si>
  <si>
    <t>LIMPIONES 3</t>
  </si>
  <si>
    <t>- EN TELA FILETEADA
- COLOR BLANCO SIN ESTAMPADO
- TAMAÑO MÍNIMO DE 45 CM DE LARGO POR 45 CM DE ANCHO</t>
  </si>
  <si>
    <t>LIMPIONES 4</t>
  </si>
  <si>
    <t>- EN TELA FILETEADA
- COLOR BLANCO SIN ESTAMPADO&lt;BR&gt;-TAMAÑO MÍNIMO DE 100 CM DE LARGO POR 70 CM DE ANCHO</t>
  </si>
  <si>
    <t>LIMPIONES 5</t>
  </si>
  <si>
    <t>- EN TELA TIPO GALLETA FILETEADA
- COLOR BLANCO O BEIGE SIN ESTAMPADO&lt;BR&gt;-TAMAÑO MÍNIMO DE 100 CM DE LARGO POR 70 CM DE ANCHO</t>
  </si>
  <si>
    <t>BAYETILLA 1</t>
  </si>
  <si>
    <t xml:space="preserve"> - EN TELA FILETEADA&lt;BR&gt; -  100% ALGODÓN Y FIBRA NATURAL 
- COLOR BLANCO SIN ESTAMPADO&lt;BR&gt;-TAMAÑO MÍNIMO DE 100 CM DE LARGO POR 70 CM DE ANCHO</t>
  </si>
  <si>
    <t>BAYETILLA 2</t>
  </si>
  <si>
    <t xml:space="preserve"> - EN TELA FILETEADA&lt;BR&gt; - 100% ALGODÓN Y FIBRA NATURAL &lt;BR&gt; - COLOR ROJO SIN ESTAMPADO&lt;BR&gt; -TAMAÑO MÍNIMO DE 100 CM DE LARGO POR 70 CM DE ANCHO</t>
  </si>
  <si>
    <t>TOALLA EN TELA BLANCA PARA PISOS POR METRO (REPUESTO DE HARAGANES)</t>
  </si>
  <si>
    <t xml:space="preserve"> - ELABORADO  EN MICROFIBRAS&lt;BR&gt; - COLOR BLANCO&lt;BR&gt; - TAMAÑO MÍNIMO DE 100 CM DE LARGO POR 70 CM DE ANCHO</t>
  </si>
  <si>
    <t>PAÑO ABSORBENTE MULTIUSOS 1</t>
  </si>
  <si>
    <t>- MATERIAL QUE NO LIBERA MOTAS O PELUSAS&lt;BR&gt;-INTERFOLIADO
- REUTILIZABLE
- TAMAÑO MÍNIMO DE 38 CM DE LARGO POR 25 CM DE ANCHO</t>
  </si>
  <si>
    <t>PAÑO ABSORBENTE MULTIUSOS 2</t>
  </si>
  <si>
    <t>- MATERIAL QUE NO LIBERA MOTAS O PELUSAS
- INTERFOLIDADO
- REUTILIZABLE
- TAMAÑO MÍNIMO DE 18 CM DE LARGO POR 20 CM DE ANCHO</t>
  </si>
  <si>
    <t>ESTOPA</t>
  </si>
  <si>
    <t>- HECHA 100% DE HILOS DE ALGODÓN BLANCO PEINADO.&lt;BR&gt;-SUAVE AL TACTO, PARA LUSTRAR</t>
  </si>
  <si>
    <t>BOLSA DE MÍNIMO 400 GR.</t>
  </si>
  <si>
    <t>ESPONJILLA 1</t>
  </si>
  <si>
    <t>- ESPUMA ENMALLADA
- TAMAÑO MÍNIMO DE 7 CM DE LARGO POR 10 CM DE ANCHO</t>
  </si>
  <si>
    <t>ESPONJILLA 2</t>
  </si>
  <si>
    <t>- DOBLE USO (MATERIAL DE ESPONJILLA BLANDA Y ABRASIVA)
- TAMAÑO MÍNIMO DE 7 CM DE LARGO POR 10 CM DE&lt;BR&gt;ANCHO</t>
  </si>
  <si>
    <t>ESPONJILLA 3</t>
  </si>
  <si>
    <t>- ABRASIVA
- TAMAÑO MÍNIMO DE 9 CM DE LARGO POR 12 CM DE</t>
  </si>
  <si>
    <t>ESPONJILLA 4</t>
  </si>
  <si>
    <t>- ELABORADA CON FIBRA DE ACERO INOXIDABLE PARA DAR BRILLO
- TAMAÑO MÍNIMO DE 5 CM DE LARGO POR 5 CM DE</t>
  </si>
  <si>
    <t>ESPONJILLA 5</t>
  </si>
  <si>
    <t>- ELABORADA CON ALAMBRE DE ACERO INOXIDABLE
- TAMAÑO MÍNIMO DE 7 CM DE LARGO POR 10 CM DE ANCHO</t>
  </si>
  <si>
    <t>ESCOBA 1</t>
  </si>
  <si>
    <t>- CERDAS SUAVES ELABORADAS CON PET CALIBRE ENTRE 0,3 Y 0,4 MM.
- ÁREA DE BARRIDO MÍNIMA DE 25 CM DE LARGO POR 8 CM DE ANCHO POR 10 CM DE ALTO
- MATERIAL DE BASE EN PLÁSTICO CON ACOPLE TIPO ROSCA&lt;BR&gt;</t>
  </si>
  <si>
    <t>ESCOBA 2</t>
  </si>
  <si>
    <t>- CERDAS DURAS ELABORADAS CON PET CALIBRE ENTRE 0,4 Y 0,6 MM.
- ÁREA DE BARRIDO MÍNIMA DE 25 CM DE LARGO POR 8 CM DE ANCHO POR 10 CM DE ALTO
- MATERIAL DE BASE EN PLÁSTICO CON ACOPLE TIPO ROSCA&lt;BR&gt;</t>
  </si>
  <si>
    <t>ESCOBA 3</t>
  </si>
  <si>
    <t>- CERDAS SUAVES ELABORADAS CON PET CALIBRE ENTRE 0,3 Y 0,4 MM.
- ÁREA DE BARRIDO MÍNIMA DE 35 CM DE LARGO POR 8 CM DE ANCHO POR 10 CM DE ALTO
- MATERIAL DE BASE EN PLÁSTICO CON ACOPLE TIPO ROSCA&lt;BR&gt;</t>
  </si>
  <si>
    <t>ESCOBA 4</t>
  </si>
  <si>
    <t>- CERDAS DURAS ELABORADAS CON PET CALIBRE ENTRE 0,4 Y 0,6 MM.
- ÁREA DE BARRIDO MÍNIMA DE 35 CM DE LARGO POR 8 CM DE ANCHO POR 10 CM DE ALTO
- MATERIAL DE BASE EN PLÁSTICO CON ACOPLE TIPO ROSCA&lt;BR&gt;</t>
  </si>
  <si>
    <t>MANGO METÁLICO ESCOBA 1</t>
  </si>
  <si>
    <t xml:space="preserve">- EXTENSIÓN MÍNIMA DE 140 CM
- ACOPLE PLÁSTICO O ROSCA PARA PALOS DE ESCOBA&lt;BR&gt; </t>
  </si>
  <si>
    <t>MANGO MADERA ESCOBA 1</t>
  </si>
  <si>
    <t xml:space="preserve">- EXTENSIÓN MÍNIMA DE 140 CM&lt;BR&gt; -ACOPLE PLÁSTICO O ROSCA PARA PALOS DE ESCOBA&lt;BR&gt; </t>
  </si>
  <si>
    <t>CEPILLOS 1</t>
  </si>
  <si>
    <t>- TIPO PLANCHA, CON MANGO DE PLÁSTICO
- CUERPO ELABORADO EN PLÁSTICO
- CERDAS DURAS EN FIBRA PLÁSTICA
- TAMAÑO MÍNIMO DE 15 CM DE LARGO POR 5CM DE ANCHO POR 6 CM DE ALTO.</t>
  </si>
  <si>
    <t>CEPILLOS 2</t>
  </si>
  <si>
    <t>- PARA PISOS
- CUERPO ELABORADO EN PLÁSTICO
- CERDAS DURAS EN FIBRA PLÁSTICA
- TAMAÑO MÍNIMO DE 23 CM DE LARGO POR 6 CM DE ANCHO POR 7 CM DE ALTO.
- MANGO METÁLICO CON UNA EXTENSIÓN MÍNIMA DE&lt;BR&gt;140 CM</t>
  </si>
  <si>
    <t>CEPILLOS 3</t>
  </si>
  <si>
    <t>- PARA PISOS
- CUERPO ELABORADO EN PLÁSTICO
- CERDAS DURAS EN FIBRA PLÁSTICA
- TAMAÑO MÍNIMO DE 35 CM DE LARGO POR 6 CM DE ANCHO POR 7 CM DE ALTO.
- MANGO METÁLICO CON UNA EXTENSIÓN MÍNIMA DE&lt;BR&gt;140 CM</t>
  </si>
  <si>
    <t>TRAPERO 1</t>
  </si>
  <si>
    <t xml:space="preserve"> - ELABORADO CON HILAZA DE ALGODÓN NATURAL&lt;BR&gt; - MECHA CON PESO MÍNIMO 250 GR Y EXTENSIÓN MÍNIMA DE 32 CM DE  LARGO&lt;BR&gt; - MATERIAL DE BASE EN PLÁSTICO CON ACOPLE TIPO ROSCA&lt;BR&gt;</t>
  </si>
  <si>
    <t>TRAPERO 2</t>
  </si>
  <si>
    <t>- ELABORADO CON HILAZA DE ALGODÓN NATURAL
- MECHA CON PESO MÍNIMO DE 350 GR Y EXTENSIÓN MÍNIMA DE 32 CM DE LARGO
- MATERIAL DE BASE EN PLÁSTICO CON ACOPLE TIPO ROSCA&lt;BR&gt;</t>
  </si>
  <si>
    <t>TRAPERO 3</t>
  </si>
  <si>
    <t>- ELABORADO CON HILAZA DE ALGODÓN NATURAL
- MECHA CON PESO MÍNIMO DE 450 GR Y EXTENSIÓN MÍNIMA DE 32 CM DE LARGO
- MATERIAL DE BASE EN PLÁSTICO CON ACOPLE TIPO ROSCA</t>
  </si>
  <si>
    <t>MANGO METÁLICO TRAPERO 1</t>
  </si>
  <si>
    <t>MANGO MADERA TRAPERO 1</t>
  </si>
  <si>
    <t>CEPILLO PARA SANITARIO (CHURRUSCO)</t>
  </si>
  <si>
    <t>- CERDAS DURAS ELABORADAS EN FIBRAS PLÁSTICAS
- EXTENSIÓN MÍNIMA DE LAS CERDAS ES DE 2,5 CM
- BASE Y MANGO ELABORADOS EN PLÁSTICO
- MANGO CON LONGITUD MÍNIMA DE 33 CM</t>
  </si>
  <si>
    <t>PADS 1</t>
  </si>
  <si>
    <t>- PARA BRILLO
- DIÁMETRO MÍNIMO DE 16 PULGADAS
- ROJO O BLANCO</t>
  </si>
  <si>
    <t>PADS 2</t>
  </si>
  <si>
    <t>- PARA REMOCIÓN
- DIÁMETRO MÍNIMO DE 16 PULGADAS
- CAFÉ O NEGRO</t>
  </si>
  <si>
    <t>PADS 3</t>
  </si>
  <si>
    <t>- PARA BRILLO
- DIÁMETRO MÍNIMO DE 20 PULGADAS
- ROJO O BLANCO</t>
  </si>
  <si>
    <t>PADS 4</t>
  </si>
  <si>
    <t>- PARA REMOCIÓN
- DIÁMETRO MÍNIMO DE 20 PULGADAS
- CAFÉ O NEGRO</t>
  </si>
  <si>
    <t>BONETH 1</t>
  </si>
  <si>
    <t>- DIÁMETRO MÍNIMO DE 16 PULGADAS
- ELABORADO EN HILAZA DE ALGODÓN</t>
  </si>
  <si>
    <t>BONETH 2</t>
  </si>
  <si>
    <t>- DIÁMETRO MÍNIMO DE 20 PULGADAS
- ELABORADO EN HILAZA DE ALGODÓN</t>
  </si>
  <si>
    <t>BOLSAS PLÁSTICA 1</t>
  </si>
  <si>
    <t>- ELABORADA EN POLIETILENO DE BAJA DENSIDAD
- DE COLOR NEGRO
- CALIBRE DE MÍNIMO 1
- TAMAÑO DE 40 CM DE ANCHO POR 55 CM DE LARGO</t>
  </si>
  <si>
    <t>PAQUETE DE MÍNIMO 6</t>
  </si>
  <si>
    <t>BOLSAS PLÁSTICA 2</t>
  </si>
  <si>
    <t>- ELABORADA EN POLIETILENO DE BAJA DENSIDAD
- DE COLOR VERDE
- CALIBRE DE MÍNIMO 1
- TAMAÑO DE 40 CM DE ANCHO POR 55 CM DE LARGO</t>
  </si>
  <si>
    <t>BOLSAS PLÁSTICA 3</t>
  </si>
  <si>
    <t>- ELABORADA EN POLIETILENO DE BAJA DENSIDAD
- DE COLOR BLANCO
- CALIBRE DE MÍNIMO 1
- TAMAÑO DE 40 CM DE ANCHO POR 55 CM DE LARGO</t>
  </si>
  <si>
    <t>BOLSAS PLÁSTICA 4</t>
  </si>
  <si>
    <t>- ELABORADA EN POLIETILENO DE BAJA DENSIDAD
- DE COLOR ROJO
- CALIBRE DE MÍNIMO 1
- TAMAÑO DE 40 CM DE ANCHO POR 55 CM DE LARGO&lt;BR&gt; - CON IMPRESIÓN DE AVISO DE RIESGO BIOLÓGICO</t>
  </si>
  <si>
    <t>BOLSAS PLÁSTICA 5</t>
  </si>
  <si>
    <t>- ELABORADA EN POLIETILENO DE BAJA DENSIDAD
- DE COLOR AZUL
- CALIBRE DE MÍNIMO 1
- TAMAÑO DE 40 CM DE ANCHO POR 55 CM DE LARGO</t>
  </si>
  <si>
    <t>BOLSAS PLÁSTICA 6</t>
  </si>
  <si>
    <t>- ELABORADA EN POLIETILENO DE BAJA DENSIDAD
- DE COLOR GRIS
- CALIBRE DE MÍNIMO 1
- TAMAÑO DE 40 CM DE ANCHO POR 55 CM DE LARGO</t>
  </si>
  <si>
    <t>BOLSAS PLÁSTICA 7</t>
  </si>
  <si>
    <t>- ELABORADA EN POLIETILENO DE BAJA DENSIDAD
- DE COLOR AMARILLO
- CALIBRE DE MÍNIMO 1
- TAMAÑO DE 40 CM DE ANCHO POR 55 CM DE LARGO</t>
  </si>
  <si>
    <t>BOLSAS PLÁSTICA 8</t>
  </si>
  <si>
    <t>- ELABORADA EN POLIETILENO DE BAJA DENSIDAD
- DE COLOR NEGRO&lt;BR&gt;-CALIBRE DE MÍNIMO 2
- TAMAÑO DE 60 CM DE ANCHO POR 70 CM DE LARGO</t>
  </si>
  <si>
    <t>BOLSAS PLÁSTICA 9</t>
  </si>
  <si>
    <t>- ELABORADA EN POLIETILENO DE BAJA DENSIDAD
- DE COLOR VERDE
- CALIBRE DE MÍNIMO 2
- TAMAÑO DE 60 CM DE ANCHO POR 70 CM DE LARGO</t>
  </si>
  <si>
    <t>BOLSAS PLÁSTICA 10</t>
  </si>
  <si>
    <t>- ELABORADA EN POLIETILENO DE BAJA DENSIDAD
- DE COLOR BLANCO
- CALIBRE DE MÍNIMO 2
- TAMAÑO DE 60 CM DE ANCHO POR 70 CM DE LARGO</t>
  </si>
  <si>
    <t>BOLSAS PLÁSTICA 11</t>
  </si>
  <si>
    <t>- ELABORADA EN POLIETILENO DE BAJA DENSIDAD
- DE COLOR ROJO
- CALIBRE DE MÍNIMO 2
- TAMAÑO DE 60 CM DE ANCHO POR 70 CM DE LARGO
- CON IMPRESIÓN DE AVISO DE RIESGO BIOLÓGICO</t>
  </si>
  <si>
    <t>BOLSAS PLÁSTICA 12</t>
  </si>
  <si>
    <t>- ELABORADA EN POLIETILENO DE BAJA DENSIDAD
- DE COLOR AZUL
- CALIBRE DE MÍNIMO 2
- TAMAÑO DE 60 CM DE ANCHO POR 70 CM DE LARGO&lt;BR&gt;</t>
  </si>
  <si>
    <t>BOLSAS PLÁSTICA 13</t>
  </si>
  <si>
    <t>- ELABORADA EN POLIETILENO DE BAJA DENSIDAD
- DE COLOR GRIS
- CALIBRE DE MÍNIMO 2
- TAMAÑO DE 60 CM DE ANCHO POR 70 CM DE LARGO&lt;BR&gt;</t>
  </si>
  <si>
    <t>BOLSAS PLÁSTICA 14</t>
  </si>
  <si>
    <t>- ELABORADA EN POLIETILENO DE BAJA DENSIDAD
- DE COLOR AMARILLO
- CALIBRE DE MÍNIMO 2
- TAMAÑO DE 60 CM DE ANCHO POR 70 CM DE LARGO&lt;BR&gt;</t>
  </si>
  <si>
    <t>BOLSAS PLÁSTICA 15</t>
  </si>
  <si>
    <t>- ELABORADA EN POLIETILENO DE BAJA DENSIDAD
- DE COLOR NEGRO
- CALIBRE DE MÍNIMO 2
- TAMAÑO DE 70 CM DE ANCHO POR 90 CM DE LARGO</t>
  </si>
  <si>
    <t>BOLSAS PLÁSTICA 16</t>
  </si>
  <si>
    <t>- ELABORADA EN POLIETILENO DE BAJA DENSIDAD
- DE COLOR VERDE
- CALIBRE DE MÍNIMO 2
- TAMAÑO DE 70 CM DE ANCHO POR 90 CM DE LARGO</t>
  </si>
  <si>
    <t>BOLSAS PLÁSTICA 17</t>
  </si>
  <si>
    <t>- ELABORADA EN POLIETILENO DE BAJA DENSIDAD
- DE COLOR BLANCO
- CALIBRE DE MÍNIMO 2
- TAMAÑO DE 70 CM DE ANCHO POR 90 CM DE LARGO</t>
  </si>
  <si>
    <t>BOLSAS PLÁSTICA 18</t>
  </si>
  <si>
    <t>- ELABORADA EN POLIETILENO DE BAJA DENSIDAD
- DE COLOR ROJO
- CALIBRE DE MÍNIMO 2
- TAMAÑO DE 70 CM DE ANCHO POR 90 CM DE LARGO
- CON IMPRESIÓN DE AVISO DE RIESGO BIOLÓGICO</t>
  </si>
  <si>
    <t>BOLSAS PLÁSTICA 19</t>
  </si>
  <si>
    <t>- ELABORADA EN POLIETILENO DE BAJA DENSIDAD
- DE COLOR AZUL
- CALIBRE DE MÍNIMO 2
- TAMAÑO DE 70 CM DE ANCHO POR 90 CM DE LARGO&lt;BR&gt;</t>
  </si>
  <si>
    <t>BOLSAS PLÁSTICA 20</t>
  </si>
  <si>
    <t>- ELABORADA EN POLIETILENO DE BAJA DENSIDAD
- DE COLOR GRIS
- CALIBRE DE MÍNIMO 2
- TAMAÑO DE 70 CM DE ANCHO POR 90 CM DE LARGO&lt;BR&gt;</t>
  </si>
  <si>
    <t>BOLSAS PLÁSTICA 21</t>
  </si>
  <si>
    <t>- ELABORADA EN POLIETILENO DE BAJA DENSIDAD
- DE COLOR AMARILLO
- CALIBRE DE MÍNIMO 2
- TAMAÑO DE 70 CM DE ANCHO POR 90 CM DE LARGO&lt;BR&gt;</t>
  </si>
  <si>
    <t>BOLSAS PLÁSTICA 22</t>
  </si>
  <si>
    <t>- ELABORADA EN POLIETILENO DE BAJA DENSIDAD
- DE COLOR NEGRO
- CALIBRE DE MÍNIMO 3
- TAMAÑO DE 80 CM DE ANCHO POR 110 CM DE LARGO</t>
  </si>
  <si>
    <t>BOLSAS PLÁSTICA 23</t>
  </si>
  <si>
    <t>- ELABORADA EN POLIETILENO DE BAJA DENSIDAD
- DE COLOR VERDE
- CALIBRE DE MÍNIMO 3
- TAMAÑO DE 80 CM DE ANCHO POR 110 CM DE LARGO</t>
  </si>
  <si>
    <t>BOLSAS PLÁSTICA 24</t>
  </si>
  <si>
    <t>- ELABORADA EN POLIETILENO DE BAJA DENSIDAD
- DE COLOR BLANCO&lt;BR&gt;-CALIBRE DE MÍNIMO 3
- TAMAÑO DE 80 CM DE ANCHO POR 110 CM DE LARGO</t>
  </si>
  <si>
    <t>BOLSAS PLÁSTICA 25</t>
  </si>
  <si>
    <t>- ELABORADA EN POLIETILENO DE BAJA DENSIDAD
- DE COLOR ROJO&lt;BR&gt;-CALIBRE DE MÍNIMO 3
- TAMAÑO DE 80 CM DE ANCHO POR 110 CM DE LARGO
- CON IMPRESIÓN DE AVISO DE RIESGO BIOLÓGICO</t>
  </si>
  <si>
    <t>BOLSAS PLÁSTICA 26</t>
  </si>
  <si>
    <t>- ELABORADA EN POLIETILENO DE BAJA DENSIDAD
- DE COLOR AZUL&lt;BR&gt;-CALIBRE DE MÍNIMO 3
- TAMAÑO DE 80 CM DE ANCHO POR 110 CM DE LARGO&lt;BR&gt;</t>
  </si>
  <si>
    <t>BOLSAS PLÁSTICA 27</t>
  </si>
  <si>
    <t>- ELABORADA EN POLIETILENO DE BAJA DENSIDAD
- DE COLOR GRIS&lt;BR&gt;-CALIBRE DE MÍNIMO 3
- TAMAÑO DE 80 CM DE ANCHO POR 110 CM DE LARGO&lt;BR&gt;</t>
  </si>
  <si>
    <t>BOLSAS PLÁSTICA 28</t>
  </si>
  <si>
    <t>- ELABORADA EN POLIETILENO DE BAJA DENSIDAD
- DE COLOR AMARILLA&lt;BR&gt;-CALIBRE DE MÍNIMO 3
- TAMAÑO DE 80 CM DE ANCHO POR 110 CM DE LARGO&lt;BR&gt;</t>
  </si>
  <si>
    <t>GUANTES 1</t>
  </si>
  <si>
    <t>- TIPO DOMÉSTICO
- ELABORADOS EN LÁTEX
- CALIBRE MÍNIMO DE 18
- TALLAS 7 A 9
- COLOR AMARILLO</t>
  </si>
  <si>
    <t>PAR</t>
  </si>
  <si>
    <t>GUANTES 2</t>
  </si>
  <si>
    <t>- TIPO DOMÉSTICO
- ELABORADOS EN LÁTEX
- CALIBRE MÍNIMO DE 18
- TALLAS 7 A 9
- COLOR NEGRO</t>
  </si>
  <si>
    <t>GUANTES 3</t>
  </si>
  <si>
    <t>- TIPO DOMÉSTICO
- ELABORADOS EN LÁTEX
- CALIBRE MÍNIMO DE 25
- TALLAS 7 A 9
- COLOR NEGRO</t>
  </si>
  <si>
    <t>GUANTES 4</t>
  </si>
  <si>
    <t>- TIPO DOMÉSTICO
- ELABORADOS EN LÁTEX
- CALIBRE MÍNIMO DE 25
- TALLAS 7 A 9
- COLOR ROJO</t>
  </si>
  <si>
    <t>GUANTES 5</t>
  </si>
  <si>
    <t>- TIPO INDUSTRIAL
- ELABORADOS EN LÁTEX
- CALIBRE MÍNIMO DE 35
- TALLAS 7 A 9
- COLOR NEGRO</t>
  </si>
  <si>
    <t>GUANTES 6</t>
  </si>
  <si>
    <t>- ELABORADOS EN LÁTEX DESECHABLE (TIPO CIRUGÍA)
- EMPOVALDOS
- TALLAS XS-XXL</t>
  </si>
  <si>
    <t>CAJA DE MÍNIMO 100 UNIDADES</t>
  </si>
  <si>
    <t>GUANTES 7</t>
  </si>
  <si>
    <t>- ELABORADOS EN CARNAZA
- TALLAS 7 A 9</t>
  </si>
  <si>
    <t>GUANTES 8</t>
  </si>
  <si>
    <t>- TIPO MOSQUETERO
- CALIBRE MÍNIMO DE 40
- TALLAS 7 A 9
- COLOR NEGRO</t>
  </si>
  <si>
    <t>GUANTES 9</t>
  </si>
  <si>
    <t>- ELABORADOS EN HILAZA
- TALLAS 7 A 9</t>
  </si>
  <si>
    <t>TAPABOCAS 1</t>
  </si>
  <si>
    <t>- ELABORADO EN TELA NO TEJIDA
- DESECHABLE
- CON TIRAS ELÁSTICAS</t>
  </si>
  <si>
    <t>CAJA DE MÍNIMO 50 UNIDADES</t>
  </si>
  <si>
    <t>TAPABOCAS 2</t>
  </si>
  <si>
    <t>- ELABORADO EN TELA NO TEJIDA DE POLIPROPILENO Y POLIÉSTER
- DESECHABLE
- CON TIRAS ELÁSTICAS
- CON SOPORTE NASAL</t>
  </si>
  <si>
    <t>PAPEL HIGIÉNICO 1</t>
  </si>
  <si>
    <t xml:space="preserve"> - ROLLO CON LONGITUD MÍNIMA DE 30 METROS&lt;BR&gt; - DOBLE HOJA BLANCA&lt;BR&gt; - SIN FRAGANCIA</t>
  </si>
  <si>
    <t>ROLLO</t>
  </si>
  <si>
    <t>PAPEL HIGIÉNICO 2</t>
  </si>
  <si>
    <t>- ROLLO CON LONGITUD MÍNIMA DE 250 METROS
- DOBLE HOJA DE COLOR NATURAL
- SIN FRAGANCIA</t>
  </si>
  <si>
    <t>PAPEL HIGIÉNICO 3</t>
  </si>
  <si>
    <t>- ROLLO CON LONGITUD MÍNIMA DE 250 METROS
- DOBLE HOJA BLANCA
- SIN FRAGANCIA</t>
  </si>
  <si>
    <t>PAPEL HIGIÉNICO 4</t>
  </si>
  <si>
    <t>- ROLLO CON LONGITUD MÍNIMA DE 400 METROS
- HOJA SENCILLA DE COLOR NATURAL
- SINFRAGANCIA</t>
  </si>
  <si>
    <t>PAPEL HIGIÉNICO 5</t>
  </si>
  <si>
    <t xml:space="preserve"> - ROLLO CON LONGITUD MÍNIMA DE 400 METROS&lt;BR&gt; - HOJA SENCILLA DE COLOR BLANCO&lt;BR&gt; - SIN FRAGANCIA</t>
  </si>
  <si>
    <t>PAPEL HIGIÉNICO 6</t>
  </si>
  <si>
    <t xml:space="preserve"> &lt;BR&gt;-TIPO MULTIHOJA BLANCO DOBLE HOJA&lt;BR&gt;</t>
  </si>
  <si>
    <t>PAQUETE DE MÍNIMO&lt;BR&gt;250 UNIDADES</t>
  </si>
  <si>
    <t>TOALLAS PARA MANOS 1</t>
  </si>
  <si>
    <t>- ROLLO CON LONGITUD MÍNIMA DE 100 METROS
- DOBLE HOJA CON UN TAMAÑO MÍNIMO 15 CM DE ANCHO
- DISPONIBLES EN COLOR BLANCO</t>
  </si>
  <si>
    <t>TOALLAS PARA MANOS 2</t>
  </si>
  <si>
    <t>- ROLLO CON LONGITUD MÍNIMA DE 100 METROS
- DOBLE HOJA CON UN TAMAÑO MÍNIMO 15 CM DE ANCHO
- DISPONIBLES EN COLOR NATURAL</t>
  </si>
  <si>
    <t>TOALLAS PARA MANOS 3</t>
  </si>
  <si>
    <t xml:space="preserve"> - ROLLO CON LONGITUD MÍNIMA DE 150 METROS&lt;BR&gt; - DOBLE HOJA CON UN TAMAÑO MÍNIMO 15 CM DE ANCHO&lt;BR&gt; - DISPONIBLES EN COLOR BLANCO&lt;BR&gt; - SIN OLOR O FRAGANCIA</t>
  </si>
  <si>
    <t>TOALLAS PARA MANOS 4</t>
  </si>
  <si>
    <t xml:space="preserve"> - ROLLO CON LONGITUD MÍNIMA DE 150 METROS&lt;BR&gt; - DOBLE HOJA CON UN TAMAÑO MÍNIMO 15 CM DE ANCHO&lt;BR&gt; - DISPONIBLES EN COLOR NATURAL&lt;BR&gt; - SIN FRAGANCIA</t>
  </si>
  <si>
    <t>TOALLAS PARA MANOS 5</t>
  </si>
  <si>
    <t>- ROLLO CON LONGITUD MÍNIMA DE 250 METROS
- HOJA SENCILLA  CON UN TAMAÑO MÍNIMO DE15 CM DE ANCHO
- HOJA COLOR NATURAL</t>
  </si>
  <si>
    <t>TOALLAS PARA MANOS 6</t>
  </si>
  <si>
    <t>- TOALLAS INTERDOBLADAS, PAQUETE CON MÍNIMO 150 UNIDADES
- DOBLE HOJA CON UN TAMAÑO MÍNIMO DE 20 CM DE LARGO POR 15 CM DE ANCHO&lt;BR&gt; - HOJA COLOR NATURAL</t>
  </si>
  <si>
    <t>TOALLAS PARA MANOS 7</t>
  </si>
  <si>
    <t>- TOALLAS INTERDOBLADAS, PAQUETE CON MÍNIMO 150 UNIDADES
- DOBLE HOJA CON UN TAMAÑO MÍNIMO DE 20 CM DE LARGO POR 15 CM DE ANCHO&lt;BR&gt; - HOJA COLOR BLANCO</t>
  </si>
  <si>
    <t>PAÑUELOS</t>
  </si>
  <si>
    <t>- DOBLE HOJA
- COLOR BLANCO</t>
  </si>
  <si>
    <t>CAJA DE MÍNIMO 70&lt;BR&gt;UNIDADES</t>
  </si>
  <si>
    <t>VASOS 1</t>
  </si>
  <si>
    <t>- ELABORADO EN PLÁSTICO
- COLOR BLANCO
- CAPACIDAD MÍNIMA DE 9 OZ</t>
  </si>
  <si>
    <t>PAQUETE DE MÍNIMO 50 UNIDADES</t>
  </si>
  <si>
    <t>VASOS 2</t>
  </si>
  <si>
    <t xml:space="preserve"> - ELABORADO EN CARTÓN 97% BIODEGRADABLE
- CAPACIDAD MÍNIMA DE 4 OZ</t>
  </si>
  <si>
    <t>VASOS 3</t>
  </si>
  <si>
    <t xml:space="preserve"> - ELABORADO EN CARTÓN 97% BIODEGRADABLE&lt;BR&gt; - CAPACIDAD MÍNIMA DE 6 OZ</t>
  </si>
  <si>
    <t>PAQUETE DE MÍNIMO 50</t>
  </si>
  <si>
    <t>VASOS 4</t>
  </si>
  <si>
    <t xml:space="preserve"> - ELABORADO EN CARTÓN 97% BIODEGRADABLE
- CAPACIDAD MÍNIMA DE 9 OZ</t>
  </si>
  <si>
    <t>MEZCLADOR 1</t>
  </si>
  <si>
    <t>- ELABORADOS EN PLÁSTICO
- CALIBRE MÍNIMO DE 2
- LONGITUD MÍNIMA DE 11 CM
- COLOR ROJO, CAFÉ O BLANCO</t>
  </si>
  <si>
    <t>PAQUETE DE MÍNIMO 500</t>
  </si>
  <si>
    <t>MEZCLADOR 2</t>
  </si>
  <si>
    <t>&lt;BR&gt; - MEZCLADORES  ELABORADOS EN MADERA Y/O APARTIR DE RECURSOS RENOVABLES COMO LA CAÑA DE AZUCAR Y/O ALMIDÓN DE MAÍZ&lt;BR&gt;  - LONGITUD MÍNIMA DE 11 CM</t>
  </si>
  <si>
    <t>CUCHARA</t>
  </si>
  <si>
    <t>- ELABORADAS EN PLÁSTICO
- COLOR BLANCO
- LONGITUD TOTAL MÍNIMA DE 16 CM</t>
  </si>
  <si>
    <t>PAQUETE DE MÍNIMO 20 UNIDADES</t>
  </si>
  <si>
    <t>TENEDOR 1</t>
  </si>
  <si>
    <t>TENEDOR 2</t>
  </si>
  <si>
    <t>- ELABORADAS EN PLÁSTICO
- COLOR BLANCO
- LONGITUD TOTAL MÍNIMA DE 12 CM</t>
  </si>
  <si>
    <t>CUCHILLO</t>
  </si>
  <si>
    <t>- ELABORADOS EN PLÁSTICO
- COLOR BLANCO
- LONGITUD TOTAL MÍNIMA DE 16 CM</t>
  </si>
  <si>
    <t>CUCHARA PEQUEÑA</t>
  </si>
  <si>
    <t>PLATOS 1</t>
  </si>
  <si>
    <t>- ELABORADOS EN PLÁSTICO
- LLANOS
- COLOR BLANCO
- DIÁMETRO MÍNIMO DE 22 CM</t>
  </si>
  <si>
    <t>PLATOS 2</t>
  </si>
  <si>
    <t>- ELABORADOS EN PLÁSTICO
- LLANOS
- COLOR BLANCO
- DIÁMETRO MÍNIMO DE 15 CM</t>
  </si>
  <si>
    <t>PLATOS 3</t>
  </si>
  <si>
    <t>- ELABORADOS EN PLÁSTICO
- HONDOS
- COLOR BLANCO
- DIÁMETRO MÍNIMO DE 25 CM</t>
  </si>
  <si>
    <t>SERVILLETA PAPEL</t>
  </si>
  <si>
    <t>- TIPO CAFETERÍA&lt;BR&gt; - DOBE HOJA
- COLOR BLANCO
- DIMENSIONES MÍNIMAS DE 25 CM DE LARGO Y 15 CM DE ANCHO</t>
  </si>
  <si>
    <t>PAQUETE DE MÍNIMO 100 UNIDADES</t>
  </si>
  <si>
    <t>FILTRO PARA GRECA 1</t>
  </si>
  <si>
    <t>- ELABORADA EN TELA
- PARA GRECA
- CAPACIDAD DE MEDIA LIBRA</t>
  </si>
  <si>
    <t>FILTRO PARA GRECA 2</t>
  </si>
  <si>
    <t>- ELABORADA EN TELA
- PARA GRECA
- CAPACIDAD DE UNA 1 LIBRA</t>
  </si>
  <si>
    <t>FILTRO PARA GRECA 3</t>
  </si>
  <si>
    <t>- ELABORADA EN TELA
- PARA GRECA
- CAPACIDAD DE DOS 2 LIBRAS</t>
  </si>
  <si>
    <t>PAPEL ALUMINIO 1</t>
  </si>
  <si>
    <t>- LONGITUD MÍNIMA DEL ROLLO DE 40 METROS
- ANCHO MÍNIMO DEL ROLLO DE 27 CM</t>
  </si>
  <si>
    <t>CAJA DE CARTON CON UN 1 ROLLO DE MÍNIMO 40 METROS DE LARGO Y 27&lt;BR&gt;CM DE ANCHO</t>
  </si>
  <si>
    <t>PAPEL ALUMINIO 2</t>
  </si>
  <si>
    <t>- LONGITUD MÍNIMA DEL ROLLO DE 100 METROS
- ANCHO MÍNIMO DEL ROLLO DE 27 CM</t>
  </si>
  <si>
    <t>CAJA DE CARTON CON UN 1 ROLLO DE MÍNIMO 100 METROS DE LARGO Y 27&lt;BR&gt;CM DE ANCHO</t>
  </si>
  <si>
    <t>PELÍCULA TRANSPARENTE PARA ALIMENTOS</t>
  </si>
  <si>
    <t>- LONGITUD MÍNIMA DEL ROLLO DE 30 METROS
- ANCHO MÍNIMO DEL ROLLO DE 27 CM</t>
  </si>
  <si>
    <t>CAJA DE CARTON CON UN 1 ROLLO DE MÍNIMO 30 METROS DE LARGO Y 27&lt;BR&gt;CM DE ANCHO</t>
  </si>
  <si>
    <t>TERMO PARA CAFÉ 1</t>
  </si>
  <si>
    <t>- ELABORADO EN PLÁSTICO
- CAPACIDAD MÍNIMA DE 1 LITRO</t>
  </si>
  <si>
    <t>TERMO PARA CAFÉ 2</t>
  </si>
  <si>
    <t xml:space="preserve"> - TÉRMICO, CON BOMBA TIPO DISPENSADOR. PORTATIL.  &lt;BR&gt; - BOMBA MANUAL PARA DISPENSAR LA BEBIDA.  &lt;BR&gt; - ACERO INOXIDABLE Y PLASTICO. &lt;BR&gt; - AGARRADERA PLASTICA, TAPA CON EMPAQUE, BOMBA MANUAL. &lt;BR&gt; - CAPACIDAD MÍNIMA DE 3 LITROS</t>
  </si>
  <si>
    <t>JARRA</t>
  </si>
  <si>
    <t>- ELABORADA EN PLÁSTICO
- CAPACIDAD MÍNIMA DE 2 LITROS
- CON TAPA</t>
  </si>
  <si>
    <t>CAFÉ 1</t>
  </si>
  <si>
    <t xml:space="preserve">
- 100% CAFÉ TOSTADO Y MOLIDO.   
- TOSTIÓN MEDIA.                                          
- PUNTAJE EN TAZA MAYOR O IGUAL A 80 PUNTOS CATACIÓN SCA.
- EMPACADA EN BOLSA DE POLIPROPILENO ALUMINIZADA RESISTENTE A LA HUMEDAD Y AL OXÍGENO.  
- DEBE CUMPLIR CON RESOLUCIÓN 333 DE 2011 SOBRE ROTULADO Y ETIQUETADO NUTRICIONAL Y LAS NORMAS QUE LA MODIFIQUEN. </t>
  </si>
  <si>
    <t>LIBRA</t>
  </si>
  <si>
    <t>CAFÉ 2</t>
  </si>
  <si>
    <t>- 100% CAFÉ TOSTADO Y MOLIDO
- TIPO MEDIO
- DESCAFEINADO
- EMPACADA EN BOLSA DE POLIPROPILENO ALUMINIZADA RESISTENTE A LA HUMEDAD Y AL OXIGENO
-  DEBE CUMPLIR CON RESOLUCIÓN 333 DE 2011 SOBRE ROTULADO Y ETIQUETADO NUTRICIONAL Y LAS NORMAS QUE&lt;</t>
  </si>
  <si>
    <t>CAFÉ 3</t>
  </si>
  <si>
    <t>- INSTANTÁNEO, PARA MÁQUINAS AUTOMÁTICAS</t>
  </si>
  <si>
    <t>BOLSA DE MÍNIMO 500 GR</t>
  </si>
  <si>
    <t>CREMA PARA CAFÉ</t>
  </si>
  <si>
    <t>- NO LÁCTEA
- DEBE CUMPLIR CON RESOLUCIÓN 333 DE 2011 SOBRE ROTULADO Y ETIQUETADO NUTRICIONAL Y LAS NORMAS QUE LA MODIFIQUEN</t>
  </si>
  <si>
    <t>BOLSAS DE MÍNIMO 100 SOBRES DE MÍNIMO 4 GR</t>
  </si>
  <si>
    <t>AZÚCAR 1</t>
  </si>
  <si>
    <t>- BLANCA
- EMPAQUE ELABORADO EN MATERIALES ATÓXICOS
- DEBE CUMPLIR CON RESOLUCIÓN 333 DE 2011 SOBRE ROTULADO Y ETIQUETADO NUTRICIONAL Y LAS NORMAS QUE LA MODIFIQUEN</t>
  </si>
  <si>
    <t>BOLSA DE MÍNIMO 200 SOBRES O TUBIPACKS DE 5 GR</t>
  </si>
  <si>
    <t>AZÚCAR 2</t>
  </si>
  <si>
    <t>AZÚCAR 3</t>
  </si>
  <si>
    <t>- MORENA
- EMPAQUE ELABORADO EN MATERIALES ATÓXICOS
- DEBE CUMPLIR CON RESOLUCIÓN 333 DE 2011 SOBRE ROTULADO Y ETIQUETADO NUTRICIONAL Y LAS NORMAS QUE LA MODIFIQUEN</t>
  </si>
  <si>
    <t>ENDULZANTE</t>
  </si>
  <si>
    <t>- SIN CALORÍAS
- EMPAQUE ELABORADO EN MATERIALES ATÓXICOS
- DEBE CUMPLIR CON RESOLUCIÓN 333 DE 2011 SOBRE ROTULADO Y ETIQUETADO NUTRICIONAL Y LAS NORMAS QUE LA MODIFIQUEN</t>
  </si>
  <si>
    <t>CAJA DE MÍNIMO 100 SOBRES</t>
  </si>
  <si>
    <t>PANELA</t>
  </si>
  <si>
    <t>- PANELA INSTANTÁNES PULVERIZADA, DESHIDRATADA
- DEBE CUMPLIR CON LA NTC 1311 SOBREO PRODUCTOS AGRÍCOLAS
- EMPAQUE ELABORADO EN MATERIALES ATÓXICOS
- DEBE CUMPLIR CON LA RESOLUCION 779 DE 2006
- DEBE CUMPLIR CON RESOLUCIÓN 333 DE 2011 SOBRE RO</t>
  </si>
  <si>
    <t>BOLSA DE MÍNIMO 100 SOBRES DE MÍNIMO 5 GR</t>
  </si>
  <si>
    <t>SAL 1</t>
  </si>
  <si>
    <t>- REFINADA, CON UN 99,9% DE PUREZA
- CON ADICIONES DE YODO Y FLÚOR
- DEBE CUMPLIR CON RESOLUCIÓN 333 DE 2011 SOBRE ROTULADO Y ETIQUETADO NUTRICIONAL Y LAS NORMAS QUE LA MODIFIQUEN</t>
  </si>
  <si>
    <t>LIBRA (500 GR)</t>
  </si>
  <si>
    <t>SAL 2</t>
  </si>
  <si>
    <t>KILO (1.000 GRAMOS)</t>
  </si>
  <si>
    <t>SAL 3</t>
  </si>
  <si>
    <t>SALERO DE MÍNIMO 130 GR</t>
  </si>
  <si>
    <t>AROMÁTICA</t>
  </si>
  <si>
    <t>- PARA INFUSIÓN
- CAJAS DISPONBILES EN MÍNIMO TRES (3) SABORES
- 100% NATURALES</t>
  </si>
  <si>
    <t>CAJAS DE MÍNIMO 20 EN SOBRES.</t>
  </si>
  <si>
    <t>BEBIDA DE FRUTAS</t>
  </si>
  <si>
    <t>- EN JARABE
- CAJAS DISPONBILES EN MÍNIMO TRES (3) SABORES</t>
  </si>
  <si>
    <t>CAJA DE MÍNIMO 20 SOBRES</t>
  </si>
  <si>
    <t>BEBIDA DE PANELA</t>
  </si>
  <si>
    <t>- BEBIDA INSTANTÁNEA GRANULADA
- CAJAS DISPONBILES EN MÍNIMO TRES (3) SABORES</t>
  </si>
  <si>
    <t>CAJA DE MÍNIMO 25 SOBRES</t>
  </si>
  <si>
    <t>TÉ</t>
  </si>
  <si>
    <t>CAJA X 20 MÍNIMO SOBRES</t>
  </si>
  <si>
    <t>INFUSIÓN FRUTAL</t>
  </si>
  <si>
    <t xml:space="preserve"> - PARA INFUSIÓN&lt;BR&gt; - 100% NATURALES&lt;BR&gt; - SABORES SURTIDOS</t>
  </si>
  <si>
    <t>AGUA POTABLE 1</t>
  </si>
  <si>
    <t>- AGUA POTABLE PURIFICADA SIN GAS</t>
  </si>
  <si>
    <t>BOTELLA PLÁSTICA DE&lt;BR&gt;MÍNIMO 250 ML</t>
  </si>
  <si>
    <t>AGUA POTABLE 2</t>
  </si>
  <si>
    <t xml:space="preserve"> - AGUA POTABLE PURIFICADA SIN GAS</t>
  </si>
  <si>
    <t>BOTELLA PLÁSTICA DE&lt;BR&gt;MÍNIMO 500 ML</t>
  </si>
  <si>
    <t>AGUA POTABLE 3</t>
  </si>
  <si>
    <t xml:space="preserve"> - AGUA POTABLE PURIFICADA
-  CON GAS</t>
  </si>
  <si>
    <t>AGUA POTABLE 4</t>
  </si>
  <si>
    <t>- AGUA POTABLE POTABLE PURIFICADA</t>
  </si>
  <si>
    <t>BOTELLÓN DE MÍNIMO 18.9 LITROS</t>
  </si>
  <si>
    <t>VÁLVULA DISPENSADORA PARA BOTELLÓN DE AGUA</t>
  </si>
  <si>
    <t>-VÁLVULA EN MATERIAL PLÁSTICO CON BOQUILLA AJUSTABLE A LOS DIFERENTES TIPOS DE BOTELLONES</t>
  </si>
  <si>
    <t>SERVILLETA DE TELA</t>
  </si>
  <si>
    <t>- ELABORADA EN TELA
- COLOR BLANCO
- DIMENSIONES MÍNIMAS DE 40 CM DE LARGO Y 40 CM DE ANCHO.</t>
  </si>
  <si>
    <t>CEPILLO PARA PAREDES Y TECHOS</t>
  </si>
  <si>
    <t xml:space="preserve"> - CUERPO ELABORADO EN PLÁSTICO&lt;BR&gt; - CERDAS DURAS EN FIBRA PLÁSTICA&lt;BR&gt; - LARGO MÍNIMO DE 140 CM</t>
  </si>
  <si>
    <t>BRILLADOR 1</t>
  </si>
  <si>
    <t>- MOPA ELABORADA EN ALGODÓN
- ÁREA DE BARRIDO MÍNIMA DE 100 CM DE LARGO POR 16CM DE ANCHO
- ARMAZÓN Y MANGO METÁLICO</t>
  </si>
  <si>
    <t>BRILLADOR 2</t>
  </si>
  <si>
    <t>- MOPA ELABORADA EN ALGODÓN
- ÁREA DE BARRIDO MÍNIMA DE 60 CM DE LARGO POR 16CM DE ANCHO
- ARMAZÓN Y MANGO METÁLICO</t>
  </si>
  <si>
    <t>REPUESTOS BRILLADOR 1</t>
  </si>
  <si>
    <t>- MOPA ELABORADA EN ALGODÓN
- ÁREA DE BARRIDO MÍNIMA DE 100 CM DE LARGO POR 16 CM DE ANCHO</t>
  </si>
  <si>
    <t>REPUESTOS BRILLADOR 2</t>
  </si>
  <si>
    <t>- MOPA ELABORADA EN ALGODÓN
- ÁREA DE BARRIDO MÍNIMA DE 60 CM DE LARGO POR 16 CM DE ANCHO</t>
  </si>
  <si>
    <t>DESTAPADOR PARA SANITARIO (CHUPA)</t>
  </si>
  <si>
    <t>- TIPO CAMPANA
- CHUPA ELABORADA EN CAUCHO
- DIÁMETRO MÍNIMO DE 12 CM
- MANGO ELABORADO EN PLÁSTICO O MADERA
- MANGO CON LONGITUD MÍNIMA DE 33 CM</t>
  </si>
  <si>
    <t>PLUMERO O LIMPIA POLVO</t>
  </si>
  <si>
    <t>- FIBRAS SINTÉTICAS
- MANGO DE PLÁSTICO
- LARGO TOTAL MÍNIMO DE 65 CM
- ELECTROSTÁTICO</t>
  </si>
  <si>
    <t>RASTRILLO 1</t>
  </si>
  <si>
    <t>- BARRA DENTADA PLÁSTICA CON MÍNIMO 18 DIENTES
- MANGO METÁLICO  PLASTIFICADO CON LONGITUD MÍNIMA DE 120 CM</t>
  </si>
  <si>
    <t>RASTRILLO 2</t>
  </si>
  <si>
    <t>- BARRA DENTADA METÁLICA CON MÍNIMO 18 DIENTES
- MANGO METÁLICO PLASTIFICADO CON LONGITUD MÍNIMA DE 120 CM</t>
  </si>
  <si>
    <t>RECOGEDOR DE BASURA 1</t>
  </si>
  <si>
    <t>- ELABORADO EN PLÁSTICO
- CON BANDA DE GOMA Y DIENTAS BARRESCOBAS
- MANGO CON LONGITUD MÍNIMA DE 70 CM</t>
  </si>
  <si>
    <t>RECOGEDOR DE BASURA 2</t>
  </si>
  <si>
    <t xml:space="preserve"> - ELABORADO EN PLÁSTICO&lt;BR&gt; - PLEGABLE, CON TAPA QUE ABRE Y CIERRA</t>
  </si>
  <si>
    <t>ATOMIZADORES</t>
  </si>
  <si>
    <t>- ELABORADO EN PLÁSTICO
- REUTILIZABLE
- CAPACIDAD MÍNIMA DE 500 CC
- CON PISTOLA</t>
  </si>
  <si>
    <t>BALDES (COMPRA)</t>
  </si>
  <si>
    <t>- ELABORADO EN PLÁSTICO
- CAPACIDAD DE MÍNIMA DE 10 LITROS
- CON MANIJA MÓVIL
- CON "PICO" ANTIDERRAMES
- DISPONIBLES EN COLOR AMARILLO, AZUL, ROJO Y VERDE</t>
  </si>
  <si>
    <t>CANECA PARA ALMACENAR ROPA SUCIA (COMPRA)</t>
  </si>
  <si>
    <t>- ELABORADO EN PLÁSTICO
- DIMENSIONES MÍNIMAS DE 50 CM DE ALTO POR 30 CM DE ANCHO
- INCLUYE TAPA
- EN COLORES VARIADOS</t>
  </si>
  <si>
    <t>VASOS (COMPRA) 1</t>
  </si>
  <si>
    <t>- ELABORADO EN VIDRIO
- CILÍNDRICO
- CAPACIDAD MÍNIMA DE 9 OZ</t>
  </si>
  <si>
    <t>VASOS (COMPRA) 2</t>
  </si>
  <si>
    <t>- ELABORADO EN VIDRIO
- CILÍNDRICO
- CAPACIDAD MÍNIMA DE 12 OZ</t>
  </si>
  <si>
    <t>CUCHARA (COMPRA)</t>
  </si>
  <si>
    <t>- ELABORADAS EN ACERO INOXIDABLE
- LONGITUD TOTAL MÍNIMA DE 17 CM</t>
  </si>
  <si>
    <t>TENEDOR (COMPRA)</t>
  </si>
  <si>
    <t>- ELABORADOS EN ACERO INOXIDABLE
- LISOS
- LONGITUD TOTAL MÍNIMA DE 17 CM</t>
  </si>
  <si>
    <t>CUCHILLO (COMPRA)</t>
  </si>
  <si>
    <t>- ELABORADOS EN ACERO INOXIDABLE
- LISOS
- LONGITUD TOTAL MÍNIMA DE 20 CM</t>
  </si>
  <si>
    <t>CUCHARA PEQUEÑA (COMPRA)</t>
  </si>
  <si>
    <t>- ELABORADOS EN ACERO INOXIDABLE
- LISOS
- LONGITUD TOTAL MÍNIMA DE 12 CM</t>
  </si>
  <si>
    <t>PLATOS (COMPRA) 1</t>
  </si>
  <si>
    <t>- ELABORADOS EN PORCELANA BLANCA
- LLANOS
- COLOR BLANCO SIN DISEÑO
- DIÁMETRO MÍNIMO DE 26 CM
- APTO PARA USO EN HORNO MICROONDAS</t>
  </si>
  <si>
    <t>PLATOS (COMPRA) 2</t>
  </si>
  <si>
    <t>- ELABORADOS EN PORCELANA BLANCA
- LLANOS
- COLOR BLANCO SIN DISEÑO
- DIÁMETRO MÍNIMO DE 22 CM
- APTO PARA USO EN HORNO MICROONDAS</t>
  </si>
  <si>
    <t>PLATOS (COMPRA) 3</t>
  </si>
  <si>
    <t>- ELABORADOS EN PORCELANA BLANCA
- LLANOS
- COLOR BLANCO SIN DISEÑO
- DIÁMETRO MÍNIMO DE 16 CM
- APTO PARA USO EN HORNO MICROONDAS</t>
  </si>
  <si>
    <t>PLATOS (COMPRA) 4</t>
  </si>
  <si>
    <t>- ELABORADOS EN PORCELANA BLANCA
- HONDO
- COLOR BLANCO SIN DISEÑO
- DIÁMETRO MÍNIMO DE 17 CM
- APTO PARA USO EN HORNO MICROONDAS</t>
  </si>
  <si>
    <t>PLATOS (COMPRA) 5</t>
  </si>
  <si>
    <t>- ELABORADOS EN PORCELANA BLANCA
- HONDO
- COLOR BLANCO  SIN DISEÑO
- DIÁMETRO MÍNIMO DE 22 CM
- APTO PARA USO EN HORNO MICROONDAS</t>
  </si>
  <si>
    <t>POCILLOS (COMPRA)</t>
  </si>
  <si>
    <t>- ELABORADO EN PORCELANA BLANCA PARA CAFÉ
- SIN DISEÑO
- DE MÍNIMO 150 CC
- NO SE DEBE RAYAR CON EL USO DE CUBIERTOS
- DEBE SER APTA PARA USO EN MICROONDAS</t>
  </si>
  <si>
    <t>JUEGO DE CUBIERTOS (COMPRA)</t>
  </si>
  <si>
    <t>- ELABORADOS EN ACERO INOXIDABLE
- INCLUYE CUCHILLO (LONGITUD MÍNIMA DE 20 CM), TENEDOR (LONGITUD MÍNIMA DE 17 CM), CUCHARA (LONGITUD MÍNIMA DE 17 CM), CUCHARA PEQUEÑA PARA POSTRE (LONGITUD MÍNIMA DE 12 CM) Y TENEDOR PEQUEÑO (LONGITUD MÍNIMA DE 12 CM).</t>
  </si>
  <si>
    <t>JUEGO DE 6 PUESTOS</t>
  </si>
  <si>
    <t>TERNO PARA CAFÉ ( COMPRA)</t>
  </si>
  <si>
    <t>-POCILLO Y PLATO DE PORCELANA BLANCA PARA CAFÉ.
- SIN DISEÑO
- PLATO DE MÍNIMO 12 CM DE DIÁMETRO Y POCILLO DE MÍNIMO 150 CC
- NO SE DEBE RAYAR CON EL USO DE LOS CUBIERTOS Y&lt;BR&gt;DEBE SER APTA PARA USO EN HORNO MICROONDAS.</t>
  </si>
  <si>
    <t>JUEGO</t>
  </si>
  <si>
    <t>VAJILLA (COMPRA) 1</t>
  </si>
  <si>
    <t>- ELABORADA EN PORCELANA
- SIN DISEÑO
- COMPUESTA DE 8 PUESTOS Y CUATRO PIEZAS POR PUESTO:
- PLATO PARA CENA (DIÁMETRO MÍNIMO DE 26 CM)
- PLATO HONDO (DIÁMETRO MÍNIMO DE 20 CM)
- PLATO AUXILIAR (DIÁMETRO MÍNIMO DE 16 CM)
- TAZA (CAPACIDA</t>
  </si>
  <si>
    <t>VAJILLA (COMPRA) 2</t>
  </si>
  <si>
    <t>- ELABORADA EN PORCELANA
- SIN DISEÑO
- COMPUESTA DE 4 PUESTOS Y CUATRO PIEZAS POR PUESTO:
- PLATO PARA CENA (DIÁMETRO MÍNIMO DE 26 CM)
- PLATO HONDO (DIÁMETRO MÍNIMO DE 20 CM)
- PLATO AUXILIAR (DIÁMETRO MÍNIMO DE 16 CM)
- TAZA (CAPACIDA</t>
  </si>
  <si>
    <t>CUCHILLO DE COCINA (COMPRA)</t>
  </si>
  <si>
    <t>- HOJA ELABORADA EN ACERO INOXIDABLE DE MÍNIMO 20 CM DE LARGO Y 2 CM DE ANCHO.
- MANGO LISO ELABORADO EN POLIPROPILENO NEGRO</t>
  </si>
  <si>
    <t>TIJERAS DE COCINA (COMPRA)</t>
  </si>
  <si>
    <t>- HOJAS ELABORADA EN ACERO INOXIDABLE DE MÍNIMO 20 CM DE LARGO
- MANGO DE PLÁSTICO LISO</t>
  </si>
  <si>
    <t>JARRA (COMPRA)</t>
  </si>
  <si>
    <t>- ELABORADA EN VIDRIO
- SIN DISEÑO
- CAPACIDAD MÍNIMA DE 1,5 LITROS</t>
  </si>
  <si>
    <t>COMBUSTIBLE ADICIONAL PARA CORTADORA DE CÉSPED, SOPLADORA DE HOJAS Y GUADAÑAS</t>
  </si>
  <si>
    <t xml:space="preserve"> - GASOLINA </t>
  </si>
  <si>
    <t>GALÓN</t>
  </si>
  <si>
    <t>ORGANIZADOR  PORTA ESCOBAS (COMPRA)</t>
  </si>
  <si>
    <t>- CON CAPACIDAD PARA ORGANIZAR MÍNIMO 4 ESCOBAS DE MANERA SIMULTÁNEA</t>
  </si>
  <si>
    <t>ESPÁTULA (COMPRA)</t>
  </si>
  <si>
    <t>- METÁLICA CON MANGO DE PLÁSTICO
- CON HOJA DE MÍNIMO 2 PULGADAS DE LARGO</t>
  </si>
  <si>
    <t>HARAGANES 1 (COMPRA)</t>
  </si>
  <si>
    <t>- PARA LIMPIAR VIDRIOS
- CON BANDA DE GOMA CON LONGITUD MÍNIMA DE 25 CM.
- MANGO CON LONGITUD MÍNIMA DE 60 CM</t>
  </si>
  <si>
    <t>HARAGANES 2 (COMPRA)</t>
  </si>
  <si>
    <t>- PARA LIMPIAR VIDRIOS
- CON BANDA DE GOMA CON LONGITUD MÍNIMA DE 50 CM.
- MANGO METÁLICO EXTENSIBLE CON LONGITUD MÍNIMA&lt;BR&gt;DE 60 CM Y MÁXIMA DE 150 CM</t>
  </si>
  <si>
    <t>HARAGANES 3 (COMPRA)</t>
  </si>
  <si>
    <t>- PARA ESCURRIR PISOS
- CON BANDA DE GOMA CON LONGITUD MÍNIMA DE 35 CM</t>
  </si>
  <si>
    <t>HARAGANES 4 (COMPRA)</t>
  </si>
  <si>
    <t>- PARA ESCURRIR PISOS&lt;BR&gt;-CON BANDA DE GOMA CON LONGITUD MÍNIMA DE 50 CM.</t>
  </si>
  <si>
    <t>BALDES (ARRENDAMIENTO)</t>
  </si>
  <si>
    <t>- ELABORADO EN PLÁSTICO
- CAPACIDAD DE MÍNIMA DE 10 LITROS
- CON MANIJA MÓVIL
- CON "PICO" ANTIDERRAMES
- DISPONIBLES EN COLOR AMARILLO, AZUL Y ROJO</t>
  </si>
  <si>
    <t>CANECA PARA ALMACENAR ROPA SUCIA (ARRENDAMIENTO)</t>
  </si>
  <si>
    <t>¨- ELABORADO EN PLÁSTICO
- DIMENSIONES MÍNIMAS DE 50 CM DE ALTO POR 30 CM DE ANCHO
- INCLUYE TAPA
- EN COLORES VARIADOS</t>
  </si>
  <si>
    <t>VASOS (ARRENDAMIENTO) 1</t>
  </si>
  <si>
    <t>VASOS (ARRENDAMIENTO) 2</t>
  </si>
  <si>
    <t>CUCHARA (ARRENDAMIENTO)</t>
  </si>
  <si>
    <t>- ELABORADAS EN ACERO INOXIDABLE
- LISO
- LONGITUD TOTAL MÍNIMA DE 17 CM</t>
  </si>
  <si>
    <t>TENEDOR (ARRENDAMIENTO)</t>
  </si>
  <si>
    <t>- ELABORADOS EN ACERO INOXIDABLE
- LISO
- LONGITUD TOTAL MÍNIMA DE 17 CM</t>
  </si>
  <si>
    <t>CUCHILLO (ARRENDAMIENTO)</t>
  </si>
  <si>
    <t>- ELABORADOS EN ACERO INOXIDABLE
- LISO
- LONGITUD TOTAL MÍNIMA DE 20 CM</t>
  </si>
  <si>
    <t>CUCHARA PEQUEÑA (ARRENDAMIENTO)</t>
  </si>
  <si>
    <t>- ELABORADOS EN ACERO INOXIDABLE
- LISO
- LONGITUD TOTAL MÍNIMA DE 12 CM</t>
  </si>
  <si>
    <t>PLATOS (ARRENDAMIENTO) 1</t>
  </si>
  <si>
    <t>- ELABORADOS EN PORCELANA BLANCA
- LLANOS
- COLOR BLANCO&lt;BR&gt;_ SIN DISEÑO
- DIÁMETRO MÍNIMO DE 26 CM
- APTO PARA USO EN HORNO MICROONDAS</t>
  </si>
  <si>
    <t>PLATOS (ARRENDAMIENTO) 2</t>
  </si>
  <si>
    <t>- ELABORADOS EN PORCELANA BLANCA
- LLANOS
- COLOR BLANCO
- SIN DUSEÑO
- DIÁMETRO MÍNIMO DE 22 CM
- APTO PARA USO EN HORNO MICROONDAS</t>
  </si>
  <si>
    <t>PLATOS (ARRENDAMIENTO) 3</t>
  </si>
  <si>
    <t>- ELABORADOS EN PORCELANA BLANCA
- LLANOS
- COLOR BLANCO
- DIÁMETRO MÍNIMO DE 16 CM
- APTO PARA USO EN HORNO MICROONDAS</t>
  </si>
  <si>
    <t>PLATOS (ARRENDAMIENTO) 4</t>
  </si>
  <si>
    <t>- ELABORADOS EN PORCELANA BLANCA
- HONDO
- COLOR BLANCO
- DIÁMETRO MÍNIMO DE 17 CM
- APTO PARA USO EN HORNO MICROONDAS</t>
  </si>
  <si>
    <t>PLATOS (ARRENDAMIENTO) 5</t>
  </si>
  <si>
    <t>- ELABORADOS EN PORCELANA BLANCA
- HONDO
- COLOR BLANCO
- DIÁMETRO MÍNIMO DE 22 CM
- APTO PARA USO EN HORNO MICROONDAS</t>
  </si>
  <si>
    <t>POCILLOS (ARRENDAMIENTO)</t>
  </si>
  <si>
    <t>- ELABORADO EN PORCELANA BLANCA PARA CAFÉ
- DE MÍNIMO 170 CC
- NO SE DEBE RAYAR CON EL USO DE CUBIERTOS
- DEBE SER APTA PARA USO EN MICROONDAS</t>
  </si>
  <si>
    <t>JUEGO DE CUBIERTOS (ARRENDAMIENTO)</t>
  </si>
  <si>
    <t>TERNO PARA CAFÉ (ARRENDAMIENTO)</t>
  </si>
  <si>
    <t>-POCILLO Y PLATO DE PORCELANA BLANCA PARA CAFÉ.
- PLATO DE MÍNIMO 13 CM DE DIÁMETRO Y POCILLO DE MÍNIMO 170 CC
- NO SE DEBE RAYAR CON EL USO DE LOS CUBIERTOS Y&lt;BR&gt;DEBE SER APTA PARA USO EN HORNO MICROONDAS.</t>
  </si>
  <si>
    <t>CAFETERA 1</t>
  </si>
  <si>
    <t xml:space="preserve"> - CAPACIDAD MÍNIMA DE 12 TAZAS&lt;BR&gt; - 120 VOLTIOS&lt;BR&gt; - POTENCIA MÍNIMA DE 900 W&lt;BR&gt; - FILTRO PERMANENTE&lt;BR&gt; - MATERIAL PLÁSTICO&lt;BR&gt; - JARRA DE VIDRIO</t>
  </si>
  <si>
    <t>VAJILLA (ARRENDAMIENTO) 1</t>
  </si>
  <si>
    <t>- ELABORADA EN PORCELANA
- COMPUESTA DE 8 PUESTOS Y CUATRO PIEZAS POR PUESTO:
- PLATO PARA CENA (DIÁMETRO MÍNIMO DE 26 CM)
- PLATO HONDO (DIÁMETRO MÍNIMO DE 20 CM)
- PLATO AUXILIAR (DIÁMETRO MÍNIMO DE 17 CM)
- TAZA (CAPACIDAD MÍNIMA ES DE 2</t>
  </si>
  <si>
    <t>VAJILLA (ARRENDAMIENTO) 2</t>
  </si>
  <si>
    <t>- ELABORADA EN PORCELANA
- COMPUESTA DE 4 PUESTOS Y CUATRO PIEZAS POR PUESTO:
- PLATO PARA CENA (DIÁMETRO MÍNIMO DE 26 CM)
- PLATO HONDO (DIÁMETRO MÍNIMO DE 20 CM)
- PLATO AUXILIAR (DIÁMETRO MÍNIMO DE 17 CM)
- TAZA (CAPACIDAD MÍNIMA ES DE 2</t>
  </si>
  <si>
    <t>PORTAVASOS</t>
  </si>
  <si>
    <t>- ELABORADO EN ACERO INOXIDABLE
- DIÁMETRO MÍNIMO DE 12 CM</t>
  </si>
  <si>
    <t>CUCHILLO DE COCINA (ARRENDAMIENTO)</t>
  </si>
  <si>
    <t>TIJERAS DE COCINA (ARRENDAMIENTO)</t>
  </si>
  <si>
    <t>JARRA (ARRENDAMIENTO)</t>
  </si>
  <si>
    <t>- ELABORADA EN VIDRIO
- CAPACIDAD MÍNIMA DE 1,5 LITROS</t>
  </si>
  <si>
    <t>BANDEJA 1</t>
  </si>
  <si>
    <t>- ELABORADA EN ACERO INOXIDABLE
- SIN DISEÑO
- DIMENSIONES MÍNIMAS DE 37 CM DE LARGO POR 27 CM DE ANCHO</t>
  </si>
  <si>
    <t>BANDEJA 2</t>
  </si>
  <si>
    <t>- ELABORADA EN ACERO INOXIDABLE
- SIN DISEÑO
- DIMENSIONES MÍNIMAS DE 50 CM DE LARGO POR 33 CM DE ANCHO</t>
  </si>
  <si>
    <t>BANDEJA 3</t>
  </si>
  <si>
    <t>- ELABORADA EN PLÁSTICO
- SUPERFICIE ANTIDESLIZANTE
- DISEÑO SENCILLO
- DIMENSIONES MÍNIMAS DE 37CM DE LARGO POR 27 CM DE ANCHO
- COLOR BLANCO O BEIGE</t>
  </si>
  <si>
    <t>BANDEJA 4</t>
  </si>
  <si>
    <t>- ELABORADA EN PLÁSTICO
- SUPERFICIE ANTIDESLIZANTE
- DISEÑO SENCILLO
- DIMENSIONES MÍNIMAS DE 45 CM DE LARGO POR 35 CM DE ANCHO
- COLOR BLANCO O BEIGE</t>
  </si>
  <si>
    <t>OLLETA</t>
  </si>
  <si>
    <t>- ELABORADA EN ALUMINIO
- CAPACIDAD MÍNIMA DE 2 LITROS</t>
  </si>
  <si>
    <t>OLLA 1</t>
  </si>
  <si>
    <t>- ELABORADA EN ALUMINIO
- CON TAPA EN ALUMINIO
- CAPACIDAD MÍNIMA DE 3 LITROS</t>
  </si>
  <si>
    <t>OLLA 2</t>
  </si>
  <si>
    <t>- ELABORADA EN ALUMINIO
- CON TAPA EN ALUMINIO
- CAPACIDAD MÍNIMA DE 5 LITROS</t>
  </si>
  <si>
    <t>ESCURRIDOR PARA PLATOS</t>
  </si>
  <si>
    <t>- ELABORADO EN PLÁSTICO
- CON REJILLA, PORTACUBIERTOS Y BANDEJA PLÁSTICA DE GOTEO
- DIMENSIONES MÍNIMAS DE 40 CM DE LARGO Y 30 CM DE ANCHO</t>
  </si>
  <si>
    <t>SOPORTE PARA BOTELLÓN DE AGUA</t>
  </si>
  <si>
    <t xml:space="preserve"> - METÁLICO
- PLEGABLE</t>
  </si>
  <si>
    <t>CARRO EXPRIMIDOR DE TRAPERO 1</t>
  </si>
  <si>
    <t xml:space="preserve"> - ELABORADO EN PLÁSTICO&lt;BR&gt; - CAPACIDAD MÍNIMA DE 24 LITROS&lt;BR&gt; - CON CUATRO RUEDAS Y MANIJA DE ESCURRIDOR</t>
  </si>
  <si>
    <t>CARRO EXPRIMIDOR DE TRAPERO 2</t>
  </si>
  <si>
    <t>- ELABORADO EN PLÁSTICO
- CAPACIDAD MÍNIMA DE 35 LITROS
- CON CUATRO RUEDAS Y MANIJA DE ESCURRIDOR</t>
  </si>
  <si>
    <t>CARROS PARA LIMPIEZA</t>
  </si>
  <si>
    <t>- TAMAÑO MÍNIMO DE 70 CM DE LARGO POR 50 CM DE ANCHO POR 95 CM DE ALTO
- MÍNIMO DOS BANDEJAS DE SERVICIO
- CON MÍNIMO UNA BOLSA DE LIMPIEZA
- CON PLATAFORMA PARA BALDE ESCURRIDOR
- CON CUATRO RUEDAS ANTIRAYONES
- RUEDAS DELANTERAS CON ÁNGUL</t>
  </si>
  <si>
    <t>CARRO DE BEBIDAS</t>
  </si>
  <si>
    <t>- ELABORADO EN PLÁSTICO
- MÍNIMO DOS ESTANTES PARA DISTRIBUCIÓN DE BEBIDAS
- TAMAÑO MÍNIMO DE 80 CM DE LARGO POR 47 CM DE ANCHO POR 90 CM DE ALTO</t>
  </si>
  <si>
    <t>ESCALERA 1</t>
  </si>
  <si>
    <t xml:space="preserve"> - CUERPO PLÁSTICO
- ALTURA MÍNIMA DE MÍNIMO DOS PASOS.</t>
  </si>
  <si>
    <t>ESCALERA 2</t>
  </si>
  <si>
    <t xml:space="preserve"> - CUERPO METÁLICO
- ALTURA MÍNIMA DE  MÍNIMO DOS PASOS.</t>
  </si>
  <si>
    <t>ESCALERA 3</t>
  </si>
  <si>
    <t xml:space="preserve"> - CUERPO METÁLICO
- ALTURA MÍNIMA DE MÍNIMO CUATRO PASOS.</t>
  </si>
  <si>
    <t>ESCALERA 4</t>
  </si>
  <si>
    <t xml:space="preserve"> - CUERPO METÁLICO
- ALTURA MÍNIMA DE MÍNIMO SEIS PASOS. </t>
  </si>
  <si>
    <t>ESCALERA DE TIPO INDUSTRIAL</t>
  </si>
  <si>
    <t>CUERPO EN ALUMINIO, TIPO TIJERA
- ALTURA MÍNIMA DE 5 ESCALONES
- CON CAPACIDAD DE RESISTENCIA A UNA CARGA CONCENTRADA EN CUALQUIER PUNTO DEL ESCALÓN DE 127 KG
- CON TAPONES DE CAUCHO ANTIDESLIZANTES</t>
  </si>
  <si>
    <t>MANGUERAS 1</t>
  </si>
  <si>
    <t xml:space="preserve"> - LONGITUD MÍNIMA DE 20 METROS&lt;BR&gt; - ELABORADA EN PVC&lt;BR&gt; - CON TERMINALES ROSCADAS EN AMBOS EXTREMOS&lt;BR&gt; - INCLUYE ACCESORIOS: ACOPLES Y PISTOLA </t>
  </si>
  <si>
    <t>MANGUERAS 2</t>
  </si>
  <si>
    <t>- LONGITUD MÍNIMA DE 30 METROS
- ELABORADA EN PVC
- CON TERMINALES ROSCADAS EN AMBOS EXTREMOS
- INCLUYE ACCESORIOS: ACOPLES Y PISTOLA</t>
  </si>
  <si>
    <t>MANGUERAS 3</t>
  </si>
  <si>
    <t>- LONGITUD MÍNIMA DE 50 METROS
- ELABORADA EN PVC
- CON TERMINALES ROSCADAS EN AMBOS EXTREMOS
- INCLUYE ACCESORIOS: ACOPLES Y PISTOLA</t>
  </si>
  <si>
    <t>CONTENEDOR DE BASURA 1</t>
  </si>
  <si>
    <t>- ELABORADO EN PLÁSTICO
- TAPA CON PEDAL
- CAPACIDAD MÍNIMA DE 10 LITROS
- COLOR AZUL
- IMPRESIÓN DE LA PALABRA "PLÁSTICOS" EN LA CARA DELANTERA DEL CONTENEDOR</t>
  </si>
  <si>
    <t>CONTENEDOR DE BASURA 2</t>
  </si>
  <si>
    <t>- ELABORADO EN PLÁSTICO
- TAPA CON PEDAL
- CAPACIDAD MÍNIMA DE 10 LITROS
- COLOR GRIS
- IMPRESIÓN DE LAS PALABRAS "PAPEL Y CARTÓN" EN LA CARA DELANTERA DEL CONTENEDOR</t>
  </si>
  <si>
    <t>CONTENEDOR DE BASURA 3</t>
  </si>
  <si>
    <t>- ELABORADO EN PLÁSTICO
- TAPA CON PEDAL
- CAPACIDAD MÍNIMA DE 10 LITROS
- COLOR VERDE
- IMPRESIÓN DE LAS PALABRAS  "NO RECICLABLES" U "ORGÁNICOS" U "ORDINARIOS" EN LA CARA DELANTERA DEL CONTENEDOR</t>
  </si>
  <si>
    <t>CONTENEDOR DE BASURA 4</t>
  </si>
  <si>
    <t>- ELABORADO EN PLÁSTICO
- TAPA CON PEDAL
- CAPACIDAD MÍNIMA DE 10 LITROS
- COLOR ROJO
- IMPRESIÓN DE LAS PALABRAS "RIESGO BIOLÓGICO" O "RESIDUOS PELIGROSOS" EN LA CARA DELANTERA DEL CONTENEDOR</t>
  </si>
  <si>
    <t>CONTENEDOR DE BASURA 5</t>
  </si>
  <si>
    <t>- ELABORADO EN PLÁSTICO
- TAPA CON PEDAL
- CAPACIDAD MÍNIMA DE 20 LITROS
- COLOR AZUL
- IMPRESIÓN DE LA PALABRA "PLÁSTICOS" EN LA CARA DELANTERA DEL CONTENEDOR</t>
  </si>
  <si>
    <t>CONTENEDOR DE BASURA 6</t>
  </si>
  <si>
    <t>- ELABORADO EN PLÁSTICO
- TAPA CON PEDAL
- CAPACIDAD MÍNIMA DE 20 LITROS
- COLOR GRIS
- IMPRESIÓN DE LAS PALABRAS "PAPEL Y CARTÓN" EN LA CARA DELANTERA DEL CONTENEDOR</t>
  </si>
  <si>
    <t>CONTENEDOR DE BASURA 7</t>
  </si>
  <si>
    <t>- ELABORADO EN PLÁSTICO
- TAPA CON PEDAL
- CAPACIDAD MÍNIMA DE 20 LITROS
- COLOR VERDE
- IMPRESIÓN DE LAS PALABRAS  "NO RECICLABLES" U "ORGÁNICOS" U "ORDINARIOS" EN LA CARA DELANTERA DEL CONTENEDOR</t>
  </si>
  <si>
    <t>CONTENEDOR DE BASURA 8</t>
  </si>
  <si>
    <t>- ELABORADO EN PLÁSTICO
- TAPA CON PEDAL
- CAPACIDAD MÍNIMA DE 20 LITROS
- COLOR ROJO
- IMPRESIÓN DE LAS PALABRAS "RIESGO BIOLÓGICO" O "RESIDUOS PELIGROSOS" EN LA CARA DELANTERA DEL&lt;BR&gt;CONTENEDOR</t>
  </si>
  <si>
    <t>CONTENEDOR DE BASURA 9</t>
  </si>
  <si>
    <t>- ELABORADO EN PLÁSTICO
- CON TAPA EN VAIVÉN
- CAPACIDAD MÍNIMA DE 50 LITROS
- COLOR AZUL
- IMPRESIÓN DE LA PALABRA "PLÁSTICOS" EN LA CARA DELANTERA DEL CONTENEDOR</t>
  </si>
  <si>
    <t>CONTENEDOR DE BASURA 10</t>
  </si>
  <si>
    <t>- ELABORADO EN PLÁSTICO
- CON TAPA EN VAIVÉN
- CAPACIDAD MÍNIMA DE 50 LITROS
- COLOR GRIS
- IMPRESIÓN DE LAS PALABRAS "PAPEL Y CARTÓN" EN LA CARA DELANTERA DEL CONTENEDOR</t>
  </si>
  <si>
    <t>CONTENEDOR DE BASURA 11</t>
  </si>
  <si>
    <t>- ELABORADO EN PLÁSTICO
- CON TAPA EN VAIVÉN
- CAPACIDAD MÍNIMA DE 50 LITROS
- COLOR VERDE
- IMPRESIÓN DE LAS PALABRAS  "NO RECICLABLES" U "ORGÁNICOS" U "ORDINARIOS" EN LA CARA DELANTERA DEL CONTENEDOR</t>
  </si>
  <si>
    <t>CONTENEDOR DE BASURA 12</t>
  </si>
  <si>
    <t>- ELABORADO EN PLÁSTICO
- CON TAPA EN VAIVÉN
- CAPACIDAD MÍNIMA DE 50 LITROS
- COLOR ROJO
- IMPRESIÓN DE LAS PALABRAS "RIESGO BIOLÓGICO" O "RESIDUOS PELIGROSOS" EN LA CARA DELANTERA DEL CONTENEDOR</t>
  </si>
  <si>
    <t>CONTENEDOR DE BASURA 13</t>
  </si>
  <si>
    <t>- ELABORADO EN PLÁSTICO&lt;BR&gt;-- CON TAPA EN VAIVÉN
- CAPACIDAD MÍNIMA DE 120 LITROS
- COLOR AZUL
- IMPRESIÓN DE LA PALABRA "PLÁSTICOS" EN LA CARA DELANTERA DEL CONTENEDOR</t>
  </si>
  <si>
    <t>CONTENEDOR DE BASURA 14</t>
  </si>
  <si>
    <t>- ELABORADO EN PLÁSTICO
- CON TAPA EN VAIVÉN
- CAPACIDAD MÍNIMA DE 120 LITROS
- COLOR GRIS
- IMPRESIÓN DE LAS PALABRAS "PAPEL Y CARTÓN" EN LA CARA DELANTERA DEL CONTENEDOR</t>
  </si>
  <si>
    <t>CONTENEDOR DE BASURA 15</t>
  </si>
  <si>
    <t>- ELABORADO EN PLÁSTICO
- CON TAPA EN VAIVÉN
- CAPACIDAD MÍNIMA DE 120 LITROS
- COLOR VERDE
- IMPRESIÓN DE LAS PALABRAS "NO RECICLABLES" U "ORGÁNICOS" U "ORDINARIOS" EN LA CARA DELANTERA DEL CONTENEDOR</t>
  </si>
  <si>
    <t>CONTENEDOR DE BASURA 16</t>
  </si>
  <si>
    <t>- ELABORADO EN PLÁSTICO
- CON TAPA EN VAIVÉN
- CAPACIDAD MÍNIMA DE 120 LITROS
- COLOR ROJO
- IMPRESIÓN DE LAS PALABRAS "RIESGO BIOLÓGICO" O&lt;BR&gt;"RESIDUOS PELIGROSOS" EN LA CARA DELANTERA DEL CONTENEDOR</t>
  </si>
  <si>
    <t>CONTENEDOR DE BASURA 17</t>
  </si>
  <si>
    <t>- ELABORADO EN PLÁSTICO
- CON TAPA
- CAPACIDAD MÍNIMA DE 180 LITROS
- COLOR AZUL
- CON RUEDAS TRASERAS MACIZAS Y MANIJAS</t>
  </si>
  <si>
    <t>CONTENEDOR DE BASURA 18</t>
  </si>
  <si>
    <t>- ELABORADO EN PLÁSTICO
- CON TAPA
- CAPACIDAD MÍNIMA DE 180 LITROS
- COLOR VERDE
- CON RUEDAS TRASERAS MACIZAS Y MANIJAS</t>
  </si>
  <si>
    <t>CONTENEDOR DE BASURA 19</t>
  </si>
  <si>
    <t>- ELABORADO EN PLÁSTICO
- CON TAPA
- CAPACIDAD MÍNIMA DE 180 LITROS
- COLOR GRIS
- CON RUEDAS TRASERAS MACIZAS Y MANIJAS</t>
  </si>
  <si>
    <t>CONTENEDOR DE BASURA 20</t>
  </si>
  <si>
    <t>- ELABORADO EN PLÁSTICO
- CON TAPA
- CAPACIDAD MÍNIMA DE 240 LITROS
- COLOR AZUL
- CON RUEDAS TRASERAS MACIZAS Y MANIJAS</t>
  </si>
  <si>
    <t>CONTENEDOR DE BASURA 21</t>
  </si>
  <si>
    <t>- ELABORADO EN PLÁSTICO
- CON TAPA
- CAPACIDAD MÍNIMA DE 240 LITROS
- COLOR VERDE
- CON RUEDAS TRASERAS MACIZAS Y MANIJAS</t>
  </si>
  <si>
    <t>CONTENEDOR DE BASURA 22</t>
  </si>
  <si>
    <t>- ELABORADO EN PLÁSTICO
- CON TAPA
- CAPACIDAD MÍNIMA DE 240 LITROS
- COLOR GRIS
- CON RUEDAS TRASERAS MACIZAS Y MANIJAS</t>
  </si>
  <si>
    <t>CONTENEDOR DE BASURA 23</t>
  </si>
  <si>
    <t>- ELABORADO EN PLÁSTICO
- CON TAPA
- CAPACIDAD MÍNIMA DE 340 LITROS
- COLOR AZUL
- CON RUEDAS TRASERAS MACIZAS Y MANIJAS</t>
  </si>
  <si>
    <t>CONTENEDOR DE BASURA 24</t>
  </si>
  <si>
    <t>- ELABORADO EN PLÁSTICO
- CON TAPA
- CAPACIDAD MÍNIMA DE 340 LITROS
- COLOR VERDE
- CON RUEDAS TRASERAS MACIZAS Y MANIJAS</t>
  </si>
  <si>
    <t>CONTENEDOR DE BASURA 25</t>
  </si>
  <si>
    <t>- ELABORADO EN PLÁSTICO
- CON TAPA
- CAPACIDAD MÍNIMA DE 340 LITROS
- COLOR GRIS
- CON RUEDAS TRASERAS MACIZAS Y MANIJAS</t>
  </si>
  <si>
    <t>CONTENEDOR DE BASURA 26</t>
  </si>
  <si>
    <t>- ELABORADO EN PLÁSTICO
- CON TAPA
- CAPACIDAD MÍNIMA DE 760 LITROS
- COLOR AZUL
- CON RUEDAS TRASERAS MACIZAS Y MANIJAS</t>
  </si>
  <si>
    <t>CONTENEDOR DE BASURA 27</t>
  </si>
  <si>
    <t>- ELABORADO EN PLÁSTICO
- CON TAPA
- CAPACIDAD MÍNIMA DE 760 LITROS
- COLOR VERDE
- CON RUEDAS TRASERAS MACIZAS Y MANIJAS</t>
  </si>
  <si>
    <t>CONTENEDOR DE BASURA 28</t>
  </si>
  <si>
    <t>- ELABORADO EN PLÁSTICO
- CON TAPA
- CAPACIDAD MÍNIMA DE 760 LITROS
- COLOR GRIS
- CON RUEDAS TRASERAS MACIZAS Y MANIJAS</t>
  </si>
  <si>
    <t>CONTENEDOR DE BASURA 29</t>
  </si>
  <si>
    <t>- ELABORADO EN PLÁSTICO
- CON TAPA
- CAPACIDAD MÍNIMA DE 1.000 LITROS
- COLOR GRIS
- CON RUEDAS TRASERAS MACIZAS Y MANIJAS</t>
  </si>
  <si>
    <t>CONTENEDOR DE BASURA 30</t>
  </si>
  <si>
    <t>- ELABORADO EN PLÁSTICO
- CON TAPA
- CAPACIDAD MÍNIMA DE 1.000 LITROS
- COLOR VERDE
- CON RUEDAS TRASERAS MACIZAS Y MANIJAS</t>
  </si>
  <si>
    <t>PUNTO ECOLÓGICO 1</t>
  </si>
  <si>
    <t>- BASE METÁLICA
- MÍNIMO TRES CONTENEDORES ASÍ:
- CONTENEDOR AZUL CON TAPA CON PALABRA "PLÁSTICOS" EN LA CARA FRONTAL
- CONTENEDOR VERDE CON TAPA CON PALABRAS "NO RECICLABLES" U "ORGÁNICOS" U "ORDINARIOS" EN LA CARA FRONTAL
- CONTENEDOR GRIS C</t>
  </si>
  <si>
    <t>PUNTO ECOLÓGICO 2</t>
  </si>
  <si>
    <t>PUNTO ECOLÓGICO 3</t>
  </si>
  <si>
    <t>- BASE METÁLICA CON TECHO EN MATERIAL METÁLICO
- MÍNIMO TRES CONTENEDORES ASÍ:
- CONTENEDOR AZUL CON TAPA CON PALABRA "PLÁSTICOS" EN LA CARA FRONTAL
- CONTENEDOR VERDE CON TAPA CON PALABRAS "NO RECICLABLES" U "ORGÁNICOS" U "ORDINARIOS" EN LA CARA</t>
  </si>
  <si>
    <t>PUNTO ECOLÓGICO 4</t>
  </si>
  <si>
    <t>PUNTO ECOLÓGICO 5</t>
  </si>
  <si>
    <t>PUNTO ECOLÓGICO 6</t>
  </si>
  <si>
    <t>PAPELERA 1</t>
  </si>
  <si>
    <t>- CUERPO METÁLICO ENMALLADO SIN TAPA
- CON CAPACIDAD MÍNIMA DE 10 LITROS
- DISEÑO PARA OFICINA</t>
  </si>
  <si>
    <t>PAPELERA 2</t>
  </si>
  <si>
    <t>- CUERPO PLÁSTICO
- CON MECANISMO DE PEDAL PARA ABRIR Y CERRAR TAPA
- CON CAPACIDAD MÍNIMA DE 10 LITROS
- DISEÑO PARA BAÑO</t>
  </si>
  <si>
    <t>PAPELERA 3</t>
  </si>
  <si>
    <t>- CUERPO PLÁSTICO SIN TAPA
- CON CAPACIDAD MÍNIMA DE 10 LITROS
- DISEÑO PARA BAÑO</t>
  </si>
  <si>
    <t>SEÑALES PEATONALES DE PREVENCIÓN Y ATENCIÓN 1</t>
  </si>
  <si>
    <t>- ELABORADO EN PLÁSTICO
- TIPO TIJERA, PLEGABLE
- TAMAÑO MÍNIMO DE 25 CM DE ANCHO POR 60 CM DE ALTO POR 22 CM DE LARGO.
- IMPRESIÓN EN LAS DOS CARAS CON LAS PALABRAS "CERRADO" O "ÁREA CERRADA" O "NO PASAR".
- COLOR AMARILLO</t>
  </si>
  <si>
    <t>SEÑALES PEATONALES DE PREVENCIÓN Y ATENCIÓN 2</t>
  </si>
  <si>
    <t>- ELABORADO EN PLÁSTICO
- TIPO TIJERA, PLEGABLE
- TAMAÑO MÍNIMO DE 25 CM DE ANCHO POR 60 CM DE ALTO POR 22 CM DE LARGO.
- IMPRESIÓN EN LAS DOS CARAS CON LAS PALABRAS "CUIDADO".
- COLOR AMARILLO
- ACORDES CON LA REGLAMENTACIÓN ESTABLECIDA PO</t>
  </si>
  <si>
    <t>SEÑALES PEATONALES DE PREVENCIÓN Y ATENCIÓN 3</t>
  </si>
  <si>
    <t>- ELABORADO EN PLÁSTICO
- TIPO TIJERA, PLEGABLE
- TAMAÑO MÍNIMO DE 25 CM DE ANCHO POR 60 CM DE ALTO POR 22 CM DE LARGO.
- IMPRESIÓN EN LAS DOS CARAS CON LAS PALABRAS "PISO HÚMEDO O "PISO MOJADO"".
- COLOR AMARILLO
- ACORDES CON LA REGLAMENT</t>
  </si>
  <si>
    <t>DISPENSADOR PARA PAPEL HIGIÉNICO 1</t>
  </si>
  <si>
    <t>- ELABORADO EN PLÁSTICO ABS BLANCO
- PARA ROLLO DE 250 METROS Y 400 METROS
- CON VISOR PARA VER EL ESTADO DEL ROLLO
- CON CERRADURA Y LLAVE
- INCLUYE LOS ELEMENTOS NECESARIOS PARA REALIZAR LA INSTALACIÓN EN PARED&lt;BR&gt;-INCLUYE EL COSTO DE INSTAL</t>
  </si>
  <si>
    <t>DISPENSADOR PARA PAPEL HIGIÉNICO 2</t>
  </si>
  <si>
    <t>- ELABORADO EN ACERO INOXIDABLE
- PARA ROLLO DE 250 METROS Y 400 METROS
- CON VISOR PARA VER EL ESTADO DEL ROLLO
- CON CERRADURA Y LLAVE
- INCLUYE LOS ELEMENTOS NECESARIOS PARA REALIZAR LA INSTALACIÓN EN PARED&lt;BR&gt;-INCLUYE EL COSTO DE INSTALACI</t>
  </si>
  <si>
    <t>DISPENSADOR DE TOALLAS DE MANOS 1</t>
  </si>
  <si>
    <t xml:space="preserve">- ELABORADO EN PLÁSTICO ABS
- PARA TOALLAS DE PAPEL EN ROLLO DE 150 METROS Y 250 METROS
- CON MECANISMO ACCIONADOR DE PALANCA, PERILLA GIRATORIA O PARA HALAR CON LA MANO.
- CON CUCHILLA SERRADA PARA CORTAR LA TOALLA DE MANOS
- CON CERRADURA Y </t>
  </si>
  <si>
    <t>DISPENSADOR DE TOALLAS DE MANOS 2</t>
  </si>
  <si>
    <t>- ELABORADO EN PLÁSTICO ABS
- PARA TOALLAS DE PAPEL INTERDOBLADAS CON CAPACIDAD MÍNIMA DE 300 TOALLAS
- CON MECANISMO PARA HALAR CON LA MANO.
- CON CERRADURA Y LLAVE
- INCLUYE LOS ELEMENTOS NECESARIOS PARA REALIZAR LA INSTALACIÓN EN PARED&lt;BR&gt;-</t>
  </si>
  <si>
    <t>DISPENSADOR DE TOALLAS DE MANOS 3</t>
  </si>
  <si>
    <t>- ELABORADO EN ACERO INOXIDABLE
- PARA TOALLAS DE PAPEL INTERDOBLADAS CON CAPACIDAD MÍNIMA DE 300 TOALLAS
- CON MECANISMO PARA HALAR CON LA MANO.
- CON CERRADURA Y LLAVE
- INCLUYE LOS ELEMENTOS NECESARIOS PARA REALIZAR LA INSTALACIÓN EN PARED&lt;</t>
  </si>
  <si>
    <t>DISPENSADOR DE JABÓN LÍQUIDO 1</t>
  </si>
  <si>
    <t>- ELABORADO EN PLÁSTICO ABS BLANCO
- CON VÁLVULA MANUAL ANTICORROSIVA.
- USO HABILITADO PARA CUALQUIER JABÓN LÍQUIDO CON CAPACIDAD MÍNIMA DE 800 CC
- CON CERRADURA Y LLAVE
- INCLUYE LOS ELEMENTOS NECESARIOS PARA REALIZAR LA INSTALACIÓN EN PARE</t>
  </si>
  <si>
    <t>DISPENSADOR DE JABÓN LÍQUIDO 2</t>
  </si>
  <si>
    <t>- ELABORADO EN PLÁSTICO ABS BLANCO
- CON SENSOR PARA SUMINISTRO DE JABÓN
- USO HABILITADO PARA CUALQUIER JABÓN LÍQUIDO CON CAPACIDAD MÍNIMA DE 800 CC
- CON CERRADURA Y LLAVE
- INCLUYE LOS ELEMENTOS NECESARIOS PARA REALIZAR LA INSTALACIÓN EN PA</t>
  </si>
  <si>
    <t>DISPENSADOR DE JABÓN LÍQUIDO 3</t>
  </si>
  <si>
    <t>- ELABORADO EN ACERO INOXIDABLE
- CON VÁLVULA MANUAL ANTICORROSIVA.
- USO HABILITADO PARA CUALQUIER JABÓN LÍQUIDO CON CAPACIDAD MÍNIMA DE 800 CC
- CON CERRADURA Y LLAVE
- INCLUYE LOS ELEMENTOS NECESARIOS PARA REALIZAR LA INSTALACIÓN EN PARED&lt;B</t>
  </si>
  <si>
    <t>DISPENSADOR DE JABÓN LÍQUIDO 4</t>
  </si>
  <si>
    <t>- ELABORADO EN ACERO INOXIDABLE
- CON SENSOR PARA SUMINISTRO DE JABÓN
- USO HABILITADO PARA CUALQUIER JABÓN LÍQUIDO CON CAPACIDAD MÍNIMA DE 800 CC
- CON CERRADURA Y LLAVE
- INCLUYE LOS ELEMENTOS NECESARIOS PARA REALIZAR LA INSTALACIÓN EN PARED</t>
  </si>
  <si>
    <t>DISPENSADOR PARA AMBIENTADOR</t>
  </si>
  <si>
    <t xml:space="preserve"> - ELABORADO EN PLÁSTICO ABS BLANCO&lt;BR&gt; - CON DISPERSIÓN PROGRAMABLE DE LÍQUIDO AMBIENTADOR&lt;BR&gt; - CAPACIDAD MÍNIMA DE 250 ML
- INCLUYE LOS ELEMENTOS NECESARIOS PARA REALIZAR LA INSTALACIÓN EN PARED
- INCLUYE AEROSOL PARA RECARGA MENSUAL&lt;BR&gt;-INCLUYE EL COSTO DE INSTALACIÓN</t>
  </si>
  <si>
    <t>DISPENSADOR GOTEO POR GRAVEDAD Y RECARGA</t>
  </si>
  <si>
    <t>- ELABORADO EN PVC BLANCO
- GOTEO PROGRAMABLE PARA DESODORIZAR SANITARIOS Y ORINALES
- INCLUYE MANGUERA PLÁSTICA DE GOTEO
- INCLUYE LOS ELEMENTOS NECESARIOS PARA REALIZAR LA INSTALACIÓN EN PARED&lt;BR&gt;'- INCLUYE LÍQUIDO PARA RECARGA MENSUAL CON AGEN</t>
  </si>
  <si>
    <t>DISPENSADOR DE AGUA</t>
  </si>
  <si>
    <t>- DISPENSADOR DE AGUA FRÍA Y CALIENTE
- SISTEMA DE FILTRACIÓN MULTINIVEL
- USO DE GAS REFRIGERANTE SEGURO PARA LA CAPA DE OZONO&lt;BR&gt;&lt;BR&gt;</t>
  </si>
  <si>
    <t>DISPENSADOR DE AGUA CON BOTELLÓN</t>
  </si>
  <si>
    <t>- DISPENSADOR DE AGUA FRÍA Y CALIENTE
- USO DE GAS REFRIGERANTE SEGURO PARA LA CAPA DE OZONO&lt;BR&gt;</t>
  </si>
  <si>
    <t>GRECA PARA TINTOS 1</t>
  </si>
  <si>
    <t>- ELÉCTRICA DE 110 V
- CUERPO ELABORADA EN LÁMINA DE ACERO INOXIDABLE DE CALIBRE 24 COMO MÍNIMO
- RESISTENCIAS ELABORADAS EN COBRE
- TERMINALES ELABORADAS EN COBRE REMPLAZABLES CON SOLDADURA
- MÍNIMO DOS SERVICIOS
- CON SU RESPECTIVO FILTRO</t>
  </si>
  <si>
    <t>GRECA PARA TINTOS 2</t>
  </si>
  <si>
    <t>- ELÉCTRICA DE 110 V
- CUERPO ELABORADA EN LÁMINA DE ACERO INOXIDABLE DE CALIBRE 24 COMO MÍNIMO, GRADO ALIMENTO
- RESISTENCIAS ELABORADAS EN COBRE
- TERMINALES ELABORADAS EN COBRE REMPLAZABLES SIN SOLDADURA
- MÍNIMO 2 SERVICIOS&lt;BR&gt; -CON SU RES</t>
  </si>
  <si>
    <t>GRECA PARA TINTOS 3</t>
  </si>
  <si>
    <t>- ELÉCTRICA DE 110 V
- CUERPO ELABORADA EN LÁMINA DE ACERO INOXIDABLE DE CALIBRE 24 COMO MÍNIMO, GRADO ALIMENTO
- RESISTENCIAS ELABORADAS EN COBRE
- TERMINALES ELABORADAS EN COBRE REMPLAZABLES SIN SOLDADURA
- MÍNIMO DOS SERVICIOS&lt;BR&gt; -CON SU R</t>
  </si>
  <si>
    <t>HORNO MICROONDAS</t>
  </si>
  <si>
    <t>- POTENCIA MÍNIMA DE 900 W
- TAMAÑO MÍNIMO DE 30 CM DE ANCHO POR 25 CM DE ALTO POR 35 CM DE PROFUNDIDAD.
- CON BANDERA GIRATORIA DE CRISTAL TEMPLADO
- CON PROGRAMAS AUTOMÁTICOS</t>
  </si>
  <si>
    <t>HORNO MICROONDAS DE TIPO INDUSTRIAL</t>
  </si>
  <si>
    <t>- POTENCIA MÍNIMA DE 1000 W
- TAMAÑO MÍNIMO DE 30 CM DE ANCHO POR 30 CM DE ALTO POR 40 CM DE PROFUNDIDAD.
- DESCONGELAMIENTO AUTOMÁTICO
- CON PROGRAMAS AUTOMÁTICOS</t>
  </si>
  <si>
    <t>ESTUFA 1</t>
  </si>
  <si>
    <t>- DE DOS PUESTOS
- LÁMINA INOXIDABLE
- ELÉCTRICA
- CON PERILLA PARA GRADUAR MÍNIMO 3 NIVELES DE CALOR</t>
  </si>
  <si>
    <t>ESTUFA 2</t>
  </si>
  <si>
    <t xml:space="preserve"> - DE DOS PUESTOS
- LÁMINA INOXIDABLE
- A GAS
- CON PERILLA Y QUEMADOR PARA GRADUAR LA LLAMA
- CON PARRILLA</t>
  </si>
  <si>
    <t>EXTENSIÓN ELÉCTRICA 1</t>
  </si>
  <si>
    <t>- DE MÍNIMO 25 METROS DE LONGITUD 
- TIPO INDUSTRIAL
- RECUBIERTA EN PLÁSTICO PVC
- CON CLAVIJAS</t>
  </si>
  <si>
    <t>EXTENSIÓN ELÉCTRICA 2</t>
  </si>
  <si>
    <t>- DE MÍNIMO 30 METROS DE LONGITUD
- RECUBIERTA EN PLÁSTICO PVC
- CON CLAVIJAS
- TIPO INDUSTRIAL</t>
  </si>
  <si>
    <t>ASPIRADORA 1</t>
  </si>
  <si>
    <t>- DE USO INDUSTRIAL PARA ASPIRADO EN SECO Y HÚMEDO
- MOTOR CON POTENCIA 1200 W Y 1400 W
- CAPACIDAD ENTRE 15 Y 20 LITROS
- CABLE DE POTENCIA CON LONGITUD MÍNIMA DE 5M
- ACCESORIOS MÍNIMOS: MANGUERA PUNTERA, 2 TUBOS PARA EXTENSIÓN, CEPILLOS PAR</t>
  </si>
  <si>
    <t>ASPIRADORA 2</t>
  </si>
  <si>
    <t>- DE USO INDUSTRIAL PARA ASPIRADO EN SECO Y HÚMEDO
- MOTOR CON POTENCIA ENTRE 1200 W Y 1400 W
- CAPACIDAD ENTRE 45 Y 55 LITROS
- CABLE DE POTENCIA CON LONGITUD MÍNIMA DE 5M
- ACCESORIOS MÍNIMOS: MANGUERA PUNTERA, 2 TUBOS PARA EXTENSIÓN, CEPILL</t>
  </si>
  <si>
    <t>LAVABRILLADORA DE PISOS 1</t>
  </si>
  <si>
    <t>- DE USO INDUSTRIAL
- MOTORES CON POTENCIA MÍNIMA DE 1,5 HP Y VELOCIDAD MÍNIMA DE 175 RPM.
- CON MANIJAS DOBLES
- CON INTERRUPTOR DE APAGADO DE SEGURIDAD
- DIÁMETRO MÍNIMO DE 16"
- CABLE DE POTENCIA CON LONGITUD MÍNIMA DE 8M
- ACCESORIOS</t>
  </si>
  <si>
    <t xml:space="preserve">UNIDAD </t>
  </si>
  <si>
    <t>LAVABRILLADORA DE PISOS 2</t>
  </si>
  <si>
    <t>- DE USO INDUSTRIAL
- MOTORES CON POTENCIA MÍNIMA DE 1,5 HP Y VELOCIDAD MÍNIMA DE 175 RPM.
- CON MANIJAS DOBLES
- CON INTERRUPTOR DE APAGADO DE SEGURIDAD
- DIÁMETRO MÍNIMO DE 20"
- CABLE DE POTENCIA CON LONGITUD MÍNIMA DE 8M
- ACCESORIOS</t>
  </si>
  <si>
    <t>BRILLADORA DE ALTA REVOLUCIÓN</t>
  </si>
  <si>
    <t>- DE USO INDUSTRIAL
- MOTORES CON POTENCIA MÍNIMA DE 1,5 HP Y VELOCIDAD MÍNIMA DE 1500 RPM.
- CON MANIJAS DOBLES
- CON INTERRUPTOR DE APAGADO DE SEGURIDAD
- DIÁMETRO MÍNIMO DE 20"
- CABLE DE POTENCIA CON LONGITUD MÍNIMA DE 8M
- ACCESORIO</t>
  </si>
  <si>
    <t>LAVADORA DE ALFOMBRAS Y TAPETES 1</t>
  </si>
  <si>
    <t xml:space="preserve"> - MOTOR CON POTENCIA DE MÍNIMO 1100 W Y VELOCIDAD MÍNIMA DE 175 REVOLUCIONES POR MINUTO.
- CAPACIDAD MÍNIMA DE 5 LITROS
- CABLE DE POTENCIA CON LONGITUD MÍNIMA DE 8M
- PARA LAVAR EN SECO O A VAPOR
- DIÁMETRO MÍNIMO DE 16"</t>
  </si>
  <si>
    <t>LAVADORA DE ALFOMBRAS Y TAPETES 2</t>
  </si>
  <si>
    <t>- DE INYECCIÓN Y EXTRACCIÓN CON DOS MOTORES, CADA UNO CON UNA POTENCIA ENTRE 1200 W Y 1400 W.
- CAPACIDAD MÍNIMA DE 30 LITROS
- CABLE DE POTENCIA CON LONGITUD MÍNIMA DE 8M
- DIÁMETRO MÍNIMO DE 20"</t>
  </si>
  <si>
    <t>HIDROLAVADORA</t>
  </si>
  <si>
    <t xml:space="preserve"> - MOTOR ELÉCTRICO Y POTENCIA DE MÍNIMO 2.2 KW - 1.450 RPM Y ENTRE 2.5 HP Y 3.5 HP.&lt;BR&gt; - PRESIÓN DE SALIDA DE AGUA ENTRE 1500 PSI Y 1900 PSI.&lt;BR&gt; - CON RUEDAS</t>
  </si>
  <si>
    <t>SOPLADORA DE HOJAS</t>
  </si>
  <si>
    <t xml:space="preserve"> - POTENCIADO POR MOTOR A GASOLINA O ELÉCTRICO INALÁMBRICO&lt;BR&gt; - CAUDAL MÍNIMO DE 380 CFM / 645M3/H&lt;BR&gt; - AUTONOMÍA MÍNIMA DE 30 MINUTOS&lt;BR&gt; - INTENSIDAD MÁXIMA DE SONIDO DE 100DB&lt;BR&gt; - INCLUYE COMBUSTIBLE PARA SU FUNCIONAMIENTO (MÁXIMO 3 GALONES)</t>
  </si>
  <si>
    <t>SONDA PARA INODORO</t>
  </si>
  <si>
    <t>-SONDA DE MÍNIMO 3''&lt;BR&gt;-CUBIERTA DE VINILO PARA PROTEGER LA PORCELANA.
- CABLE DE 1/2" (12,7 MM) CON NÚCLEO INTERNO RECUBIERTO POR COMPRESIÓN, RESISTENTE AL RETORCIMIENTO.&lt;BR&gt;-MANGOS GRANDES Y DE DISEÑO ERGONÓMICO.&lt;BR&gt;-FUNCIONAL EN INODOROS AHORRADORE</t>
  </si>
  <si>
    <t>GIRADOR MANUAL</t>
  </si>
  <si>
    <t xml:space="preserve">-PARA DESTAPAR DESAGÜES ENTRE 1/2" A 1 1/2".&lt;BR&gt;-COLLAR ANTIDESLIZANTE QUE AGARRA Y SUELTA EL CABLE&lt;BR&gt;-CABLE DE NÚCLEO HUECO DE MPINIMO 5/16" × 25 PIES (7,6 M) CON BARRENA DE CABEZA DE BULBO.&lt;BR&gt;-TAMBOR ROTATIVO DE PLÁSTICO MOLDEADO&lt;BR&gt;-DISEÑO DE TAMBOR </t>
  </si>
  <si>
    <t>SONDA PARA FREGADEROS</t>
  </si>
  <si>
    <t>SONDA ELÉCTRICA PARA DESAGÜES DE 3/4 (20 MM) A 2-1/2 (64 MM)&lt;BR&gt;-EL EQUIPO PROPULSOR DE VELOCIDAD VARIABLE GIRA EL CABLE A 0-600 RPM.&lt;BR&gt;-CAPACIDAD DEL TAMBOR: 50 PIES (15 M) DE 5?16" (8 MM) O 35 PIES (11 M) DE 3?8" (10 MM).&lt;BR&gt;-EL NÚCLEO INTERIOR REVESTIDO DE VINILO IMPIDE QUE SE OXIDE POR CONTACTO CON EL RESORTE.</t>
  </si>
  <si>
    <t>COMPRESORES DE PINTURA CON PISTOLA</t>
  </si>
  <si>
    <t>-CON POTENCIA DESDE 93W A  1500W&lt;BR&gt;-TANQUE DE AIRE CON CAPACIDAD DESDE 0,3 L HASTA 24 L.&lt;BR&gt;-REPARTO DE AIRE A VELOCIDADES DESDE 10,5 LITROS/MINUTO A 220 LITROS/MINUTO.&lt;BR&gt;-PRESIÓN MÁXIMA DE 0,4 A 8 BARES.&lt;BR&gt;-IDEALES PARA: AUTOMOCIÓN, BELLAS ARTES, BRON</t>
  </si>
  <si>
    <t>CORTADORA DE BALDOSA</t>
  </si>
  <si>
    <t>-MOTOR MONOFÁSICO&lt;BR&gt;-INCLUIDO DISCO DE DIAMANTE DE 180MM CON PROTECTOR TERMICO DE SEGURIDAD&lt;BR&gt;-REFRIGERACIÓN DEL DISCO POR INMERSIÓN&lt;BR&gt;-CABLE ELÉCTRICO DE MÍNIMO 1.5 M&lt;BR&gt;-TOPE LATERAL PARA CORTES REPETITIVOS&lt;BR&gt;-GUIA PARA CORTES CON REGULACIÓN DE 0º A</t>
  </si>
  <si>
    <t xml:space="preserve">CORTADORA DE CESPED </t>
  </si>
  <si>
    <t>-CUENTA CON UNA CUCHILLA DE 32 A 38 CM.&lt;BR&gt;-CHASIS DE ACERO CON RECOLECTOR O SALIDA LATERAL.&lt;BR&gt;-RUEDAS DE 135 MM&lt;BR&gt;-CON  POTENCIA ENTRE 5 HP A 25 HP&lt;BR&gt;-ANCHO DE CORTE DE 18 A 183 CM.&lt;BR&gt;-PESO ENTRE 10 KG Y 13,5 KG&lt;BR&gt;-TIENE MANILLA DE SEGURIDAD&lt;BR&gt;-INC</t>
  </si>
  <si>
    <t>PULIDORAS</t>
  </si>
  <si>
    <t>-CON POTENCIA DESDE 120W A 3000W&lt;BR&gt;-VELOCIDAD DESDE 3.200 RPM A 11.000 RPM&lt;BR&gt;-EQUIPOS DE PESO LIVIANO.&lt;BR&gt;-EQUIPOS CON BAJA VIBRACIÓN&lt;BR&gt;-CON MANGO LATERAL.</t>
  </si>
  <si>
    <t>GUADAÑAS</t>
  </si>
  <si>
    <t xml:space="preserve"> -GUADAÑA DE EJE RÍGIDO&lt;BR&gt; - VIENE CILINDRADA CON APRÓXIMADAMENTE 30 A 51,6 CM3.&lt;BR&gt;-PESO PROMEDIO ENTRE 6,5 KG Y 7,7 KG.&lt;BR&gt;-CUCHILLA DE 80 PUNTAS&lt;BR&gt;-CAPACIDAD DEL TANQUE DE COMBUSTIBLE ENTRE 0,65 LT Y 1 LT.&lt;BR&gt;-CUENTA CON UN SISTEMA DE ARRANQUE MANUAL.&lt;BR&gt;-CUENTA CON UN SISTEMA DE IGNICIÓN ELECTRÓNICO&lt;BR&gt; - INCLUYE EL COMBUSTIBLE PARA SU FUNCIOAMIENTO (MÁXIMO 3 GALONES)</t>
  </si>
  <si>
    <t>MOTOBOMBAS</t>
  </si>
  <si>
    <t>-MOTOBOMBA ELÉCTRICA&lt;BR&gt;-FABRICADA EN HIERRO&lt;BR&gt;-CUENTA CON UNA POTENCIA DE 2 HP A 111 HP&lt;BR&gt;-VELOCIDADES DESDE 1800 RPM A 3450 RPM.&lt;BR&gt;-PESO PROMEDIO DE 30 KG.&lt;BR&gt;-LAS MEDIDAS DE SUCCIÓN POR DESCARGA VAN DE 2 X 2 PULGADAS A 12 X 12 PULGADAS.</t>
  </si>
  <si>
    <t xml:space="preserve">Valor unitario 2021 </t>
  </si>
  <si>
    <t>Valor unitario 2022</t>
  </si>
  <si>
    <t>Incremento SMMLV 10,07 %</t>
  </si>
  <si>
    <t>Dias laborados ENERO</t>
  </si>
  <si>
    <t>Dias laborados FEBRERO</t>
  </si>
  <si>
    <t xml:space="preserve">Operario de aseo </t>
  </si>
  <si>
    <t>Operario de aseo y cafeteria</t>
  </si>
  <si>
    <t>Valor unitario</t>
  </si>
  <si>
    <t>Dias laborados</t>
  </si>
  <si>
    <t>TOTAL OPERARIO DE CAFETERIA</t>
  </si>
  <si>
    <t>TOTAL OPERARIO DE ASEO</t>
  </si>
  <si>
    <t>Ítem</t>
  </si>
  <si>
    <t>Descripción</t>
  </si>
  <si>
    <t>Unidad</t>
  </si>
  <si>
    <t>Subtotal</t>
  </si>
  <si>
    <t>AIU</t>
  </si>
  <si>
    <t>IVA/AIU</t>
  </si>
  <si>
    <t>Precio unitario AIU e IVA incluido</t>
  </si>
  <si>
    <t>JABÓN PARA LOZA 3 PRESENTACIÓN: CREMA, EN RECIPIENTE PLÁSTICO DE MÍNIMO 900 GR</t>
  </si>
  <si>
    <t>UN</t>
  </si>
  <si>
    <t>JABÓN EN BARRA PRESENTACIÓN: BARRA, UNIDAD CON PESO MÍNIMO DE 250 GR EN
ENVOLTURA INDIVIDUAL</t>
  </si>
  <si>
    <t>JABÓN ABRASIVO PRESENTACIÓN: EN POLVO, EN TARRO DE MÍNIMO 500 GR</t>
  </si>
  <si>
    <t>JABÓN DE DISPENSADOR PARA MANOS 3 PRESENTACIÓN: LÍQUIDO, EN RECIPIENTE PLÁSTICO CON CAPACIDAD MÍNIMA DE 3.785 CC</t>
  </si>
  <si>
    <t>GEL ANTIBACTERIAL PARA MANOS PRESENTACIÓN: GEL, EN RECIPIENTE PLÁSTICO CON CAPACIDAD MÍNIMA DE 3.785 CC</t>
  </si>
  <si>
    <t xml:space="preserve">LIMPIADOR MULTIUSOS 1 PRESENTACIÓN: LÍQUIDO, EN RECIPIENTE PLÁSTICO CON CAPACIDAD MÍNIMA DE 3.785 CC </t>
  </si>
  <si>
    <t>LÍQUIDO DESENGRASANTE PRESENTACIÓN: LÍQUIDO, EN RECIPIENTE PLÁSTICO CON CAPACIDAD MÍNIMA DE 3.785 CC</t>
  </si>
  <si>
    <t>LÍQUIDO PARA LIMPIAR VIDRIOS 1 PRESENTACIÓN: LÍQUIDO, EN RECIPIENTE PLÁSTICO CON CAPACIDAD MÍNIMA DE 3.785 CC</t>
  </si>
  <si>
    <t>BLANQUEADOR O HIPOCLORITO 1 PRESENTACIÓN: LÍQUIDO, EN RECIPIENTE PLÁSTICO CON CAPACIDAD
MÍNIMA DE 3.785 CC</t>
  </si>
  <si>
    <t>ALCOHOL INDUSTRIAL 1 PRESENTACIÓN: LÍQUIDO, EN RECIPIENTE PLÁSTICO CON CAPACIDAD MÍNIMA DE 3.785 CC</t>
  </si>
  <si>
    <t>CHAMPÚ PARA ALFOMBRAS Y TAPIZADOS 1 PRESENTACIÓN: LÍQUIDO, EN RECIPIENTE PLÁSTICO CON CAPACIDAD
MÍNIMA DE 3.785 CC</t>
  </si>
  <si>
    <t>REMOVEDOR DE CERA PRESENTACIÓN: LÍQUIDO, EN RECIPIENTE PLÁSTICO CON CAPACIDAD MÍNIMA DE 3.785 CC</t>
  </si>
  <si>
    <t>JABÓN NEUTRO PARA PISOS  PRESENTACIÓN: LÍQUIDO, EN RECIPIENTE
PLÁSTICO CON CAPACIDAD MÍNIMA DE 3.785 CC</t>
  </si>
  <si>
    <t>AMBIENTADOR 1 PRESENTACIÓN: LÍQUIDO, EN RECIPIENTE PLÁSTICO CON CAPACIDAD
MÍNIMA DE 3.785 CC</t>
  </si>
  <si>
    <t>LIMPIONES 1 PRESENTACIÓN: - EN TELA DE TOALLA FILETEADA
- COLOR BLANCO SIN ESTAMPADO
- TAMAÑO MÍNIMO DE 45CM DE LARGO POR 45CM DE ANCHO.</t>
  </si>
  <si>
    <t>LIMPIONES 4 PRESENTACIÓN: - EN TELA FILETEADA
- COLOR BLANCO SIN ESTAMPADO
-TAMAÑO MÍNIMO DE 100 CM DE LARGO POR 70 CM DE ANCHO</t>
  </si>
  <si>
    <t>PAÑO ABSORBENTE MULTIUSOS 2 PRESENTACIÓN: - MATERIAL QUE NO LIBERA MOTAS O PELUSAS
- INTERFOLIDADO
- REUTILIZABLE
- TAMAÑO MÍNIMO DE 18 CM DE LARGO POR 20 CM DE ANCHO</t>
  </si>
  <si>
    <t>ESPONJILLA 1 PRESENTACIÓN: - ESPUMA ENMALLADA
- TAMAÑO MÍNIMO DE 7 CM DE LARGO POR 10 CM DE ANCHO</t>
  </si>
  <si>
    <t>ESPONJILLA 3 PRESENTACIÓN: - ABRASIVA
- TAMAÑO MÍNIMO DE 9 CM DE LARGO POR 12 CM DE ANCHO</t>
  </si>
  <si>
    <t>ESCOBA 3 PRESENTACIÓN: - CERDAS SUAVES ELABORADAS CON PET CALIBRE ENTRE 0,3 Y 0,4 MM.
- ÁREA DE BARRIDO MÍNIMA DE 35 CM DE LARGO POR 8 CM DE ANCHO POR 10 CM DE ALTO
- MATERIAL DE BASE EN PLÁSTICO CON ACOPLE TIPO ROSCA</t>
  </si>
  <si>
    <t>ESCOBA 4 PRESENTACIÓN: - CERDAS DURAS ELABORADAS CON PET CALIBRE ENTRE 0,4 Y 0,6 MM.
- ÁREA DE BARRIDO MÍNIMA DE 35 CM DE LARGO POR 8 CM DE ANCHO POR 10 CM DE ALTO
- MATERIAL DE BASE EN PLÁSTICO CON ACOPLE TIPO ROSCA</t>
  </si>
  <si>
    <t>CEPILLOS 1 PRESENTACIÓN: - TIPO PLANCHA, CON MANGO DE PLÁSTICO
- CUERPO ELABORADO EN PLÁSTICO
- CERDAS DURAS EN FIBRA PLÁSTICA
- TAMAÑO MÍNIMO DE 15 CM DE LARGO POR 5CM DE ANCHO POR 6 CM DE ALTO.</t>
  </si>
  <si>
    <t>TRAPERO 3 PRESENTACIÓN: - ELABORADO CON HILAZA DE ALGODÓN NATURAL
- MECHA CON PESO MÍNIMO DE 450 GR Y EXTENSIÓN MÍNIMA DE 32 CM DE LARGO
- MATERIAL DE BASE EN PLÁSTICO CON ACOPLE TIPO ROSCA</t>
  </si>
  <si>
    <t>MANGO METÁLICO TRAPERO 1 PRESENTACIÓN: - EXTENSIÓN MÍNIMA DE 140 CM
- ACOPLE PLÁSTICO O ROSCA PARA PALOS DE ESCOBA</t>
  </si>
  <si>
    <t>CEPILLO PARA SANITARIO (CHURRUSCO) PRESENTACIÓN: - CERDAS DURAS ELABORADAS EN FIBRAS PLÁSTICAS
- EXTENSIÓN MÍNIMA DE LAS CERDAS ES DE 2,5 CM
- BASE Y MANGO ELABORADOS EN PLÁSTICO
- MANGO CON LONGITUD MÍNIMA DE 33 CM</t>
  </si>
  <si>
    <t>PADS 1 PRESENTACIÓN: - PARA BRILLO
- DIÁMETRO MÍNIMO DE 16 PULGADAS
- ROJO O BLANCO</t>
  </si>
  <si>
    <t>PADS 2 PRESENTACIÓN: - PARA REMOCIÓN
- DIÁMETRO MÍNIMO DE 16 PULGADAS
- CAFÉ O NEGRO</t>
  </si>
  <si>
    <t>BONETH 1 PRESENTACIÓN: - DIÁMETRO MÍNIMO DE 16 PULGADAS
- ELABORADO EN HILAZA DE ALGODÓN</t>
  </si>
  <si>
    <t>BOLSAS PLÁSTICA 1 PRESENTACIÓN: - ELABORADA EN POLIETILENO DE BAJA DENSIDAD
- DE COLOR NEGRO
- CALIBRE DE MÍNIMO 1
- TAMAÑO DE 40 CM DE ANCHO POR 55 CM DE LARGO, PAQUETE DE MÍNIMO 6</t>
  </si>
  <si>
    <t>BOLSAS PLÁSTICA 11 PRESENTACIÓN: - ELABORADA EN POLIETILENO DE BAJA DENSIDAD
- DE COLOR ROJO
- CALIBRE DE MÍNIMO 2
- TAMAÑO DE 60 CM DE ANCHO POR 70 CM DE LARGO
- CON IMPRESIÓN DE AVISO DE RIESGO BIOLÓGICO, PAQUETE DE MÍNIMO 6</t>
  </si>
  <si>
    <t>BOLSAS PLÁSTICA 15 PRESENTACIÓN: - ELABORADA EN POLIETILENO DE BAJA DENSIDAD
- DE COLOR NEGRO
- CALIBRE DE MÍNIMO 2
- TAMAÑO DE 70 CM DE ANCHO POR 90 CM DE LARGO, PAQUETE DE MÍNIMO 6</t>
  </si>
  <si>
    <t>BOLSAS PLÁSTICA 17 PRESENTACIÓN: - ELABORADA EN POLIETILENO DE BAJA DENSIDAD
- DE COLOR BLANCO
- CALIBRE DE MÍNIMO 2
- TAMAÑO DE 70 CM DE ANCHO POR 90 CM DE LARGO, PAQUETE DE MÍNIMO 6</t>
  </si>
  <si>
    <t>BOLSAS PLÁSTICA 22 PRESENTACIÓN: - ELABORADA EN POLIETILENO DE BAJA DENSIDAD
- DE COLOR NEGRO
- CALIBRE DE MÍNIMO 3
- TAMAÑO DE 80 CM DE ANCHO POR 110 CM DE LARGO, PAQUETE DE MÍNIMO 6</t>
  </si>
  <si>
    <t>BOLSAS PLÁSTICA 24 PRESENTACIÓN: - ELABORADA EN POLIETILENO DE BAJA DENSIDAD
- DE COLOR BLANCO
-CALIBRE DE MÍNIMO 3
- TAMAÑO DE 80 CM DE ANCHO POR 110 CM DE LARGO, PAQUETE DE MÍNIMO 6</t>
  </si>
  <si>
    <t>GUANTES 1 PRESENTACIÓN: - TIPO DOMÉSTICO
- ELABORADOS EN LÁTEX
- CALIBRE MÍNIMO DE 18
- TALLAS 7 A 9
- COLOR AMARILLO, PAR</t>
  </si>
  <si>
    <t>GUANTES 4 PRESENTACIÓN: - TIPO DOMÉSTICO
- ELABORADOS EN LÁTEX
- CALIBRE MÍNIMO DE 25
- TALLAS 7 A 9
- COLOR ROJO, PAR</t>
  </si>
  <si>
    <t>GUANTES 5 PRESENTACIÓN: - TIPO INDUSTRIAL
- ELABORADOS EN LÁTEX
- CALIBRE MÍNIMO DE 35
- TALLAS 7 A 9
- COLOR NEGRO, PAR</t>
  </si>
  <si>
    <t>GUANTES 6 PRESENTACIÓN: - ELABORADOS EN LÁTEX DESECHABLE (TIPO CIRUGÍA)
- EMPOVALDOS
- TALLAS XS-XXL,  CAJA DE MÍNIMO 100 UNIDADES</t>
  </si>
  <si>
    <t>TAPABOCAS 2 PRESENTACIÓN: - ELABORADO EN TELA NO TEJIDA DE POLIPROPILENO Y POLIÉSTER
- DESECHABLE
- CON TIRAS ELÁSTICAS
- CON SOPORTE NASAL, CAJA DE MÍNIMO 50 UNIDADES</t>
  </si>
  <si>
    <t>PAPEL HIGIÉNICO 1 PRESENTACIÓN:  - ROLLO CON LONGITUD MÍNIMA DE 30 METROS
 - DOBLE HOJA BLANCA
 - SIN FRAGANCIA,  ROLLO</t>
  </si>
  <si>
    <t>PAPEL HIGIÉNICO 3 PRESENTACIÓN: - ROLLO CON LONGITUD MÍNIMA DE 250 METROS
- DOBLE HOJA BLANCA
- SIN FRAGANCIA,  ROLLO</t>
  </si>
  <si>
    <t>TOALLAS PARA MANOS 6 PRESENTACIÓN: - TOALLAS INTERDOBLADAS, PAQUETE CON MÍNIMO 150 UNIDADES
- DOBLE HOJA CON UN TAMAÑO MÍNIMO DE 20 CM DE LARGO POR 15 CM DE ANCHO
 - HOJA COLOR NATURAL</t>
  </si>
  <si>
    <t>VASOS 2 PRESENTACIÓN:  - ELABORADO EN CARTÓN 97% BIODEGRADABLE
- CAPACIDAD MÍNIMA DE 4 OZ, PAQUETE DE MÍNIMO 50 UNIDADES</t>
  </si>
  <si>
    <t>VASOS 3 PRESENTACIÓN:  - ELABORADO EN CARTÓN 97% BIODEGRADABLE
 - CAPACIDAD MÍNIMA DE 6 OZ, PAQUETE DE MÍNIMO 50</t>
  </si>
  <si>
    <t>VASOS 4 PRESENTACIÓN:  - ELABORADO EN CARTÓN 97% BIODEGRADABLE
- CAPACIDAD MÍNIMA DE 9 OZ,  PAQUETE DE MÍNIMO 50 UNIDADES</t>
  </si>
  <si>
    <t>MEZCLADOR 1 PRESENTACIÓN: - ELABORADOS EN PLÁSTICO
- CALIBRE MÍNIMO DE 2
- LONGITUD MÍNIMA DE 11 CM
- COLOR ROJO, CAFÉ O BLANCO
- EMPAQUE INDIVIDUAL,  PAQUETE DE MÍNIMO 500</t>
  </si>
  <si>
    <t>SERVILLETA PAPEL PRESENTACIÓN: - TIPO CAFETERÍA
 - DOBE HOJA
- COLOR BLANCO
- DIMENSIONES MÍNIMAS DE 25 CM DE LARGO Y 15 CM DE ANCHO,  PAQUETE DE MÍNIMO 100 UNIDADES</t>
  </si>
  <si>
    <t>FILTRO PARA GRECA 2 PRESENTACIÓN: - ELABORADA EN TELA
- PARA GRECA
- CAPACIDAD DE UNA 1 LIBRA</t>
  </si>
  <si>
    <t>TERMO PARA CAFÉ 2 PRESENTACIÓN:  - TÉRMICO, CON BOMBA TIPO DISPENSADOR. PORTATIL.  
 - BOMBA MANUAL PARA DISPENSAR LA BEBIDA.  
 - ACERO INOXIDABLE Y PLASTICO. 
 - AGARRADERA PLASTICA, TAPA CON EMPAQUE, BOMBA MANUAL. 
 - CAPACIDAD MÍNIMA DE 3 LITROS</t>
  </si>
  <si>
    <t>ML</t>
  </si>
  <si>
    <t>JARRA PRESENTACIÓN: - ELABORADA EN PLÁSTICO
- CAPACIDAD MÍNIMA DE 2 LITROS
- CON TAPA</t>
  </si>
  <si>
    <t>CAFÉ 1 PRESENTACIÓN: - 100% CAFÉ TOSTADO Y MOLIDO - TOSTIÓN MEDIA - PUNTAJE EN TAZA MAYOR O IGUAL A 80 PUNTOS CATACIÓN SCA.
- EMPACADA EN BOLSA DE POLIPROPILENO ALUMINIZADA RESISTENTE A LA HUMEDAD Y AL OXÍGENO.  
- DEBE CUMPLIR CON RESOLUCIÓN 333 DE 2011 SOBRE ROTULADO Y ETIQUETADO NUTRICIONAL Y LAS NORMAS QUE LA MODIFIQUEN,  LIBRA</t>
  </si>
  <si>
    <t>CREMA PARA CAFÉ PRESENTACIÓN: - NO LÁCTEA
- DEBE CUMPLIR CON RESOLUCIÓN 333 DE 2011 SOBRE ROTULADO Y ETIQUETADO NUTRICIONAL Y LAS NORMAS QUE LA MODIFIQUEN,  BOLSAS DE MÍNIMO 100 SOBRES DE MÍNIMO 4 GR</t>
  </si>
  <si>
    <t>AZÚCAR 1 PRESENTACIÓN: - BLANCA
- EMPAQUE ELABORADO EN MATERIALES ATÓXICOS
- DEBE CUMPLIR CON RESOLUCIÓN 333 DE 2011 SOBRE ROTULADO Y ETIQUETADO NUTRICIONAL Y LAS NORMAS QUE LA MODIFIQUEN,  BOLSA DE MÍNIMO 200 SOBRES O TUBIPACKS DE 5 GR</t>
  </si>
  <si>
    <t>ENDULZANTE PRESENTACIÓN: - SIN CALORÍAS
- EMPAQUE ELABORADO EN MATERIALES ATÓXICOS
- DEBE CUMPLIR CON RESOLUCIÓN 333 DE 2011 SOBRE ROTULADO Y ETIQUETADO NUTRICIONAL Y LAS NORMAS QUE LA MODIFIQUEN, CAJA DE MÍNIMO 100 SOBRES</t>
  </si>
  <si>
    <t>AROMÁTICA PRESENTACIÓN: - PARA INFUSIÓN
- CAJAS DISPONBILES EN MÍNIMO TRES (3) SABORES
- 100% NATURALES, CAJAS DE MÍNIMO 20 EN SOBRES.</t>
  </si>
  <si>
    <t>INFUSIÓN FRUTAL PRESENTACIÓN:  - PARA INFUSIÓN
 - 100% NATURALES
 - SABORES SURTIDOS,  CAJA X 20 MÍNIMO SOBRES</t>
  </si>
  <si>
    <t>BEBIDA DE PANELA PRESENTACIÓN: - BEBIDA INSTANTÁNEA GRANULADA
- CAJAS DISPONBILES EN MÍNIMO TRES (3) SABORES, CAJA DE MÍNIMO 25 SOBRES</t>
  </si>
  <si>
    <t>BRILLADOR 2 PRESENTACIÓN: - MOPA ELABORADA EN ALGODÓN
- ÁREA DE BARRIDO MÍNIMA DE 60 CM DE LARGO POR 16CM DE ANCHO
- ARMAZÓN Y MANGO METÁLICO</t>
  </si>
  <si>
    <t>REPUESTOS BRILLADOR 2 PRESENTACIÓN: - MOPA ELABORADA EN ALGODÓN
- ÁREA DE BARRIDO MÍNIMA DE 60 CM DE LARGO POR 16 CM DE ANCHO</t>
  </si>
  <si>
    <t>DESTAPADOR PARA SANITARIO (CHUPA) PRESENTACIÓN: - TIPO CAMPANA
- CHUPA ELABORADA EN CAUCHO
- DIÁMETRO MÍNIMO DE 12 CM
- MANGO ELABORADO EN PLÁSTICO O MADERA
- MANGO CON LONGITUD MÍNIMA DE 33 CM</t>
  </si>
  <si>
    <t>RECOGEDOR DE BASURA 1 PRESENTACIÓN: - ELABORADO EN PLÁSTICO
- CON BANDA DE GOMA Y DIENTAS BARRESCOBAS
- MANGO CON LONGITUD MÍNIMA DE 70 CM</t>
  </si>
  <si>
    <t>ATOMIZADORES PRESENTACIÓN: - ELABORADO EN PLÁSTICO
- REUTILIZABLE
- CAPACIDAD MÍNIMA DE 500 CC
- CON PISTOLA</t>
  </si>
  <si>
    <t>ARRENDAMIENTO:  BALDES PRESENTACIÓN: - ELABORADO EN PLÁSTICO
- CAPACIDAD DE MÍNIMA DE 10 LITROS
- CON MANIJA MÓVIL
- CON "PICO" ANTIDERRAMES
- DISPONIBLES EN COLOR AMARILLO, AZUL Y ROJO</t>
  </si>
  <si>
    <t>ARRENDAMIENTO:  VASOS 1 PRESENTACIÓN: - ELABORADO EN VIDRIO
- CILÍNDRICO
- CAPACIDAD MÍNIMA DE 9 OZ</t>
  </si>
  <si>
    <t>ARRENDAMIENTO:  TERNO PARA CAFÉ PRESENTACIÓN: JUEGO -POCILLO Y PLATO DE PORCELANA BLANCA PARA CAFÉ.
- PLATO DE MÍNIMO 13 CM DE DIÁMETRO Y POCILLO DE MÍNIMO 170 CC
- NO SE DEBE RAYAR CON EL USO DE LOS CUBIERTOS Y
DEBE SER APTA PARA USO EN HORNO MICROONDAS.</t>
  </si>
  <si>
    <t>ARRENDAMIENTO:  VAJILLA 1 PRESENTACIÓN: JUEGO - ELABORADA EN PORCELANA
- COMPUESTA DE 8 PUESTOS Y CUATRO PIEZAS POR PUESTO:
- PLATO PARA CENA (DIÁMETRO MÍNIMO DE 26 CM)
- PLATO HONDO (DIÁMETRO MÍNIMO DE 20 CM)
- PLATO AUXILIAR (DIÁMETRO MÍNIMO DE 17 CM)
- TAZA (CAPACIDAD MÍNIMA ES DE 280 CC)
- APTA PARA USO EN HORNO MICROONDAS</t>
  </si>
  <si>
    <t>ARRENDAMIENTO:  TIJERAS DE COCINA PRESENTACIÓN: - HOJAS ELABORADA EN ACERO INOXIDABLE DE MÍNIMO 20 CM DE LARGO
- MANGO DE PLÁSTICO LISO</t>
  </si>
  <si>
    <t>ARRENDAMIENTO:  JARRA PRESENTACIÓN: - ELABORADA EN VIDRIO
- CAPACIDAD MÍNIMA DE 1,5 LITROS</t>
  </si>
  <si>
    <t>ARRENDAMIENTO:  BANDEJA 1 PRESENTACIÓN: - ELABORADA EN ACERO INOXIDABLE
- SIN DISEÑO
- DIMENSIONES MÍNIMAS DE 37 CM DE LARGO POR 27 CM DE ANCHO</t>
  </si>
  <si>
    <t>ARRENDAMIENTO:  BANDEJA 2 PRESENTACIÓN: - ELABORADA EN ACERO INOXIDABLE
- SIN DISEÑO
- DIMENSIONES MÍNIMAS DE 50 CM DE LARGO POR 33 CM DE ANCHO</t>
  </si>
  <si>
    <t>ARRENDAMIENTO:  BANDEJA 3 PRESENTACIÓN: - ELABORADA EN PLÁSTICO
- SUPERFICIE ANTIDESLIZANTE
- DISEÑO SENCILLO
- DIMENSIONES MÍNIMAS DE 37CM DE LARGO POR 27 CM DE ANCHO
- COLOR BLANCO O BEIGE</t>
  </si>
  <si>
    <t>ARRENDAMIENTO:  CARRO EXPRIMIDOR DE TRAPERO 2 PRESENTACIÓN: - ELABORADO EN PLÁSTICO
- CAPACIDAD MÍNIMA DE 35 LITROS
- CON CUATRO RUEDAS Y MANIJA DE ESCURRIDOR</t>
  </si>
  <si>
    <t>ARRENDAMIENTO:  CARRO DE BEBIDAS PRESENTACIÓN: - ELABORADO EN PLÁSTICO
- MÍNIMO DOS ESTANTES PARA DISTRIBUCIÓN DE BEBIDAS
- TAMAÑO MÍNIMO DE 80 CM DE LARGO POR 47 CM DE ANCHO POR 90 CM DE ALTO</t>
  </si>
  <si>
    <t>ARRENDAMIENTO:  ESCALERA 1 PRESENTACIÓN:  - CUERPO PLÁSTICO
- ALTURA MÍNIMA DE MÍNIMO DOS PASOS.</t>
  </si>
  <si>
    <t xml:space="preserve">ARRENDAMIENTO:  ESCALERA 4 PRESENTACIÓN:  - CUERPO METÁLICO
- ALTURA MÍNIMA DE MÍNIMO SEIS PASOS. </t>
  </si>
  <si>
    <t>ARRENDAMIENTO:  ESCALERA DE TIPO INDUSTRIAL PRESENTACIÓN: CUERPO EN ALUMINIO, TIPO TIJERA
- ALTURA MÍNIMA DE 5 ESCALONES
- CON CAPACIDAD DE RESISTENCIA A UNA CARGA CONCENTRADA EN CUALQUIER PUNTO DEL ESCALÓN DE 127 KG
- CON TAPONES DE CAUCHO ANTIDESLIZANTES</t>
  </si>
  <si>
    <t>ARRENDAMIENTO:  MANGUERAS 2 PRESENTACIÓN: - LONGITUD MÍNIMA DE 30 METROS
- ELABORADA EN PVC
- CON TERMINALES ROSCADAS EN AMBOS EXTREMOS
- INCLUYE ACCESORIOS: ACOPLES Y PISTOLA</t>
  </si>
  <si>
    <t>ARRENDAMIENTO:  CONTENEDOR DE BASURA 3 PRESENTACIÓN: - ELABORADO EN PLÁSTICO
- TAPA CON PEDAL
- CAPACIDAD MÍNIMA DE 10 LITROS
- COLOR VERDE
- IMPRESIÓN DE LAS PALABRAS  "NO RECICLABLES" U "ORGÁNICOS" U "ORDINARIOS" EN LA CARA DELANTERA DEL CONTENEDOR</t>
  </si>
  <si>
    <t>ARRENDAMIENTO:  CONTENEDOR DE BASURA 5 PRESENTACIÓN: - ELABORADO EN PLÁSTICO
- TAPA CON PEDAL
- CAPACIDAD MÍNIMA DE 20 LITROS
- COLOR AZUL
- IMPRESIÓN DE LA PALABRA "PLÁSTICOS" EN LA CARA DELANTERA DEL CONTENEDOR</t>
  </si>
  <si>
    <t>ARRENDAMIENTO:  CONTENEDOR DE BASURA 6 PRESENTACIÓN: - ELABORADO EN PLÁSTICO
- TAPA CON PEDAL
- CAPACIDAD MÍNIMA DE 20 LITROS
- COLOR GRIS
- IMPRESIÓN DE LAS PALABRAS "PAPEL Y CARTÓN" EN LA CARA DELANTERA DEL CONTENEDOR</t>
  </si>
  <si>
    <t>ARRENDAMIENTO:  CONTENEDOR DE BASURA 7 PRESENTACIÓN: - ELABORADO EN PLÁSTICO
- TAPA CON PEDAL
- CAPACIDAD MÍNIMA DE 20 LITROS
- COLOR VERDE
- IMPRESIÓN DE LAS PALABRAS  "NO RECICLABLES" U "ORGÁNICOS" U "ORDINARIOS" EN LA CARA DELANTERA DEL CONTENEDOR</t>
  </si>
  <si>
    <t>ARRENDAMIENTO:  CONTENEDOR DE BASURA 8 PRESENTACIÓN: - ELABORADO EN PLÁSTICO
- TAPA CON PEDAL
- CAPACIDAD MÍNIMA DE 20 LITROS
- COLOR ROJO
- IMPRESIÓN DE LAS PALABRAS "RIESGO BIOLÓGICO" O "RESIDUOS PELIGROSOS" EN LA CARA DELANTERA DEL
CONTENEDOR</t>
  </si>
  <si>
    <t>ARRENDAMIENTO:  CONTENEDOR DE BASURA 10 PRESENTACIÓN: - ELABORADO EN PLÁSTICO
- CON TAPA EN VAIVÉN
- CAPACIDAD MÍNIMA DE 50 LITROS
- COLOR GRIS
- IMPRESIÓN DE LAS PALABRAS "PAPEL Y CARTÓN" EN LA CARA DELANTERA DEL CONTENEDOR</t>
  </si>
  <si>
    <t>ARRENDAMIENTO:  CONTENEDOR DE BASURA 14 PRESENTACIÓN: - ELABORADO EN PLÁSTICO
- CON TAPA EN VAIVÉN
- CAPACIDAD MÍNIMA DE 120 LITROS
- COLOR GRIS
- IMPRESIÓN DE LAS PALABRAS "PAPEL Y CARTÓN" EN LA CARA DELANTERA DEL CONTENEDOR</t>
  </si>
  <si>
    <t>ARRENDAMIENTO:  PUNTO ECOLÓGICO 5 PRESENTACIÓN: - BASE METÁLICA CON TECHO EN MATERIAL METÁLICO
- MÍNIMO TRES CONTENEDORES ASÍ:
- CONTENEDOR AZUL CON TAPA CON PALABRA "PLÁSTICOS" EN LA CARA FRONTAL
- CONTENEDOR VERDE CON TAPA CON PALABRAS "NO RECICLABLES" U "ORGÁNICOS" U "ORDINARIOS" EN LA CARA FRONTAL
- CONTENEDOR GRIS CON TAPA CON PALABRAS "PAPEL Y CARTÓN" EN LA CARA FRONTAL
- CAPACIDAD MÍNIMA DE 50 LITROS PARA CADA CONTENEDOR
- CONTENEDORES ELABORADOS EN PLÁSTICO</t>
  </si>
  <si>
    <t>ARRENDAMIENTO:  SEÑALES PEATONALES DE PREVENCIÓN Y ATENCIÓN 2 PRESENTACIÓN: - ELABORADO EN PLÁSTICO
- TIPO TIJERA, PLEGABLE
- TAMAÑO MÍNIMO DE 25 CM DE ANCHO POR 60 CM DE ALTO POR 22 CM DE LARGO.
- IMPRESIÓN EN LAS DOS CARAS CON LAS PALABRAS "CUIDADO".
- COLOR AMARILLO
- ACORDES CON LA REGLAMENTACIÓN ESTABLECIDA POR LA NTC 1461</t>
  </si>
  <si>
    <t>ARRENDAMIENTO:  SEÑALES PEATONALES DE PREVENCIÓN Y ATENCIÓN 3 PRESENTACIÓN: - ELABORADO EN PLÁSTICO
- TIPO TIJERA, PLEGABLE
- TAMAÑO MÍNIMO DE 25 CM DE ANCHO POR 60 CM DE ALTO POR 22 CM DE LARGO.
- IMPRESIÓN EN LAS DOS CARAS CON LAS PALABRAS "PISO HÚMEDO O "PISO MOJADO"".
- COLOR AMARILLO
- ACORDES CON LA REGLAMENTACIÓN ESTABLECIDA POR LA NTC 1461</t>
  </si>
  <si>
    <t>ARRENDAMIENTO:  DISPENSADOR PARA PAPEL HIGIÉNICO 2 PRESENTACIÓN: - ELABORADO EN ACERO INOXIDABLE
- PARA ROLLO DE 250 METROS Y 400 METROS
- CON VISOR PARA VER EL ESTADO DEL ROLLO
- CON CERRADURA Y LLAVE
- INCLUYE LOS ELEMENTOS NECESARIOS PARA REALIZAR LA INSTALACIÓN EN PARED
-INCLUYE EL COSTO DE INSTALACIÓN.</t>
  </si>
  <si>
    <t>ARRENDAMIENTO:  DISPENSADOR DE TOALLAS DE MANOS 3 PRESENTACIÓN: - ELABORADO EN ACERO INOXIDABLE
- PARA TOALLAS DE PAPEL INTERDOBLADAS CON CAPACIDAD MÍNIMA DE 300 TOALLAS
- CON MECANISMO PARA HALAR CON LA MANO.
- CON CERRADURA Y LLAVE
- INCLUYE LOS ELEMENTOS NECESARIOS PARA REALIZAR LA INSTALACIÓN EN PARED
-INCLUYE EL COSTO DE INSTALACIÓN</t>
  </si>
  <si>
    <t>ARRENDAMIENTO:  DISPENSADOR DE JABÓN LÍQUIDO 3 PRESENTACIÓN: - ELABORADO EN ACERO INOXIDABLE
- CON VÁLVULA MANUAL ANTICORROSIVA.
- USO HABILITADO PARA CUALQUIER JABÓN LÍQUIDO CON CAPACIDAD MÍNIMA DE 800 CC
- CON CERRADURA Y LLAVE
- INCLUYE LOS ELEMENTOS NECESARIOS PARA REALIZAR LA INSTALACIÓN EN PARED
 -INCLUYE EL EL COSTO DE INSTALACIÓN</t>
  </si>
  <si>
    <t>ARRENDAMIENTO:  DISPENSADOR PARA AMBIENTADOR PRESENTACIÓN:  - ELABORADO EN PLÁSTICO ABS BLANCO
 - CON DISPERSIÓN PROGRAMABLE DE LÍQUIDO AMBIENTADOR
 - CAPACIDAD MÍNIMA DE 250 ML
- INCLUYE LOS ELEMENTOS NECESARIOS PARA REALIZAR LA INSTALACIÓN EN PARED
- INCLUYE AEROSOL PARA RECARGA MENSUAL
-INCLUYE EL COSTO DE INSTALACIÓN</t>
  </si>
  <si>
    <t>ARRENDAMIENTO:  DISPENSADOR DE AGUA PRESENTACIÓN: - DISPENSADOR DE AGUA FRÍA Y CALIENTE
- SISTEMA DE FILTRACIÓN MULTINIVEL
- USO DE GAS REFRIGERANTE SEGURO PARA LA CAPA DE OZONO</t>
  </si>
  <si>
    <t>ARRENDAMIENTO:  GRECA PARA TINTOS 3 PRESENTACIÓN: - ELÉCTRICA DE 110 V
- CUERPO ELABORADA EN LÁMINA DE ACERO INOXIDABLE DE CALIBRE 24 COMO MÍNIMO, GRADO ALIMENTO
- RESISTENCIAS ELABORADAS EN COBRE
- TERMINALES ELABORADAS EN COBRE REMPLAZABLES SIN SOLDADURA
- MÍNIMO DOS SERVICIOS
 -CON SU RESPECTIVO FILTRO Y ARO
 - CON CAPACIDAD PARA 120 TINTOS</t>
  </si>
  <si>
    <t>ARRENDAMIENTO:  EXTENSIÓN ELÉCTRICA 1 PRESENTACIÓN: - DE MÍNIMO 25 METROS DE LONGITUD 
- TIPO INDUSTRIAL
- RECUBIERTA EN PLÁSTICO PVC
- CON CLAVIJAS</t>
  </si>
  <si>
    <t>ARRENDAMIENTO:  EXTENSIÓN ELÉCTRICA 2 PRESENTACIÓN: - DE MÍNIMO 30 METROS DE LONGITUD
- RECUBIERTA EN PLÁSTICO PVC
- CON CLAVIJAS
- TIPO INDUSTRIAL</t>
  </si>
  <si>
    <t>ARRENDAMIENTO:  ASPIRADORA 2 PRESENTACIÓN: - DE USO INDUSTRIAL PARA ASPIRADO EN SECO Y HÚMEDO
- MOTOR CON POTENCIA ENTRE 1200 W Y 1400 W
- CAPACIDAD ENTRE 45 Y 55 LITROS
- CABLE DE POTENCIA CON LONGITUD MÍNIMA DE 5M
- ACCESORIOS MÍNIMOS: MANGUERA PUNTERA, 2 TUBOS PARA EXTENSIÓN, CEPILLOS PARA TAPIZADOS</t>
  </si>
  <si>
    <t>ARRENDAMIENTO:  LAVABRILLADORA DE PISOS 1 PRESENTACIÓN: - DE USO INDUSTRIAL
- MOTORES CON POTENCIA MÍNIMA DE 1,5 HP Y VELOCIDAD MÍNIMA DE 175 RPM.
- CON MANIJAS DOBLES
- CON INTERRUPTOR DE APAGADO DE SEGURIDAD
- DIÁMETRO MÍNIMO DE 16"
- CABLE DE POTENCIA CON LONGITUD MÍNIMA DE 8M
- ACCESORIOS MÍNIMOS PORTAPAD, CEPILLO SUAVE Y DURO</t>
  </si>
  <si>
    <t>ARRENDAMIENTO:  HIDROLAVADORA PRESENTACIÓN:  - MOTOR ELÉCTRICO Y POTENCIA DE MÍNIMO 2.2 KW - 1.450 RPM Y ENTRE 2.5 HP Y 3.5 HP.
 - PRESIÓN DE SALIDA DE AGUA ENTRE 1500 PSI Y 1900 PSI.
 - CON RUEDAS</t>
  </si>
  <si>
    <t>ARRENDAMIENTO:  PULIDORAS PRESENTACIÓN: -CON POTENCIA DESDE 120W A 3000W
-VELOCIDAD DESDE 3.200 RPM A 11.000 RPM
-EQUIPOS DE PESO LIVIANO.
-EQUIPOS CON BAJA VIBRACIÓN
-CON MANGO LATERAL.</t>
  </si>
  <si>
    <t>Marriott piso 2</t>
  </si>
  <si>
    <t>Marriott piso 6</t>
  </si>
  <si>
    <t>Marriott piso 8</t>
  </si>
  <si>
    <t>Bodega Calle 13</t>
  </si>
  <si>
    <t xml:space="preserve">Multiplaza </t>
  </si>
  <si>
    <t>Cantidad Total</t>
  </si>
  <si>
    <t>Valor total</t>
  </si>
  <si>
    <t>Jabón para loza 3</t>
  </si>
  <si>
    <t>Jabón en barra</t>
  </si>
  <si>
    <t>Jabón abrasivo</t>
  </si>
  <si>
    <t>Jabón de dispensador para manos 3</t>
  </si>
  <si>
    <t>Gel antibacterial para manos</t>
  </si>
  <si>
    <t>Limpiador multiusos 1</t>
  </si>
  <si>
    <t>Líquido desengrasante</t>
  </si>
  <si>
    <t>Líquido para limpiar vidrios 1</t>
  </si>
  <si>
    <t>Blanqueador o hipoclorito 1</t>
  </si>
  <si>
    <t>Alcohol industrial 1</t>
  </si>
  <si>
    <t>Champú para alfombras y tapizados 1</t>
  </si>
  <si>
    <t>Removedor de cera</t>
  </si>
  <si>
    <t xml:space="preserve">Jabón neutro para pisos </t>
  </si>
  <si>
    <t>Ambientador 1</t>
  </si>
  <si>
    <t>Limpiones 1</t>
  </si>
  <si>
    <t>Limpiones 4</t>
  </si>
  <si>
    <t>Paño absorbente multiusos 2</t>
  </si>
  <si>
    <t>Esponjilla 1</t>
  </si>
  <si>
    <t>Esponjilla 3</t>
  </si>
  <si>
    <t>Escoba 3</t>
  </si>
  <si>
    <t>Escoba 4</t>
  </si>
  <si>
    <t>Cepillos 1</t>
  </si>
  <si>
    <t>Trapero 3</t>
  </si>
  <si>
    <t>Mango metálico trapero 1</t>
  </si>
  <si>
    <t>Cepillo para sanitario (churrusco)</t>
  </si>
  <si>
    <t>Pads 1</t>
  </si>
  <si>
    <t>Pads 2</t>
  </si>
  <si>
    <t>Boneth 1</t>
  </si>
  <si>
    <t>Bolsas plástica 1</t>
  </si>
  <si>
    <t>Bolsas plástica 11</t>
  </si>
  <si>
    <t>Bolsas plástica 15</t>
  </si>
  <si>
    <t>Bolsas plástica 17</t>
  </si>
  <si>
    <t>Bolsas plástica 22</t>
  </si>
  <si>
    <t>Bolsas plástica 24</t>
  </si>
  <si>
    <t>Guantes 1</t>
  </si>
  <si>
    <t>Guantes 4</t>
  </si>
  <si>
    <t>Guantes 5</t>
  </si>
  <si>
    <t>Guantes 6</t>
  </si>
  <si>
    <t>Tapabocas 2</t>
  </si>
  <si>
    <t>Papel higiénico 1</t>
  </si>
  <si>
    <t>Papel higiénico 3</t>
  </si>
  <si>
    <t>Toallas para manos 6</t>
  </si>
  <si>
    <t>Vasos 2</t>
  </si>
  <si>
    <t>Vasos 3</t>
  </si>
  <si>
    <t>Vasos 4</t>
  </si>
  <si>
    <t>Mezclador 1</t>
  </si>
  <si>
    <t>Servilleta papel</t>
  </si>
  <si>
    <t>Filtro para greca 2</t>
  </si>
  <si>
    <t>Termo para café 2</t>
  </si>
  <si>
    <t>Jarra</t>
  </si>
  <si>
    <t>Café 1</t>
  </si>
  <si>
    <t>Crema para café</t>
  </si>
  <si>
    <t>Azúcar 1</t>
  </si>
  <si>
    <t>Endulzante</t>
  </si>
  <si>
    <t>Aromática</t>
  </si>
  <si>
    <t>Infusión frutal</t>
  </si>
  <si>
    <t>Bebida de panela</t>
  </si>
  <si>
    <t>Brillador 2</t>
  </si>
  <si>
    <t>Repuestos brillador 2</t>
  </si>
  <si>
    <t>Destapador para sanitario (chupa)</t>
  </si>
  <si>
    <t>Recogedor de basura 1</t>
  </si>
  <si>
    <t>Atomizadores</t>
  </si>
  <si>
    <t>Bolsas plástica 16</t>
  </si>
  <si>
    <t>- Elaborada en polietileno de baja densidad
- De color verde
- Calibre de mínimo 2
- Tamaño de 70 cm de ancho por 90 cm de largo</t>
  </si>
  <si>
    <t>PQ</t>
  </si>
  <si>
    <t>PERIODO: JULIO 2023</t>
  </si>
  <si>
    <t>VALOR MAQUINARIA JULIO</t>
  </si>
  <si>
    <t>VALOR TOTAL INSUMOS Y MAQUINARIA JULIO</t>
  </si>
  <si>
    <t>VALOR INSUMOS 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</si>
</sst>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-&quot;$&quot;* #,##0.00_-;\-&quot;$&quot;* #,##0.00_-;_-&quot;$&quot;* &quot;-&quot;??_-;_-@_-"/>
    <numFmt numFmtId="166" formatCode="_(&quot;$ &quot;* #,##0.00_);_(&quot;$ &quot;* \(#,##0.00\);_(&quot;$ &quot;* \-??_);_(@_)"/>
    <numFmt numFmtId="167" formatCode="_ * #,##0.00_ ;_ * \-#,##0.00_ ;_ * &quot;-&quot;??_ ;_ @_ 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_-* #,##0.00000\ &quot;$&quot;_-;\-* #,##0.00000\ &quot;$&quot;_-;_-* &quot;-&quot;??\ &quot;$&quot;_-;_-@_-"/>
    <numFmt numFmtId="171" formatCode="&quot;$&quot;\ #,##0"/>
    <numFmt numFmtId="172" formatCode="#,###.00"/>
    <numFmt numFmtId="173" formatCode="_-[$$-240A]\ * #,##0.00_-;\-[$$-240A]\ * #,##0.00_-;_-[$$-240A]\ * &quot;-&quot;??_-;_-@_-"/>
  </numFmts>
  <fonts count="3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b/>
      <sz val="18"/>
      <color indexed="16"/>
      <name val="Georgia"/>
      <family val="1"/>
    </font>
    <font>
      <sz val="15"/>
      <color indexed="16"/>
      <name val="Georgia"/>
      <family val="1"/>
    </font>
    <font>
      <sz val="10"/>
      <color indexed="9"/>
      <name val="Tahoma"/>
      <family val="2"/>
    </font>
    <font>
      <sz val="10"/>
      <name val="Georgia"/>
      <family val="1"/>
    </font>
    <font>
      <sz val="10"/>
      <name val="Tahoma"/>
      <family val="2"/>
    </font>
    <font>
      <sz val="12"/>
      <color indexed="16"/>
      <name val="Tahoma"/>
      <family val="2"/>
    </font>
    <font>
      <sz val="10"/>
      <color rgb="FFFF0000"/>
      <name val="Arial"/>
      <family val="2"/>
    </font>
    <font>
      <b/>
      <sz val="10"/>
      <color theme="1"/>
      <name val="Verdana"/>
      <family val="2"/>
    </font>
    <font>
      <sz val="12"/>
      <name val="Arial Narrow"/>
      <family val="2"/>
    </font>
    <font>
      <sz val="10"/>
      <color theme="1"/>
      <name val="Verdana"/>
      <family val="2"/>
    </font>
    <font>
      <b/>
      <sz val="12"/>
      <color theme="0"/>
      <name val="Arial Narrow"/>
      <family val="2"/>
    </font>
    <font>
      <sz val="9"/>
      <color rgb="FF000000"/>
      <name val="Arial"/>
      <family val="2"/>
    </font>
    <font>
      <sz val="9"/>
      <name val="Calibri"/>
      <family val="2"/>
      <scheme val="minor"/>
    </font>
    <font>
      <sz val="9"/>
      <name val="Calibri 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DBE5F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42">
    <xf numFmtId="0" fontId="0" fillId="0" borderId="0"/>
    <xf numFmtId="167" fontId="12" fillId="0" borderId="0" applyFont="0" applyFill="0" applyBorder="0" applyAlignment="0" applyProtection="0"/>
    <xf numFmtId="0" fontId="10" fillId="0" borderId="0"/>
    <xf numFmtId="164" fontId="9" fillId="0" borderId="0" applyFont="0" applyFill="0" applyBorder="0" applyAlignment="0" applyProtection="0"/>
    <xf numFmtId="166" fontId="10" fillId="0" borderId="0" applyBorder="0" applyProtection="0"/>
    <xf numFmtId="0" fontId="9" fillId="0" borderId="0"/>
    <xf numFmtId="0" fontId="11" fillId="0" borderId="0" applyBorder="0" applyProtection="0"/>
    <xf numFmtId="0" fontId="12" fillId="0" borderId="0"/>
    <xf numFmtId="168" fontId="12" fillId="0" borderId="0" applyFont="0" applyFill="0" applyBorder="0" applyAlignment="0" applyProtection="0"/>
    <xf numFmtId="0" fontId="8" fillId="0" borderId="0"/>
    <xf numFmtId="9" fontId="12" fillId="0" borderId="0" applyFont="0" applyFill="0" applyBorder="0" applyAlignment="0" applyProtection="0"/>
    <xf numFmtId="0" fontId="12" fillId="0" borderId="0"/>
    <xf numFmtId="0" fontId="8" fillId="0" borderId="0"/>
    <xf numFmtId="0" fontId="8" fillId="0" borderId="0"/>
    <xf numFmtId="0" fontId="7" fillId="0" borderId="0"/>
    <xf numFmtId="164" fontId="7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5" fillId="0" borderId="0"/>
    <xf numFmtId="165" fontId="12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" fillId="0" borderId="0"/>
    <xf numFmtId="0" fontId="28" fillId="6" borderId="0" applyNumberFormat="0" applyBorder="0" applyProtection="0">
      <alignment horizontal="center" vertical="center"/>
    </xf>
    <xf numFmtId="49" fontId="30" fillId="0" borderId="0" applyFill="0" applyBorder="0" applyProtection="0">
      <alignment horizontal="left" vertical="center"/>
    </xf>
    <xf numFmtId="172" fontId="30" fillId="0" borderId="0" applyFill="0" applyBorder="0" applyProtection="0">
      <alignment horizontal="right" vertical="center"/>
    </xf>
  </cellStyleXfs>
  <cellXfs count="104">
    <xf numFmtId="0" fontId="0" fillId="0" borderId="0" xfId="0"/>
    <xf numFmtId="0" fontId="12" fillId="2" borderId="0" xfId="7" applyFill="1"/>
    <xf numFmtId="0" fontId="14" fillId="3" borderId="1" xfId="7" applyFont="1" applyFill="1" applyBorder="1" applyAlignment="1" applyProtection="1">
      <alignment horizontal="center" vertical="center" wrapText="1"/>
      <protection hidden="1"/>
    </xf>
    <xf numFmtId="0" fontId="15" fillId="2" borderId="1" xfId="7" applyFont="1" applyFill="1" applyBorder="1" applyAlignment="1" applyProtection="1">
      <alignment horizontal="center" vertical="center" wrapText="1"/>
      <protection hidden="1"/>
    </xf>
    <xf numFmtId="0" fontId="15" fillId="2" borderId="1" xfId="7" applyFont="1" applyFill="1" applyBorder="1" applyAlignment="1" applyProtection="1">
      <alignment horizontal="left" vertical="center" wrapText="1"/>
      <protection locked="0" hidden="1"/>
    </xf>
    <xf numFmtId="167" fontId="16" fillId="0" borderId="1" xfId="1" applyFont="1" applyFill="1" applyBorder="1" applyAlignment="1" applyProtection="1">
      <alignment horizontal="center" vertical="center" wrapText="1"/>
      <protection locked="0" hidden="1"/>
    </xf>
    <xf numFmtId="0" fontId="14" fillId="0" borderId="1" xfId="7" applyFont="1" applyBorder="1" applyAlignment="1" applyProtection="1">
      <alignment vertical="center" wrapText="1"/>
      <protection hidden="1"/>
    </xf>
    <xf numFmtId="0" fontId="18" fillId="0" borderId="0" xfId="7" applyFont="1"/>
    <xf numFmtId="0" fontId="12" fillId="0" borderId="0" xfId="7"/>
    <xf numFmtId="0" fontId="15" fillId="2" borderId="2" xfId="7" applyFont="1" applyFill="1" applyBorder="1" applyAlignment="1" applyProtection="1">
      <alignment vertical="center" wrapText="1"/>
      <protection hidden="1"/>
    </xf>
    <xf numFmtId="167" fontId="16" fillId="2" borderId="1" xfId="1" applyFont="1" applyFill="1" applyBorder="1" applyAlignment="1" applyProtection="1">
      <alignment horizontal="center" vertical="center" wrapText="1"/>
      <protection locked="0" hidden="1"/>
    </xf>
    <xf numFmtId="0" fontId="20" fillId="2" borderId="2" xfId="7" applyFont="1" applyFill="1" applyBorder="1" applyAlignment="1" applyProtection="1">
      <alignment horizontal="left" vertical="center" wrapText="1"/>
      <protection hidden="1"/>
    </xf>
    <xf numFmtId="0" fontId="13" fillId="2" borderId="2" xfId="7" applyFont="1" applyFill="1" applyBorder="1" applyAlignment="1" applyProtection="1">
      <alignment vertical="center" wrapText="1"/>
      <protection hidden="1"/>
    </xf>
    <xf numFmtId="0" fontId="14" fillId="3" borderId="4" xfId="7" applyFont="1" applyFill="1" applyBorder="1" applyAlignment="1" applyProtection="1">
      <alignment horizontal="left" vertical="center" wrapText="1"/>
      <protection hidden="1"/>
    </xf>
    <xf numFmtId="169" fontId="17" fillId="0" borderId="1" xfId="9" applyNumberFormat="1" applyFont="1" applyBorder="1" applyAlignment="1" applyProtection="1">
      <alignment vertical="center" wrapText="1"/>
      <protection locked="0" hidden="1"/>
    </xf>
    <xf numFmtId="0" fontId="12" fillId="2" borderId="0" xfId="7" applyFill="1" applyAlignment="1">
      <alignment horizontal="center"/>
    </xf>
    <xf numFmtId="0" fontId="15" fillId="2" borderId="2" xfId="7" applyFont="1" applyFill="1" applyBorder="1" applyAlignment="1" applyProtection="1">
      <alignment horizontal="center" vertical="center" wrapText="1"/>
      <protection hidden="1"/>
    </xf>
    <xf numFmtId="0" fontId="13" fillId="4" borderId="1" xfId="1" applyNumberFormat="1" applyFont="1" applyFill="1" applyBorder="1" applyAlignment="1" applyProtection="1">
      <alignment horizontal="center" vertical="center"/>
      <protection locked="0" hidden="1"/>
    </xf>
    <xf numFmtId="0" fontId="13" fillId="0" borderId="1" xfId="1" applyNumberFormat="1" applyFont="1" applyFill="1" applyBorder="1" applyAlignment="1" applyProtection="1">
      <alignment horizontal="center" vertical="center"/>
      <protection locked="0" hidden="1"/>
    </xf>
    <xf numFmtId="0" fontId="21" fillId="0" borderId="0" xfId="0" applyFont="1"/>
    <xf numFmtId="0" fontId="22" fillId="0" borderId="0" xfId="0" applyFont="1"/>
    <xf numFmtId="0" fontId="23" fillId="0" borderId="0" xfId="0" applyFont="1" applyAlignment="1" applyProtection="1">
      <alignment horizontal="left"/>
      <protection hidden="1"/>
    </xf>
    <xf numFmtId="0" fontId="24" fillId="5" borderId="0" xfId="0" applyFont="1" applyFill="1" applyAlignment="1">
      <alignment horizontal="center"/>
    </xf>
    <xf numFmtId="0" fontId="25" fillId="5" borderId="0" xfId="0" applyFont="1" applyFill="1" applyAlignment="1">
      <alignment horizontal="center" textRotation="90"/>
    </xf>
    <xf numFmtId="0" fontId="25" fillId="0" borderId="0" xfId="0" applyFont="1" applyAlignment="1">
      <alignment horizontal="justify" vertical="top"/>
    </xf>
    <xf numFmtId="0" fontId="26" fillId="0" borderId="0" xfId="0" applyFont="1"/>
    <xf numFmtId="171" fontId="25" fillId="0" borderId="0" xfId="0" applyNumberFormat="1" applyFont="1"/>
    <xf numFmtId="0" fontId="25" fillId="0" borderId="0" xfId="0" applyFont="1" applyAlignment="1" applyProtection="1">
      <alignment horizontal="center"/>
      <protection locked="0"/>
    </xf>
    <xf numFmtId="0" fontId="15" fillId="0" borderId="1" xfId="7" applyFont="1" applyBorder="1" applyAlignment="1" applyProtection="1">
      <alignment horizontal="center" vertical="center" wrapText="1"/>
      <protection hidden="1"/>
    </xf>
    <xf numFmtId="0" fontId="13" fillId="2" borderId="1" xfId="7" applyFont="1" applyFill="1" applyBorder="1" applyAlignment="1" applyProtection="1">
      <alignment vertical="center" wrapText="1"/>
      <protection hidden="1"/>
    </xf>
    <xf numFmtId="0" fontId="15" fillId="0" borderId="1" xfId="1" applyNumberFormat="1" applyFont="1" applyFill="1" applyBorder="1" applyAlignment="1" applyProtection="1">
      <alignment horizontal="center" vertical="center" wrapText="1"/>
      <protection locked="0" hidden="1"/>
    </xf>
    <xf numFmtId="167" fontId="15" fillId="0" borderId="1" xfId="1" applyFont="1" applyFill="1" applyBorder="1" applyAlignment="1" applyProtection="1">
      <alignment horizontal="center" vertical="center" wrapText="1"/>
      <protection locked="0" hidden="1"/>
    </xf>
    <xf numFmtId="0" fontId="13" fillId="0" borderId="1" xfId="7" applyFont="1" applyBorder="1" applyAlignment="1" applyProtection="1">
      <alignment vertical="center" wrapText="1"/>
      <protection hidden="1"/>
    </xf>
    <xf numFmtId="167" fontId="13" fillId="0" borderId="1" xfId="1" applyFont="1" applyFill="1" applyBorder="1" applyAlignment="1" applyProtection="1">
      <alignment horizontal="center" vertical="center" wrapText="1"/>
      <protection locked="0" hidden="1"/>
    </xf>
    <xf numFmtId="167" fontId="13" fillId="2" borderId="1" xfId="1" applyFont="1" applyFill="1" applyBorder="1" applyAlignment="1" applyProtection="1">
      <alignment horizontal="center" vertical="center" wrapText="1"/>
      <protection locked="0" hidden="1"/>
    </xf>
    <xf numFmtId="170" fontId="12" fillId="2" borderId="0" xfId="7" applyNumberFormat="1" applyFill="1"/>
    <xf numFmtId="169" fontId="13" fillId="0" borderId="1" xfId="9" applyNumberFormat="1" applyFont="1" applyBorder="1" applyAlignment="1" applyProtection="1">
      <alignment vertical="center" wrapText="1"/>
      <protection locked="0" hidden="1"/>
    </xf>
    <xf numFmtId="167" fontId="13" fillId="0" borderId="1" xfId="9" applyNumberFormat="1" applyFont="1" applyBorder="1" applyAlignment="1" applyProtection="1">
      <alignment vertical="center" wrapText="1"/>
      <protection locked="0" hidden="1"/>
    </xf>
    <xf numFmtId="164" fontId="27" fillId="2" borderId="0" xfId="7" applyNumberFormat="1" applyFont="1" applyFill="1" applyAlignment="1">
      <alignment vertical="center"/>
    </xf>
    <xf numFmtId="164" fontId="0" fillId="2" borderId="0" xfId="7" applyNumberFormat="1" applyFont="1" applyFill="1"/>
    <xf numFmtId="0" fontId="27" fillId="2" borderId="0" xfId="7" applyFont="1" applyFill="1" applyAlignment="1">
      <alignment vertical="center"/>
    </xf>
    <xf numFmtId="164" fontId="27" fillId="2" borderId="0" xfId="7" applyNumberFormat="1" applyFont="1" applyFill="1" applyAlignment="1">
      <alignment wrapText="1"/>
    </xf>
    <xf numFmtId="164" fontId="27" fillId="2" borderId="0" xfId="7" applyNumberFormat="1" applyFont="1" applyFill="1" applyAlignment="1">
      <alignment vertical="center" wrapText="1"/>
    </xf>
    <xf numFmtId="0" fontId="27" fillId="2" borderId="0" xfId="7" applyFont="1" applyFill="1" applyAlignment="1">
      <alignment vertical="center" wrapText="1"/>
    </xf>
    <xf numFmtId="167" fontId="12" fillId="2" borderId="0" xfId="1" applyFill="1"/>
    <xf numFmtId="168" fontId="27" fillId="2" borderId="0" xfId="7" applyNumberFormat="1" applyFont="1" applyFill="1" applyAlignment="1">
      <alignment vertical="center" wrapText="1"/>
    </xf>
    <xf numFmtId="0" fontId="27" fillId="0" borderId="0" xfId="7" applyFont="1" applyAlignment="1">
      <alignment vertical="center"/>
    </xf>
    <xf numFmtId="0" fontId="27" fillId="2" borderId="0" xfId="7" applyFont="1" applyFill="1" applyAlignment="1">
      <alignment horizontal="left" wrapText="1"/>
    </xf>
    <xf numFmtId="0" fontId="29" fillId="0" borderId="0" xfId="0" applyFont="1" applyAlignment="1">
      <alignment vertical="center"/>
    </xf>
    <xf numFmtId="0" fontId="29" fillId="0" borderId="1" xfId="40" applyNumberFormat="1" applyFont="1" applyBorder="1" applyAlignment="1">
      <alignment horizontal="center" vertical="center" wrapText="1"/>
    </xf>
    <xf numFmtId="49" fontId="29" fillId="0" borderId="1" xfId="40" applyFont="1" applyBorder="1" applyAlignment="1">
      <alignment horizontal="left" vertical="center" wrapText="1"/>
    </xf>
    <xf numFmtId="172" fontId="29" fillId="0" borderId="1" xfId="41" applyFont="1" applyBorder="1" applyAlignment="1">
      <alignment horizontal="center" vertical="center"/>
    </xf>
    <xf numFmtId="49" fontId="29" fillId="0" borderId="1" xfId="40" applyFont="1" applyBorder="1" applyAlignment="1">
      <alignment horizontal="center" vertical="center"/>
    </xf>
    <xf numFmtId="44" fontId="29" fillId="0" borderId="1" xfId="40" applyNumberFormat="1" applyFont="1" applyBorder="1" applyAlignment="1">
      <alignment horizontal="center" vertical="center"/>
    </xf>
    <xf numFmtId="165" fontId="29" fillId="0" borderId="1" xfId="19" applyFont="1" applyBorder="1" applyAlignment="1" applyProtection="1">
      <alignment vertical="center"/>
      <protection locked="0"/>
    </xf>
    <xf numFmtId="165" fontId="29" fillId="0" borderId="1" xfId="19" applyFont="1" applyBorder="1" applyAlignment="1">
      <alignment vertical="center"/>
    </xf>
    <xf numFmtId="0" fontId="29" fillId="0" borderId="0" xfId="0" applyFont="1" applyAlignment="1" applyProtection="1">
      <alignment vertic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29" fillId="0" borderId="0" xfId="40" applyNumberFormat="1" applyFont="1" applyFill="1" applyBorder="1" applyAlignment="1">
      <alignment horizontal="center" vertical="center" wrapText="1"/>
    </xf>
    <xf numFmtId="49" fontId="29" fillId="0" borderId="0" xfId="40" applyFont="1" applyFill="1" applyBorder="1" applyAlignment="1">
      <alignment horizontal="left" vertical="center" wrapText="1"/>
    </xf>
    <xf numFmtId="172" fontId="29" fillId="0" borderId="0" xfId="41" applyFont="1" applyFill="1" applyBorder="1" applyAlignment="1">
      <alignment horizontal="center" vertical="center"/>
    </xf>
    <xf numFmtId="49" fontId="29" fillId="0" borderId="0" xfId="40" applyFont="1" applyFill="1" applyBorder="1" applyAlignment="1">
      <alignment horizontal="center" vertical="center"/>
    </xf>
    <xf numFmtId="44" fontId="29" fillId="0" borderId="0" xfId="40" applyNumberFormat="1" applyFont="1" applyFill="1" applyBorder="1" applyAlignment="1">
      <alignment horizontal="center" vertical="center"/>
    </xf>
    <xf numFmtId="165" fontId="29" fillId="0" borderId="0" xfId="19" applyFont="1" applyFill="1" applyBorder="1" applyAlignment="1" applyProtection="1">
      <alignment vertical="center"/>
      <protection locked="0"/>
    </xf>
    <xf numFmtId="165" fontId="29" fillId="0" borderId="0" xfId="19" applyFont="1" applyFill="1" applyBorder="1" applyAlignment="1">
      <alignment vertical="center"/>
    </xf>
    <xf numFmtId="0" fontId="29" fillId="0" borderId="1" xfId="40" applyNumberFormat="1" applyFont="1" applyFill="1" applyBorder="1" applyAlignment="1">
      <alignment horizontal="center" vertical="center" wrapText="1"/>
    </xf>
    <xf numFmtId="49" fontId="29" fillId="0" borderId="1" xfId="40" applyFont="1" applyFill="1" applyBorder="1" applyAlignment="1">
      <alignment horizontal="left" vertical="center" wrapText="1"/>
    </xf>
    <xf numFmtId="172" fontId="29" fillId="0" borderId="1" xfId="41" applyFont="1" applyFill="1" applyBorder="1" applyAlignment="1">
      <alignment horizontal="center" vertical="center"/>
    </xf>
    <xf numFmtId="49" fontId="29" fillId="0" borderId="1" xfId="40" applyFont="1" applyFill="1" applyBorder="1" applyAlignment="1">
      <alignment horizontal="center" vertical="center"/>
    </xf>
    <xf numFmtId="44" fontId="29" fillId="0" borderId="1" xfId="40" applyNumberFormat="1" applyFont="1" applyFill="1" applyBorder="1" applyAlignment="1">
      <alignment horizontal="center" vertical="center"/>
    </xf>
    <xf numFmtId="165" fontId="29" fillId="0" borderId="1" xfId="19" applyFont="1" applyFill="1" applyBorder="1" applyAlignment="1" applyProtection="1">
      <alignment vertical="center"/>
      <protection locked="0"/>
    </xf>
    <xf numFmtId="165" fontId="29" fillId="0" borderId="1" xfId="19" applyFont="1" applyFill="1" applyBorder="1" applyAlignment="1">
      <alignment vertical="center"/>
    </xf>
    <xf numFmtId="0" fontId="31" fillId="3" borderId="1" xfId="39" applyNumberFormat="1" applyFont="1" applyFill="1" applyBorder="1" applyProtection="1">
      <alignment horizontal="center" vertical="center"/>
    </xf>
    <xf numFmtId="0" fontId="31" fillId="3" borderId="1" xfId="39" applyFont="1" applyFill="1" applyBorder="1" applyProtection="1">
      <alignment horizontal="center" vertical="center"/>
    </xf>
    <xf numFmtId="0" fontId="31" fillId="3" borderId="1" xfId="39" applyFont="1" applyFill="1" applyBorder="1" applyAlignment="1" applyProtection="1">
      <alignment horizontal="center" vertical="center" wrapText="1"/>
    </xf>
    <xf numFmtId="2" fontId="29" fillId="0" borderId="1" xfId="19" applyNumberFormat="1" applyFont="1" applyBorder="1" applyAlignment="1" applyProtection="1">
      <alignment vertical="center"/>
      <protection locked="0"/>
    </xf>
    <xf numFmtId="2" fontId="29" fillId="0" borderId="0" xfId="19" applyNumberFormat="1" applyFont="1" applyFill="1" applyBorder="1" applyAlignment="1" applyProtection="1">
      <alignment vertical="center"/>
      <protection locked="0"/>
    </xf>
    <xf numFmtId="2" fontId="29" fillId="0" borderId="1" xfId="19" applyNumberFormat="1" applyFont="1" applyBorder="1" applyAlignment="1" applyProtection="1">
      <alignment horizontal="center" vertical="center"/>
      <protection locked="0"/>
    </xf>
    <xf numFmtId="0" fontId="29" fillId="0" borderId="0" xfId="0" applyFont="1" applyAlignment="1">
      <alignment horizontal="center" vertical="center"/>
    </xf>
    <xf numFmtId="165" fontId="29" fillId="0" borderId="0" xfId="19" applyFont="1" applyFill="1" applyBorder="1" applyAlignment="1" applyProtection="1">
      <alignment horizontal="center" vertical="center"/>
      <protection locked="0"/>
    </xf>
    <xf numFmtId="2" fontId="29" fillId="0" borderId="0" xfId="19" applyNumberFormat="1" applyFont="1" applyFill="1" applyBorder="1" applyAlignment="1" applyProtection="1">
      <alignment horizontal="center" vertical="center"/>
      <protection locked="0"/>
    </xf>
    <xf numFmtId="1" fontId="32" fillId="0" borderId="5" xfId="0" applyNumberFormat="1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left" vertical="center" wrapText="1"/>
    </xf>
    <xf numFmtId="2" fontId="29" fillId="0" borderId="0" xfId="19" applyNumberFormat="1" applyFont="1" applyBorder="1" applyAlignment="1" applyProtection="1">
      <alignment vertical="center"/>
      <protection locked="0"/>
    </xf>
    <xf numFmtId="173" fontId="31" fillId="3" borderId="1" xfId="39" applyNumberFormat="1" applyFont="1" applyFill="1" applyBorder="1" applyAlignment="1" applyProtection="1">
      <alignment horizontal="center" vertical="center" wrapText="1"/>
    </xf>
    <xf numFmtId="165" fontId="29" fillId="0" borderId="0" xfId="19" applyFont="1" applyBorder="1" applyAlignment="1" applyProtection="1">
      <alignment vertical="center"/>
      <protection locked="0"/>
    </xf>
    <xf numFmtId="173" fontId="31" fillId="0" borderId="0" xfId="39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31" fillId="0" borderId="0" xfId="39" applyFont="1" applyFill="1" applyBorder="1" applyAlignment="1" applyProtection="1">
      <alignment horizontal="center" vertical="center" wrapText="1"/>
    </xf>
    <xf numFmtId="0" fontId="34" fillId="0" borderId="5" xfId="0" applyFont="1" applyBorder="1" applyAlignment="1">
      <alignment horizontal="left" vertical="center" wrapText="1"/>
    </xf>
    <xf numFmtId="169" fontId="17" fillId="0" borderId="0" xfId="9" applyNumberFormat="1" applyFont="1" applyAlignment="1" applyProtection="1">
      <alignment vertical="center" wrapText="1"/>
      <protection locked="0" hidden="1"/>
    </xf>
    <xf numFmtId="0" fontId="31" fillId="3" borderId="3" xfId="39" applyFont="1" applyFill="1" applyBorder="1" applyAlignment="1" applyProtection="1">
      <alignment horizontal="center" vertical="center" wrapText="1"/>
    </xf>
    <xf numFmtId="2" fontId="29" fillId="0" borderId="1" xfId="19" applyNumberFormat="1" applyFont="1" applyFill="1" applyBorder="1" applyAlignment="1" applyProtection="1">
      <alignment horizontal="center" vertical="center"/>
      <protection locked="0"/>
    </xf>
    <xf numFmtId="0" fontId="14" fillId="3" borderId="3" xfId="7" applyFont="1" applyFill="1" applyBorder="1" applyAlignment="1" applyProtection="1">
      <alignment horizontal="left" vertical="center" wrapText="1"/>
      <protection hidden="1"/>
    </xf>
    <xf numFmtId="0" fontId="14" fillId="3" borderId="2" xfId="7" applyFont="1" applyFill="1" applyBorder="1" applyAlignment="1" applyProtection="1">
      <alignment horizontal="left" vertical="center" wrapText="1"/>
      <protection hidden="1"/>
    </xf>
    <xf numFmtId="0" fontId="14" fillId="3" borderId="4" xfId="7" applyFont="1" applyFill="1" applyBorder="1" applyAlignment="1" applyProtection="1">
      <alignment horizontal="left" vertical="center" wrapText="1"/>
      <protection hidden="1"/>
    </xf>
    <xf numFmtId="0" fontId="14" fillId="3" borderId="0" xfId="7" applyFont="1" applyFill="1" applyAlignment="1" applyProtection="1">
      <alignment horizontal="center" vertical="center" wrapText="1"/>
      <protection hidden="1"/>
    </xf>
    <xf numFmtId="0" fontId="14" fillId="3" borderId="1" xfId="7" applyFont="1" applyFill="1" applyBorder="1" applyAlignment="1" applyProtection="1">
      <alignment horizontal="center" vertical="center" wrapText="1"/>
      <protection hidden="1"/>
    </xf>
    <xf numFmtId="167" fontId="16" fillId="0" borderId="1" xfId="1" applyFont="1" applyFill="1" applyBorder="1" applyAlignment="1" applyProtection="1">
      <alignment horizontal="center" vertical="center" wrapText="1"/>
      <protection locked="0" hidden="1"/>
    </xf>
    <xf numFmtId="0" fontId="19" fillId="3" borderId="3" xfId="7" applyFont="1" applyFill="1" applyBorder="1" applyAlignment="1" applyProtection="1">
      <alignment horizontal="left" vertical="center" wrapText="1"/>
      <protection hidden="1"/>
    </xf>
    <xf numFmtId="0" fontId="19" fillId="3" borderId="4" xfId="7" applyFont="1" applyFill="1" applyBorder="1" applyAlignment="1" applyProtection="1">
      <alignment horizontal="left" vertical="center" wrapText="1"/>
      <protection hidden="1"/>
    </xf>
    <xf numFmtId="0" fontId="31" fillId="3" borderId="3" xfId="39" applyFont="1" applyFill="1" applyBorder="1" applyAlignment="1" applyProtection="1">
      <alignment horizontal="center" vertical="center" wrapText="1"/>
    </xf>
    <xf numFmtId="0" fontId="31" fillId="3" borderId="4" xfId="39" applyFont="1" applyFill="1" applyBorder="1" applyAlignment="1" applyProtection="1">
      <alignment horizontal="center" vertical="center" wrapText="1"/>
    </xf>
  </cellXfs>
  <cellStyles count="42">
    <cellStyle name="BodyStyle" xfId="40" xr:uid="{42E03BA1-7461-4301-AE21-C7FAA819D606}"/>
    <cellStyle name="HeaderStyle" xfId="39" xr:uid="{1E5E07D1-B73C-43F1-88AC-F71B29C6644F}"/>
    <cellStyle name="Hipervínculo 4" xfId="6" xr:uid="{00000000-0005-0000-0000-000001000000}"/>
    <cellStyle name="Millares" xfId="1" builtinId="3"/>
    <cellStyle name="Millares 11" xfId="3" xr:uid="{00000000-0005-0000-0000-000003000000}"/>
    <cellStyle name="Millares 11 2" xfId="24" xr:uid="{00000000-0005-0000-0000-000004000000}"/>
    <cellStyle name="Millares 2" xfId="15" xr:uid="{00000000-0005-0000-0000-000005000000}"/>
    <cellStyle name="Millares 2 2" xfId="17" xr:uid="{00000000-0005-0000-0000-000006000000}"/>
    <cellStyle name="Millares 2 2 2" xfId="32" xr:uid="{00000000-0005-0000-0000-000007000000}"/>
    <cellStyle name="Millares 2 3" xfId="22" xr:uid="{00000000-0005-0000-0000-000008000000}"/>
    <cellStyle name="Millares 2 3 2" xfId="36" xr:uid="{00000000-0005-0000-0000-000009000000}"/>
    <cellStyle name="Millares 2 4" xfId="30" xr:uid="{00000000-0005-0000-0000-00000A000000}"/>
    <cellStyle name="Moneda" xfId="19" builtinId="4"/>
    <cellStyle name="Moneda 5" xfId="8" xr:uid="{00000000-0005-0000-0000-00000C000000}"/>
    <cellStyle name="Normal" xfId="0" builtinId="0"/>
    <cellStyle name="Normal 2" xfId="7" xr:uid="{00000000-0005-0000-0000-00000E000000}"/>
    <cellStyle name="Normal 2 3" xfId="2" xr:uid="{00000000-0005-0000-0000-00000F000000}"/>
    <cellStyle name="Normal 3" xfId="13" xr:uid="{00000000-0005-0000-0000-000010000000}"/>
    <cellStyle name="Normal 3 2" xfId="28" xr:uid="{00000000-0005-0000-0000-000011000000}"/>
    <cellStyle name="Normal 3 3" xfId="38" xr:uid="{00000000-0005-0000-0000-000012000000}"/>
    <cellStyle name="Normal 3 4" xfId="5" xr:uid="{00000000-0005-0000-0000-000013000000}"/>
    <cellStyle name="Normal 3 4 2" xfId="25" xr:uid="{00000000-0005-0000-0000-000014000000}"/>
    <cellStyle name="Normal 4" xfId="11" xr:uid="{00000000-0005-0000-0000-000015000000}"/>
    <cellStyle name="Normal 5" xfId="12" xr:uid="{00000000-0005-0000-0000-000016000000}"/>
    <cellStyle name="Normal 5 2" xfId="27" xr:uid="{00000000-0005-0000-0000-000017000000}"/>
    <cellStyle name="Normal 6" xfId="14" xr:uid="{00000000-0005-0000-0000-000018000000}"/>
    <cellStyle name="Normal 6 2" xfId="9" xr:uid="{00000000-0005-0000-0000-000019000000}"/>
    <cellStyle name="Normal 6 2 2" xfId="26" xr:uid="{00000000-0005-0000-0000-00001A000000}"/>
    <cellStyle name="Normal 6 3" xfId="16" xr:uid="{00000000-0005-0000-0000-00001B000000}"/>
    <cellStyle name="Normal 6 3 2" xfId="31" xr:uid="{00000000-0005-0000-0000-00001C000000}"/>
    <cellStyle name="Normal 6 4" xfId="21" xr:uid="{00000000-0005-0000-0000-00001D000000}"/>
    <cellStyle name="Normal 6 4 2" xfId="35" xr:uid="{00000000-0005-0000-0000-00001E000000}"/>
    <cellStyle name="Normal 6 5" xfId="29" xr:uid="{00000000-0005-0000-0000-00001F000000}"/>
    <cellStyle name="Normal 7" xfId="18" xr:uid="{00000000-0005-0000-0000-000020000000}"/>
    <cellStyle name="Normal 7 2" xfId="33" xr:uid="{00000000-0005-0000-0000-000021000000}"/>
    <cellStyle name="Normal 8" xfId="20" xr:uid="{00000000-0005-0000-0000-000022000000}"/>
    <cellStyle name="Normal 8 2" xfId="34" xr:uid="{00000000-0005-0000-0000-000023000000}"/>
    <cellStyle name="Normal 9" xfId="23" xr:uid="{00000000-0005-0000-0000-000024000000}"/>
    <cellStyle name="Normal 9 2" xfId="37" xr:uid="{00000000-0005-0000-0000-000025000000}"/>
    <cellStyle name="Numeric" xfId="41" xr:uid="{0874882D-36BF-4DEC-B396-9B17C1224685}"/>
    <cellStyle name="Porcentaje 2" xfId="10" xr:uid="{00000000-0005-0000-0000-000026000000}"/>
    <cellStyle name="Texto explicativo 2" xfId="4" xr:uid="{00000000-0005-0000-0000-00002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SERVILIMPIEZA\FACTURAS\AGENCIA%20LOGISTIC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dsvctxfs01\ARCHIVOS%20EN%20D\GYE%20MATEUS%20GRUPO%20Y%20ESTRATEGIA%20%20S.A.S\JUNIO%20REVISADO%20PATRIC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VSVFSDU04\ARCHIVOS%20EN%20D\GYE%20MATEUS%20GRUPO%20Y%20ESTRATEGIA%20%20S.A.S\JUNIO%20REVISADO%20PATRICI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8\DocumentosLicitaciones\COTIZACIONES%20CCE\COTIZACIONES%20PRESENTADAS\2464%20-%20Incoder%20-PRES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opez/AppData/Roaming/Microsoft/Excel/PRESIDENCIA%20REPUBLICA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OrdenesServicio\CCE%20AMP%20III\REGION%2011-BOGOTA\UGPP\96888.%20UGPP%20R11%20PREST%2023%20%20NOV.xlsb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dsvctxfs01\Documents%20and%20Settings\amartin\Configuraci&#243;n%20local\Archivos%20temporales%20de%20Internet\OLK44\PROYECCION%20SUBASTA%20ASEO%20Y%20CAFETERIA%202011-201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VSVFSDU04\Documents%20and%20Settings\amartin\Configuraci&#243;n%20local\Archivos%20temporales%20de%20Internet\OLK44\PROYECCION%20SUBASTA%20ASEO%20Y%20CAFETERIA%202011-201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facturacion\SERVI-INCOL\IDEAM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DCLUFSDU01\Data16$\Users\cahurtado\Desktop\PROPUESTAS\propuesta%20Alcaldia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SERVILIMPIEZA\FACTURAS\DIMAR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mavalbuena_ucundinamarca_edu_co/Documents/CONTRATOS/CONTRATOS%20ACTIVOS/UGPP/PEDIDOS/JULIO/MATRIZ%20DE%20PEDIDO%20GENERAL%20CONTRATOS%20UGP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RIL 2015SIBERIA"/>
      <sheetName val="ABRIL 2015"/>
      <sheetName val="MAYO 2015 SIBERIA"/>
      <sheetName val="MAYO 2015"/>
      <sheetName val="JUNIO 2015 SIBERIA "/>
      <sheetName val="JUNIO 2015"/>
      <sheetName val="JULIO 2015 SIBERIA  "/>
      <sheetName val="JULIO 2015"/>
      <sheetName val="JULIO 2015 (2)"/>
      <sheetName val="JULIO 2015 SIBERIA   (2)"/>
      <sheetName val="AGOSTO 2015"/>
      <sheetName val="AGOSTO 2015 SIBERIA   "/>
      <sheetName val="INSUMOS SIBERIA"/>
      <sheetName val="INSUMOS ABRIL SIS"/>
      <sheetName val="INSUMOS MAYO SIS"/>
      <sheetName val="INSUMOS JUN SIS"/>
      <sheetName val="INSUMOS JUL SIS"/>
      <sheetName val="SEPTIEMBRE SIBERIA 2015"/>
      <sheetName val="SEPTIEMBRE 2015"/>
      <sheetName val="INSUMOS JULIO"/>
      <sheetName val="OCTUBRE 2015"/>
      <sheetName val="OCTUBRE SIBERIA 2015 "/>
      <sheetName val="INSUMOS FACTURA"/>
      <sheetName val="INSUMOS FACTURA SIVERIA"/>
      <sheetName val="Hoja1"/>
      <sheetName val="INSUMOS "/>
      <sheetName val="Hoja2"/>
      <sheetName val="NOVIEMBRE 2015"/>
      <sheetName val="NOVIEMBRE SIVERIA "/>
      <sheetName val="DICIEMBRE 2015"/>
      <sheetName val="DICIEMBRE SIVERIA"/>
      <sheetName val="DICIEMBRE 2015 (2)"/>
      <sheetName val="DICIEMBRE SIBERIA (2)"/>
      <sheetName val="ENERO 2016"/>
      <sheetName val="ENERO SIVERIA 2016"/>
      <sheetName val="DETALLE "/>
      <sheetName val="DETALLE SIBERIA"/>
      <sheetName val="MAQUINARIA ENERO"/>
      <sheetName val="MAQUINARIA ENERO SIVERIA"/>
      <sheetName val="FEBRERO SIVERIA 2016 "/>
      <sheetName val="MAQUINARIA FEBRERO SIVERIA "/>
      <sheetName val="FEBRERO 2016"/>
      <sheetName val="MAQUINARIA FEBRERO"/>
      <sheetName val="MARZO SIVERIA 2016"/>
      <sheetName val="MAQUINARIA MARZO SIVERIA"/>
      <sheetName val="MARZO SIVERIA NC"/>
      <sheetName val="MARZO 2016"/>
      <sheetName val="PERSONAL"/>
      <sheetName val="ABRIL_2015SIBERIA3"/>
      <sheetName val="ABRIL_20153"/>
      <sheetName val="MAYO_2015_SIBERIA3"/>
      <sheetName val="MAYO_20153"/>
      <sheetName val="JUNIO_2015_SIBERIA_3"/>
      <sheetName val="JUNIO_20153"/>
      <sheetName val="JULIO_2015_SIBERIA__3"/>
      <sheetName val="JULIO_20153"/>
      <sheetName val="JULIO_2015_(2)3"/>
      <sheetName val="JULIO_2015_SIBERIA___(2)3"/>
      <sheetName val="AGOSTO_20153"/>
      <sheetName val="AGOSTO_2015_SIBERIA___3"/>
      <sheetName val="INSUMOS_SIBERIA3"/>
      <sheetName val="INSUMOS_ABRIL_SIS3"/>
      <sheetName val="INSUMOS_MAYO_SIS3"/>
      <sheetName val="INSUMOS_JUN_SIS3"/>
      <sheetName val="INSUMOS_JUL_SIS3"/>
      <sheetName val="SEPTIEMBRE_SIBERIA_20153"/>
      <sheetName val="SEPTIEMBRE_20153"/>
      <sheetName val="INSUMOS_JULIO3"/>
      <sheetName val="OCTUBRE_20153"/>
      <sheetName val="OCTUBRE_SIBERIA_2015_3"/>
      <sheetName val="INSUMOS_FACTURA3"/>
      <sheetName val="INSUMOS_FACTURA_SIVERIA3"/>
      <sheetName val="INSUMOS_3"/>
      <sheetName val="NOVIEMBRE_20153"/>
      <sheetName val="NOVIEMBRE_SIVERIA_3"/>
      <sheetName val="DICIEMBRE_20153"/>
      <sheetName val="DICIEMBRE_SIVERIA3"/>
      <sheetName val="DICIEMBRE_2015_(2)3"/>
      <sheetName val="DICIEMBRE_SIBERIA_(2)3"/>
      <sheetName val="ENERO_20163"/>
      <sheetName val="ENERO_SIVERIA_20163"/>
      <sheetName val="DETALLE_3"/>
      <sheetName val="DETALLE_SIBERIA3"/>
      <sheetName val="MAQUINARIA_ENERO3"/>
      <sheetName val="MAQUINARIA_ENERO_SIVERIA3"/>
      <sheetName val="FEBRERO_SIVERIA_2016_3"/>
      <sheetName val="MAQUINARIA_FEBRERO_SIVERIA_3"/>
      <sheetName val="FEBRERO_20163"/>
      <sheetName val="MAQUINARIA_FEBRERO3"/>
      <sheetName val="MARZO_SIVERIA_20163"/>
      <sheetName val="MAQUINARIA_MARZO_SIVERIA3"/>
      <sheetName val="MARZO_SIVERIA_NC3"/>
      <sheetName val="MARZO_20163"/>
      <sheetName val="ABRIL_2015SIBERIA1"/>
      <sheetName val="ABRIL_20151"/>
      <sheetName val="MAYO_2015_SIBERIA1"/>
      <sheetName val="MAYO_20151"/>
      <sheetName val="JUNIO_2015_SIBERIA_1"/>
      <sheetName val="JUNIO_20151"/>
      <sheetName val="JULIO_2015_SIBERIA__1"/>
      <sheetName val="JULIO_20151"/>
      <sheetName val="JULIO_2015_(2)1"/>
      <sheetName val="JULIO_2015_SIBERIA___(2)1"/>
      <sheetName val="AGOSTO_20151"/>
      <sheetName val="AGOSTO_2015_SIBERIA___1"/>
      <sheetName val="INSUMOS_SIBERIA1"/>
      <sheetName val="INSUMOS_ABRIL_SIS1"/>
      <sheetName val="INSUMOS_MAYO_SIS1"/>
      <sheetName val="INSUMOS_JUN_SIS1"/>
      <sheetName val="INSUMOS_JUL_SIS1"/>
      <sheetName val="SEPTIEMBRE_SIBERIA_20151"/>
      <sheetName val="SEPTIEMBRE_20151"/>
      <sheetName val="INSUMOS_JULIO1"/>
      <sheetName val="OCTUBRE_20151"/>
      <sheetName val="OCTUBRE_SIBERIA_2015_1"/>
      <sheetName val="INSUMOS_FACTURA1"/>
      <sheetName val="INSUMOS_FACTURA_SIVERIA1"/>
      <sheetName val="INSUMOS_1"/>
      <sheetName val="NOVIEMBRE_20151"/>
      <sheetName val="NOVIEMBRE_SIVERIA_1"/>
      <sheetName val="DICIEMBRE_20151"/>
      <sheetName val="DICIEMBRE_SIVERIA1"/>
      <sheetName val="DICIEMBRE_2015_(2)1"/>
      <sheetName val="DICIEMBRE_SIBERIA_(2)1"/>
      <sheetName val="ENERO_20161"/>
      <sheetName val="ENERO_SIVERIA_20161"/>
      <sheetName val="DETALLE_1"/>
      <sheetName val="DETALLE_SIBERIA1"/>
      <sheetName val="MAQUINARIA_ENERO1"/>
      <sheetName val="MAQUINARIA_ENERO_SIVERIA1"/>
      <sheetName val="FEBRERO_SIVERIA_2016_1"/>
      <sheetName val="MAQUINARIA_FEBRERO_SIVERIA_1"/>
      <sheetName val="FEBRERO_20161"/>
      <sheetName val="MAQUINARIA_FEBRERO1"/>
      <sheetName val="MARZO_SIVERIA_20161"/>
      <sheetName val="MAQUINARIA_MARZO_SIVERIA1"/>
      <sheetName val="MARZO_SIVERIA_NC1"/>
      <sheetName val="MARZO_20161"/>
      <sheetName val="ABRIL_2015SIBERIA"/>
      <sheetName val="ABRIL_2015"/>
      <sheetName val="MAYO_2015_SIBERIA"/>
      <sheetName val="MAYO_2015"/>
      <sheetName val="JUNIO_2015_SIBERIA_"/>
      <sheetName val="JUNIO_2015"/>
      <sheetName val="JULIO_2015_SIBERIA__"/>
      <sheetName val="JULIO_2015"/>
      <sheetName val="JULIO_2015_(2)"/>
      <sheetName val="JULIO_2015_SIBERIA___(2)"/>
      <sheetName val="AGOSTO_2015"/>
      <sheetName val="AGOSTO_2015_SIBERIA___"/>
      <sheetName val="INSUMOS_SIBERIA"/>
      <sheetName val="INSUMOS_ABRIL_SIS"/>
      <sheetName val="INSUMOS_MAYO_SIS"/>
      <sheetName val="INSUMOS_JUN_SIS"/>
      <sheetName val="INSUMOS_JUL_SIS"/>
      <sheetName val="SEPTIEMBRE_SIBERIA_2015"/>
      <sheetName val="SEPTIEMBRE_2015"/>
      <sheetName val="INSUMOS_JULIO"/>
      <sheetName val="OCTUBRE_2015"/>
      <sheetName val="OCTUBRE_SIBERIA_2015_"/>
      <sheetName val="INSUMOS_FACTURA"/>
      <sheetName val="INSUMOS_FACTURA_SIVERIA"/>
      <sheetName val="INSUMOS_"/>
      <sheetName val="NOVIEMBRE_2015"/>
      <sheetName val="NOVIEMBRE_SIVERIA_"/>
      <sheetName val="DICIEMBRE_2015"/>
      <sheetName val="DICIEMBRE_SIVERIA"/>
      <sheetName val="DICIEMBRE_2015_(2)"/>
      <sheetName val="DICIEMBRE_SIBERIA_(2)"/>
      <sheetName val="ENERO_2016"/>
      <sheetName val="ENERO_SIVERIA_2016"/>
      <sheetName val="DETALLE_"/>
      <sheetName val="DETALLE_SIBERIA"/>
      <sheetName val="MAQUINARIA_ENERO"/>
      <sheetName val="MAQUINARIA_ENERO_SIVERIA"/>
      <sheetName val="FEBRERO_SIVERIA_2016_"/>
      <sheetName val="MAQUINARIA_FEBRERO_SIVERIA_"/>
      <sheetName val="FEBRERO_2016"/>
      <sheetName val="MAQUINARIA_FEBRERO"/>
      <sheetName val="MARZO_SIVERIA_2016"/>
      <sheetName val="MAQUINARIA_MARZO_SIVERIA"/>
      <sheetName val="MARZO_SIVERIA_NC"/>
      <sheetName val="MARZO_2016"/>
      <sheetName val="ABRIL_2015SIBERIA2"/>
      <sheetName val="ABRIL_20152"/>
      <sheetName val="MAYO_2015_SIBERIA2"/>
      <sheetName val="MAYO_20152"/>
      <sheetName val="JUNIO_2015_SIBERIA_2"/>
      <sheetName val="JUNIO_20152"/>
      <sheetName val="JULIO_2015_SIBERIA__2"/>
      <sheetName val="JULIO_20152"/>
      <sheetName val="JULIO_2015_(2)2"/>
      <sheetName val="JULIO_2015_SIBERIA___(2)2"/>
      <sheetName val="AGOSTO_20152"/>
      <sheetName val="AGOSTO_2015_SIBERIA___2"/>
      <sheetName val="INSUMOS_SIBERIA2"/>
      <sheetName val="INSUMOS_ABRIL_SIS2"/>
      <sheetName val="INSUMOS_MAYO_SIS2"/>
      <sheetName val="INSUMOS_JUN_SIS2"/>
      <sheetName val="INSUMOS_JUL_SIS2"/>
      <sheetName val="SEPTIEMBRE_SIBERIA_20152"/>
      <sheetName val="SEPTIEMBRE_20152"/>
      <sheetName val="INSUMOS_JULIO2"/>
      <sheetName val="OCTUBRE_20152"/>
      <sheetName val="OCTUBRE_SIBERIA_2015_2"/>
      <sheetName val="INSUMOS_FACTURA2"/>
      <sheetName val="INSUMOS_FACTURA_SIVERIA2"/>
      <sheetName val="INSUMOS_2"/>
      <sheetName val="NOVIEMBRE_20152"/>
      <sheetName val="NOVIEMBRE_SIVERIA_2"/>
      <sheetName val="DICIEMBRE_20152"/>
      <sheetName val="DICIEMBRE_SIVERIA2"/>
      <sheetName val="DICIEMBRE_2015_(2)2"/>
      <sheetName val="DICIEMBRE_SIBERIA_(2)2"/>
      <sheetName val="ENERO_20162"/>
      <sheetName val="ENERO_SIVERIA_20162"/>
      <sheetName val="DETALLE_2"/>
      <sheetName val="DETALLE_SIBERIA2"/>
      <sheetName val="MAQUINARIA_ENERO2"/>
      <sheetName val="MAQUINARIA_ENERO_SIVERIA2"/>
      <sheetName val="FEBRERO_SIVERIA_2016_2"/>
      <sheetName val="MAQUINARIA_FEBRERO_SIVERIA_2"/>
      <sheetName val="FEBRERO_20162"/>
      <sheetName val="MAQUINARIA_FEBRERO2"/>
      <sheetName val="MARZO_SIVERIA_20162"/>
      <sheetName val="MAQUINARIA_MARZO_SIVERIA2"/>
      <sheetName val="MARZO_SIVERIA_NC2"/>
      <sheetName val="MARZO_20162"/>
      <sheetName val="ABRIL_2015SIBERIA4"/>
      <sheetName val="ABRIL_20154"/>
      <sheetName val="MAYO_2015_SIBERIA4"/>
      <sheetName val="MAYO_20154"/>
      <sheetName val="JUNIO_2015_SIBERIA_4"/>
      <sheetName val="JUNIO_20154"/>
      <sheetName val="JULIO_2015_SIBERIA__4"/>
      <sheetName val="JULIO_20154"/>
      <sheetName val="JULIO_2015_(2)4"/>
      <sheetName val="JULIO_2015_SIBERIA___(2)4"/>
      <sheetName val="AGOSTO_20154"/>
      <sheetName val="AGOSTO_2015_SIBERIA___4"/>
      <sheetName val="INSUMOS_SIBERIA4"/>
      <sheetName val="INSUMOS_ABRIL_SIS4"/>
      <sheetName val="INSUMOS_MAYO_SIS4"/>
      <sheetName val="INSUMOS_JUN_SIS4"/>
      <sheetName val="INSUMOS_JUL_SIS4"/>
      <sheetName val="SEPTIEMBRE_SIBERIA_20154"/>
      <sheetName val="SEPTIEMBRE_20154"/>
      <sheetName val="INSUMOS_JULIO4"/>
      <sheetName val="OCTUBRE_20154"/>
      <sheetName val="OCTUBRE_SIBERIA_2015_4"/>
      <sheetName val="INSUMOS_FACTURA4"/>
      <sheetName val="INSUMOS_FACTURA_SIVERIA4"/>
      <sheetName val="INSUMOS_4"/>
      <sheetName val="NOVIEMBRE_20154"/>
      <sheetName val="NOVIEMBRE_SIVERIA_4"/>
      <sheetName val="DICIEMBRE_20154"/>
      <sheetName val="DICIEMBRE_SIVERIA4"/>
      <sheetName val="DICIEMBRE_2015_(2)4"/>
      <sheetName val="DICIEMBRE_SIBERIA_(2)4"/>
      <sheetName val="ENERO_20164"/>
      <sheetName val="ENERO_SIVERIA_20164"/>
      <sheetName val="DETALLE_4"/>
      <sheetName val="DETALLE_SIBERIA4"/>
      <sheetName val="MAQUINARIA_ENERO4"/>
      <sheetName val="MAQUINARIA_ENERO_SIVERIA4"/>
      <sheetName val="FEBRERO_SIVERIA_2016_4"/>
      <sheetName val="MAQUINARIA_FEBRERO_SIVERIA_4"/>
      <sheetName val="FEBRERO_20164"/>
      <sheetName val="MAQUINARIA_FEBRERO4"/>
      <sheetName val="MARZO_SIVERIA_20164"/>
      <sheetName val="MAQUINARIA_MARZO_SIVERIA4"/>
      <sheetName val="MARZO_SIVERIA_NC4"/>
      <sheetName val="MARZO_20164"/>
      <sheetName val="ABRIL_2015SIBERIA5"/>
      <sheetName val="ABRIL_20155"/>
      <sheetName val="MAYO_2015_SIBERIA5"/>
      <sheetName val="MAYO_20155"/>
      <sheetName val="JUNIO_2015_SIBERIA_5"/>
      <sheetName val="JUNIO_20155"/>
      <sheetName val="JULIO_2015_SIBERIA__5"/>
      <sheetName val="JULIO_20155"/>
      <sheetName val="JULIO_2015_(2)5"/>
      <sheetName val="JULIO_2015_SIBERIA___(2)5"/>
      <sheetName val="AGOSTO_20155"/>
      <sheetName val="AGOSTO_2015_SIBERIA___5"/>
      <sheetName val="INSUMOS_SIBERIA5"/>
      <sheetName val="INSUMOS_ABRIL_SIS5"/>
      <sheetName val="INSUMOS_MAYO_SIS5"/>
      <sheetName val="INSUMOS_JUN_SIS5"/>
      <sheetName val="INSUMOS_JUL_SIS5"/>
      <sheetName val="SEPTIEMBRE_SIBERIA_20155"/>
      <sheetName val="SEPTIEMBRE_20155"/>
      <sheetName val="INSUMOS_JULIO5"/>
      <sheetName val="OCTUBRE_20155"/>
      <sheetName val="OCTUBRE_SIBERIA_2015_5"/>
      <sheetName val="INSUMOS_FACTURA5"/>
      <sheetName val="INSUMOS_FACTURA_SIVERIA5"/>
      <sheetName val="INSUMOS_5"/>
      <sheetName val="NOVIEMBRE_20155"/>
      <sheetName val="NOVIEMBRE_SIVERIA_5"/>
      <sheetName val="DICIEMBRE_20155"/>
      <sheetName val="DICIEMBRE_SIVERIA5"/>
      <sheetName val="DICIEMBRE_2015_(2)5"/>
      <sheetName val="DICIEMBRE_SIBERIA_(2)5"/>
      <sheetName val="ENERO_20165"/>
      <sheetName val="ENERO_SIVERIA_20165"/>
      <sheetName val="DETALLE_5"/>
      <sheetName val="DETALLE_SIBERIA5"/>
      <sheetName val="MAQUINARIA_ENERO5"/>
      <sheetName val="MAQUINARIA_ENERO_SIVERIA5"/>
      <sheetName val="FEBRERO_SIVERIA_2016_5"/>
      <sheetName val="MAQUINARIA_FEBRERO_SIVERIA_5"/>
      <sheetName val="FEBRERO_20165"/>
      <sheetName val="MAQUINARIA_FEBRERO5"/>
      <sheetName val="MARZO_SIVERIA_20165"/>
      <sheetName val="MAQUINARIA_MARZO_SIVERIA5"/>
      <sheetName val="MARZO_SIVERIA_NC5"/>
      <sheetName val="MARZO_2016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A1" t="str">
            <v>Formato de cotización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</row>
        <row r="2">
          <cell r="A2">
            <v>0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</row>
        <row r="3">
          <cell r="A3" t="str">
            <v>3. Bienes de Aseo y Cafetería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</row>
        <row r="5">
          <cell r="A5">
            <v>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</row>
        <row r="6">
          <cell r="A6" t="str">
            <v>Observaciones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</row>
        <row r="10">
          <cell r="A10" t="str">
            <v>A. Insumos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 t="str">
            <v>Detalle Sede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</row>
        <row r="12">
          <cell r="A12" t="str">
            <v>No.</v>
          </cell>
          <cell r="B12" t="str">
            <v>Bien</v>
          </cell>
          <cell r="C12" t="str">
            <v xml:space="preserve">Especificación </v>
          </cell>
          <cell r="D12" t="str">
            <v xml:space="preserve">Presentación </v>
          </cell>
          <cell r="E12" t="str">
            <v>Cantidad Mensual</v>
          </cell>
          <cell r="F12" t="str">
            <v>Precio unitario</v>
          </cell>
          <cell r="G12" t="str">
            <v>Total</v>
          </cell>
          <cell r="H12">
            <v>0</v>
          </cell>
          <cell r="I12" t="str">
            <v>Sede 1</v>
          </cell>
        </row>
        <row r="13">
          <cell r="A13">
            <v>1</v>
          </cell>
          <cell r="B13" t="str">
            <v xml:space="preserve">Jabón para loza </v>
          </cell>
          <cell r="C13" t="str">
            <v>- Con agente(s) tensoactivo(s) principal(es) con efecto limpiador y desengrasante en una concentración mínima del 8%.
- Disponible en múltiples fragancias</v>
          </cell>
          <cell r="D13" t="str">
            <v>Líquido, en recipiente plástico con capacidad mínima de 3.750 cc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</row>
        <row r="14">
          <cell r="A14">
            <v>2</v>
          </cell>
          <cell r="B14">
            <v>0</v>
          </cell>
          <cell r="C14" t="str">
            <v>- Con agente(s) tensoactivo(s) principal(es) con efecto limpiador y desengrasante en una concentración mínima del 8%.
- Disponible en múltiples fragancias</v>
          </cell>
          <cell r="D14" t="str">
            <v>Líquido, en recipiente plástico de mínimo 500 cc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</row>
        <row r="15">
          <cell r="A15">
            <v>3</v>
          </cell>
          <cell r="B15">
            <v>0</v>
          </cell>
          <cell r="C15" t="str">
            <v>- Con agente(s) tensoactivo(s) principal(es) con efecto limpiador y desengrasante en una concentración mínima del 15%.
- Disponible en múltiples fragancias</v>
          </cell>
          <cell r="D15" t="str">
            <v>Crema, en recipiente plástico de mínimo 900 gr</v>
          </cell>
          <cell r="E15">
            <v>3</v>
          </cell>
          <cell r="F15">
            <v>4162.2</v>
          </cell>
          <cell r="G15">
            <v>12486.599999999999</v>
          </cell>
          <cell r="H15">
            <v>0</v>
          </cell>
          <cell r="I15">
            <v>3</v>
          </cell>
        </row>
        <row r="16">
          <cell r="A16">
            <v>4</v>
          </cell>
          <cell r="B16" t="str">
            <v>Jabón en barra</v>
          </cell>
          <cell r="C16" t="str">
            <v xml:space="preserve">-Composición de ácidos grasos de mínimo 50%. </v>
          </cell>
          <cell r="D16" t="str">
            <v>Barra, unidad con peso mínimo de 250 gr en envoltura individual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</row>
        <row r="17">
          <cell r="A17">
            <v>5</v>
          </cell>
          <cell r="B17" t="str">
            <v xml:space="preserve">Jabón abrasivo </v>
          </cell>
          <cell r="C17" t="str">
            <v>-Con agente(s) tensoactivo(s) pincipal(es) con efecto limpiador, pulidor y desengrasante en una concentración mínima del 5%.</v>
          </cell>
          <cell r="D17" t="str">
            <v>En polvo, en tarro de mínimo 500 gr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</row>
        <row r="18">
          <cell r="A18">
            <v>6</v>
          </cell>
          <cell r="B18" t="str">
            <v>Jabón de tocador</v>
          </cell>
          <cell r="C18" t="str">
            <v>- Elaborado con grasas vegetales
- Con agente humectante
- pH entre 5 y 8.
- Disponible en múltiples fragancias</v>
          </cell>
          <cell r="D18" t="str">
            <v>Barra, unidad con peso mínimo de 125 gr en envoltura individual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A19">
            <v>7</v>
          </cell>
          <cell r="B19" t="str">
            <v>Jabón de dispensador para manos</v>
          </cell>
          <cell r="C19" t="str">
            <v>- Con agente limpiador en una concentración mínima del 6%
- Con agente humectante en una concentración mínima del 3%
- pH entre 5 y 8
- Disponible en múltiples fragancias</v>
          </cell>
          <cell r="D19" t="str">
            <v xml:space="preserve">Líquido, en recipiente plástico con dispensador y capacidad mínima de 200 ml. 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</row>
        <row r="20">
          <cell r="A20">
            <v>8</v>
          </cell>
          <cell r="B20">
            <v>0</v>
          </cell>
          <cell r="C20" t="str">
            <v>- Con agente limpiador en una concentración mínima del 6%
- Con agente humectante en una concentración mínima del 3%
- pH entre 5 y 8
- Disponible en múltiples fragancias</v>
          </cell>
          <cell r="D20" t="str">
            <v>Líquido, en recipiente plástico con capacidad mínima de 3.750 cc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</row>
        <row r="21">
          <cell r="A21">
            <v>9</v>
          </cell>
          <cell r="B21">
            <v>0</v>
          </cell>
          <cell r="C21" t="str">
            <v>- Con agente limpiador en una concentración mínima del 6%.
- Con agente antibacterial en una concentración mínima del 0,2%
- Con agente humectante en una concentración mínima del 3%
- pH entre 5 y 8
- Disponible en múltiples fragancias</v>
          </cell>
          <cell r="D21" t="str">
            <v>Líquido, en recipiente plástico con capacidad mínima de 3.750 cc</v>
          </cell>
          <cell r="E21">
            <v>5</v>
          </cell>
          <cell r="F21">
            <v>8715</v>
          </cell>
          <cell r="G21">
            <v>43575</v>
          </cell>
          <cell r="H21">
            <v>0</v>
          </cell>
          <cell r="I21">
            <v>5</v>
          </cell>
        </row>
        <row r="22">
          <cell r="A22">
            <v>10</v>
          </cell>
          <cell r="B22" t="str">
            <v>Gel antibacterial para manos</v>
          </cell>
          <cell r="C22" t="str">
            <v>- Con agente antibacterial en una concentración mínima del 0,2%
- Con agente humectante
- pH entre 5 y 8
- Con fragancia</v>
          </cell>
          <cell r="D22" t="str">
            <v>Gel, en recipiente plástico con capacidad mínima de 3.750 cc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</row>
        <row r="23">
          <cell r="A23">
            <v>11</v>
          </cell>
          <cell r="B23" t="str">
            <v>Limpiador multiusos</v>
          </cell>
          <cell r="C23" t="str">
            <v>- Con agente(s) tensoactivo(s) principal(es) con efecto limpiador y desengrasante en una concentración mínima del 8%
- Disponible en múltiples fragancias</v>
          </cell>
          <cell r="D23" t="str">
            <v>Líquido, en recipiente plástico con capacidad mínima de 3.750 cc</v>
          </cell>
          <cell r="E23">
            <v>4</v>
          </cell>
          <cell r="F23">
            <v>6037.5</v>
          </cell>
          <cell r="G23">
            <v>24150</v>
          </cell>
          <cell r="H23">
            <v>0</v>
          </cell>
          <cell r="I23">
            <v>4</v>
          </cell>
        </row>
        <row r="24">
          <cell r="A24">
            <v>12</v>
          </cell>
          <cell r="B24">
            <v>0</v>
          </cell>
          <cell r="C24" t="str">
            <v>- Con agente(s) tensoactivo(s) principal(es) con efecto limpiador y desengrasante en una concentración mínima del 8%
- Disponible en múltiples fragancias</v>
          </cell>
          <cell r="D24" t="str">
            <v>Líquido, en recipiente plástico con capacidad mínima de 500 cc, con atomizador de pistola.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</row>
        <row r="25">
          <cell r="A25">
            <v>13</v>
          </cell>
          <cell r="B25">
            <v>0</v>
          </cell>
          <cell r="C25" t="str">
            <v>- Con agente(s) tensoactivo(s) principal(es) con efecto limpiador y desengrasante en una concentración mínima del 8%
- Disponible en múltiples fragancias</v>
          </cell>
          <cell r="D25" t="str">
            <v>Líquido, en recipiente plástico de repuesto con capacidad mínima de 500 cc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</row>
        <row r="26">
          <cell r="A26">
            <v>14</v>
          </cell>
          <cell r="B26" t="str">
            <v>Líquido desengrasante</v>
          </cell>
          <cell r="C26" t="str">
            <v>- Con agente(s) tensoactivo(s) principal(es) con efecto limpiador y desengrasante en una concentración mínima del 8%
- Disponible en múltiples fragancias</v>
          </cell>
          <cell r="D26" t="str">
            <v>Líquido, en recipiente plástico con capacidad mínima de 3.750 cc</v>
          </cell>
          <cell r="E26">
            <v>1</v>
          </cell>
          <cell r="F26">
            <v>9345</v>
          </cell>
          <cell r="G26">
            <v>9345</v>
          </cell>
          <cell r="H26">
            <v>0</v>
          </cell>
          <cell r="I26">
            <v>1</v>
          </cell>
        </row>
        <row r="27">
          <cell r="A27">
            <v>15</v>
          </cell>
          <cell r="B27" t="str">
            <v>Detergente multiusos</v>
          </cell>
          <cell r="C27" t="str">
            <v xml:space="preserve">-Tensoactivo(s) principal(es) con efecto limpiador de mínimo 11%. </v>
          </cell>
          <cell r="D27" t="str">
            <v>Polvo, en bolsa plástica o recipiente plástico con un peso de 1.000 gr</v>
          </cell>
          <cell r="E27">
            <v>4</v>
          </cell>
          <cell r="F27">
            <v>862.05</v>
          </cell>
          <cell r="G27">
            <v>3448.2</v>
          </cell>
          <cell r="H27">
            <v>0</v>
          </cell>
          <cell r="I27">
            <v>4</v>
          </cell>
        </row>
        <row r="28">
          <cell r="A28">
            <v>16</v>
          </cell>
          <cell r="B28">
            <v>0</v>
          </cell>
          <cell r="C28" t="str">
            <v xml:space="preserve">-Tensoactivo(s) principal(es) con efecto limpiador de mínimo 11%. </v>
          </cell>
          <cell r="D28" t="str">
            <v>Líquido, en recipiente plástico con capacidad mínima de 3.750 cc</v>
          </cell>
          <cell r="E28">
            <v>4</v>
          </cell>
          <cell r="F28">
            <v>13244.7</v>
          </cell>
          <cell r="G28">
            <v>52978.8</v>
          </cell>
          <cell r="H28">
            <v>0</v>
          </cell>
          <cell r="I28">
            <v>4</v>
          </cell>
        </row>
        <row r="29">
          <cell r="A29">
            <v>17</v>
          </cell>
          <cell r="B29" t="str">
            <v>Detergente para ropa</v>
          </cell>
          <cell r="C29" t="str">
            <v>- Con agente(s) tensoactivo(s) principal(es) con efecto limpiador en una concentración mínima del 15%
- Con agente(s) suavizante(s) 
- Con agente(s) potenciador(es) del efecto limpiador</v>
          </cell>
          <cell r="D29" t="str">
            <v>Líquido, en recipiente plástico con capacidad mínima de 3.750 cc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</row>
        <row r="30">
          <cell r="A30">
            <v>18</v>
          </cell>
          <cell r="B30" t="str">
            <v>Suavizante para ropa</v>
          </cell>
          <cell r="C30" t="str">
            <v>- Con agente(s) tensoactivo(s) principal(es) con efecto suavizante en una concentración mínima del 3,5%
- Con múltiples fragancias</v>
          </cell>
          <cell r="D30" t="str">
            <v>Líquido, en recipiente plástico con capacidad mínima de 3.750 cc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</row>
        <row r="31">
          <cell r="A31">
            <v>19</v>
          </cell>
          <cell r="B31" t="str">
            <v>Desinfectante para uso general</v>
          </cell>
          <cell r="C31" t="str">
            <v>- Con agente(s) tensoactivo(s) con efecto antibacterial en una concentración mínima del 0,2%
- Con agente(s) tensoactivo(s) con efecto limpiador y desengrasante en una concentración mínima del 1,5%</v>
          </cell>
          <cell r="D31" t="str">
            <v>Líquido, en recipiente plástico con capacidad mínima de 3.750 cc</v>
          </cell>
          <cell r="E31">
            <v>4</v>
          </cell>
          <cell r="F31">
            <v>7560</v>
          </cell>
          <cell r="G31">
            <v>30240</v>
          </cell>
          <cell r="H31">
            <v>0</v>
          </cell>
          <cell r="I31">
            <v>4</v>
          </cell>
        </row>
        <row r="32">
          <cell r="A32">
            <v>20</v>
          </cell>
          <cell r="B32">
            <v>0</v>
          </cell>
          <cell r="C32" t="str">
            <v>- Con agente(s) tensoactivo(s) con efecto antibacterial en una concentración mínima del 0,2%
- Con agente(s) tensoactivo(s) con efecto limpiador y desengrasante en una concentración mínima del 1,5%</v>
          </cell>
          <cell r="D32" t="str">
            <v>Líquido, en recipiente plástico con capacidad mínima de 500 cc, con atomizador de pistola.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</row>
        <row r="33">
          <cell r="A33">
            <v>21</v>
          </cell>
          <cell r="B33">
            <v>0</v>
          </cell>
          <cell r="C33" t="str">
            <v>- Con agente(s) tensoactivo(s) con efecto antibacterial en una concentración mínima del 0,2%
- Con agente(s) tensoactivo(s) con efecto limpiador y desengrasante en una concentración mínima del 1,5%</v>
          </cell>
          <cell r="D33" t="str">
            <v>Líquido, en recipiente plástico de repuesto con capacidad mínima de 500 cc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</row>
        <row r="34">
          <cell r="A34">
            <v>22</v>
          </cell>
          <cell r="B34" t="str">
            <v>Desinfectante de alto nivel de desinfección para uso hospitalario</v>
          </cell>
          <cell r="C34" t="str">
            <v>- Con agentes bactericidas, fungicidas, tubercolicidas, esporicidas y virucidas.</v>
          </cell>
          <cell r="D34" t="str">
            <v>Líquido, en recipiente plástico con capacidad mínima de 3.750 cc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</row>
        <row r="35">
          <cell r="A35">
            <v>23</v>
          </cell>
          <cell r="B35" t="str">
            <v xml:space="preserve">Desinfecante  para baños </v>
          </cell>
          <cell r="C35" t="str">
            <v>- Con agentes bactericidas, fungicidas y virucidas.</v>
          </cell>
          <cell r="D35" t="str">
            <v>Unidad con peso mínimo de 45 gr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</row>
        <row r="36">
          <cell r="A36">
            <v>24</v>
          </cell>
          <cell r="B36">
            <v>0</v>
          </cell>
          <cell r="C36" t="str">
            <v>- Con agentes bactericidas, fungicidas y virucidas.</v>
          </cell>
          <cell r="D36" t="str">
            <v>Líquido, en recipiente plástico con capacidad mínima de 3.750 cc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</row>
        <row r="37">
          <cell r="A37">
            <v>25</v>
          </cell>
          <cell r="B37" t="str">
            <v>Líquido para limpiar vidrios</v>
          </cell>
          <cell r="C37" t="str">
            <v>- Con agente(s) principal(es) con efecto limpiador y desengrasante en una concentración mínima del 4%
- Con fragancia</v>
          </cell>
          <cell r="D37" t="str">
            <v>Líquido, en recipiente plástico con capacidad mínima de 3.750 cc</v>
          </cell>
          <cell r="E37">
            <v>2</v>
          </cell>
          <cell r="F37">
            <v>4882.5</v>
          </cell>
          <cell r="G37">
            <v>9765</v>
          </cell>
          <cell r="H37">
            <v>0</v>
          </cell>
          <cell r="I37">
            <v>2</v>
          </cell>
        </row>
        <row r="38">
          <cell r="A38">
            <v>26</v>
          </cell>
          <cell r="B38">
            <v>0</v>
          </cell>
          <cell r="C38" t="str">
            <v>- Con agente(s) principal(es) con efecto limpiador y desengrasante en una concentración mínima del 4%
- Con fragancia</v>
          </cell>
          <cell r="D38" t="str">
            <v>Líquido, en recipiente plástico con capacidad mínima de 500 cc, con atomizador de pistola.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</row>
        <row r="39">
          <cell r="A39">
            <v>27</v>
          </cell>
          <cell r="B39">
            <v>0</v>
          </cell>
          <cell r="C39" t="str">
            <v>- Con agente(s) principal(es) con efecto limpiador y desengrasante en una concentración mínima del 4%
- Con fragancia</v>
          </cell>
          <cell r="D39" t="str">
            <v>Líquido, en recipiente plástico de repuesto con capacidad mínima de 500 cc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</row>
        <row r="40">
          <cell r="A40">
            <v>28</v>
          </cell>
          <cell r="B40" t="str">
            <v>Hipoclorito</v>
          </cell>
          <cell r="C40" t="str">
            <v>- Solución con una concentración mínima del 5%</v>
          </cell>
          <cell r="D40" t="str">
            <v>Líquido, en recipiente plástico con capacidad mínima de 3.750 cc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</row>
        <row r="41">
          <cell r="A41">
            <v>29</v>
          </cell>
          <cell r="B41">
            <v>0</v>
          </cell>
          <cell r="C41" t="str">
            <v>- Solución con una concentración mínima del 5%</v>
          </cell>
          <cell r="D41" t="str">
            <v>Líquido, en recipiente plástico con capacidad mínima de 1.000 cc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</row>
        <row r="42">
          <cell r="A42">
            <v>30</v>
          </cell>
          <cell r="B42">
            <v>0</v>
          </cell>
          <cell r="C42" t="str">
            <v>- Granulado con una concentración mínima del 90%</v>
          </cell>
          <cell r="D42" t="str">
            <v>Granulado, en bolsa plástica de mínimo 1.000 g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</row>
        <row r="43">
          <cell r="A43">
            <v>31</v>
          </cell>
          <cell r="B43" t="str">
            <v>Alcohol industrial</v>
          </cell>
          <cell r="C43" t="str">
            <v>- Solución acuosa de alcohol etílico desnaturalizado con una concentración mínima de 95%
- Desnaturalizado</v>
          </cell>
          <cell r="D43" t="str">
            <v>Líquido, en recipiente plástico con capacidad mínima de 3.750 cc</v>
          </cell>
          <cell r="E43">
            <v>1</v>
          </cell>
          <cell r="F43">
            <v>23835</v>
          </cell>
          <cell r="G43">
            <v>23835</v>
          </cell>
          <cell r="H43">
            <v>0</v>
          </cell>
          <cell r="I43">
            <v>1</v>
          </cell>
        </row>
        <row r="44">
          <cell r="A44">
            <v>32</v>
          </cell>
          <cell r="B44" t="str">
            <v>Creolina</v>
          </cell>
          <cell r="C44" t="str">
            <v>- Solución con una concentración mínima de fenoles de 4%</v>
          </cell>
          <cell r="D44" t="str">
            <v>Líquido, en recipiente plástico con capacidad mínima de 3.750 cc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</row>
        <row r="45">
          <cell r="A45">
            <v>33</v>
          </cell>
          <cell r="B45" t="str">
            <v>Líquido para limpiar equipos de oficina</v>
          </cell>
          <cell r="C45" t="str">
            <v>- Con agente(s) principal(es) con efecto limpiador, desengrasante y desinfectante en una concentración mínima del 4%</v>
          </cell>
          <cell r="D45" t="str">
            <v>Líquido, en recipiente plástico con capacidad mínima de 3.750 cc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</row>
        <row r="46">
          <cell r="A46">
            <v>34</v>
          </cell>
          <cell r="B46">
            <v>0</v>
          </cell>
          <cell r="C46" t="str">
            <v>- Con agente(s) principal(es) con efecto limpiador, desengrasante y desinfectante en una concentración mínima del 4%</v>
          </cell>
          <cell r="D46" t="str">
            <v>Líquido, en recipiente plástico con capacidad mínima de 500 cc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A47">
            <v>35</v>
          </cell>
          <cell r="B47" t="str">
            <v>Destapador de cañerías</v>
          </cell>
          <cell r="C47" t="str">
            <v>- Con agente(s) que degrada(n) la materia orgánica.
- Para uso en tuberías plásticas y metálicas.</v>
          </cell>
          <cell r="D47" t="str">
            <v>En recipiente plástico con capacidad mínima de 300 cc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</row>
        <row r="48">
          <cell r="A48">
            <v>36</v>
          </cell>
          <cell r="B48" t="str">
            <v>Champú para alfombras y tapizados</v>
          </cell>
          <cell r="C48" t="str">
            <v>- Con agente(s) principal(es) con efecto limpiador en una concentración mínima del 8%</v>
          </cell>
          <cell r="D48" t="str">
            <v>Líquido, en recipiente plástico con capacidad mínima de 3.750 cc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</row>
        <row r="49">
          <cell r="A49">
            <v>37</v>
          </cell>
          <cell r="B49">
            <v>0</v>
          </cell>
          <cell r="C49" t="str">
            <v>- Con agente(s) principal(es) con efecto limpiador en una concentración mínima del 8%
- Con agente espumante para la generación de espuma seca</v>
          </cell>
          <cell r="D49" t="str">
            <v>Líquido, en recipiente plástico con capacidad mínima de 3.750 cc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A50">
            <v>38</v>
          </cell>
          <cell r="B50" t="str">
            <v>Desodorizador de alfombras y tapizados</v>
          </cell>
          <cell r="C50" t="str">
            <v>- Con agente con efecto neutralizador de la molécula de olor.</v>
          </cell>
          <cell r="D50" t="str">
            <v>Polvo, en recipiente plástico con un peso de mínimo 400 gr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</row>
        <row r="51">
          <cell r="A51">
            <v>39</v>
          </cell>
          <cell r="B51" t="str">
            <v>Desmanchador de alfombras y tapizados</v>
          </cell>
          <cell r="C51" t="str">
            <v>- Con agente(s) tensoactivo(s) con efecto limpiador y desengrasante
- Para uso en múltiples superficies, incluyendo tela, cuero, y plástico</v>
          </cell>
          <cell r="D51" t="str">
            <v>En recipiente plástico con capacidad mínima de 500 cc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</row>
        <row r="52">
          <cell r="A52">
            <v>40</v>
          </cell>
          <cell r="B52" t="str">
            <v xml:space="preserve">Lustrador de muebles </v>
          </cell>
          <cell r="C52" t="str">
            <v>- Con agentes limpiadores y abrillantadores en una concentración mínima del 5%
- Con agente con efecto protector ante rayos ultravioleta</v>
          </cell>
          <cell r="D52" t="str">
            <v>Líquido, en recipiente plástico con capacidad mínima de 500 cc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</row>
        <row r="53">
          <cell r="A53">
            <v>41</v>
          </cell>
          <cell r="B53" t="str">
            <v xml:space="preserve">Líquido cubre rasguños para madera </v>
          </cell>
          <cell r="C53" t="str">
            <v>- Con agente con efecto protector ante rayos ultravioleta</v>
          </cell>
          <cell r="D53" t="str">
            <v>En recipiente plástico con capacidad mínima de 500 cc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</row>
        <row r="54">
          <cell r="A54">
            <v>42</v>
          </cell>
          <cell r="B54" t="str">
            <v>Crema para cuero</v>
          </cell>
          <cell r="C54" t="str">
            <v>- Con agente con efecto protector ante rayos ultravioleta</v>
          </cell>
          <cell r="D54" t="str">
            <v>Crema, en recipiente plástico con capacidad mínima de 500 cc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</row>
        <row r="55">
          <cell r="A55">
            <v>43</v>
          </cell>
          <cell r="B55" t="str">
            <v>Cera</v>
          </cell>
          <cell r="C55" t="str">
            <v>- Polimérica autobrillante.
- Con polímeros acrílicos, nivelantes y plastificantes.
- Neutra (para pisos de todos los colores)
- Contenido mínimo de sólidos del 10%</v>
          </cell>
          <cell r="D55" t="str">
            <v>Líquido, en recipiente plástico con capacidad mínima de 3.750 cc</v>
          </cell>
          <cell r="E55">
            <v>8</v>
          </cell>
          <cell r="F55">
            <v>13125</v>
          </cell>
          <cell r="G55">
            <v>105000</v>
          </cell>
          <cell r="H55">
            <v>0</v>
          </cell>
          <cell r="I55">
            <v>8</v>
          </cell>
        </row>
        <row r="56">
          <cell r="A56">
            <v>44</v>
          </cell>
          <cell r="B56">
            <v>0</v>
          </cell>
          <cell r="C56" t="str">
            <v>- Emulsionada
- Neutra (para pisos de todos los colores)
- Contenido mínimo de sólidos del 5%</v>
          </cell>
          <cell r="D56" t="str">
            <v>Líquido, en recipiente plástico con capacidad mínima de 3.750 cc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</row>
        <row r="57">
          <cell r="A57">
            <v>45</v>
          </cell>
          <cell r="B57">
            <v>0</v>
          </cell>
          <cell r="C57" t="str">
            <v>- Emulsionada
- Roja
- Contenido mínimo de sólidos del 5%</v>
          </cell>
          <cell r="D57" t="str">
            <v>Líquido, en recipiente plástico con capacidad mínima de 3.750 cc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</row>
        <row r="58">
          <cell r="A58">
            <v>46</v>
          </cell>
          <cell r="B58">
            <v>0</v>
          </cell>
          <cell r="C58" t="str">
            <v>- Solvente
- Contenido mínimo de sólidos del 10%</v>
          </cell>
          <cell r="D58" t="str">
            <v>Líquido, en recipiente plástico con capacidad mínima de 3.750 cc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</row>
        <row r="59">
          <cell r="A59">
            <v>47</v>
          </cell>
          <cell r="B59" t="str">
            <v>Sellante para pisos</v>
          </cell>
          <cell r="C59" t="str">
            <v>- Polimérico autobrillante.
- Con polímeros acrílicos, nivelantes y plastificantes.
- Contenido mínimo de sólidos del 20%</v>
          </cell>
          <cell r="D59" t="str">
            <v>Líquido, en recipiente plástico con capacidad mínima de 3.750 cc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</row>
        <row r="60">
          <cell r="A60">
            <v>48</v>
          </cell>
          <cell r="B60" t="str">
            <v>Mantenedor de pisos</v>
          </cell>
          <cell r="C60" t="str">
            <v>- Polimérico autobrillante.
- Con polímeros acrílicos, nivelantes y plastificantes.
- Contenido mínimo de sólidos del 15%</v>
          </cell>
          <cell r="D60" t="str">
            <v>Líquido, en recipiente plástico con capacidad mínima de 3.750 cc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</row>
        <row r="61">
          <cell r="A61">
            <v>49</v>
          </cell>
          <cell r="B61" t="str">
            <v xml:space="preserve">Removedor de cera </v>
          </cell>
          <cell r="C61" t="str">
            <v>- Con agente activo alcalino en una concentración mínima del 20%
- pH entre 11 y 14</v>
          </cell>
          <cell r="D61" t="str">
            <v>Líquido, en recipiente plástico con capacidad mínima de 3.750 cc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</row>
        <row r="62">
          <cell r="A62">
            <v>50</v>
          </cell>
          <cell r="B62" t="str">
            <v>Abrillantador para piso laminado</v>
          </cell>
          <cell r="C62" t="str">
            <v>- Con agente(s) con efecto limpiador y brillador.</v>
          </cell>
          <cell r="D62" t="str">
            <v>Líquido, en recipiente plástico con capacidad mínima de 3.750 cc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</row>
        <row r="63">
          <cell r="A63">
            <v>51</v>
          </cell>
          <cell r="B63" t="str">
            <v>Disolvente alifático tipo Varsol</v>
          </cell>
          <cell r="C63" t="str">
            <v xml:space="preserve">- Solución con agentes desinfectantes, desmanchadores y desengrasantes  en concentración mínima del 15%. </v>
          </cell>
          <cell r="D63" t="str">
            <v>Líquido, en recipiente plástico con capacidad mínima de 3.750 cc</v>
          </cell>
          <cell r="E63">
            <v>2</v>
          </cell>
          <cell r="F63">
            <v>12390</v>
          </cell>
          <cell r="G63">
            <v>24780</v>
          </cell>
          <cell r="H63">
            <v>0</v>
          </cell>
          <cell r="I63">
            <v>2</v>
          </cell>
        </row>
        <row r="64">
          <cell r="A64">
            <v>52</v>
          </cell>
          <cell r="B64" t="str">
            <v>Desmanchador multiusos</v>
          </cell>
          <cell r="C64" t="str">
            <v>- Con agente(s) tensoactivo(s) con efecto limpiador y desengrasante
- Para superficies de todo tipo.</v>
          </cell>
          <cell r="D64" t="str">
            <v>Crema, en bolsa plástica de mínimo 750 gr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</row>
        <row r="65">
          <cell r="A65">
            <v>53</v>
          </cell>
          <cell r="B65" t="str">
            <v>Líquido brillametal</v>
          </cell>
          <cell r="C65" t="str">
            <v>- Con agentes con efecto limpiador, pulidor y brillador.
- Para todo tipo de metales</v>
          </cell>
          <cell r="D65" t="str">
            <v xml:space="preserve">En crema tubo de mínimo 70 gr 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</row>
        <row r="66">
          <cell r="A66">
            <v>54</v>
          </cell>
          <cell r="B66">
            <v>0</v>
          </cell>
          <cell r="C66" t="str">
            <v>- Con agentes con efecto limpiador, pulidor y brillador.
- Para todo tipo de metales</v>
          </cell>
          <cell r="D66" t="str">
            <v>Líquido , en recipiente plástico con capacidad mínima de 250 ml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</row>
        <row r="67">
          <cell r="A67">
            <v>55</v>
          </cell>
          <cell r="B67" t="str">
            <v>Betún</v>
          </cell>
          <cell r="C67" t="str">
            <v>- Contenido mínimo de sólidos del 30%
- Color negro</v>
          </cell>
          <cell r="D67" t="str">
            <v>Tarro de mínimo 500 gr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</row>
        <row r="68">
          <cell r="A68">
            <v>56</v>
          </cell>
          <cell r="B68" t="str">
            <v>Ambientador para habitaciones</v>
          </cell>
          <cell r="C68" t="str">
            <v>- Solución con alcohol etílico y solventes. 
- Con fragancia en una concentración del 1,5%
- En múltiples fragancias</v>
          </cell>
          <cell r="D68" t="str">
            <v>Líquido, en recipiente plástico con capacidad mínima de 3.750 cc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</row>
        <row r="69">
          <cell r="A69">
            <v>57</v>
          </cell>
          <cell r="B69">
            <v>0</v>
          </cell>
          <cell r="C69" t="str">
            <v>- Solución con alcohol etílico y solventes. 
- Con fragancia en una concentración del 1,5%
- En múltiples fragancias</v>
          </cell>
          <cell r="D69" t="str">
            <v>Líquido, en aerosol seguro para la capa de ozono con capacidad mínima de 400 cc</v>
          </cell>
          <cell r="E69">
            <v>8</v>
          </cell>
          <cell r="F69">
            <v>9271.5</v>
          </cell>
          <cell r="G69">
            <v>74172</v>
          </cell>
          <cell r="H69">
            <v>0</v>
          </cell>
          <cell r="I69">
            <v>8</v>
          </cell>
        </row>
        <row r="70">
          <cell r="A70">
            <v>58</v>
          </cell>
          <cell r="B70" t="str">
            <v xml:space="preserve">Insecticida </v>
          </cell>
          <cell r="C70" t="str">
            <v>- Para eliminar insectos rastreros. 
- Con acción residual hasta por 4 semanas
- Sin olor</v>
          </cell>
          <cell r="D70" t="str">
            <v>Líquido, en aerosol seguro para la capa de ozono con capacidad mínima de 350 cc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</row>
        <row r="71">
          <cell r="A71">
            <v>59</v>
          </cell>
          <cell r="B71">
            <v>0</v>
          </cell>
          <cell r="C71" t="str">
            <v>- Para eliminar insectos voladores
- Con acción residual hasta por 4 semanas
- Sin olor</v>
          </cell>
          <cell r="D71" t="str">
            <v>Líquido, en aerosol seguro para la capa de ozono con capacidad mínima de 350 cc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</row>
        <row r="72">
          <cell r="A72">
            <v>60</v>
          </cell>
          <cell r="B72" t="str">
            <v>Limpiones</v>
          </cell>
          <cell r="C72" t="str">
            <v>- En tela de toalla fileteada
- Color blanco sin estampado
- Tamaño mínimo de 45cm de largo por 45cm de ancho.</v>
          </cell>
          <cell r="D72" t="str">
            <v>Unidad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</row>
        <row r="73">
          <cell r="A73">
            <v>61</v>
          </cell>
          <cell r="B73">
            <v>0</v>
          </cell>
          <cell r="C73" t="str">
            <v>- En tela de toalla fileteada
- Color blanco sin estampado</v>
          </cell>
          <cell r="D73" t="str">
            <v>Rollo por metro de tela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</row>
        <row r="74">
          <cell r="A74">
            <v>62</v>
          </cell>
          <cell r="B74">
            <v>0</v>
          </cell>
          <cell r="C74" t="str">
            <v>- En tela fileteada
- Color blanco sin estampado
- Tamaño mínimo de 45 cm de largo por 45 cm de ancho</v>
          </cell>
          <cell r="D74" t="str">
            <v>Unidad</v>
          </cell>
          <cell r="E74">
            <v>12</v>
          </cell>
          <cell r="F74">
            <v>1785</v>
          </cell>
          <cell r="G74">
            <v>21420</v>
          </cell>
          <cell r="H74">
            <v>0</v>
          </cell>
          <cell r="I74">
            <v>12</v>
          </cell>
        </row>
        <row r="75">
          <cell r="A75">
            <v>63</v>
          </cell>
          <cell r="B75">
            <v>0</v>
          </cell>
          <cell r="C75" t="str">
            <v>- En tela fileteada
- Color blanco sin estampado</v>
          </cell>
          <cell r="D75" t="str">
            <v>Rollo por metro de tela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</row>
        <row r="76">
          <cell r="A76">
            <v>64</v>
          </cell>
          <cell r="B76">
            <v>0</v>
          </cell>
          <cell r="C76" t="str">
            <v>- En tela tipo galleta fileteada
- Color blanco o beige sin estampado</v>
          </cell>
          <cell r="D76" t="str">
            <v>Rollo por metro de tela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</row>
        <row r="77">
          <cell r="A77">
            <v>65</v>
          </cell>
          <cell r="B77" t="str">
            <v>Bayetilla</v>
          </cell>
          <cell r="C77" t="str">
            <v>- En tela fileteada
- Color blanco sin estampado</v>
          </cell>
          <cell r="D77" t="str">
            <v>Rollo por metro de tela</v>
          </cell>
          <cell r="E77">
            <v>12</v>
          </cell>
          <cell r="F77">
            <v>2205</v>
          </cell>
          <cell r="G77">
            <v>26460</v>
          </cell>
          <cell r="H77">
            <v>0</v>
          </cell>
          <cell r="I77">
            <v>12</v>
          </cell>
        </row>
        <row r="78">
          <cell r="A78">
            <v>66</v>
          </cell>
          <cell r="B78">
            <v>0</v>
          </cell>
          <cell r="C78" t="str">
            <v>- En tela fileteada
- Color rojo sin estampado</v>
          </cell>
          <cell r="D78" t="str">
            <v>Rollo por metro de tela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</row>
        <row r="79">
          <cell r="A79">
            <v>67</v>
          </cell>
          <cell r="B79" t="str">
            <v xml:space="preserve">Paño absorbente multiusos </v>
          </cell>
          <cell r="C79" t="str">
            <v>- Material que no libera motas o pelusas
-Interfoliado 
- Reutilizable
- Tamaño mínimo de 38 cm de largo por 25 cm de ancho</v>
          </cell>
          <cell r="D79" t="str">
            <v>Unidad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</row>
        <row r="80">
          <cell r="A80">
            <v>68</v>
          </cell>
          <cell r="B80">
            <v>0</v>
          </cell>
          <cell r="C80" t="str">
            <v>- Material que no libera motas o pelusas 
- Interfolidado
- Reutilizable
- Tamaño mínimo de 18 cm de largo por 20 cm de ancho</v>
          </cell>
          <cell r="D80" t="str">
            <v>Unidad</v>
          </cell>
          <cell r="E80">
            <v>12</v>
          </cell>
          <cell r="F80">
            <v>1871.1</v>
          </cell>
          <cell r="G80">
            <v>22453.199999999997</v>
          </cell>
          <cell r="H80">
            <v>0</v>
          </cell>
          <cell r="I80">
            <v>12</v>
          </cell>
        </row>
        <row r="81">
          <cell r="A81">
            <v>69</v>
          </cell>
          <cell r="B81" t="str">
            <v>Estopa</v>
          </cell>
          <cell r="C81" t="str">
            <v>- Hecha 100% de hilos de algodón blanco peinado.
-Suave al tacto, para lustrar</v>
          </cell>
          <cell r="D81" t="str">
            <v xml:space="preserve">Bolsa de mínimo 400 gr. 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</row>
        <row r="82">
          <cell r="A82">
            <v>70</v>
          </cell>
          <cell r="B82" t="str">
            <v xml:space="preserve">Esponjilla </v>
          </cell>
          <cell r="C82" t="str">
            <v>- Espuma enmallada
- Tamaño mínimo de 7 cm de largo por 10 cm de ancho</v>
          </cell>
          <cell r="D82" t="str">
            <v xml:space="preserve">Unidad </v>
          </cell>
          <cell r="E82">
            <v>12</v>
          </cell>
          <cell r="F82">
            <v>341.25</v>
          </cell>
          <cell r="G82">
            <v>4095</v>
          </cell>
          <cell r="H82">
            <v>0</v>
          </cell>
          <cell r="I82">
            <v>12</v>
          </cell>
        </row>
        <row r="83">
          <cell r="A83">
            <v>71</v>
          </cell>
          <cell r="B83">
            <v>0</v>
          </cell>
          <cell r="C83" t="str">
            <v>- Doble uso (material de esponjilla blanda y abrasiva)
- Tamaño mínimo de 7 cm de largo por 10 cm de ancho</v>
          </cell>
          <cell r="D83" t="str">
            <v>Unidad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</row>
        <row r="84">
          <cell r="A84">
            <v>72</v>
          </cell>
          <cell r="B84">
            <v>0</v>
          </cell>
          <cell r="C84" t="str">
            <v>- Abrasiva
- Tamaño mínimo de 9 cm de largo por 12 cm de ancho</v>
          </cell>
          <cell r="D84" t="str">
            <v>Unidad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</row>
        <row r="85">
          <cell r="A85">
            <v>73</v>
          </cell>
          <cell r="B85">
            <v>0</v>
          </cell>
          <cell r="C85" t="str">
            <v>- Elaborada con fibra de acero inoxidable para dar brillo
- Tamaño mínimo de 5 cm de largo por 9 cm de ancho</v>
          </cell>
          <cell r="D85" t="str">
            <v>Unidad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</row>
        <row r="86">
          <cell r="A86">
            <v>74</v>
          </cell>
          <cell r="B86">
            <v>0</v>
          </cell>
          <cell r="C86" t="str">
            <v>- Elaborada con alambre de acero inoxidable
- Tamaño mínimo de 9 cm de largo por 10 cm de ancho</v>
          </cell>
          <cell r="D86" t="str">
            <v>Unidad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</row>
        <row r="87">
          <cell r="A87">
            <v>75</v>
          </cell>
          <cell r="B87" t="str">
            <v>Escobas</v>
          </cell>
          <cell r="C87" t="str">
            <v>- Cerdas suaves elaboradas con PET calibre entre 0,4 y 0,5 mm.
- Área de barrido mínima de 25 cm de largo por 7 cm de ancho por 7 cm de alto
- Material de base en plástico con acople tipo rosca
- Mínimo 85 moños
- Mango en madera con una extensión mínima de 120 cm</v>
          </cell>
          <cell r="D87" t="str">
            <v xml:space="preserve">Unidad </v>
          </cell>
          <cell r="E87">
            <v>2</v>
          </cell>
          <cell r="F87">
            <v>1837.5</v>
          </cell>
          <cell r="G87">
            <v>3675</v>
          </cell>
          <cell r="H87">
            <v>0</v>
          </cell>
          <cell r="I87">
            <v>2</v>
          </cell>
        </row>
        <row r="88">
          <cell r="A88">
            <v>76</v>
          </cell>
          <cell r="B88">
            <v>0</v>
          </cell>
          <cell r="C88" t="str">
            <v>- Cerdas suaves elaboradas con PET calibre entre 0,4 y 0,5 mm.
- Área de barrido mínima de 25cm de largo por 7cm de ancho por 7cm de alto
- Material de base en plástico con acople tipo rosca
- Mínimo 85 moños
- Mango metálico con una extensión mínima de 120 cm</v>
          </cell>
          <cell r="D88" t="str">
            <v xml:space="preserve">Unidad 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</row>
        <row r="89">
          <cell r="A89">
            <v>77</v>
          </cell>
          <cell r="B89">
            <v>0</v>
          </cell>
          <cell r="C89" t="str">
            <v>- Cerdas suaves elaboradas con PVC, plumilladas, calibre entre 0,4 y 0,5 mm.
- Área de barrido mínima de 37 cm de largo por 7 cm de ancho por 7 cm de alto
- Material de base en plástico con acople tipo rosca
- Mínimo 100 moños
- Mango metálico con una extensión mínima de 120 cm</v>
          </cell>
          <cell r="D89" t="str">
            <v xml:space="preserve">Unidad 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</row>
        <row r="90">
          <cell r="A90">
            <v>78</v>
          </cell>
          <cell r="B90">
            <v>0</v>
          </cell>
          <cell r="C90" t="str">
            <v>- Cerdas duras elaboradas con PET calibre entre 0,4 y 0,5 mm.
- Área de barrido mínima de 25 cm de largo por 7 cm de ancho por 7cm de alto
- Material de base en plástico con acople tipo rosca
- Mínimo 85 moños
- Mango en madera on una extensión mínima de 120 cm</v>
          </cell>
          <cell r="D90" t="str">
            <v xml:space="preserve">Unidad 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</row>
        <row r="91">
          <cell r="A91">
            <v>79</v>
          </cell>
          <cell r="B91">
            <v>0</v>
          </cell>
          <cell r="C91" t="str">
            <v>- Cerdas duras elaboradas con PET calibre entre 0,4 y 0,5 mm.
- Área de barrido mínima de 25 cm de largo por 7cm de ancho por 7cm de alto
- Material de base en plástico con acople tipo rosca
- Mínimo 85 moños
- Mango metálico con una extensión mínima de 120 cm</v>
          </cell>
          <cell r="D91" t="str">
            <v xml:space="preserve">Unidad </v>
          </cell>
          <cell r="E91">
            <v>2</v>
          </cell>
          <cell r="F91">
            <v>2552.5500000000002</v>
          </cell>
          <cell r="G91">
            <v>5105.1000000000004</v>
          </cell>
          <cell r="H91">
            <v>0</v>
          </cell>
          <cell r="I91">
            <v>2</v>
          </cell>
        </row>
        <row r="92">
          <cell r="A92">
            <v>80</v>
          </cell>
          <cell r="B92">
            <v>0</v>
          </cell>
          <cell r="C92" t="str">
            <v>- Cerdas duras elaboradas con PVC, plumilladas, calibre entre 0,4 y 0,5 mm.
- Área de barrido mínima de 37cm de largo por 7cm de ancho por 7 cm de alto
- Material de base en plástico con acople tipo rosca
- Mínimo 100 moños
- Mango metálico con una extensión mínima de 120 cm</v>
          </cell>
          <cell r="D92" t="str">
            <v xml:space="preserve">Unidad 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</row>
        <row r="93">
          <cell r="A93">
            <v>81</v>
          </cell>
          <cell r="B93" t="str">
            <v xml:space="preserve">Cepillos </v>
          </cell>
          <cell r="C93" t="str">
            <v>- Tipo plancha, con mango de plástico
- Cuerpo elaborado en plástico
- Cerdas duras en fibra plástica
- Tamaño mínimo de 15 cm de largo por 5cm de ancho por 6 cm de alto.</v>
          </cell>
          <cell r="D93" t="str">
            <v xml:space="preserve">Unidad 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</row>
        <row r="94">
          <cell r="A94">
            <v>82</v>
          </cell>
          <cell r="B94">
            <v>0</v>
          </cell>
          <cell r="C94" t="str">
            <v>- Para pisos
- Cuerpo elaborado en plástico
- Cerdas duras en fibra plástica
- Tamaño mínimo de 26 cm de largo por 6 cm de ancho por 7 cm de alto.
- Mango metálico con una extensión mínima de 120cm</v>
          </cell>
          <cell r="D94" t="str">
            <v>Unidad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</row>
        <row r="95">
          <cell r="A95">
            <v>83</v>
          </cell>
          <cell r="B95">
            <v>0</v>
          </cell>
          <cell r="C95" t="str">
            <v>- Para pisos
- Cuerpo elaborado en plástico
- Cerdas duras en fibra plástica
- Tamaño mínimo de 35 cm de largo por 6cm de ancho por 7 cm de alto.
- Mango metálico con una extensión mínima de 120 cm</v>
          </cell>
          <cell r="D95" t="str">
            <v>Unidad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</row>
        <row r="96">
          <cell r="A96">
            <v>84</v>
          </cell>
          <cell r="B96" t="str">
            <v>Trapero</v>
          </cell>
          <cell r="C96" t="str">
            <v>- Elaborado con hilaza de algodón natural
- Mecha con peso mínimo 250 gr y extensión mínima de 32 cm de largo
- Mango de madera con una extensión mínima de 120 cm</v>
          </cell>
          <cell r="D96" t="str">
            <v>Unidad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</row>
        <row r="97">
          <cell r="A97">
            <v>85</v>
          </cell>
          <cell r="B97">
            <v>0</v>
          </cell>
          <cell r="C97" t="str">
            <v>- Elaborado con hilaza de algodón natural
- Mecha con peso mínimo 250 gr y extensión mínima de 32 cm de largo
- Con acople tipo rosca
- Mango metálico con una extensión mínima de 120 cm</v>
          </cell>
          <cell r="D97" t="str">
            <v xml:space="preserve">Unidad 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</row>
        <row r="98">
          <cell r="A98">
            <v>86</v>
          </cell>
          <cell r="B98">
            <v>0</v>
          </cell>
          <cell r="C98" t="str">
            <v>- Elaborado con hilaza de algodón natural
- Mecha con peso mínimo de 350 gr y extensión mínima de 32 cm de largo
- Con acople tipo rosca
- Mango metálico con una extensión mínima de 120 cm</v>
          </cell>
          <cell r="D98" t="str">
            <v xml:space="preserve">Unidad 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</row>
        <row r="99">
          <cell r="A99">
            <v>87</v>
          </cell>
          <cell r="B99">
            <v>0</v>
          </cell>
          <cell r="C99" t="str">
            <v>- Elaborado con hilaza de algodón natural
- Mecha con peso mínimo de 450 gr y extensión mínima de 32 cm de largo
- Con acople tipo rosca
- Mango metálico con una extensión mínima de 120 cm</v>
          </cell>
          <cell r="D99" t="str">
            <v xml:space="preserve">Unidad 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</row>
        <row r="100">
          <cell r="A100">
            <v>88</v>
          </cell>
          <cell r="B100">
            <v>0</v>
          </cell>
          <cell r="C100" t="str">
            <v>- Elaborado con hilaza de algodón natural
- Mecha con peso mínimo de 450 gr y extensión mínima de 32 cm de largo
- Mango metálico tipo gancho con una extensión mínima de 120 cm</v>
          </cell>
          <cell r="D100" t="str">
            <v xml:space="preserve">Unidad </v>
          </cell>
          <cell r="E100">
            <v>5</v>
          </cell>
          <cell r="F100">
            <v>2992.5</v>
          </cell>
          <cell r="G100">
            <v>14962.5</v>
          </cell>
          <cell r="H100">
            <v>0</v>
          </cell>
          <cell r="I100">
            <v>5</v>
          </cell>
        </row>
        <row r="101">
          <cell r="A101">
            <v>89</v>
          </cell>
          <cell r="B101" t="str">
            <v>Cepillo para sanitario (churrusco)</v>
          </cell>
          <cell r="C101" t="str">
            <v xml:space="preserve">- Cerdas duras elaboradas en fibras plásticas
- Extensión mínima de las cerdas es de 2,5 cm
- Base y mango elaborados en plástico
- Mango con longitud mínima de 33 cm </v>
          </cell>
          <cell r="D101" t="str">
            <v>Unidad</v>
          </cell>
          <cell r="E101">
            <v>5</v>
          </cell>
          <cell r="F101">
            <v>1293.5999999999999</v>
          </cell>
          <cell r="G101">
            <v>6468</v>
          </cell>
          <cell r="H101">
            <v>0</v>
          </cell>
          <cell r="I101">
            <v>5</v>
          </cell>
        </row>
        <row r="102">
          <cell r="A102">
            <v>90</v>
          </cell>
          <cell r="B102" t="str">
            <v>Pads</v>
          </cell>
          <cell r="C102" t="str">
            <v>- Para brillo
- Diámetro mínimo de 16 pulgadas
- Rojo o blanco</v>
          </cell>
          <cell r="D102" t="str">
            <v xml:space="preserve">Unidad 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</row>
        <row r="103">
          <cell r="A103">
            <v>91</v>
          </cell>
          <cell r="B103">
            <v>0</v>
          </cell>
          <cell r="C103" t="str">
            <v>- Para remoción
- Diámetro mínimo de 16 pulgadas
- Café o negro</v>
          </cell>
          <cell r="D103" t="str">
            <v xml:space="preserve">Unidad 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</row>
        <row r="104">
          <cell r="A104">
            <v>92</v>
          </cell>
          <cell r="B104">
            <v>0</v>
          </cell>
          <cell r="C104" t="str">
            <v>- Para brillo
- Diámetro mínimo de 20 pulgadas
- Rojo o blanco</v>
          </cell>
          <cell r="D104" t="str">
            <v>Unidad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</row>
        <row r="105">
          <cell r="A105">
            <v>93</v>
          </cell>
          <cell r="B105">
            <v>0</v>
          </cell>
          <cell r="C105" t="str">
            <v>- Para remoción
- Diámetro mínimo de 20 pulgadas
- Café o negro</v>
          </cell>
          <cell r="D105" t="str">
            <v>Unidad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</row>
        <row r="106">
          <cell r="A106">
            <v>94</v>
          </cell>
          <cell r="B106" t="str">
            <v>Boneth</v>
          </cell>
          <cell r="C106" t="str">
            <v>- Diámetro mínimo de 16 pulgadas
- Elaborado en hilaza de algodón</v>
          </cell>
          <cell r="D106" t="str">
            <v>Unidad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</row>
        <row r="107">
          <cell r="A107">
            <v>95</v>
          </cell>
          <cell r="B107">
            <v>0</v>
          </cell>
          <cell r="C107" t="str">
            <v>- Diámetro mínimo de 20 pulgadas
- Elaborado en hilaza de algodón</v>
          </cell>
          <cell r="D107" t="str">
            <v>Unidad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</row>
        <row r="108">
          <cell r="A108">
            <v>96</v>
          </cell>
          <cell r="B108" t="str">
            <v>Bolsas plástica</v>
          </cell>
          <cell r="C108" t="str">
            <v>- Elaborada en polietileno de baja densidad
- De color negro
- Calibre de mínimo 1 ,4
- Tamaño de 40 cm de ancho por 55 cm de largo</v>
          </cell>
          <cell r="D108" t="str">
            <v>Paquete de mínimo 6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</row>
        <row r="109">
          <cell r="A109">
            <v>97</v>
          </cell>
          <cell r="B109">
            <v>0</v>
          </cell>
          <cell r="C109" t="str">
            <v>- Elaborada en polietileno de baja densidad
- De color verde
- Calibre de mínimo 1 ,4
- Tamaño de 40 cm de ancho por 55 cm de largo</v>
          </cell>
          <cell r="D109" t="str">
            <v>Paquete de mínimo 6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</row>
        <row r="110">
          <cell r="A110">
            <v>98</v>
          </cell>
          <cell r="B110">
            <v>0</v>
          </cell>
          <cell r="C110" t="str">
            <v>- Elaborada en polietileno de baja densidad
- De color blanco
- Calibre de mínimo 1 ,4
- Tamaño de 40 cm de ancho por 55 cm de largo</v>
          </cell>
          <cell r="D110" t="str">
            <v>Paquete de mínimo 6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</row>
        <row r="111">
          <cell r="A111">
            <v>99</v>
          </cell>
          <cell r="B111">
            <v>0</v>
          </cell>
          <cell r="C111" t="str">
            <v>- Elaborada en polietileno de baja densidad
- De color rojo
- Calibre de mínimo 1 ,4
- Tamaño de 40 cm de ancho por 55 cm de largo</v>
          </cell>
          <cell r="D111" t="str">
            <v>Paquete de mínimo 6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</row>
        <row r="112">
          <cell r="A112">
            <v>100</v>
          </cell>
          <cell r="B112">
            <v>0</v>
          </cell>
          <cell r="C112" t="str">
            <v>- Elaborada en polietileno de baja densidad
- De color negro
- Calibre de mínimo 1 ,4
- Tamaño de 60 cm de ancho por 70 cm de largo</v>
          </cell>
          <cell r="D112" t="str">
            <v>Paquete de mínimo 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</row>
        <row r="113">
          <cell r="A113">
            <v>101</v>
          </cell>
          <cell r="B113">
            <v>0</v>
          </cell>
          <cell r="C113" t="str">
            <v>- Elaborada en polietileno de baja densidad
- De color verde
- Calibre de mínimo 1 ,4
- Tamaño de 60 cm de ancho por 70 cm de largo</v>
          </cell>
          <cell r="D113" t="str">
            <v>Paquete de mínimo 6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</row>
        <row r="114">
          <cell r="A114">
            <v>102</v>
          </cell>
          <cell r="B114">
            <v>0</v>
          </cell>
          <cell r="C114" t="str">
            <v>- Elaborada en polietileno de baja densidad
- De color blanco
- Calibre de mínimo 1 ,4
- Tamaño de 60 cm de ancho por 70 cm de largo</v>
          </cell>
          <cell r="D114" t="str">
            <v>Paquete de mínimo 6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</row>
        <row r="115">
          <cell r="A115">
            <v>103</v>
          </cell>
          <cell r="B115">
            <v>0</v>
          </cell>
          <cell r="C115" t="str">
            <v>- Elaborada en polietileno de baja densidad
- De color rojo
- Calibre de mínimo 1 ,4
- Tamaño de 60 cm de ancho por 70 cm de largo</v>
          </cell>
          <cell r="D115" t="str">
            <v>Paquete de mínimo 6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</row>
        <row r="116">
          <cell r="A116">
            <v>104</v>
          </cell>
          <cell r="B116">
            <v>0</v>
          </cell>
          <cell r="C116" t="str">
            <v>- Elaborada en polietileno de baja densidad
- De color negro
- Calibre de mínimo 2 
- Tamaño de 40 cm de ancho por 55 cm de largo</v>
          </cell>
          <cell r="D116" t="str">
            <v>Paquete de mínimo 6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</row>
        <row r="117">
          <cell r="A117">
            <v>105</v>
          </cell>
          <cell r="B117">
            <v>0</v>
          </cell>
          <cell r="C117" t="str">
            <v>- Elaborada en polietileno de baja densidad
- De color verde
- Calibre de mínimo 2 
- Tamaño de 40 cm de ancho por 55 cm de largo</v>
          </cell>
          <cell r="D117" t="str">
            <v>Paquete de mínimo 6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</row>
        <row r="118">
          <cell r="A118">
            <v>106</v>
          </cell>
          <cell r="B118">
            <v>0</v>
          </cell>
          <cell r="C118" t="str">
            <v>- Elaborada en polietileno de baja densidad
- De color blanco
- Calibre de mínimo 2 
- Tamaño de 40 cm de ancho por 55 cm de largo</v>
          </cell>
          <cell r="D118" t="str">
            <v>Paquete de mínimo 6</v>
          </cell>
          <cell r="E118">
            <v>40</v>
          </cell>
          <cell r="F118">
            <v>612</v>
          </cell>
          <cell r="G118">
            <v>24480</v>
          </cell>
          <cell r="H118">
            <v>0</v>
          </cell>
          <cell r="I118">
            <v>40</v>
          </cell>
        </row>
        <row r="119">
          <cell r="A119">
            <v>107</v>
          </cell>
          <cell r="B119">
            <v>0</v>
          </cell>
          <cell r="C119" t="str">
            <v>- Elaborada en polietileno de baja densidad
- De color rojo
- Calibre de mínimo 2 
- Tamaño de 40 cm de ancho por 55 cm de largo
- Con impresión de aviso de riesgo biológico</v>
          </cell>
          <cell r="D119" t="str">
            <v>Paquete de mínimo 6</v>
          </cell>
          <cell r="E119">
            <v>40</v>
          </cell>
          <cell r="F119">
            <v>642</v>
          </cell>
          <cell r="G119">
            <v>25680</v>
          </cell>
          <cell r="H119">
            <v>0</v>
          </cell>
          <cell r="I119">
            <v>40</v>
          </cell>
        </row>
        <row r="120">
          <cell r="A120">
            <v>108</v>
          </cell>
          <cell r="B120">
            <v>0</v>
          </cell>
          <cell r="C120" t="str">
            <v>- Elaborada en polietileno de baja densidad
- De color negro
-Calibre de mínimo 2 
- Tamaño de 60 cm de ancho por 70 cm de largo</v>
          </cell>
          <cell r="D120" t="str">
            <v>Paquete de mínimo 6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</row>
        <row r="121">
          <cell r="A121">
            <v>109</v>
          </cell>
          <cell r="B121">
            <v>0</v>
          </cell>
          <cell r="C121" t="str">
            <v>- Elaborada en polietileno de baja densidad
- De color verde
- Calibre de mínimo 2 
- Tamaño de 60 cm de ancho por 70 cm de largo</v>
          </cell>
          <cell r="D121" t="str">
            <v>Paquete de mínimo 6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</row>
        <row r="122">
          <cell r="A122">
            <v>110</v>
          </cell>
          <cell r="B122">
            <v>0</v>
          </cell>
          <cell r="C122" t="str">
            <v>- Elaborada en polietileno de baja densidad
- De color blanco
- Calibre de mínimo 2 
- Tamaño de 60 cm de ancho por 70 cm de largo</v>
          </cell>
          <cell r="D122" t="str">
            <v>Paquete de mínimo 6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</row>
        <row r="123">
          <cell r="A123">
            <v>111</v>
          </cell>
          <cell r="B123">
            <v>0</v>
          </cell>
          <cell r="C123" t="str">
            <v>- Elaborada en polietileno de baja densidad
- De color rojo
- Calibre de mínimo 2 
- Tamaño de 60 cm de ancho por 70 cm de largo
- Con impresión de aviso de riesgo biológico</v>
          </cell>
          <cell r="D123" t="str">
            <v>Paquete de mínimo 6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</row>
        <row r="124">
          <cell r="A124">
            <v>112</v>
          </cell>
          <cell r="B124">
            <v>0</v>
          </cell>
          <cell r="C124" t="str">
            <v>- Elaborada en polietileno de baja densidad
- De color negro
- Calibre de mínimo 2 
- Tamaño de 70 cm de ancho por 90 cm de largo</v>
          </cell>
          <cell r="D124" t="str">
            <v>Paquete de mínimo 6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</row>
        <row r="125">
          <cell r="A125">
            <v>113</v>
          </cell>
          <cell r="B125">
            <v>0</v>
          </cell>
          <cell r="C125" t="str">
            <v>- Elaborada en polietileno de baja densidad
- De color verde
- Calibre de mínimo 2 
- Tamaño de 70 cm de ancho por 90 cm de largo</v>
          </cell>
          <cell r="D125" t="str">
            <v>Paquete de mínimo 6</v>
          </cell>
          <cell r="E125">
            <v>40</v>
          </cell>
          <cell r="F125">
            <v>1512</v>
          </cell>
          <cell r="G125">
            <v>60480</v>
          </cell>
          <cell r="H125">
            <v>0</v>
          </cell>
          <cell r="I125">
            <v>40</v>
          </cell>
        </row>
        <row r="126">
          <cell r="A126">
            <v>114</v>
          </cell>
          <cell r="B126">
            <v>0</v>
          </cell>
          <cell r="C126" t="str">
            <v>- Elaborada en polietileno de baja densidad
- De color blanco
- Calibre de mínimo 2 
- Tamaño de 70 cm de ancho por 90 cm de largo</v>
          </cell>
          <cell r="D126" t="str">
            <v>Paquete de mínimo 6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</row>
        <row r="127">
          <cell r="A127">
            <v>115</v>
          </cell>
          <cell r="B127">
            <v>0</v>
          </cell>
          <cell r="C127" t="str">
            <v>- Elaborada en polietileno de baja densidad
- De color rojo
- Calibre de mínimo 2 
- Tamaño de 70 cm de ancho por 90 cm de largo
- Con impresión de aviso de riesgo biológico</v>
          </cell>
          <cell r="D127" t="str">
            <v>Paquete de mínimo 6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</row>
        <row r="128">
          <cell r="A128">
            <v>116</v>
          </cell>
          <cell r="B128">
            <v>0</v>
          </cell>
          <cell r="C128" t="str">
            <v>- Elaborada en polietileno de baja densidad
- De color negro
- Calibre de mínimo 2 
- Tamaño de 80 cm de ancho por 110 cm de largo</v>
          </cell>
          <cell r="D128" t="str">
            <v>Paquete de mínimo 6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</row>
        <row r="129">
          <cell r="A129">
            <v>117</v>
          </cell>
          <cell r="B129">
            <v>0</v>
          </cell>
          <cell r="C129" t="str">
            <v>- Elaborada en polietileno de baja densidad
- De color verde
- Calibre de mínimo 2 
- Tamaño de 80 cm de ancho por 110 cm de largo</v>
          </cell>
          <cell r="D129" t="str">
            <v>Paquete de mínimo 6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</row>
        <row r="130">
          <cell r="A130">
            <v>118</v>
          </cell>
          <cell r="B130">
            <v>0</v>
          </cell>
          <cell r="C130" t="str">
            <v>- Elaborada en polietileno de baja densidad
- De color blanco
-Calibre de mínimo 2 
- Tamaño de 80 cm de ancho por 110 cm de largo</v>
          </cell>
          <cell r="D130" t="str">
            <v>Paquete de mínimo 6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</row>
        <row r="131">
          <cell r="A131">
            <v>119</v>
          </cell>
          <cell r="B131">
            <v>0</v>
          </cell>
          <cell r="C131" t="str">
            <v>- Elaborada en polietileno de baja densidad
- De color rojo
-Calibre de mínimo 2  
- Tamaño de 80 cm de ancho por 110 cm de largo
- Con impresión de aviso de riesgo biológico</v>
          </cell>
          <cell r="D131" t="str">
            <v>Paquete de mínimo 6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</row>
        <row r="132">
          <cell r="A132">
            <v>120</v>
          </cell>
          <cell r="B132">
            <v>0</v>
          </cell>
          <cell r="C132" t="str">
            <v>- Elaborada en polietileno de baja densidad
- De color negro
- Calibre de mínimo 3 
- Tamaño de 40 cm de ancho por 55 cm de largo</v>
          </cell>
          <cell r="D132" t="str">
            <v>Paquete de mínimo 6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</row>
        <row r="133">
          <cell r="A133">
            <v>121</v>
          </cell>
          <cell r="B133">
            <v>0</v>
          </cell>
          <cell r="C133" t="str">
            <v>- Elaborada en polietileno de baja densidad
- De color negro
- Calibre de mínimo 3 
- Tamaño de 70 cm de ancho por 90 cm de largo</v>
          </cell>
          <cell r="D133" t="str">
            <v>Paquete de mínimo 6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</row>
        <row r="134">
          <cell r="A134">
            <v>122</v>
          </cell>
          <cell r="B134">
            <v>0</v>
          </cell>
          <cell r="C134" t="str">
            <v>- Elaborada en polietileno de baja densidad
- De color negro
-  Calibre de mínimo 3 
- Tamaño de 60 cm de ancho por 70 cm de largo</v>
          </cell>
          <cell r="D134" t="str">
            <v>Paquete de mínimo 6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</row>
        <row r="135">
          <cell r="A135">
            <v>123</v>
          </cell>
          <cell r="B135">
            <v>0</v>
          </cell>
          <cell r="C135" t="str">
            <v>- Elaborada en polietileno de baja densidad
- De color negro
-  Calibre de mínimo 3 
- Tamaño de 80 cm de ancho por 110 cm de largo</v>
          </cell>
          <cell r="D135" t="str">
            <v>Paquete de mínimo 6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</row>
        <row r="136">
          <cell r="A136">
            <v>124</v>
          </cell>
          <cell r="B136">
            <v>0</v>
          </cell>
          <cell r="C136" t="str">
            <v>- Elaborada en polietileno de baja densidad
- De color rojo
-  Calibre de mínimo 3 
- Tamaño de 80 cm de ancho por 110 cm de largo
- Con impresión de aviso de riesgo biológico</v>
          </cell>
          <cell r="D136" t="str">
            <v>Paquete de mínimo 6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</row>
        <row r="137">
          <cell r="A137">
            <v>125</v>
          </cell>
          <cell r="B137">
            <v>0</v>
          </cell>
          <cell r="C137" t="str">
            <v>- Elaborada en polietileno de baja densidad
- De color rojo
-  Calibre de mínimo 3 
- Tamaño de 70 cm de ancho por 90 cm de largo
- Con impresión de aviso de riesgo biológico</v>
          </cell>
          <cell r="D137" t="str">
            <v>Paquete de mínimo 6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</row>
        <row r="138">
          <cell r="A138">
            <v>126</v>
          </cell>
          <cell r="B138">
            <v>0</v>
          </cell>
          <cell r="C138" t="str">
            <v>- Elaborada en polietileno de baja densidad
- De color rojo
-  Calibre de mínimo 3 
- Tamaño de 70 cm de ancho por 60 cm de largo
- Con impresión de aviso de riesgo biológico</v>
          </cell>
          <cell r="D138" t="str">
            <v>Paquete de mínimo 6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</row>
        <row r="139">
          <cell r="A139">
            <v>127</v>
          </cell>
          <cell r="B139">
            <v>0</v>
          </cell>
          <cell r="C139" t="str">
            <v>- Elaborada en polietileno de baja densidad
- De color rojo
-  Calibre de mínimo 3 
- Tamaño de 40 cm de ancho por 55 cm de largo
- Con impresión de aviso de riesgo biológico</v>
          </cell>
          <cell r="D139" t="str">
            <v>Paquete de mínimo 6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</row>
        <row r="140">
          <cell r="A140">
            <v>128</v>
          </cell>
          <cell r="B140" t="str">
            <v>Guantes</v>
          </cell>
          <cell r="C140" t="str">
            <v>- Tipo doméstico
- Elaborados en látex
- Calibre mínimo de 18
- Tallas 7 a 9
- Color amarillo</v>
          </cell>
          <cell r="D140" t="str">
            <v>Par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</row>
        <row r="141">
          <cell r="A141">
            <v>129</v>
          </cell>
          <cell r="B141">
            <v>0</v>
          </cell>
          <cell r="C141" t="str">
            <v>- Tipo doméstico
- Elaborados en látex
- Calibre mínimo de 18
- Tallas 7 a 9
- Color negro</v>
          </cell>
          <cell r="D141" t="str">
            <v>Par</v>
          </cell>
          <cell r="E141">
            <v>1</v>
          </cell>
          <cell r="F141">
            <v>1684.2</v>
          </cell>
          <cell r="G141">
            <v>1684.2</v>
          </cell>
          <cell r="H141">
            <v>0</v>
          </cell>
          <cell r="I141">
            <v>1</v>
          </cell>
        </row>
        <row r="142">
          <cell r="A142">
            <v>130</v>
          </cell>
          <cell r="B142">
            <v>0</v>
          </cell>
          <cell r="C142" t="str">
            <v>- Tipo doméstico
- Elaborados en látex
- Calibre mínimo de 25
- Tallas 7 a 9
- Color negro</v>
          </cell>
          <cell r="D142" t="str">
            <v>Par</v>
          </cell>
          <cell r="E142">
            <v>3</v>
          </cell>
          <cell r="F142">
            <v>1984.5</v>
          </cell>
          <cell r="G142">
            <v>5953.5</v>
          </cell>
          <cell r="H142">
            <v>0</v>
          </cell>
          <cell r="I142">
            <v>3</v>
          </cell>
        </row>
        <row r="143">
          <cell r="A143">
            <v>131</v>
          </cell>
          <cell r="B143">
            <v>0</v>
          </cell>
          <cell r="C143" t="str">
            <v>- Tipo doméstico
- Elaborados en látex
- Calibre mínimo de 25
- Tallas 7 a 9
- Color rojo</v>
          </cell>
          <cell r="D143" t="str">
            <v>Par</v>
          </cell>
          <cell r="E143">
            <v>2</v>
          </cell>
          <cell r="F143">
            <v>1995</v>
          </cell>
          <cell r="G143">
            <v>3990</v>
          </cell>
          <cell r="H143">
            <v>0</v>
          </cell>
          <cell r="I143">
            <v>2</v>
          </cell>
        </row>
        <row r="144">
          <cell r="A144">
            <v>132</v>
          </cell>
          <cell r="B144">
            <v>0</v>
          </cell>
          <cell r="C144" t="str">
            <v>- Tipo industrial
- Elaborados en látex
- Calibre mínimo de 35
- Tallas 7 a 9
- Color negro</v>
          </cell>
          <cell r="D144" t="str">
            <v>Par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</row>
        <row r="145">
          <cell r="A145">
            <v>133</v>
          </cell>
          <cell r="B145">
            <v>0</v>
          </cell>
          <cell r="C145" t="str">
            <v>- Elaborados en látex desechable (tipo cirugía)
- Empovaldos
- Tallas 7 a 9</v>
          </cell>
          <cell r="D145" t="str">
            <v>Caja de mínimo 100 unidades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</row>
        <row r="146">
          <cell r="A146">
            <v>134</v>
          </cell>
          <cell r="B146">
            <v>0</v>
          </cell>
          <cell r="C146" t="str">
            <v>- Elaborados en carnaza
- Tallas 7 a 9</v>
          </cell>
          <cell r="D146" t="str">
            <v>Par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</row>
        <row r="147">
          <cell r="A147">
            <v>135</v>
          </cell>
          <cell r="B147">
            <v>0</v>
          </cell>
          <cell r="C147" t="str">
            <v>- Tipo mosquetero
- Calibre mínimo de 40
- Tallas 7 a 9
- Color negro</v>
          </cell>
          <cell r="D147" t="str">
            <v>Par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</row>
        <row r="148">
          <cell r="A148">
            <v>136</v>
          </cell>
          <cell r="B148">
            <v>0</v>
          </cell>
          <cell r="C148" t="str">
            <v>- Elaborados en hilaza
- Tallas 7 a 9</v>
          </cell>
          <cell r="D148" t="str">
            <v>Par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</row>
        <row r="149">
          <cell r="A149">
            <v>137</v>
          </cell>
          <cell r="B149" t="str">
            <v xml:space="preserve">Tapabocas </v>
          </cell>
          <cell r="C149" t="str">
            <v xml:space="preserve">- Elaborado en tela no tejida
- Desechable
- Con tiras elásticas </v>
          </cell>
          <cell r="D149" t="str">
            <v xml:space="preserve">Caja de mínimo 50 unidades 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</row>
        <row r="150">
          <cell r="A150">
            <v>138</v>
          </cell>
          <cell r="B150">
            <v>0</v>
          </cell>
          <cell r="C150" t="str">
            <v>- Elaborado en tela no tejida de polipropileno y poliester
- Desechable
- Con tiras elásticas
- Con soporte nasal</v>
          </cell>
          <cell r="D150" t="str">
            <v>Unidad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</row>
        <row r="151">
          <cell r="A151">
            <v>139</v>
          </cell>
          <cell r="B151" t="str">
            <v>Papel higiénico</v>
          </cell>
          <cell r="C151" t="str">
            <v>- Rollo con longitud mínima de 32 metros
- Doble hoja blanca
- Sin fragancia</v>
          </cell>
          <cell r="D151" t="str">
            <v>Rollo</v>
          </cell>
          <cell r="E151">
            <v>50</v>
          </cell>
          <cell r="F151">
            <v>710.85</v>
          </cell>
          <cell r="G151">
            <v>35542.5</v>
          </cell>
          <cell r="H151">
            <v>0</v>
          </cell>
          <cell r="I151">
            <v>50</v>
          </cell>
        </row>
        <row r="152">
          <cell r="A152">
            <v>140</v>
          </cell>
          <cell r="B152">
            <v>0</v>
          </cell>
          <cell r="C152" t="str">
            <v>- Rollo con longitud mínima de 250 metros
- Doble hoja de color natural
- Sin fragancia</v>
          </cell>
          <cell r="D152" t="str">
            <v>Rollo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</row>
        <row r="153">
          <cell r="A153">
            <v>141</v>
          </cell>
          <cell r="B153">
            <v>0</v>
          </cell>
          <cell r="C153" t="str">
            <v>- Rollo con longitud mínima de 250 metros
- Doble hoja blanca
- Sin fragancia</v>
          </cell>
          <cell r="D153" t="str">
            <v>Rollo</v>
          </cell>
          <cell r="E153">
            <v>45</v>
          </cell>
          <cell r="F153">
            <v>4013.1</v>
          </cell>
          <cell r="G153">
            <v>180589.5</v>
          </cell>
          <cell r="H153">
            <v>0</v>
          </cell>
          <cell r="I153">
            <v>45</v>
          </cell>
        </row>
        <row r="154">
          <cell r="A154">
            <v>142</v>
          </cell>
          <cell r="B154">
            <v>0</v>
          </cell>
          <cell r="C154" t="str">
            <v>- Rollo con longitud mínima de 400 metros
- Hoja sencilla de color natural
- Sin fragancia</v>
          </cell>
          <cell r="D154" t="str">
            <v>Rollo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</row>
        <row r="155">
          <cell r="A155">
            <v>143</v>
          </cell>
          <cell r="B155">
            <v>0</v>
          </cell>
          <cell r="C155" t="str">
            <v>- Rollo con longitud mínima de 400 metros
- Hoja sencilla de color blanco
- Sin fragancia</v>
          </cell>
          <cell r="D155" t="str">
            <v>Rollo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</row>
        <row r="156">
          <cell r="A156">
            <v>144</v>
          </cell>
          <cell r="B156">
            <v>0</v>
          </cell>
          <cell r="C156" t="str">
            <v>-Tipo multihoja
- Doble hoja color blanco</v>
          </cell>
          <cell r="D156" t="str">
            <v>Paquete de mínimo 250 unidades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</row>
        <row r="157">
          <cell r="A157">
            <v>145</v>
          </cell>
          <cell r="B157" t="str">
            <v>Toallas para manos</v>
          </cell>
          <cell r="C157" t="str">
            <v>- Rollo con longitud mínima de 150 metros
- Doble hoja con un tamaño mínimo 15 cm de ancho
- Disponibles en color blanco y natural</v>
          </cell>
          <cell r="D157" t="str">
            <v>Rollo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</row>
        <row r="158">
          <cell r="A158">
            <v>146</v>
          </cell>
          <cell r="B158">
            <v>0</v>
          </cell>
          <cell r="C158" t="str">
            <v>- Rollo con longitud mínima de 250 metros
- Hoja sencilla  con un tamaño mínimo de15 cm de ancho
- Disponibles en color blanco y natural</v>
          </cell>
          <cell r="D158" t="str">
            <v>Rollo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</row>
        <row r="159">
          <cell r="A159">
            <v>147</v>
          </cell>
          <cell r="B159">
            <v>0</v>
          </cell>
          <cell r="C159" t="str">
            <v>- Toallas interdobladas, paquete con mínimo 150 unidades
- Doble hoja con un tamaño mínimo de 20 cm de largo por 15 cm de ancho</v>
          </cell>
          <cell r="D159" t="str">
            <v>Unidad</v>
          </cell>
          <cell r="E159">
            <v>20</v>
          </cell>
          <cell r="F159">
            <v>2293.1999999999998</v>
          </cell>
          <cell r="G159">
            <v>45864</v>
          </cell>
          <cell r="H159">
            <v>0</v>
          </cell>
          <cell r="I159">
            <v>20</v>
          </cell>
        </row>
        <row r="160">
          <cell r="A160">
            <v>148</v>
          </cell>
          <cell r="B160" t="str">
            <v xml:space="preserve">Pañuelos </v>
          </cell>
          <cell r="C160" t="str">
            <v>- Doble hoja
- Color blanco</v>
          </cell>
          <cell r="D160" t="str">
            <v xml:space="preserve">Caja de mínimo 70 unidades 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</row>
        <row r="161">
          <cell r="A161">
            <v>149</v>
          </cell>
          <cell r="B161" t="str">
            <v>Vasos</v>
          </cell>
          <cell r="C161" t="str">
            <v>- Elaborado en plástico
- Color blanco
- Capacidad mínima de 9 oz</v>
          </cell>
          <cell r="D161" t="str">
            <v>Unidad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</row>
        <row r="162">
          <cell r="A162">
            <v>150</v>
          </cell>
          <cell r="B162">
            <v>0</v>
          </cell>
          <cell r="C162" t="str">
            <v>- Elaborado en cartón 100% biodegradable
- Capacidad mínima de 4 oz</v>
          </cell>
          <cell r="D162" t="str">
            <v>Unidad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</row>
        <row r="163">
          <cell r="A163">
            <v>151</v>
          </cell>
          <cell r="B163">
            <v>0</v>
          </cell>
          <cell r="C163" t="str">
            <v>- Elaborado en cartón 100% biodegradable
- Capacidad mínima de 7 oz</v>
          </cell>
          <cell r="D163" t="str">
            <v>Unidad</v>
          </cell>
          <cell r="E163">
            <v>100</v>
          </cell>
          <cell r="F163">
            <v>84</v>
          </cell>
          <cell r="G163">
            <v>8400</v>
          </cell>
          <cell r="H163">
            <v>0</v>
          </cell>
          <cell r="I163">
            <v>100</v>
          </cell>
        </row>
        <row r="164">
          <cell r="A164">
            <v>152</v>
          </cell>
          <cell r="B164">
            <v>0</v>
          </cell>
          <cell r="C164" t="str">
            <v>- Elaborado en cartón 100% biodegradable
- Capacidad mínima de 9 oz</v>
          </cell>
          <cell r="D164" t="str">
            <v>Unidad</v>
          </cell>
          <cell r="E164">
            <v>100</v>
          </cell>
          <cell r="F164">
            <v>87.15</v>
          </cell>
          <cell r="G164">
            <v>8715</v>
          </cell>
          <cell r="H164">
            <v>0</v>
          </cell>
          <cell r="I164">
            <v>100</v>
          </cell>
        </row>
        <row r="165">
          <cell r="A165">
            <v>153</v>
          </cell>
          <cell r="B165" t="str">
            <v>Mezcladores</v>
          </cell>
          <cell r="C165" t="str">
            <v>- Elaborados en plástico
- Calibre mínimo de 2
- Longitud mínima de 11 cm
- Color rojo o café</v>
          </cell>
          <cell r="D165" t="str">
            <v>Paquete de mínimo 1000</v>
          </cell>
          <cell r="E165">
            <v>1</v>
          </cell>
          <cell r="F165">
            <v>753.9</v>
          </cell>
          <cell r="G165">
            <v>753.9</v>
          </cell>
          <cell r="H165">
            <v>0</v>
          </cell>
          <cell r="I165">
            <v>1</v>
          </cell>
        </row>
        <row r="166">
          <cell r="A166">
            <v>154</v>
          </cell>
          <cell r="B166" t="str">
            <v xml:space="preserve">Cuchara </v>
          </cell>
          <cell r="C166" t="str">
            <v>- Elaboradas en plástico
- Color blanco
- Longitud total mínima de 16 cm</v>
          </cell>
          <cell r="D166" t="str">
            <v>Unidad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</row>
        <row r="167">
          <cell r="A167">
            <v>155</v>
          </cell>
          <cell r="B167" t="str">
            <v>Tenedor</v>
          </cell>
          <cell r="C167" t="str">
            <v>- Elaboradas en plástico
- Color blanco
- Longitud total mínima de 16 cm</v>
          </cell>
          <cell r="D167" t="str">
            <v>Unidad</v>
          </cell>
          <cell r="E167">
            <v>100</v>
          </cell>
          <cell r="F167">
            <v>24.15</v>
          </cell>
          <cell r="G167">
            <v>2415</v>
          </cell>
          <cell r="H167">
            <v>0</v>
          </cell>
          <cell r="I167">
            <v>100</v>
          </cell>
        </row>
        <row r="168">
          <cell r="A168">
            <v>156</v>
          </cell>
          <cell r="B168">
            <v>0</v>
          </cell>
          <cell r="C168" t="str">
            <v>- Elaboradas en plástico
- Color blanco
- Longitud total mínima de 12 cm</v>
          </cell>
          <cell r="D168" t="str">
            <v>Unidad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</row>
        <row r="169">
          <cell r="A169">
            <v>157</v>
          </cell>
          <cell r="B169" t="str">
            <v xml:space="preserve">Cuchillo </v>
          </cell>
          <cell r="C169" t="str">
            <v>- Elaborados en plástico
- Color blanco
- Longitud total mínima de 16 cm</v>
          </cell>
          <cell r="D169" t="str">
            <v>Unidad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</row>
        <row r="170">
          <cell r="A170">
            <v>158</v>
          </cell>
          <cell r="B170" t="str">
            <v xml:space="preserve">Cuchara pequeña </v>
          </cell>
          <cell r="C170" t="str">
            <v>- Elaboradas en plástico
- Color blanco
- Longitud total mínima de 12 cm</v>
          </cell>
          <cell r="D170" t="str">
            <v>Unidad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</row>
        <row r="171">
          <cell r="A171">
            <v>159</v>
          </cell>
          <cell r="B171" t="str">
            <v>Platos</v>
          </cell>
          <cell r="C171" t="str">
            <v>- Elaborados en plástico
- Llanos
- Color blanco
- Diámetro mínimo de 22 cm</v>
          </cell>
          <cell r="D171" t="str">
            <v>Unidad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</row>
        <row r="172">
          <cell r="A172">
            <v>160</v>
          </cell>
          <cell r="B172">
            <v>0</v>
          </cell>
          <cell r="C172" t="str">
            <v>- Elaborados en plástico
- Llanos
- Color blanco
- Diámetro mínimo de 15 cm</v>
          </cell>
          <cell r="D172" t="str">
            <v>Unidad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</row>
        <row r="173">
          <cell r="A173">
            <v>161</v>
          </cell>
          <cell r="B173">
            <v>0</v>
          </cell>
          <cell r="C173" t="str">
            <v>- Elaborados en plástico
- Hondos
- Color blanco
- Diámetro mínimo de 25 cm</v>
          </cell>
          <cell r="D173" t="str">
            <v>Unidad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</row>
        <row r="174">
          <cell r="A174">
            <v>162</v>
          </cell>
          <cell r="B174" t="str">
            <v>Servilleta</v>
          </cell>
          <cell r="C174" t="str">
            <v>- Tipo cafetería
- Color blanco
- Dimensiones mínimas de 27 cm de largo y 17 cm de ancho</v>
          </cell>
          <cell r="D174" t="str">
            <v>Paquete de mínimo 100 unidades</v>
          </cell>
          <cell r="E174">
            <v>1000</v>
          </cell>
          <cell r="F174">
            <v>993.3</v>
          </cell>
          <cell r="G174">
            <v>993300</v>
          </cell>
          <cell r="H174">
            <v>0</v>
          </cell>
          <cell r="I174">
            <v>1000</v>
          </cell>
        </row>
        <row r="175">
          <cell r="A175">
            <v>163</v>
          </cell>
          <cell r="B175" t="str">
            <v>Filtro para greca</v>
          </cell>
          <cell r="C175" t="str">
            <v>- Elaborada en tela
- Para greca
- Capacidad de media libra</v>
          </cell>
          <cell r="D175" t="str">
            <v>Unidad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</row>
        <row r="176">
          <cell r="A176">
            <v>164</v>
          </cell>
          <cell r="B176">
            <v>0</v>
          </cell>
          <cell r="C176" t="str">
            <v>- Elaborada en tela
- Para greca
- Capacidad de una 1 libra</v>
          </cell>
          <cell r="D176" t="str">
            <v>Unidad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</row>
        <row r="177">
          <cell r="A177">
            <v>165</v>
          </cell>
          <cell r="B177">
            <v>0</v>
          </cell>
          <cell r="C177" t="str">
            <v>- Elaborada en tela
- Para greca
- Capacidad de dos 2 libras</v>
          </cell>
          <cell r="D177" t="str">
            <v>Unidad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</row>
        <row r="178">
          <cell r="A178">
            <v>166</v>
          </cell>
          <cell r="B178" t="str">
            <v>Papel Aluminio</v>
          </cell>
          <cell r="C178" t="str">
            <v>- Longitud mínima del rollo de 15 metros
- Ancho mínimo del rollo de 27 cm
- Caja con sierra</v>
          </cell>
          <cell r="D178" t="str">
            <v>Caja de carton con un 1 rollo de mínimo 15 metros de largo y 27 cm de ancho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</row>
        <row r="179">
          <cell r="A179">
            <v>167</v>
          </cell>
          <cell r="B179">
            <v>0</v>
          </cell>
          <cell r="C179" t="str">
            <v>- Longitud mínima del rollo de 60 metros
- Ancho mínimo del rollo de 27 cm
- Caja con sierra</v>
          </cell>
          <cell r="D179" t="str">
            <v>Caja de carton con un 1 rollo de mínimo 60 metros de largo y 27 cm de ancho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</row>
        <row r="180">
          <cell r="A180">
            <v>168</v>
          </cell>
          <cell r="B180" t="str">
            <v>Película transparente para alimentos</v>
          </cell>
          <cell r="C180" t="str">
            <v>- Longitud mínima del rollo de 30 metros
- Ancho mínimo del rollo de 27 cm
- Caja con sierra</v>
          </cell>
          <cell r="D180" t="str">
            <v>Caja de carton con un 1 rollo de mínimo 30 metros de largo y 27 cm de ancho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</row>
        <row r="181">
          <cell r="A181">
            <v>169</v>
          </cell>
          <cell r="B181" t="str">
            <v xml:space="preserve">Termo para café </v>
          </cell>
          <cell r="C181" t="str">
            <v>- Elaborado en plástico
- Capacidad mínima de 1 litro</v>
          </cell>
          <cell r="D181" t="str">
            <v>Unidad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</row>
        <row r="182">
          <cell r="A182">
            <v>170</v>
          </cell>
          <cell r="B182">
            <v>0</v>
          </cell>
          <cell r="C182" t="str">
            <v>- Elaborada en acero inoxidable
- Con válvula dispensadora
- Capacidad mínima de 2 litros</v>
          </cell>
          <cell r="D182" t="str">
            <v>Unidad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</row>
        <row r="183">
          <cell r="A183">
            <v>171</v>
          </cell>
          <cell r="B183" t="str">
            <v>Jarra</v>
          </cell>
          <cell r="C183" t="str">
            <v>- Elaborada en plástico
- Capacidad mínima de 2 litros
- Con tapa</v>
          </cell>
          <cell r="D183" t="str">
            <v>Unidad</v>
          </cell>
          <cell r="E183">
            <v>2</v>
          </cell>
          <cell r="F183">
            <v>6405</v>
          </cell>
          <cell r="G183">
            <v>12810</v>
          </cell>
          <cell r="H183">
            <v>0</v>
          </cell>
          <cell r="I183">
            <v>2</v>
          </cell>
        </row>
        <row r="184">
          <cell r="A184">
            <v>172</v>
          </cell>
          <cell r="B184" t="str">
            <v xml:space="preserve">Café </v>
          </cell>
          <cell r="C184" t="str">
            <v xml:space="preserve">- 100% café tostado y molido
- Tipo medio
- Empacada en bolsa de polipropileno aluminizada resistente a la humedad y al oxígeno
- Debe cumplir con Resolución 288 de 2008 sobre rotulado y etiquetado nutricional y las normas que la modifiquen
- Debe cumplir con la NTC 3534 </v>
          </cell>
          <cell r="D184" t="str">
            <v xml:space="preserve">Libra 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</row>
        <row r="185">
          <cell r="A185">
            <v>173</v>
          </cell>
          <cell r="B185">
            <v>0</v>
          </cell>
          <cell r="C185" t="str">
            <v>- 100% café tostado y molido
- Tipo medio
- Tipo gourmet
- Empacada en bolsa de polipropileno aluminizada resistente a la humedad y al oxigeno
-  Debe cumplir con Resolución 288 de 2008 sobre rotulado y etiquetado nutricional y las normas que la modifiquen
- Debe cumplir con la NTC 3534</v>
          </cell>
          <cell r="D185" t="str">
            <v xml:space="preserve">Libra 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</row>
        <row r="186">
          <cell r="A186">
            <v>174</v>
          </cell>
          <cell r="B186">
            <v>0</v>
          </cell>
          <cell r="C186" t="str">
            <v>- 100% café tostado y molido
- Tipo medio
- Descafeinado
- Empacada en bolsa de polipropileno aluminizada resistente a la humedad y al oxigeno
-  Debe cumplir con Resolución 288 de 2008 sobre rotulado y etiquetado nutricional y las normas que la modifiquen
- Debe cumplir con la NTC 3634</v>
          </cell>
          <cell r="D186" t="str">
            <v xml:space="preserve">Libra 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</row>
        <row r="187">
          <cell r="A187">
            <v>175</v>
          </cell>
          <cell r="B187">
            <v>0</v>
          </cell>
          <cell r="C187" t="str">
            <v>- Instantáneo, para máquinas automáticas</v>
          </cell>
          <cell r="D187" t="str">
            <v>Bolsa de mínimo 500 gr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</row>
        <row r="188">
          <cell r="A188">
            <v>176</v>
          </cell>
          <cell r="B188" t="str">
            <v>Crema para café</v>
          </cell>
          <cell r="C188" t="str">
            <v>- No láctea
- Debe cumplir con Resolución 288 de 2008 sobre rotulado y etiquetado nutricional y las normas que la modifiquen</v>
          </cell>
          <cell r="D188" t="str">
            <v>Frasco de mínimo 450 gr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</row>
        <row r="189">
          <cell r="A189">
            <v>177</v>
          </cell>
          <cell r="B189">
            <v>0</v>
          </cell>
          <cell r="C189" t="str">
            <v>- No láctea
- Debe cumplir con Resolución 288 de 2008 sobre rotulado y etiquetado nutricional y las normas que la modifiquen</v>
          </cell>
          <cell r="D189" t="str">
            <v>Bolsas de mínimo 100 sobres de mínimo 4 gr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</row>
        <row r="190">
          <cell r="A190">
            <v>178</v>
          </cell>
          <cell r="B190" t="str">
            <v xml:space="preserve">Azúcar </v>
          </cell>
          <cell r="C190" t="str">
            <v>- Blanca
- Empaque elaborado en materiales atóxicos
- Debe cumplir con Resolución 288 de 2008 sobre rotulado y etiquetado nutricional y las normas que la modifiquen
- Debe cumplir con la NTC 778</v>
          </cell>
          <cell r="D190" t="str">
            <v>Bolsa de mínimo 200 sobres de 5 gr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</row>
        <row r="191">
          <cell r="A191">
            <v>179</v>
          </cell>
          <cell r="B191">
            <v>0</v>
          </cell>
          <cell r="C191" t="str">
            <v>- Blanca
- Empaque elaborado en materiales atóxicos
- Debe cumplir con Resolución 288 de 2008 sobre rotulado y etiquetado nutricional y las normas que la modifiquen
- Debe cumplir con la NTC 778</v>
          </cell>
          <cell r="D191" t="str">
            <v xml:space="preserve">Libra 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</row>
        <row r="192">
          <cell r="A192">
            <v>180</v>
          </cell>
          <cell r="B192">
            <v>0</v>
          </cell>
          <cell r="C192" t="str">
            <v>- Morena
- Empaque elaborado en materiales atóxicos
- Debe cumplir con Resolución 288 de 2008 sobre rotulado y etiquetado nutricional y las normas que la modifiquen
- Debe cumplir con la NTC 607</v>
          </cell>
          <cell r="D192" t="str">
            <v>Bolsa de mínimo 200 sobres de mínimo 5 gr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</row>
        <row r="193">
          <cell r="A193">
            <v>181</v>
          </cell>
          <cell r="B193">
            <v>0</v>
          </cell>
          <cell r="C193" t="str">
            <v>- Morena
- Empaque elaborado en materiales atóxicos
- Debe cumplir con Resolución 288 de 2008 sobre rotulado y etiquetado nutricional y las normas que la modifiquen
- Debe cumplir con la NTC 607</v>
          </cell>
          <cell r="D193" t="str">
            <v xml:space="preserve">Libra 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</row>
        <row r="194">
          <cell r="A194">
            <v>182</v>
          </cell>
          <cell r="B194" t="str">
            <v xml:space="preserve">Endulzante </v>
          </cell>
          <cell r="C194" t="str">
            <v>- Sin calorías
- Empaque elaborado en materiales atóxicos
- Debe cumplir con Resolución 288 de 2008 sobre rotulado y etiquetado nutricional y las normas que la modifiquen</v>
          </cell>
          <cell r="D194" t="str">
            <v>Caja de mínimo 100 sobres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</row>
        <row r="195">
          <cell r="A195">
            <v>183</v>
          </cell>
          <cell r="B195" t="str">
            <v>Sal</v>
          </cell>
          <cell r="C195" t="str">
            <v>- Refinada, con un 99,9% de pureza
- Con adiciones de yodo y flúor
- Debe cumplir con Resolución 288 de 2008 sobre rotulado y etiquetado nutricional y las normas que la modifiquen</v>
          </cell>
          <cell r="D195" t="str">
            <v xml:space="preserve">Libra 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</row>
        <row r="196">
          <cell r="A196">
            <v>184</v>
          </cell>
          <cell r="B196">
            <v>0</v>
          </cell>
          <cell r="C196" t="str">
            <v>- Refinada, con un 99,9% de pureza
- Con adiciones de yodo y flúor
- Debe cumplir con Resolución 288 de 2008 sobre rotulado y etiquetado nutricional y las normas que la modifiquen</v>
          </cell>
          <cell r="D196" t="str">
            <v>Tarro de mínimo 500 gr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</row>
        <row r="197">
          <cell r="A197">
            <v>185</v>
          </cell>
          <cell r="B197">
            <v>0</v>
          </cell>
          <cell r="C197" t="str">
            <v>- Refinada, con un 99,9% de pureza
- Con adiciones de yodo y flúor
- Debe cumplir con Resolución 288 de 2008 sobre rotulado y etiquetado nutricional y las normas que la modifiquen</v>
          </cell>
          <cell r="D197" t="str">
            <v>Salero de mínimo 130 gr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</row>
        <row r="198">
          <cell r="A198">
            <v>186</v>
          </cell>
          <cell r="B198" t="str">
            <v xml:space="preserve">Aromática </v>
          </cell>
          <cell r="C198" t="str">
            <v>- Para infusión
- Cajas disponbiles en múltiples sabores
- 100% naturales</v>
          </cell>
          <cell r="D198" t="str">
            <v>Cajas de mínimo 20 en sobres.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</row>
        <row r="199">
          <cell r="A199">
            <v>187</v>
          </cell>
          <cell r="B199" t="str">
            <v>Bebida de frutas</v>
          </cell>
          <cell r="C199" t="str">
            <v>- En jarabe 
- Cajas disponbiles en múltiples sabores</v>
          </cell>
          <cell r="D199" t="str">
            <v>Caja de mínimo 20 sobres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</row>
        <row r="200">
          <cell r="A200">
            <v>188</v>
          </cell>
          <cell r="B200" t="str">
            <v>Bebida de panela</v>
          </cell>
          <cell r="C200" t="str">
            <v>- Bebida instantánea granulada
- Cajas disponbiles en múltiples sabores</v>
          </cell>
          <cell r="D200" t="str">
            <v xml:space="preserve">Caja de mínimo 25 sobres 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</row>
        <row r="201">
          <cell r="A201">
            <v>189</v>
          </cell>
          <cell r="B201" t="str">
            <v xml:space="preserve">Té </v>
          </cell>
          <cell r="C201" t="str">
            <v>- Para infusión
- Cajas disponbiles en múltiples sabores
- 100% naturales</v>
          </cell>
          <cell r="D201" t="str">
            <v>Caja x 20 mínimo sobres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</row>
        <row r="202">
          <cell r="A202">
            <v>190</v>
          </cell>
          <cell r="B202" t="str">
            <v>Fruta natural para aromática</v>
          </cell>
          <cell r="C202" t="str">
            <v>- Para infusión
'- 100% naturales
- Incluye fresa, mora, lulo, piña y maracuyá</v>
          </cell>
          <cell r="D202" t="str">
            <v xml:space="preserve">Libra 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</row>
        <row r="203">
          <cell r="A203">
            <v>191</v>
          </cell>
          <cell r="B203" t="str">
            <v>Hierbas naturales para aromática</v>
          </cell>
          <cell r="C203" t="str">
            <v>- Para infusión
'- 100% naturales
'- Incluye hierbabuena, manzanilla, limonaria, albahaca y toronjil</v>
          </cell>
          <cell r="D203" t="str">
            <v xml:space="preserve">Libra 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</row>
        <row r="204">
          <cell r="A204">
            <v>192</v>
          </cell>
          <cell r="B204" t="str">
            <v>Agua potable</v>
          </cell>
          <cell r="C204" t="str">
            <v>- Agua potable potable purificada</v>
          </cell>
          <cell r="D204" t="str">
            <v xml:space="preserve">Botella plástica de mínimo 500 ml 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</row>
        <row r="205">
          <cell r="A205">
            <v>193</v>
          </cell>
          <cell r="B205">
            <v>0</v>
          </cell>
          <cell r="C205" t="str">
            <v>- Agua potable potable purificada
-  Con gas</v>
          </cell>
          <cell r="D205" t="str">
            <v xml:space="preserve">Botella plástica de mínimo 500 ml 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</row>
        <row r="206">
          <cell r="A206">
            <v>194</v>
          </cell>
          <cell r="B206">
            <v>0</v>
          </cell>
          <cell r="C206" t="str">
            <v>- Agua potable potable purificada</v>
          </cell>
          <cell r="D206" t="str">
            <v xml:space="preserve">Botellón de mínimo 20 litros 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</row>
        <row r="207">
          <cell r="A207">
            <v>195</v>
          </cell>
          <cell r="B207" t="str">
            <v xml:space="preserve">Válvula dispensadora para botellón de agua </v>
          </cell>
          <cell r="C207" t="str">
            <v>- Manual
- En material plástico 
-Con boquilla ajustable a los diferentes tipos de botellones</v>
          </cell>
          <cell r="D207" t="str">
            <v>Unidad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</row>
        <row r="209">
          <cell r="A209" t="str">
            <v>Precio total insumos por mes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1929072</v>
          </cell>
          <cell r="H209">
            <v>0</v>
          </cell>
          <cell r="I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</row>
        <row r="211">
          <cell r="A211" t="str">
            <v>B. Elementos, equipos y maquinaria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</row>
        <row r="213">
          <cell r="A213" t="str">
            <v>No.</v>
          </cell>
          <cell r="B213" t="str">
            <v>Bien</v>
          </cell>
          <cell r="C213" t="str">
            <v xml:space="preserve">Especificación </v>
          </cell>
          <cell r="D213" t="str">
            <v xml:space="preserve">Presentación </v>
          </cell>
          <cell r="E213" t="str">
            <v>Cantidad Mensual</v>
          </cell>
          <cell r="F213" t="str">
            <v>Precio unitario</v>
          </cell>
          <cell r="G213" t="str">
            <v>Total</v>
          </cell>
          <cell r="H213">
            <v>0</v>
          </cell>
          <cell r="I213" t="str">
            <v>Sede 1</v>
          </cell>
        </row>
        <row r="214">
          <cell r="A214">
            <v>196</v>
          </cell>
          <cell r="B214" t="str">
            <v>Plumero o limpia polvo</v>
          </cell>
          <cell r="C214" t="str">
            <v>- Fibras sintéticas
- Mango de plástico
- Largo total mínimo de 65 cm
- Electrostático</v>
          </cell>
          <cell r="D214" t="str">
            <v>Unidad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</row>
        <row r="215">
          <cell r="A215">
            <v>197</v>
          </cell>
          <cell r="B215" t="str">
            <v>Cepillo para paredes y techos</v>
          </cell>
          <cell r="C215" t="str">
            <v>- Cuerpo elaborado en plástico
- Cerdas duras en fibra plástica
- Largo mínimo de 120 cm</v>
          </cell>
          <cell r="D215" t="str">
            <v>Unidad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</row>
        <row r="216">
          <cell r="A216">
            <v>198</v>
          </cell>
          <cell r="B216" t="str">
            <v>Brillador</v>
          </cell>
          <cell r="C216" t="str">
            <v>- Mopa elaborada en algodón
- Área de barrido mínima de 100 cm de largo por 16cm de ancho
- Armazón y mango metálico</v>
          </cell>
          <cell r="D216" t="str">
            <v xml:space="preserve">Unidad 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</row>
        <row r="217">
          <cell r="A217">
            <v>199</v>
          </cell>
          <cell r="B217">
            <v>0</v>
          </cell>
          <cell r="C217" t="str">
            <v>- Mopa elaborada en algodón
- Área de barrido mínima de 60cm de largo por 16cm de ancho
- Armazón y mango metálico</v>
          </cell>
          <cell r="D217" t="str">
            <v xml:space="preserve">Unidad 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</row>
        <row r="218">
          <cell r="A218">
            <v>200</v>
          </cell>
          <cell r="B218" t="str">
            <v>Organizador  porta escobas</v>
          </cell>
          <cell r="C218" t="str">
            <v>- Con capacidad para organizar 6 escobas de manera simultánea</v>
          </cell>
          <cell r="D218" t="str">
            <v>Unidad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</row>
        <row r="219">
          <cell r="A219">
            <v>201</v>
          </cell>
          <cell r="B219" t="str">
            <v xml:space="preserve">Recogedor de basura </v>
          </cell>
          <cell r="C219" t="str">
            <v>- Elaborado en plástico
- Con banda de goma y dientas barrescobas
- Mango con longitud mínima de 70 cm</v>
          </cell>
          <cell r="D219" t="str">
            <v>Unidad</v>
          </cell>
          <cell r="E219">
            <v>3</v>
          </cell>
          <cell r="F219">
            <v>425</v>
          </cell>
          <cell r="G219">
            <v>1275</v>
          </cell>
          <cell r="H219">
            <v>0</v>
          </cell>
          <cell r="I219">
            <v>3</v>
          </cell>
        </row>
        <row r="220">
          <cell r="A220">
            <v>202</v>
          </cell>
          <cell r="B220">
            <v>0</v>
          </cell>
          <cell r="C220" t="str">
            <v>- Elaborado en plástico
- Plegable, con tapa que abre y cierra automáticamente
- Mango con longitud mínima de 70 cm</v>
          </cell>
          <cell r="D220" t="str">
            <v>Unidad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</row>
        <row r="221">
          <cell r="A221">
            <v>203</v>
          </cell>
          <cell r="B221" t="str">
            <v>Destapador para sanitario (chupa)</v>
          </cell>
          <cell r="C221" t="str">
            <v>- Tipo campana
- Chupa elaborada en caucho
- Diámetro mínimo de 12 cm
- Mango elaborado en plástico o madera
- Mango con longitud mínima de 33 cm</v>
          </cell>
          <cell r="D221" t="str">
            <v>Unidad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</row>
        <row r="222">
          <cell r="A222">
            <v>204</v>
          </cell>
          <cell r="B222" t="str">
            <v>Rastrillo</v>
          </cell>
          <cell r="C222" t="str">
            <v>- Barra dentada plástica con mínimo 18 dientes
- Mango plástico con longitud mínima de 120 cm</v>
          </cell>
          <cell r="D222" t="str">
            <v xml:space="preserve">Unidad 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</row>
        <row r="223">
          <cell r="A223">
            <v>205</v>
          </cell>
          <cell r="B223">
            <v>0</v>
          </cell>
          <cell r="C223" t="str">
            <v>- Barra dentada metálica con mínimo 18 dientes
- Mango metálico con longitud mínima de 120 cm</v>
          </cell>
          <cell r="D223" t="str">
            <v xml:space="preserve">Unidad 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</row>
        <row r="224">
          <cell r="A224">
            <v>206</v>
          </cell>
          <cell r="B224" t="str">
            <v xml:space="preserve">Espátula </v>
          </cell>
          <cell r="C224" t="str">
            <v>- Metálica con mango de plástico
- Con hoja de mínimo 2 pulgadas de largo</v>
          </cell>
          <cell r="D224" t="str">
            <v xml:space="preserve">Unidad 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</row>
        <row r="225">
          <cell r="A225">
            <v>207</v>
          </cell>
          <cell r="B225" t="str">
            <v>Haraganes</v>
          </cell>
          <cell r="C225" t="str">
            <v>- Para limpiar vidrios
- Con banda de goma con longitud mínima de 25 cm.
- Mango con longitud mínima de 60 cm</v>
          </cell>
          <cell r="D225" t="str">
            <v xml:space="preserve">Unidad 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</row>
        <row r="226">
          <cell r="A226">
            <v>208</v>
          </cell>
          <cell r="B226">
            <v>0</v>
          </cell>
          <cell r="C226" t="str">
            <v>- Para limpiar vidrios 
- Con banda de goma con longitud mínima de 50 cm.
- Mango metálico extensible con longitud mínima de 60 cm y máxima de 160 cm</v>
          </cell>
          <cell r="D226" t="str">
            <v xml:space="preserve">Unidad 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</row>
        <row r="227">
          <cell r="A227">
            <v>209</v>
          </cell>
          <cell r="B227">
            <v>0</v>
          </cell>
          <cell r="C227" t="str">
            <v>- Para escurrir pisos 
- Con banda de goma con longitud mínima de 30 cm
- Mango metálico con longitud mínima de 120 cm</v>
          </cell>
          <cell r="D227" t="str">
            <v xml:space="preserve">Unidad 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</row>
        <row r="228">
          <cell r="A228">
            <v>210</v>
          </cell>
          <cell r="B228">
            <v>0</v>
          </cell>
          <cell r="C228" t="str">
            <v>- Para escurrir pisos 
-Con banda de goma con longitud mínima de 60 cm.
- Mango metálico con longitud mínima de 120 cm</v>
          </cell>
          <cell r="D228" t="str">
            <v xml:space="preserve">Unidad 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</row>
        <row r="229">
          <cell r="A229">
            <v>211</v>
          </cell>
          <cell r="B229" t="str">
            <v>Baldes</v>
          </cell>
          <cell r="C229" t="str">
            <v>- Elaborado en plástico
- Capacidad de mínima de 12 litros
- Con manija móvil 
- Con "pico" antiderrames 
- Disponibles en color amarillo, azul y rojo</v>
          </cell>
          <cell r="D229" t="str">
            <v xml:space="preserve">Unidad </v>
          </cell>
          <cell r="E229">
            <v>5</v>
          </cell>
          <cell r="F229">
            <v>323.25</v>
          </cell>
          <cell r="G229">
            <v>1616.25</v>
          </cell>
          <cell r="H229">
            <v>0</v>
          </cell>
          <cell r="I229">
            <v>5</v>
          </cell>
        </row>
        <row r="230">
          <cell r="A230">
            <v>212</v>
          </cell>
          <cell r="B230" t="str">
            <v xml:space="preserve">Atomizadores </v>
          </cell>
          <cell r="C230" t="str">
            <v>- Elaborado en plástico
- Reutilizable
- Capacidad mínima de 500 cc</v>
          </cell>
          <cell r="D230" t="str">
            <v>Unidad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</row>
        <row r="231">
          <cell r="A231">
            <v>213</v>
          </cell>
          <cell r="B231" t="str">
            <v>Vasos</v>
          </cell>
          <cell r="C231" t="str">
            <v>- Elaborado en vidrio
- Cilíndrico
- Capacidad mínima de 9 oz</v>
          </cell>
          <cell r="D231" t="str">
            <v>Unidad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</row>
        <row r="232">
          <cell r="A232">
            <v>214</v>
          </cell>
          <cell r="B232">
            <v>0</v>
          </cell>
          <cell r="C232" t="str">
            <v>- Elaborado en vidrio
- Cilíndrico
- Capacidad mínima de 12 oz</v>
          </cell>
          <cell r="D232" t="str">
            <v>Unidad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</row>
        <row r="233">
          <cell r="A233">
            <v>215</v>
          </cell>
          <cell r="B233" t="str">
            <v xml:space="preserve">Cuchara </v>
          </cell>
          <cell r="C233" t="str">
            <v>- Elaboradas en acero inoxidable
- Longitud total mínima de 17 cm</v>
          </cell>
          <cell r="D233" t="str">
            <v>Unidad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</row>
        <row r="234">
          <cell r="A234">
            <v>216</v>
          </cell>
          <cell r="B234" t="str">
            <v xml:space="preserve">Tenedor </v>
          </cell>
          <cell r="C234" t="str">
            <v>- Elaborados en acero inoxidable
- Longitud total mínima de 17 cm</v>
          </cell>
          <cell r="D234" t="str">
            <v>Unidad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</row>
        <row r="235">
          <cell r="A235">
            <v>217</v>
          </cell>
          <cell r="B235" t="str">
            <v>Cuchillo</v>
          </cell>
          <cell r="C235" t="str">
            <v>- Elaborados en acero inoxidable
- Longitud total mínima de 20 cm</v>
          </cell>
          <cell r="D235" t="str">
            <v>Unidad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</row>
        <row r="236">
          <cell r="A236">
            <v>218</v>
          </cell>
          <cell r="B236" t="str">
            <v>Cuchara pequeña</v>
          </cell>
          <cell r="C236" t="str">
            <v>- Elaborados en acero inoxidable
- Longitud total mínima de 12 cm</v>
          </cell>
          <cell r="D236" t="str">
            <v>Unidad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</row>
        <row r="237">
          <cell r="A237">
            <v>219</v>
          </cell>
          <cell r="B237" t="str">
            <v>Platos</v>
          </cell>
          <cell r="C237" t="str">
            <v>- Elaborados en porcelana blanca
- Llanos
- Color blanco
- Diámetro mínimo de 26 cm
- Apto para uso en horno microondas</v>
          </cell>
          <cell r="D237" t="str">
            <v>Unidad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</row>
        <row r="238">
          <cell r="A238">
            <v>220</v>
          </cell>
          <cell r="B238">
            <v>0</v>
          </cell>
          <cell r="C238" t="str">
            <v>- Elaborados en porcelana blanca
- Llanos
- Color blanco
- Diámetro mínimo de 22 cm
- Apto para uso en horno microondas</v>
          </cell>
          <cell r="D238" t="str">
            <v>Unidad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</row>
        <row r="239">
          <cell r="A239">
            <v>221</v>
          </cell>
          <cell r="B239">
            <v>0</v>
          </cell>
          <cell r="C239" t="str">
            <v>- Elaborados en porcelana blanca
- Llanos
- Color blanco
- Diámetro mínimo de 16 cm
- Apto para uso en horno microondas</v>
          </cell>
          <cell r="D239" t="str">
            <v>Unidad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</row>
        <row r="240">
          <cell r="A240">
            <v>222</v>
          </cell>
          <cell r="B240">
            <v>0</v>
          </cell>
          <cell r="C240" t="str">
            <v>- Elaborados en porcelana blanca
- Hondo
- Color blanco
- Diámetro mínimo de 17 cm
- Apto para uso en horno microondas</v>
          </cell>
          <cell r="D240" t="str">
            <v>Unidad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</row>
        <row r="241">
          <cell r="A241">
            <v>223</v>
          </cell>
          <cell r="B241">
            <v>0</v>
          </cell>
          <cell r="C241" t="str">
            <v>- Elaborados en porcelana blanca
- Hondo
- Color blanco
- Diámetro mínimo de 22 cm
- Apto para uso en horno microondas</v>
          </cell>
          <cell r="D241" t="str">
            <v>Unidad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</row>
        <row r="242">
          <cell r="A242">
            <v>224</v>
          </cell>
          <cell r="B242" t="str">
            <v>Juego de cubiertos</v>
          </cell>
          <cell r="C242" t="str">
            <v xml:space="preserve">- Elaborados en acero inoxidable
- Incluye cuchillo (longitud mínima de 20 cm), tenedor (longitud mínima de 17 cm), cuchara (longitud mínima de 17 cm), cuchara pequeña para postre (longitud mínima de 12 cm) y tenedor pequeño (longitud mínima de 12 cm). </v>
          </cell>
          <cell r="D242" t="str">
            <v>Juego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</row>
        <row r="243">
          <cell r="A243">
            <v>225</v>
          </cell>
          <cell r="B243" t="str">
            <v>Terno para café</v>
          </cell>
          <cell r="C243" t="str">
            <v xml:space="preserve">-Pocillo y plato de porcelana blanca para café. 
- Plato de mínimo 13 cm de diámetro y pocillo de mínimo 170 cc 
- No se debe rayar con el uso de los cubiertos y debe ser apta para uso en horno microondas. </v>
          </cell>
          <cell r="D243" t="str">
            <v>Juego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</row>
        <row r="244">
          <cell r="A244">
            <v>226</v>
          </cell>
          <cell r="B244" t="str">
            <v xml:space="preserve">Vajilla </v>
          </cell>
          <cell r="C244" t="str">
            <v xml:space="preserve">- Elaborada en porcelana
- Compuesta de 8 puestos y cuatro piezas por puesto:
- Plato para cena (diámetro mínimo de 26 cm)
- Plato hondo (diámetro mínimo de 20 cm)
- Plato auxiliar (diámetro mínimo de 17 cm)
- Taza (capacidad mínima es de 280 cc)
- Apta para uso en horno microondas. </v>
          </cell>
          <cell r="D244" t="str">
            <v>Juego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</row>
        <row r="245">
          <cell r="A245">
            <v>227</v>
          </cell>
          <cell r="B245">
            <v>0</v>
          </cell>
          <cell r="C245" t="str">
            <v xml:space="preserve">- Elaborada en porcelana
- Compuesta de 4 puestos y cuatro piezas por puesto:
- Plato para cena (diámetro mínimo de 26 cm)
- Plato hondo (diámetro mínimo de 20 cm)
- Plato auxiliar (diámetro mínimo de 17 cm)
- Taza (capacidad mínima es de 280 cc)
- Apta para uso en horno microondas. </v>
          </cell>
          <cell r="D245" t="str">
            <v>Juego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</row>
        <row r="246">
          <cell r="A246">
            <v>228</v>
          </cell>
          <cell r="B246" t="str">
            <v xml:space="preserve">Portavasos </v>
          </cell>
          <cell r="C246" t="str">
            <v>- Elaborado en acero inoxidable
- Diámetro mínimo de 12 cm</v>
          </cell>
          <cell r="D246" t="str">
            <v>Unidad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</row>
        <row r="247">
          <cell r="A247">
            <v>229</v>
          </cell>
          <cell r="B247" t="str">
            <v xml:space="preserve">Cuchillo de cocina </v>
          </cell>
          <cell r="C247" t="str">
            <v>- Hoja elaborada en acero inoxidable de mínimo 20 cm de largo y 2 cm de ancho.
- Mango liso elaborado en polipropileno negro</v>
          </cell>
          <cell r="D247" t="str">
            <v>Unidad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</row>
        <row r="248">
          <cell r="A248">
            <v>230</v>
          </cell>
          <cell r="B248" t="str">
            <v>Tijeras de cocina</v>
          </cell>
          <cell r="C248" t="str">
            <v>- Hojas elaborada en acero inoxidable de mínimo 20 cm de largo
- Mango de plástico liso</v>
          </cell>
          <cell r="D248" t="str">
            <v>Unidad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</row>
        <row r="249">
          <cell r="A249">
            <v>231</v>
          </cell>
          <cell r="B249" t="str">
            <v xml:space="preserve">Jarra </v>
          </cell>
          <cell r="C249" t="str">
            <v>- Elaborada en vidrio
- Capacidad mínima de 1,5 litros</v>
          </cell>
          <cell r="D249" t="str">
            <v>Unidad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</row>
        <row r="250">
          <cell r="A250">
            <v>232</v>
          </cell>
          <cell r="B250" t="str">
            <v>Servilleta</v>
          </cell>
          <cell r="C250" t="str">
            <v>- Elaborada en tela
- Color blanco
- Dimensiones mínimas de 40 cm de largo y 40 cm de ancho.</v>
          </cell>
          <cell r="D250" t="str">
            <v>Unidad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</row>
        <row r="251">
          <cell r="A251">
            <v>233</v>
          </cell>
          <cell r="B251" t="str">
            <v>Bandeja</v>
          </cell>
          <cell r="C251" t="str">
            <v>- Elaborada en acero inoxidable
- Diseño sencillo
- Dimensiones mínimas de 37 cm de largo por 28 cm de ancho</v>
          </cell>
          <cell r="D251" t="str">
            <v>Unidad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</row>
        <row r="252">
          <cell r="A252">
            <v>234</v>
          </cell>
          <cell r="B252">
            <v>0</v>
          </cell>
          <cell r="C252" t="str">
            <v>- Elaborada en acero inoxidable
- Diseño sencillo
- Dimensiones mínimas de 50 cm de largo por 36 cm de ancho</v>
          </cell>
          <cell r="D252" t="str">
            <v>Unidad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</row>
        <row r="253">
          <cell r="A253">
            <v>235</v>
          </cell>
          <cell r="B253">
            <v>0</v>
          </cell>
          <cell r="C253" t="str">
            <v>- Elaborada en plástico
- Superficie antideslizante
- Diseño sencillo
- Dimensiones mínimas de 37cm de largo por 28 cm de ancho
- Color blanco o beige</v>
          </cell>
          <cell r="D253" t="str">
            <v>Unidad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</row>
        <row r="254">
          <cell r="A254">
            <v>236</v>
          </cell>
          <cell r="B254">
            <v>0</v>
          </cell>
          <cell r="C254" t="str">
            <v>- Elaborada en plástico
- Superficie antideslizante
- Diseño sencillo
- Dimensiones mínimas de 50 cm de largo por 36 cm de ancho
- Color blanco o beige</v>
          </cell>
          <cell r="D254" t="str">
            <v>Unidad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</row>
        <row r="255">
          <cell r="A255">
            <v>237</v>
          </cell>
          <cell r="B255" t="str">
            <v xml:space="preserve">Olleta </v>
          </cell>
          <cell r="C255" t="str">
            <v>- Elaborada en aluminio
- Capacidad mínima de 2 litros</v>
          </cell>
          <cell r="D255" t="str">
            <v>Unidad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</row>
        <row r="256">
          <cell r="A256">
            <v>238</v>
          </cell>
          <cell r="B256" t="str">
            <v>Olla</v>
          </cell>
          <cell r="C256" t="str">
            <v>- Elaborada en aluminio
- Con tapa en aluminio 
- Capacidad mínima de 3 litros</v>
          </cell>
          <cell r="D256" t="str">
            <v>Unidad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</row>
        <row r="257">
          <cell r="A257">
            <v>239</v>
          </cell>
          <cell r="B257">
            <v>0</v>
          </cell>
          <cell r="C257" t="str">
            <v>- Elaborada en aluminio
- Con tapa en aluminio 
- Capacidad mínima de 5 litros</v>
          </cell>
          <cell r="D257" t="str">
            <v>Unidad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</row>
        <row r="258">
          <cell r="A258">
            <v>240</v>
          </cell>
          <cell r="B258">
            <v>0</v>
          </cell>
          <cell r="C258" t="str">
            <v>- Elaborada en aluminio
- Con tapa en aluminio 
- Capacidad mínima de 8 litros</v>
          </cell>
          <cell r="D258" t="str">
            <v>Unidad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</row>
        <row r="259">
          <cell r="A259">
            <v>241</v>
          </cell>
          <cell r="B259" t="str">
            <v xml:space="preserve">Escurridor para platos </v>
          </cell>
          <cell r="C259" t="str">
            <v>- Elaborado en plástico
- Con rejilla, portacubiertos y bandeja plástica de goteo
- Dimensiones mínimas de 45cm de largo y 35cm de ancho</v>
          </cell>
          <cell r="D259" t="str">
            <v>Unidad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</row>
        <row r="260">
          <cell r="A260">
            <v>242</v>
          </cell>
          <cell r="B260">
            <v>0</v>
          </cell>
          <cell r="C260" t="str">
            <v>- Rejilla elaborada en acero inoxidable
- Portacubiertos y bandeja de goteo plásticos
- Dimensiones mínimas de 45 cm de largo y 35cm de ancho</v>
          </cell>
          <cell r="D260" t="str">
            <v>Unidad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</row>
        <row r="261">
          <cell r="A261">
            <v>243</v>
          </cell>
          <cell r="B261" t="str">
            <v xml:space="preserve">Soporte para Botellón de agua </v>
          </cell>
          <cell r="C261" t="str">
            <v>- Metálico
- Plegable</v>
          </cell>
          <cell r="D261" t="str">
            <v>Unidad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</row>
        <row r="262">
          <cell r="A262">
            <v>244</v>
          </cell>
          <cell r="B262" t="str">
            <v>Carro exprimidor de trapero</v>
          </cell>
          <cell r="C262" t="str">
            <v>- Elaborado en plástico
- Capacidad mínima de 24 litros
- Con cuatro ruedas y manija de escurridor
- Cuerpo de color amarillo</v>
          </cell>
          <cell r="D262" t="str">
            <v xml:space="preserve">Unidad 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</row>
        <row r="263">
          <cell r="A263">
            <v>245</v>
          </cell>
          <cell r="B263">
            <v>0</v>
          </cell>
          <cell r="C263" t="str">
            <v>- Elaborado en plástico
- Capacidad mínima de 24 litros
- Con cuatro ruedas y manija de escurridor
- Cuerpo de color azul</v>
          </cell>
          <cell r="D263" t="str">
            <v xml:space="preserve">Unidad 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</row>
        <row r="264">
          <cell r="A264">
            <v>246</v>
          </cell>
          <cell r="B264">
            <v>0</v>
          </cell>
          <cell r="C264" t="str">
            <v>- Elaborado en plástico
- Capacidad mínima de 24 litros
- Con cuatro ruedas y manija de escurridor
- Cuerpo de color rojo</v>
          </cell>
          <cell r="D264" t="str">
            <v xml:space="preserve">Unidad 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</row>
        <row r="265">
          <cell r="A265">
            <v>247</v>
          </cell>
          <cell r="B265">
            <v>0</v>
          </cell>
          <cell r="C265" t="str">
            <v>- Elaborado en plástico
- Capacidad mínima de 35 litros
- Con cuatro ruedas y manija de escurridor
- Cuerpo de color amarillo</v>
          </cell>
          <cell r="D265" t="str">
            <v xml:space="preserve">Unidad 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</row>
        <row r="266">
          <cell r="A266">
            <v>248</v>
          </cell>
          <cell r="B266">
            <v>0</v>
          </cell>
          <cell r="C266" t="str">
            <v>- Elaborado en plástico
- Capacidad mínima de 35 litros
- Con cuatro ruedas y manija de escurridor
- Cuerpo de color azul</v>
          </cell>
          <cell r="D266" t="str">
            <v xml:space="preserve">Unidad 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</row>
        <row r="267">
          <cell r="A267">
            <v>249</v>
          </cell>
          <cell r="B267">
            <v>0</v>
          </cell>
          <cell r="C267" t="str">
            <v>- Elaborado en plástico
- Capacidad mínima de 35 litros
- Con cuatro ruedas y manija de escurridor
- Cuerpo de color rojo</v>
          </cell>
          <cell r="D267" t="str">
            <v xml:space="preserve">Unidad 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</row>
        <row r="268">
          <cell r="A268">
            <v>250</v>
          </cell>
          <cell r="B268" t="str">
            <v xml:space="preserve">Carros para limpieza </v>
          </cell>
          <cell r="C268" t="str">
            <v>- Tamaño mínimo de 80 cm de largo por 27 cm de ancho por 65 cm de alto
- Mínimo dos bandejas de servicio
- Con cuatro ruedas. 
- Ruedas delanteras con ángulo de giro de 360 grados</v>
          </cell>
          <cell r="D268" t="str">
            <v xml:space="preserve">Unidad 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</row>
        <row r="269">
          <cell r="A269">
            <v>251</v>
          </cell>
          <cell r="B269" t="str">
            <v xml:space="preserve">Carro de bebidas </v>
          </cell>
          <cell r="C269" t="str">
            <v>- Elaborado en acero inoxidable
- Mínimo dos estantes para distribución de bebidas
- Tamaño mínimo de 80 cm de largo por 50 cm de ancho por 90 cm de alto</v>
          </cell>
          <cell r="D269" t="str">
            <v>Unidad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</row>
        <row r="270">
          <cell r="A270">
            <v>252</v>
          </cell>
          <cell r="B270" t="str">
            <v>Escalera</v>
          </cell>
          <cell r="C270" t="str">
            <v>- Cuerpo plástico
- Altura mínima de mínimo dos pasos.</v>
          </cell>
          <cell r="D270" t="str">
            <v xml:space="preserve">Unidad 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</row>
        <row r="271">
          <cell r="A271">
            <v>253</v>
          </cell>
          <cell r="B271">
            <v>0</v>
          </cell>
          <cell r="C271" t="str">
            <v>- Cuerpo metálico
- Altura mínima de  mínimo dos pasos.</v>
          </cell>
          <cell r="D271" t="str">
            <v>Unidad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</row>
        <row r="272">
          <cell r="A272">
            <v>254</v>
          </cell>
          <cell r="B272">
            <v>0</v>
          </cell>
          <cell r="C272" t="str">
            <v>- Cuerpo metálico
- Altura mínima de mínimo cuatro pasos.</v>
          </cell>
          <cell r="D272" t="str">
            <v>Unidad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</row>
        <row r="273">
          <cell r="A273">
            <v>255</v>
          </cell>
          <cell r="B273">
            <v>0</v>
          </cell>
          <cell r="C273" t="str">
            <v>- Cuerpo metálico
- Altura mínima de mínimo seis pasos.</v>
          </cell>
          <cell r="D273" t="str">
            <v>Unidad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</row>
        <row r="274">
          <cell r="A274">
            <v>256</v>
          </cell>
          <cell r="B274" t="str">
            <v>Mangueras</v>
          </cell>
          <cell r="C274" t="str">
            <v>- Longitud mínima de 10 metros
- Elaborada en PVC
- Con terminales roscadas en ambos extremos</v>
          </cell>
          <cell r="D274" t="str">
            <v>Unidad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</row>
        <row r="275">
          <cell r="A275">
            <v>257</v>
          </cell>
          <cell r="B275">
            <v>0</v>
          </cell>
          <cell r="C275" t="str">
            <v>- Longitud mínima de 30 metros
- Elaborada en PVC
- Con terminales roscadas en ambos extremos</v>
          </cell>
          <cell r="D275" t="str">
            <v>Unidad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</row>
        <row r="276">
          <cell r="A276">
            <v>258</v>
          </cell>
          <cell r="B276">
            <v>0</v>
          </cell>
          <cell r="C276" t="str">
            <v>- Longitud mínima de 60 metros
- Elaborada en PVC
- Con terminales roscadas en ambos extremos</v>
          </cell>
          <cell r="D276" t="str">
            <v>Unidad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</row>
        <row r="277">
          <cell r="A277">
            <v>259</v>
          </cell>
          <cell r="B277" t="str">
            <v>Contenedor de basura</v>
          </cell>
          <cell r="C277" t="str">
            <v xml:space="preserve">- Elaborado en plástico
- Con tapa
- Capacidad mínima de 20 litros
- Color azul
- Impresión de la palabra "Plásticos" en la cara delantera del contenedor </v>
          </cell>
          <cell r="D277" t="str">
            <v xml:space="preserve">Unidad 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</row>
        <row r="278">
          <cell r="A278">
            <v>260</v>
          </cell>
          <cell r="B278">
            <v>0</v>
          </cell>
          <cell r="C278" t="str">
            <v xml:space="preserve">- Elaborado en plástico
- Con tapa
- Capacidad mínima de 20 litros
- Color gris
- Impresión de las palabras "Papel y cartón" en la cara delantera del contenedor </v>
          </cell>
          <cell r="D278" t="str">
            <v xml:space="preserve">Unidad 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</row>
        <row r="279">
          <cell r="A279">
            <v>261</v>
          </cell>
          <cell r="B279">
            <v>0</v>
          </cell>
          <cell r="C279" t="str">
            <v xml:space="preserve">- Elaborado en plástico
- Con tapa
- Capacidad mínima de 20 litros
- Color verde
- Impresión de las palabras  "No reciclables" u "Orgánicos" u "Ordinarios" en la cara delantera del contenedor </v>
          </cell>
          <cell r="D279" t="str">
            <v xml:space="preserve">Unidad 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</row>
        <row r="280">
          <cell r="A280">
            <v>262</v>
          </cell>
          <cell r="B280">
            <v>0</v>
          </cell>
          <cell r="C280" t="str">
            <v xml:space="preserve">- Elaborado en plástico
- Con tapa
- Capacidad mínima de 20 litros
- Color rojo
- Impresión de las palabras "Riesgo biológico" o "Residuos peligrosos" en la cara delantera del contenedor </v>
          </cell>
          <cell r="D280" t="str">
            <v xml:space="preserve">Unidad 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</row>
        <row r="281">
          <cell r="A281">
            <v>263</v>
          </cell>
          <cell r="B281">
            <v>0</v>
          </cell>
          <cell r="C281" t="str">
            <v xml:space="preserve">- Elaborado en plástico
- Con tapa
- Capacidad mínima de 50 litros
- Color azul
- Impresión de la palabra "Plásticos" en la cara delantera del contenedor </v>
          </cell>
          <cell r="D281" t="str">
            <v xml:space="preserve">Unidad 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</row>
        <row r="282">
          <cell r="A282">
            <v>264</v>
          </cell>
          <cell r="B282">
            <v>0</v>
          </cell>
          <cell r="C282" t="str">
            <v xml:space="preserve">- Elaborado en plástico
- Con tapa
- Capacidad mínima de 50 litros
- Color gris
- Impresión de las palabras "Papel y cartón" en la cara delantera del contenedor </v>
          </cell>
          <cell r="D282" t="str">
            <v xml:space="preserve">Unidad 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</row>
        <row r="283">
          <cell r="A283">
            <v>265</v>
          </cell>
          <cell r="B283">
            <v>0</v>
          </cell>
          <cell r="C283" t="str">
            <v xml:space="preserve">- Elaborado en plástico
- Con tapa
- Capacidad mínima de 50 litros
- Color verde
- Impresión de las palabras  "No reciclables" u "Orgánicos" u "Ordinarios" en la cara delantera del contenedor </v>
          </cell>
          <cell r="D283" t="str">
            <v xml:space="preserve">Unidad 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</row>
        <row r="284">
          <cell r="A284">
            <v>266</v>
          </cell>
          <cell r="B284">
            <v>0</v>
          </cell>
          <cell r="C284" t="str">
            <v xml:space="preserve">- Elaborado en plástico
- Con tapa
- Capacidad mínima de 50 litros
- Color rojo
- Impresión de las palabras "Riesgo biológico" o "Residuos peligrosos" en la cara delantera del contenedor </v>
          </cell>
          <cell r="D284" t="str">
            <v xml:space="preserve">Unidad 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</row>
        <row r="285">
          <cell r="A285">
            <v>267</v>
          </cell>
          <cell r="B285">
            <v>0</v>
          </cell>
          <cell r="C285" t="str">
            <v xml:space="preserve">- Elaborado en plástico
- Con tapa
- Capacidad mínima de 120 litros
- Color azul
- Impresión de la palabra "Plásticos" en la cara delantera del contenedor </v>
          </cell>
          <cell r="D285" t="str">
            <v xml:space="preserve">Unidad 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</row>
        <row r="286">
          <cell r="A286">
            <v>268</v>
          </cell>
          <cell r="B286">
            <v>0</v>
          </cell>
          <cell r="C286" t="str">
            <v xml:space="preserve">- Elaborado en plástico
- Con tapa
- Capacidad mínima de 120 litros
- Color gris
- Impresión de las palabras "Papel y cartón" en la cara delantera del contenedor </v>
          </cell>
          <cell r="D286" t="str">
            <v xml:space="preserve">Unidad 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</row>
        <row r="287">
          <cell r="A287">
            <v>269</v>
          </cell>
          <cell r="B287">
            <v>0</v>
          </cell>
          <cell r="C287" t="str">
            <v xml:space="preserve">- Elaborado en plástico
- Con tapa
- Capacidad mínima de 120 litros
- Color verde
- Impresión de las palabras "No reciclables" u "Orgánicos" u "Ordinarios" en la cara delantera del contenedor </v>
          </cell>
          <cell r="D287" t="str">
            <v xml:space="preserve">Unidad 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</row>
        <row r="288">
          <cell r="A288">
            <v>270</v>
          </cell>
          <cell r="B288">
            <v>0</v>
          </cell>
          <cell r="C288" t="str">
            <v xml:space="preserve">- Elaborado en plástico
- Con tapa
- Capacidad mínima de 120 litros
- Color rojo
- Impresión de las palabras "Riesgo biológico" o "Residuos peligrosos" en la cara delantera del contenedor </v>
          </cell>
          <cell r="D288" t="str">
            <v xml:space="preserve">Unidad 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</row>
        <row r="289">
          <cell r="A289">
            <v>271</v>
          </cell>
          <cell r="B289">
            <v>0</v>
          </cell>
          <cell r="C289" t="str">
            <v>- Elaborado en plástico
- Con tapa
- Capacidad mínima de 180 litros
- Color gris
- Con ruedas traseras macizas y manijas</v>
          </cell>
          <cell r="D289" t="str">
            <v xml:space="preserve">Unidad 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</row>
        <row r="290">
          <cell r="A290">
            <v>272</v>
          </cell>
          <cell r="B290">
            <v>0</v>
          </cell>
          <cell r="C290" t="str">
            <v>- Elaborado en plástico
- Con tapa
- Capacidad mínima de 240 litros
- Color gris
- Con ruedas traseras macizas y manijas</v>
          </cell>
          <cell r="D290" t="str">
            <v xml:space="preserve">Unidad 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</row>
        <row r="291">
          <cell r="A291">
            <v>273</v>
          </cell>
          <cell r="B291">
            <v>0</v>
          </cell>
          <cell r="C291" t="str">
            <v>- Elaborado en plástico
- Con tapa
- Capacidad mínima de 340 litros
- Color gris
- Con ruedas traseras macizas y manijas</v>
          </cell>
          <cell r="D291" t="str">
            <v xml:space="preserve">Unidad 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</row>
        <row r="292">
          <cell r="A292">
            <v>274</v>
          </cell>
          <cell r="B292">
            <v>0</v>
          </cell>
          <cell r="C292" t="str">
            <v>- Elaborado en plástico
- Con tapa
- Capacidad mínima de 760 litros
- Color gris
- Con ruedas traseras macizas y manijas</v>
          </cell>
          <cell r="D292" t="str">
            <v xml:space="preserve">Unidad 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</row>
        <row r="293">
          <cell r="A293">
            <v>275</v>
          </cell>
          <cell r="B293" t="str">
            <v>Punto Ecológico</v>
          </cell>
          <cell r="C293" t="str">
            <v>- Base metálica
- Mínimo tres contenedores así:
- Contenedor azul con tapa con palabra "Plásticos" en la cara frontal
- Contenedor verde con tapa con palabras "No reciclables" u "Orgánicos" u "Ordinarios" en la cara frontal
- Contenedor gris con tapa con palabras "Papel y cartón" en la cara frontal
- Capacidad mínima de 50 litros para cada contenedor
- Contenedores elaborados en plástico</v>
          </cell>
          <cell r="D293" t="str">
            <v>Unidad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</row>
        <row r="294">
          <cell r="A294">
            <v>276</v>
          </cell>
          <cell r="B294">
            <v>0</v>
          </cell>
          <cell r="C294" t="str">
            <v>- Base metálica
- Mínimo tres contenedores así:
- Contenedor azul con tapa con palabra "Plásticos" en la cara frontal
- Contenedor verde con tapa con palabras "No reciclables" u "Orgánicos" u "Ordinarios" en la cara frontal
- Contenedor gris con tapa con palabras "Papel y cartón" en la cara frontal
- Capacidad mínima de 100 litros para cada contenedor
- Contenedores elaborados en plástico</v>
          </cell>
          <cell r="D294" t="str">
            <v>Unidad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</row>
        <row r="295">
          <cell r="A295">
            <v>277</v>
          </cell>
          <cell r="B295" t="str">
            <v>Papelera</v>
          </cell>
          <cell r="C295" t="str">
            <v>- Cuerpo metálico
- Con mecanismo de pedal para abrir y cerrar tapa
- Con capacidad mínima de 10 litros
- Diseño para baño</v>
          </cell>
          <cell r="D295" t="str">
            <v xml:space="preserve">Unidad 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</row>
        <row r="296">
          <cell r="A296">
            <v>278</v>
          </cell>
          <cell r="B296">
            <v>0</v>
          </cell>
          <cell r="C296" t="str">
            <v>- Cuerpo metálico
- Con capacidad mínima de 10 litros
- Diseño para oficina</v>
          </cell>
          <cell r="D296" t="str">
            <v xml:space="preserve">Unidad 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</row>
        <row r="297">
          <cell r="A297">
            <v>279</v>
          </cell>
          <cell r="B297">
            <v>0</v>
          </cell>
          <cell r="C297" t="str">
            <v>- Cuerpo metálico enmallado sin tapa
- Con capacidad mínima de 10 litros
- Diseño para oficina</v>
          </cell>
          <cell r="D297" t="str">
            <v xml:space="preserve">Unidad 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</row>
        <row r="298">
          <cell r="A298">
            <v>280</v>
          </cell>
          <cell r="B298">
            <v>0</v>
          </cell>
          <cell r="C298" t="str">
            <v>- Cuerpo plástico
- Con mecanismo de pedal para abrir y cerrar tapa
- Con capacidad mínima de 10 litros
- Diseño para baño</v>
          </cell>
          <cell r="D298" t="str">
            <v xml:space="preserve">Unidad 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</row>
        <row r="299">
          <cell r="A299">
            <v>281</v>
          </cell>
          <cell r="B299">
            <v>0</v>
          </cell>
          <cell r="C299" t="str">
            <v>- Cuerpo plástico sin tapa
- Con capacidad mínima de 10 litros
- Diseño para baño</v>
          </cell>
          <cell r="D299" t="str">
            <v xml:space="preserve">Unidad 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</row>
        <row r="300">
          <cell r="A300">
            <v>282</v>
          </cell>
          <cell r="B300" t="str">
            <v>Señales peatonales de prevención y atención</v>
          </cell>
          <cell r="C300" t="str">
            <v>- Elaborado en plástico
- Tipo tijera, plegable 
- Tamaño mínimo de 25 cm de ancho por 60 cm de alto por 25 cm de largo.
- Impresión en las dos caras con las palabras "Cerrado" o "Área cerrada" o "No pasar".
- Color amarillo</v>
          </cell>
          <cell r="D300" t="str">
            <v xml:space="preserve">Unidad 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</row>
        <row r="301">
          <cell r="A301">
            <v>283</v>
          </cell>
          <cell r="B301">
            <v>0</v>
          </cell>
          <cell r="C301" t="str">
            <v>- Elaborado en plástico
- Tipo tijera, plegable
- Tamaño mínimo de 25 cm de ancho por 60 cm de alto por 25 cm de largo.
- Impresión en las dos caras con las palabras "Cuidado".
- Color amarillo</v>
          </cell>
          <cell r="D301" t="str">
            <v xml:space="preserve">Unidad 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</row>
        <row r="302">
          <cell r="A302">
            <v>284</v>
          </cell>
          <cell r="B302">
            <v>0</v>
          </cell>
          <cell r="C302" t="str">
            <v>- Elaborado en plástico
- Tipo tijera, plegable
- Tamaño mínimo de 25 cm de ancho por 60 cm de alto por 25 cm de largo.
- Impresión en las dos caras con las palabras "Piso mojado".
- Color amarillo</v>
          </cell>
          <cell r="D302" t="str">
            <v xml:space="preserve">Unidad 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</row>
        <row r="303">
          <cell r="A303">
            <v>285</v>
          </cell>
          <cell r="B303" t="str">
            <v xml:space="preserve">Dispensador para papel higiénico </v>
          </cell>
          <cell r="C303" t="str">
            <v xml:space="preserve">- Elaborado en plástico ABS blanco
- Para rollo de 250 metros y 400 metros
- Con visor para ver el estado del rollo
- Con cerradura y llave
- Incluye los elementos necesarios para realizar la instalación en pared
-Incluye el costo de instalación. </v>
          </cell>
          <cell r="D303" t="str">
            <v xml:space="preserve">Unidad 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</row>
        <row r="304">
          <cell r="A304">
            <v>286</v>
          </cell>
          <cell r="B304">
            <v>0</v>
          </cell>
          <cell r="C304" t="str">
            <v xml:space="preserve">- Elaborado en acero inoxidable
- Para rollo de 250 metros y 400 metros
- Con visor para ver el estado del rollo
- Con cerradura y llave
- Incluye los elementos necesarios para realizar la instalación en pared
-Incluye el costo de instalación. </v>
          </cell>
          <cell r="D304" t="str">
            <v xml:space="preserve">Unidad 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</row>
        <row r="305">
          <cell r="A305">
            <v>287</v>
          </cell>
          <cell r="B305" t="str">
            <v>Dispensador de toallas de manos</v>
          </cell>
          <cell r="C305" t="str">
            <v xml:space="preserve">- Elaborado en plástico ABS
- Para toallas de papel en rollo de 150 metros y 250 metros
- Con mecanismo accionador de palanca, perilla giratoria o para halar con la mano. 
- Con cuchilla serrada para cortar la toalla de manos
- Con cerradura y llave
- Incluye los elementos necesarios para realizar la instalación en pared
-Incluye el costo de instalación. </v>
          </cell>
          <cell r="D305" t="str">
            <v xml:space="preserve">Unidad 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</row>
        <row r="306">
          <cell r="A306">
            <v>288</v>
          </cell>
          <cell r="B306">
            <v>0</v>
          </cell>
          <cell r="C306" t="str">
            <v xml:space="preserve">- Elaborado en plástico ABS
- Para toallas de papel en rollo de 150 metros y 250 metros
- Con sensor para suministro de papel
- Con cuchilla serrada para cortar la toalla de manos
- Con cerradura y llave
- Incluye los elementos necesarios para realizar la instalación en pared
-Incluye el costo de instalación. </v>
          </cell>
          <cell r="D306" t="str">
            <v xml:space="preserve">Unidad 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</row>
        <row r="307">
          <cell r="A307">
            <v>289</v>
          </cell>
          <cell r="B307">
            <v>0</v>
          </cell>
          <cell r="C307" t="str">
            <v xml:space="preserve">- Elaborado en acero inoxidable
- Para toallas de papel en rollo de 150 metros y 250 metros
- Con mecanismo accionador de palanca, perilla giratoria y para halar con la mano.
- Con cuchilla serrada para cortar la toalla de manos
- Con cerradura y llave
- Incluye los elementos necesarios para realizar la instalación en pared
-Incluye el costo de instalación. </v>
          </cell>
          <cell r="D307" t="str">
            <v xml:space="preserve">Unidad 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</row>
        <row r="308">
          <cell r="A308">
            <v>290</v>
          </cell>
          <cell r="B308">
            <v>0</v>
          </cell>
          <cell r="C308" t="str">
            <v xml:space="preserve">- Elaborado en plástico ABS
- Para toallas de papel interdobladas con capacidad mínima de 300 toallas
- Con mecanismo para halar con la mano.
- Con cerradura y llave
- Incluye los elementos necesarios para realizar la instalación en pared
-Incluye el costo de instalación. </v>
          </cell>
          <cell r="D308" t="str">
            <v xml:space="preserve">Unidad 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</row>
        <row r="309">
          <cell r="A309">
            <v>291</v>
          </cell>
          <cell r="B309">
            <v>0</v>
          </cell>
          <cell r="C309" t="str">
            <v xml:space="preserve">- Elaborado en acero inoxidable
- Para toallas de papel interdobladas con capacidad mínima de 300 toallas
- Con mecanismo para halar con la mano.
- Con cerradura y llave
- Incluye los elementos necesarios para realizar la instalación en pared
-Incluye el costo de instalación. </v>
          </cell>
          <cell r="D309" t="str">
            <v xml:space="preserve">Unidad 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</row>
        <row r="310">
          <cell r="A310">
            <v>292</v>
          </cell>
          <cell r="B310" t="str">
            <v>Dispensador de jabón líquido</v>
          </cell>
          <cell r="C310" t="str">
            <v xml:space="preserve">- Elaborado en plástico ABS blanco
- Con válvula manual anticorrosiva.
- Uso habilitado para cualquier jabón líquido con capacidad mínima de 900 cc
- Con cerradura y llave
- Incluye los elementos necesarios para realizar la instalación en pared
-Incluye el costo de instalación. </v>
          </cell>
          <cell r="D310" t="str">
            <v xml:space="preserve">Unidad 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</row>
        <row r="311">
          <cell r="A311">
            <v>293</v>
          </cell>
          <cell r="B311">
            <v>0</v>
          </cell>
          <cell r="C311" t="str">
            <v xml:space="preserve">- Elaborado en plástico ABS blanco
- Con sensor para suministro de jabón
- Uso habilitado para cualquier jabón líquido con capacidad mínima de 900 cc
- Con cerradura y llave
- Incluye los elementos necesarios para realizar la instalación en pared
-Incluye el costo de instalación. </v>
          </cell>
          <cell r="D311" t="str">
            <v xml:space="preserve">Unidad 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</row>
        <row r="312">
          <cell r="A312">
            <v>294</v>
          </cell>
          <cell r="B312">
            <v>0</v>
          </cell>
          <cell r="C312" t="str">
            <v xml:space="preserve">- Elaborado en acero inoxidable
- Con válvula manual anticorrosiva.
- Uso habilitado para cualquier jabón líquido con capacidad mínima de 900 cc
- Con cerradura y llave
- Incluye los elementos necesarios para realizar la instalación en pared
-Incluye el costo de instalación. </v>
          </cell>
          <cell r="D312" t="str">
            <v xml:space="preserve">Unidad 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</row>
        <row r="313">
          <cell r="A313">
            <v>295</v>
          </cell>
          <cell r="B313">
            <v>0</v>
          </cell>
          <cell r="C313" t="str">
            <v xml:space="preserve">- Elaborado en acero inoxidable
- Con sensor para suministro de jabón
- Uso habilitado para cualquier jabón líquido con capacidad mínima de 900 cc
- Con cerradura y llave
- Incluye los elementos necesarios para realizar la instalación en pared
-Incluye el costo de instalación. </v>
          </cell>
          <cell r="D313" t="str">
            <v xml:space="preserve">Unidad 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</row>
        <row r="314">
          <cell r="A314">
            <v>296</v>
          </cell>
          <cell r="B314" t="str">
            <v>Dispensador para ambientador</v>
          </cell>
          <cell r="C314" t="str">
            <v xml:space="preserve">- Elaborado en plástico ABS blanco
- Con dispersión programable de líquido ambientador
- Capacidad mínima de 250 ml
- Incluye los elementos necesarios para realizar la instalación en pared
'- Incluye aerosol para recarga mensual
-Incluye el costo de instalación. </v>
          </cell>
          <cell r="D314" t="str">
            <v xml:space="preserve">Unidad 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</row>
        <row r="315">
          <cell r="A315">
            <v>297</v>
          </cell>
          <cell r="B315" t="str">
            <v>Dispensador goteo por gravedad y recarga</v>
          </cell>
          <cell r="C315" t="str">
            <v xml:space="preserve">- Elaborado en PVC blanco
- Goteo programable para desodorizar sanitarios y orinales
- Incluye manguera plástica de goteo
- Incluye los elementos necesarios para realizar la instalación en pared
'- Incluye líquido para recarga mensual con agentes tensoactivos con efecto limpiador y germicida
-Incluye el costo de instalación. </v>
          </cell>
          <cell r="D315" t="str">
            <v xml:space="preserve">Unidad 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</row>
        <row r="316">
          <cell r="A316">
            <v>298</v>
          </cell>
          <cell r="B316" t="str">
            <v xml:space="preserve">Dispensador de agua </v>
          </cell>
          <cell r="C316" t="str">
            <v xml:space="preserve">- Dispensador de agua fría y caliente
- Sistema de filtración multinivel
- Conexión directa a red de acueducto
- Uso de gas refrigerante seguro para la capa de ozono
- Capacidad entre 200 y 250 litros
-Incluye el costo de instalación.
-Incluye el costo de instalación.  </v>
          </cell>
          <cell r="D316" t="str">
            <v>Unidad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</row>
        <row r="317">
          <cell r="A317">
            <v>299</v>
          </cell>
          <cell r="B317" t="str">
            <v>Greca para tintos</v>
          </cell>
          <cell r="C317" t="str">
            <v>- Eléctrica de 110 v
- Cuerpo elaborada en lámina de acero inoxidable de calibre 24 como mínimo
- Resistencias elaboradas en acero inoxidable
- Terminales elaboradas en cobre remplazables con soldadura
- Mínimo dos servicios 
- Con su respectivo filtro y aro
- Con capacidad para 30 tintos
- Libre de soldadura de plomo</v>
          </cell>
          <cell r="D317" t="str">
            <v>Unidad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</row>
        <row r="318">
          <cell r="A318">
            <v>300</v>
          </cell>
          <cell r="B318">
            <v>0</v>
          </cell>
          <cell r="C318" t="str">
            <v>- Eléctrica de 110 v
- Cuerpo elaborada en lámina de acero inoxidable de calibre 24 como mínimo, grado alimento
- Resistencias elaboradas en acero inoxidable
- Terminales elaboradas en cobre remplazables sin soldadura
- Mínimo 2 servicios 
- Con su respectivo filtro y aro
- Con capacidad para 60 tintos
- Libre de soldadura de plomo</v>
          </cell>
          <cell r="D318" t="str">
            <v>Unidad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</row>
        <row r="319">
          <cell r="A319">
            <v>301</v>
          </cell>
          <cell r="B319">
            <v>0</v>
          </cell>
          <cell r="C319" t="str">
            <v>- Eléctrica de 110 v
- Cuerpo elaborada en lámina de acero inoxidable de calibre 24 como mínimo, grado alimento
- Resistencias elaboradas en acero inoxidable
- Terminales elaboradas en cobre remplazables sin soldadura
- Mínimo dos servicios
- Con su respectivo filtro y aro
- Con capacidad para 120 tintos
- Libre de soldadura de plomo</v>
          </cell>
          <cell r="D319" t="str">
            <v>Unidad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</row>
        <row r="320">
          <cell r="A320">
            <v>302</v>
          </cell>
          <cell r="B320" t="str">
            <v>Horno microondas</v>
          </cell>
          <cell r="C320" t="str">
            <v>- Potencia mínima de 900 w
- Tamaño mínimo de 40 cm de ancho por 25 cm de alto por 35 cm de profundidad.
- Con grill dorador.
- Con bandera giratoria de cristal templado
- Con programas automáticos</v>
          </cell>
          <cell r="D320" t="str">
            <v>Unidad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</row>
        <row r="321">
          <cell r="A321">
            <v>303</v>
          </cell>
          <cell r="B321" t="str">
            <v>Estufa</v>
          </cell>
          <cell r="C321" t="str">
            <v>- De un puesto
- Lámina inoxidable
- Eléctrica
- Con perilla para graduar mínimo 3 niveles de calor</v>
          </cell>
          <cell r="D321" t="str">
            <v>Unidad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</row>
        <row r="322">
          <cell r="A322">
            <v>304</v>
          </cell>
          <cell r="B322">
            <v>0</v>
          </cell>
          <cell r="C322" t="str">
            <v>- De un puesto
- Lámina inoxidable
- A gas
- Con perilla y quemador para graduar la llama
- Con parrilla</v>
          </cell>
          <cell r="D322" t="str">
            <v>Unidad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</row>
        <row r="323">
          <cell r="A323">
            <v>305</v>
          </cell>
          <cell r="B323" t="str">
            <v xml:space="preserve">Extensión eléctrica </v>
          </cell>
          <cell r="C323" t="str">
            <v>- De mínimo 15 metros de longitud
- Recubierta en plástico PVC</v>
          </cell>
          <cell r="D323" t="str">
            <v>Unidad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</row>
        <row r="324">
          <cell r="A324">
            <v>306</v>
          </cell>
          <cell r="B324">
            <v>0</v>
          </cell>
          <cell r="C324" t="str">
            <v>- De mínimo 30 metros de longitud
- Recubierta en plástico PVC</v>
          </cell>
          <cell r="D324" t="str">
            <v>Unidad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</row>
        <row r="325">
          <cell r="A325">
            <v>307</v>
          </cell>
          <cell r="B325" t="str">
            <v xml:space="preserve">Aspiradora </v>
          </cell>
          <cell r="C325" t="str">
            <v>- De uso industrial para aspirado en seco
- Motor con potencia entre 1200 w y 1400 w
- Capacidad entre 15 y 20 litros
- Cable de potencia con longitud mínima de 5m
- Accesorios mínimos: manguera puntera, 2 tubos para extensión, cepillos para tapizados</v>
          </cell>
          <cell r="D325" t="str">
            <v>Unidad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</row>
        <row r="326">
          <cell r="A326">
            <v>308</v>
          </cell>
          <cell r="B326">
            <v>0</v>
          </cell>
          <cell r="C326" t="str">
            <v>- De uso industrial para aspirado en seco y húmedo
- Motor con potencia 1200 w y 1400 w
- Capacidad entre 15 y 20 litros
- Cable de potencia con longitud mínima de 5m
- Accesorios mínimos: manguera puntera, 2 tubos para extensión, cepillos para tapizados</v>
          </cell>
          <cell r="D326" t="str">
            <v>Unidad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</row>
        <row r="327">
          <cell r="A327">
            <v>309</v>
          </cell>
          <cell r="B327">
            <v>0</v>
          </cell>
          <cell r="C327" t="str">
            <v>- De uso industrial para aspirado en seco y húmedo
- Motor con potencia entre 1200 w y 1400 w
- Capacidad entre 45 y 55 litros
- Cable de potencia con longitud mínima de 5m
- Accesorios mínimos: manguera puntera, 2 tubos para extensión, cepillos para tapizados</v>
          </cell>
          <cell r="D327" t="str">
            <v>Unidad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</row>
        <row r="328">
          <cell r="A328">
            <v>310</v>
          </cell>
          <cell r="B328">
            <v>0</v>
          </cell>
          <cell r="C328" t="str">
            <v>- De uso industrial para aspirado en seco y húmedo
- Dos motores, cada uno con una potencia entre 1200 w y 1400 w
- Capacidad entre 45 y 55 litros
- Cable de potencia con longitud mínima de 5m
- Accesorios mínimos: manguera puntera, 2 tubos para extensión, cepillos para tapizados</v>
          </cell>
          <cell r="D328" t="str">
            <v>Unidad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</row>
        <row r="329">
          <cell r="A329">
            <v>311</v>
          </cell>
          <cell r="B329" t="str">
            <v xml:space="preserve">Brilladora y lavadora de pisos </v>
          </cell>
          <cell r="C329" t="str">
            <v>- De uso industrial
- Motores con potencia mínima de 1,5 hp y velocidad mínima de 175 rpm. 
- Con manijas dobles
- Con tanque.
- Con interruptor de apagado de seguridad
- Diámetro mínimo de 16"
- Cable de potencia con longitud mínima de 8m
- Accesorios mínimos:portapad, cepillo duro.</v>
          </cell>
          <cell r="D329" t="str">
            <v>Unidad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</row>
        <row r="330">
          <cell r="A330">
            <v>312</v>
          </cell>
          <cell r="B330">
            <v>0</v>
          </cell>
          <cell r="C330" t="str">
            <v>- De uso industrial
- Motores con potencia mínima de 1,5 hp y velocidad mínima de 175 rpm. 
- Con manijas dobles
- Con tanque.
- Con interruptor de apagado de seguridad
- Diámetro mínimo de 18"
- Cable de potencia con longitud mínima de 8m
- Accesorios mínimos:portapad, cepillo duro.</v>
          </cell>
          <cell r="D330" t="str">
            <v>Unidad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</row>
        <row r="331">
          <cell r="A331">
            <v>313</v>
          </cell>
          <cell r="B331" t="str">
            <v>Brilladora de alta revolución</v>
          </cell>
          <cell r="C331" t="str">
            <v>- De uso industrial
- Motores con potencia mínima de 1,5 hp y velocidad mínima de 1600 rpm. 
- Con manijas dobles
- Con interruptor de apagado de seguridad
- Diámetro mínimo de 18"
- Cable de potencia con longitud mínima de 8m
- Accesorios mínimos:portapad, cepillo duro, pad blanco o rojo y pad café o negro</v>
          </cell>
          <cell r="D331" t="str">
            <v>Unidad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</row>
        <row r="332">
          <cell r="A332">
            <v>314</v>
          </cell>
          <cell r="B332" t="str">
            <v>Lavadora de alfombras y tapetes</v>
          </cell>
          <cell r="C332" t="str">
            <v>- Motor con potencia de mínimo 1100 w y velocidad mínima de 175 revoluciones por minuto. 
- Capacidad mínima de 5 litros
- Cable de potencia con longitud mínima de 8m</v>
          </cell>
          <cell r="D332" t="str">
            <v>Unidad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</row>
        <row r="333">
          <cell r="A333">
            <v>315</v>
          </cell>
          <cell r="B333" t="str">
            <v>Extractora industrial para lavar alfombras</v>
          </cell>
          <cell r="C333" t="str">
            <v>- De inyección y extracción con dos motores, cada uno con una potencia entre 1200 w y 1400 w. 
- Capacidad entre 60 y 70 litros
- Cable de potencia con longitud mínima de 8m</v>
          </cell>
          <cell r="D333" t="str">
            <v>Unidad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</row>
        <row r="334">
          <cell r="A334">
            <v>316</v>
          </cell>
          <cell r="B334" t="str">
            <v xml:space="preserve">Hidrolavadora </v>
          </cell>
          <cell r="C334" t="str">
            <v>- Motor eléctrico y potencia de mínimo 2.2 Kw - 1.450 RPM y entre 2.5 HP y 3.5 HP.
- Presión de salida de agua entre 1500 psi y 1900 psi.
- Tanque con capacidad mínima de 10 litros.
- Con ruedas</v>
          </cell>
          <cell r="D334" t="str">
            <v>Unidad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</row>
        <row r="335">
          <cell r="A335">
            <v>317</v>
          </cell>
          <cell r="B335" t="str">
            <v>Sopladora de hojas</v>
          </cell>
          <cell r="C335" t="str">
            <v>- Potenciado por motor a gasolina o eléctrico inalámbrico
- Caudal mínimo de 380 cfm / 645m3/h
- Autonomía mínima de 30 minutos
- Intensidad máxima de sonido de 100dB</v>
          </cell>
          <cell r="D335" t="str">
            <v>Unidad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</row>
        <row r="337">
          <cell r="A337" t="str">
            <v>Precio total elementos, equipos y maquinaria por mes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2891.25</v>
          </cell>
          <cell r="H337">
            <v>0</v>
          </cell>
          <cell r="I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</row>
        <row r="339">
          <cell r="A339" t="str">
            <v xml:space="preserve">TOTAL Mensual Bienes de Aseo y Cafetería 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1931963.25</v>
          </cell>
          <cell r="H339">
            <v>0</v>
          </cell>
          <cell r="I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</row>
        <row r="343">
          <cell r="A343">
            <v>0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</row>
        <row r="344">
          <cell r="A344">
            <v>0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</row>
        <row r="359">
          <cell r="A359">
            <v>0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</row>
        <row r="364">
          <cell r="A364">
            <v>0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</row>
        <row r="368">
          <cell r="A368">
            <v>0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</row>
        <row r="369">
          <cell r="A369">
            <v>0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</row>
        <row r="372">
          <cell r="A372">
            <v>0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</row>
        <row r="379">
          <cell r="A379">
            <v>0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</row>
        <row r="391">
          <cell r="A391">
            <v>0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</row>
        <row r="396">
          <cell r="A396">
            <v>0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</row>
        <row r="398">
          <cell r="A398">
            <v>0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</row>
        <row r="404">
          <cell r="A404">
            <v>0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</row>
        <row r="407">
          <cell r="A407">
            <v>0</v>
          </cell>
          <cell r="B407">
            <v>0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</row>
        <row r="408">
          <cell r="A408">
            <v>0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</row>
        <row r="409">
          <cell r="A409">
            <v>0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</row>
        <row r="411">
          <cell r="A411">
            <v>0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2">
          <cell r="A412">
            <v>0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</row>
        <row r="415">
          <cell r="A415">
            <v>0</v>
          </cell>
          <cell r="B415">
            <v>0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</row>
        <row r="421">
          <cell r="A421">
            <v>0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</row>
        <row r="422">
          <cell r="A422">
            <v>0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</row>
        <row r="450">
          <cell r="A450">
            <v>0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</row>
        <row r="459">
          <cell r="A459">
            <v>0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</row>
        <row r="465">
          <cell r="A465">
            <v>0</v>
          </cell>
          <cell r="B465">
            <v>0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</row>
        <row r="485">
          <cell r="A485">
            <v>0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</row>
        <row r="498">
          <cell r="A498">
            <v>0</v>
          </cell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</row>
        <row r="502">
          <cell r="A502">
            <v>0</v>
          </cell>
          <cell r="B502">
            <v>0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</row>
        <row r="505">
          <cell r="A505">
            <v>0</v>
          </cell>
          <cell r="B505">
            <v>0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</row>
        <row r="508">
          <cell r="A508">
            <v>0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</row>
        <row r="509">
          <cell r="A509">
            <v>0</v>
          </cell>
          <cell r="B509">
            <v>0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</row>
        <row r="514">
          <cell r="A514">
            <v>0</v>
          </cell>
          <cell r="B514">
            <v>0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</row>
        <row r="515">
          <cell r="A515">
            <v>0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</row>
        <row r="516">
          <cell r="A516">
            <v>0</v>
          </cell>
          <cell r="B516">
            <v>0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</row>
        <row r="517">
          <cell r="A517">
            <v>0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</row>
        <row r="526">
          <cell r="A526">
            <v>0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</row>
        <row r="527">
          <cell r="A527">
            <v>0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</row>
        <row r="528">
          <cell r="A528">
            <v>0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</row>
        <row r="529">
          <cell r="A529">
            <v>0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</row>
        <row r="532">
          <cell r="A532">
            <v>0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</row>
        <row r="533">
          <cell r="A533">
            <v>0</v>
          </cell>
          <cell r="B533">
            <v>0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</row>
        <row r="534">
          <cell r="A534">
            <v>0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</row>
        <row r="535">
          <cell r="A535">
            <v>0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</row>
        <row r="536">
          <cell r="A536">
            <v>0</v>
          </cell>
          <cell r="B536">
            <v>0</v>
          </cell>
          <cell r="C536">
            <v>0</v>
          </cell>
          <cell r="D536">
            <v>0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>
            <v>0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</row>
        <row r="539">
          <cell r="A539">
            <v>0</v>
          </cell>
          <cell r="B539">
            <v>0</v>
          </cell>
          <cell r="C539">
            <v>0</v>
          </cell>
          <cell r="D539">
            <v>0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</row>
        <row r="540">
          <cell r="A540">
            <v>0</v>
          </cell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</row>
        <row r="541">
          <cell r="A541">
            <v>0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</row>
        <row r="542">
          <cell r="A542">
            <v>0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</row>
        <row r="545">
          <cell r="A545">
            <v>0</v>
          </cell>
          <cell r="B545">
            <v>0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</row>
        <row r="551">
          <cell r="A551">
            <v>0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</row>
        <row r="552">
          <cell r="A552">
            <v>0</v>
          </cell>
          <cell r="B552">
            <v>0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</row>
        <row r="553">
          <cell r="A553">
            <v>0</v>
          </cell>
          <cell r="B553">
            <v>0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</row>
        <row r="554">
          <cell r="A554">
            <v>0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</row>
        <row r="555">
          <cell r="A555">
            <v>0</v>
          </cell>
          <cell r="B555">
            <v>0</v>
          </cell>
          <cell r="C555">
            <v>0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</row>
        <row r="556">
          <cell r="A556">
            <v>0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</row>
        <row r="557">
          <cell r="A557">
            <v>0</v>
          </cell>
          <cell r="B557">
            <v>0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</row>
        <row r="558">
          <cell r="A558">
            <v>0</v>
          </cell>
          <cell r="B558">
            <v>0</v>
          </cell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">
          <cell r="A1" t="str">
            <v>Formato de cotización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2">
          <cell r="A2">
            <v>0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</row>
        <row r="3">
          <cell r="A3" t="str">
            <v>3. Bienes de Aseo y Cafetería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</row>
        <row r="5">
          <cell r="A5">
            <v>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</row>
        <row r="6">
          <cell r="A6" t="str">
            <v>Observaciones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</row>
        <row r="10">
          <cell r="A10" t="str">
            <v>A. Insumos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</row>
        <row r="12">
          <cell r="A12" t="str">
            <v>No.</v>
          </cell>
          <cell r="B12" t="str">
            <v>Bien</v>
          </cell>
          <cell r="C12" t="str">
            <v xml:space="preserve">Especificación </v>
          </cell>
          <cell r="D12" t="str">
            <v xml:space="preserve">Presentación </v>
          </cell>
          <cell r="E12" t="str">
            <v>Cantidad Mensual</v>
          </cell>
          <cell r="F12" t="str">
            <v>Precio unitario</v>
          </cell>
          <cell r="G12" t="str">
            <v>Total</v>
          </cell>
        </row>
        <row r="13">
          <cell r="A13">
            <v>1</v>
          </cell>
          <cell r="B13" t="str">
            <v xml:space="preserve">Jabón para loza </v>
          </cell>
          <cell r="C13" t="str">
            <v>- Con agente(s) tensoactivo(s) principal(es) con efecto limpiador y desengrasante en una concentración mínima del 8%.
- Disponible en múltiples fragancias</v>
          </cell>
          <cell r="D13" t="str">
            <v>Líquido, en recipiente plástico con capacidad mínima de 3.750 cc</v>
          </cell>
          <cell r="E13">
            <v>5</v>
          </cell>
          <cell r="F13">
            <v>9450</v>
          </cell>
          <cell r="G13">
            <v>47250</v>
          </cell>
        </row>
        <row r="14">
          <cell r="A14">
            <v>2</v>
          </cell>
          <cell r="B14">
            <v>0</v>
          </cell>
          <cell r="C14" t="str">
            <v>- Con agente(s) tensoactivo(s) principal(es) con efecto limpiador y desengrasante en una concentración mínima del 8%.
- Disponible en múltiples fragancias</v>
          </cell>
          <cell r="D14" t="str">
            <v>Líquido, en recipiente plástico de mínimo 500 cc</v>
          </cell>
          <cell r="E14">
            <v>5</v>
          </cell>
          <cell r="F14">
            <v>1942.5</v>
          </cell>
          <cell r="G14">
            <v>9712.5</v>
          </cell>
        </row>
        <row r="15">
          <cell r="A15">
            <v>3</v>
          </cell>
          <cell r="B15">
            <v>0</v>
          </cell>
          <cell r="C15" t="str">
            <v>- Con agente(s) tensoactivo(s) principal(es) con efecto limpiador y desengrasante en una concentración mínima del 15%.
- Disponible en múltiples fragancias</v>
          </cell>
          <cell r="D15" t="str">
            <v>Crema, en recipiente plástico de mínimo 900 gr</v>
          </cell>
          <cell r="E15">
            <v>8</v>
          </cell>
          <cell r="F15">
            <v>4162.2</v>
          </cell>
          <cell r="G15">
            <v>33297.599999999999</v>
          </cell>
        </row>
        <row r="16">
          <cell r="A16">
            <v>4</v>
          </cell>
          <cell r="B16" t="str">
            <v>Jabón en barra</v>
          </cell>
          <cell r="C16" t="str">
            <v xml:space="preserve">-Composición de ácidos grasos de mínimo 50%. </v>
          </cell>
          <cell r="D16" t="str">
            <v>Barra, unidad con peso mínimo de 250 gr en envoltura individual</v>
          </cell>
          <cell r="E16">
            <v>8</v>
          </cell>
          <cell r="F16">
            <v>1144.5</v>
          </cell>
          <cell r="G16">
            <v>9156</v>
          </cell>
        </row>
        <row r="17">
          <cell r="A17">
            <v>5</v>
          </cell>
          <cell r="B17" t="str">
            <v xml:space="preserve">Jabón abrasivo </v>
          </cell>
          <cell r="C17" t="str">
            <v>-Con agente(s) tensoactivo(s) pincipal(es) con efecto limpiador, pulidor y desengrasante en una concentración mínima del 5%.</v>
          </cell>
          <cell r="D17" t="str">
            <v>En polvo, en tarro de mínimo 500 gr</v>
          </cell>
          <cell r="E17">
            <v>8</v>
          </cell>
          <cell r="F17">
            <v>2005.5</v>
          </cell>
          <cell r="G17">
            <v>16044</v>
          </cell>
        </row>
        <row r="18">
          <cell r="A18">
            <v>6</v>
          </cell>
          <cell r="B18" t="str">
            <v>Jabón de tocador</v>
          </cell>
          <cell r="C18" t="str">
            <v>- Elaborado con grasas vegetales
- Con agente humectante
- pH entre 5 y 8.
- Disponible en múltiples fragancias</v>
          </cell>
          <cell r="D18" t="str">
            <v>Barra, unidad con peso mínimo de 125 gr en envoltura individual</v>
          </cell>
          <cell r="E18">
            <v>8</v>
          </cell>
          <cell r="F18">
            <v>1294.6500000000001</v>
          </cell>
          <cell r="G18">
            <v>10357.200000000001</v>
          </cell>
        </row>
        <row r="19">
          <cell r="A19">
            <v>7</v>
          </cell>
          <cell r="B19" t="str">
            <v>Jabón de dispensador para manos</v>
          </cell>
          <cell r="C19" t="str">
            <v>- Con agente limpiador en una concentración mínima del 6%
- Con agente humectante en una concentración mínima del 3%
- pH entre 5 y 8
- Disponible en múltiples fragancias</v>
          </cell>
          <cell r="D19" t="str">
            <v xml:space="preserve">Líquido, en recipiente plástico con dispensador y capacidad mínima de 200 ml. </v>
          </cell>
          <cell r="E19">
            <v>8</v>
          </cell>
          <cell r="F19">
            <v>1942.5</v>
          </cell>
          <cell r="G19">
            <v>15540</v>
          </cell>
        </row>
        <row r="20">
          <cell r="A20">
            <v>8</v>
          </cell>
          <cell r="B20">
            <v>0</v>
          </cell>
          <cell r="C20" t="str">
            <v>- Con agente limpiador en una concentración mínima del 6%
- Con agente humectante en una concentración mínima del 3%
- pH entre 5 y 8
- Disponible en múltiples fragancias</v>
          </cell>
          <cell r="D20" t="str">
            <v>Líquido, en recipiente plástico con capacidad mínima de 3.750 cc</v>
          </cell>
          <cell r="E20">
            <v>8</v>
          </cell>
          <cell r="F20">
            <v>5985</v>
          </cell>
          <cell r="G20">
            <v>47880</v>
          </cell>
        </row>
        <row r="21">
          <cell r="A21">
            <v>9</v>
          </cell>
          <cell r="B21">
            <v>0</v>
          </cell>
          <cell r="C21" t="str">
            <v>- Con agente limpiador en una concentración mínima del 6%.
- Con agente antibacterial en una concentración mínima del 0,2%
- Con agente humectante en una concentración mínima del 3%
- pH entre 5 y 8
- Disponible en múltiples fragancias</v>
          </cell>
          <cell r="D21" t="str">
            <v>Líquido, en recipiente plástico con capacidad mínima de 3.750 cc</v>
          </cell>
          <cell r="E21">
            <v>8</v>
          </cell>
          <cell r="F21">
            <v>8715</v>
          </cell>
          <cell r="G21">
            <v>69720</v>
          </cell>
        </row>
        <row r="22">
          <cell r="A22">
            <v>10</v>
          </cell>
          <cell r="B22" t="str">
            <v>Gel antibacterial para manos</v>
          </cell>
          <cell r="C22" t="str">
            <v>- Con agente antibacterial en una concentración mínima del 0,2%
- Con agente humectante
- pH entre 5 y 8
- Con fragancia</v>
          </cell>
          <cell r="D22" t="str">
            <v>Gel, en recipiente plástico con capacidad mínima de 3.750 cc</v>
          </cell>
          <cell r="E22">
            <v>8</v>
          </cell>
          <cell r="F22">
            <v>29642.55</v>
          </cell>
          <cell r="G22">
            <v>237140.4</v>
          </cell>
        </row>
        <row r="23">
          <cell r="A23">
            <v>11</v>
          </cell>
          <cell r="B23" t="str">
            <v>Limpiador multiusos</v>
          </cell>
          <cell r="C23" t="str">
            <v>- Con agente(s) tensoactivo(s) principal(es) con efecto limpiador y desengrasante en una concentración mínima del 8%
- Disponible en múltiples fragancias</v>
          </cell>
          <cell r="D23" t="str">
            <v>Líquido, en recipiente plástico con capacidad mínima de 3.750 cc</v>
          </cell>
          <cell r="E23">
            <v>8</v>
          </cell>
          <cell r="F23">
            <v>6037.5</v>
          </cell>
          <cell r="G23">
            <v>48300</v>
          </cell>
        </row>
        <row r="24">
          <cell r="A24">
            <v>12</v>
          </cell>
          <cell r="B24">
            <v>0</v>
          </cell>
          <cell r="C24" t="str">
            <v>- Con agente(s) tensoactivo(s) principal(es) con efecto limpiador y desengrasante en una concentración mínima del 8%
- Disponible en múltiples fragancias</v>
          </cell>
          <cell r="D24" t="str">
            <v>Líquido, en recipiente plástico con capacidad mínima de 500 cc, con atomizador de pistola.</v>
          </cell>
          <cell r="E24">
            <v>8</v>
          </cell>
          <cell r="F24">
            <v>2310</v>
          </cell>
          <cell r="G24">
            <v>18480</v>
          </cell>
        </row>
        <row r="25">
          <cell r="A25">
            <v>13</v>
          </cell>
          <cell r="B25">
            <v>0</v>
          </cell>
          <cell r="C25" t="str">
            <v>- Con agente(s) tensoactivo(s) principal(es) con efecto limpiador y desengrasante en una concentración mínima del 8%
- Disponible en múltiples fragancias</v>
          </cell>
          <cell r="D25" t="str">
            <v>Líquido, en recipiente plástico de repuesto con capacidad mínima de 500 cc</v>
          </cell>
          <cell r="E25">
            <v>8</v>
          </cell>
          <cell r="F25">
            <v>1450.05</v>
          </cell>
          <cell r="G25">
            <v>11600.4</v>
          </cell>
        </row>
        <row r="26">
          <cell r="A26">
            <v>14</v>
          </cell>
          <cell r="B26" t="str">
            <v>Líquido desengrasante</v>
          </cell>
          <cell r="C26" t="str">
            <v>- Con agente(s) tensoactivo(s) principal(es) con efecto limpiador y desengrasante en una concentración mínima del 8%
- Disponible en múltiples fragancias</v>
          </cell>
          <cell r="D26" t="str">
            <v>Líquido, en recipiente plástico con capacidad mínima de 3.750 cc</v>
          </cell>
          <cell r="E26">
            <v>8</v>
          </cell>
          <cell r="F26">
            <v>9345</v>
          </cell>
          <cell r="G26">
            <v>74760</v>
          </cell>
        </row>
        <row r="27">
          <cell r="A27">
            <v>15</v>
          </cell>
          <cell r="B27" t="str">
            <v>Detergente multiusos</v>
          </cell>
          <cell r="C27" t="str">
            <v xml:space="preserve">-Tensoactivo(s) principal(es) con efecto limpiador de mínimo 11%. </v>
          </cell>
          <cell r="D27" t="str">
            <v>Polvo, en bolsa plástica o recipiente plástico con un peso de 1.000 gr</v>
          </cell>
          <cell r="E27">
            <v>8</v>
          </cell>
          <cell r="F27">
            <v>862.05</v>
          </cell>
          <cell r="G27">
            <v>6896.4</v>
          </cell>
        </row>
        <row r="28">
          <cell r="A28">
            <v>16</v>
          </cell>
          <cell r="B28">
            <v>0</v>
          </cell>
          <cell r="C28" t="str">
            <v xml:space="preserve">-Tensoactivo(s) principal(es) con efecto limpiador de mínimo 11%. </v>
          </cell>
          <cell r="D28" t="str">
            <v>Líquido, en recipiente plástico con capacidad mínima de 3.750 cc</v>
          </cell>
          <cell r="E28">
            <v>8</v>
          </cell>
          <cell r="F28">
            <v>13244.7</v>
          </cell>
          <cell r="G28">
            <v>105957.6</v>
          </cell>
        </row>
        <row r="29">
          <cell r="A29">
            <v>17</v>
          </cell>
          <cell r="B29" t="str">
            <v>Detergente para ropa</v>
          </cell>
          <cell r="C29" t="str">
            <v>- Con agente(s) tensoactivo(s) principal(es) con efecto limpiador en una concentración mínima del 15%
- Con agente(s) suavizante(s) 
- Con agente(s) potenciador(es) del efecto limpiador</v>
          </cell>
          <cell r="D29" t="str">
            <v>Líquido, en recipiente plástico con capacidad mínima de 3.750 cc</v>
          </cell>
          <cell r="E29">
            <v>8</v>
          </cell>
          <cell r="F29">
            <v>11760</v>
          </cell>
          <cell r="G29">
            <v>94080</v>
          </cell>
        </row>
        <row r="30">
          <cell r="A30">
            <v>18</v>
          </cell>
          <cell r="B30" t="str">
            <v>Suavizante para ropa</v>
          </cell>
          <cell r="C30" t="str">
            <v>- Con agente(s) tensoactivo(s) principal(es) con efecto suavizante en una concentración mínima del 3,5%
- Con múltiples fragancias</v>
          </cell>
          <cell r="D30" t="str">
            <v>Líquido, en recipiente plástico con capacidad mínima de 3.750 cc</v>
          </cell>
          <cell r="E30">
            <v>8</v>
          </cell>
          <cell r="F30">
            <v>7770</v>
          </cell>
          <cell r="G30">
            <v>62160</v>
          </cell>
        </row>
        <row r="31">
          <cell r="A31">
            <v>19</v>
          </cell>
          <cell r="B31" t="str">
            <v>Desinfectante para uso general</v>
          </cell>
          <cell r="C31" t="str">
            <v>- Con agente(s) tensoactivo(s) con efecto antibacterial en una concentración mínima del 0,2%
- Con agente(s) tensoactivo(s) con efecto limpiador y desengrasante en una concentración mínima del 1,5%</v>
          </cell>
          <cell r="D31" t="str">
            <v>Líquido, en recipiente plástico con capacidad mínima de 3.750 cc</v>
          </cell>
          <cell r="E31">
            <v>8</v>
          </cell>
          <cell r="F31">
            <v>7560</v>
          </cell>
          <cell r="G31">
            <v>60480</v>
          </cell>
        </row>
        <row r="32">
          <cell r="A32">
            <v>20</v>
          </cell>
          <cell r="B32">
            <v>0</v>
          </cell>
          <cell r="C32" t="str">
            <v>- Con agente(s) tensoactivo(s) con efecto antibacterial en una concentración mínima del 0,2%
- Con agente(s) tensoactivo(s) con efecto limpiador y desengrasante en una concentración mínima del 1,5%</v>
          </cell>
          <cell r="D32" t="str">
            <v>Líquido, en recipiente plástico con capacidad mínima de 500 cc, con atomizador de pistola.</v>
          </cell>
          <cell r="E32">
            <v>8</v>
          </cell>
          <cell r="F32">
            <v>2500.0500000000002</v>
          </cell>
          <cell r="G32">
            <v>20000.400000000001</v>
          </cell>
        </row>
        <row r="33">
          <cell r="A33">
            <v>21</v>
          </cell>
          <cell r="B33">
            <v>0</v>
          </cell>
          <cell r="C33" t="str">
            <v>- Con agente(s) tensoactivo(s) con efecto antibacterial en una concentración mínima del 0,2%
- Con agente(s) tensoactivo(s) con efecto limpiador y desengrasante en una concentración mínima del 1,5%</v>
          </cell>
          <cell r="D33" t="str">
            <v>Líquido, en recipiente plástico de repuesto con capacidad mínima de 500 cc</v>
          </cell>
          <cell r="E33">
            <v>8</v>
          </cell>
          <cell r="F33">
            <v>1450.05</v>
          </cell>
          <cell r="G33">
            <v>11600.4</v>
          </cell>
        </row>
        <row r="34">
          <cell r="A34">
            <v>22</v>
          </cell>
          <cell r="B34" t="str">
            <v>Desinfectante de alto nivel de desinfección para uso hospitalario</v>
          </cell>
          <cell r="C34" t="str">
            <v>- Con agentes bactericidas, fungicidas, tubercolicidas, esporicidas y virucidas.</v>
          </cell>
          <cell r="D34" t="str">
            <v>Líquido, en recipiente plástico con capacidad mínima de 3.750 cc</v>
          </cell>
          <cell r="E34">
            <v>8</v>
          </cell>
          <cell r="F34">
            <v>17167.5</v>
          </cell>
          <cell r="G34">
            <v>137340</v>
          </cell>
        </row>
        <row r="35">
          <cell r="A35">
            <v>23</v>
          </cell>
          <cell r="B35" t="str">
            <v xml:space="preserve">Desinfecante  para baños </v>
          </cell>
          <cell r="C35" t="str">
            <v>- Con agentes bactericidas, fungicidas y virucidas.</v>
          </cell>
          <cell r="D35" t="str">
            <v>Unidad con peso mínimo de 45 gr</v>
          </cell>
          <cell r="E35">
            <v>8</v>
          </cell>
          <cell r="F35">
            <v>4095</v>
          </cell>
          <cell r="G35">
            <v>32760</v>
          </cell>
        </row>
        <row r="36">
          <cell r="A36">
            <v>24</v>
          </cell>
          <cell r="B36">
            <v>0</v>
          </cell>
          <cell r="C36" t="str">
            <v>- Con agentes bactericidas, fungicidas y virucidas.</v>
          </cell>
          <cell r="D36" t="str">
            <v>Líquido, en recipiente plástico con capacidad mínima de 3.750 cc</v>
          </cell>
          <cell r="E36">
            <v>8</v>
          </cell>
          <cell r="F36">
            <v>17167.5</v>
          </cell>
          <cell r="G36">
            <v>137340</v>
          </cell>
        </row>
        <row r="37">
          <cell r="A37">
            <v>25</v>
          </cell>
          <cell r="B37" t="str">
            <v>Líquido para limpiar vidrios</v>
          </cell>
          <cell r="C37" t="str">
            <v>- Con agente(s) principal(es) con efecto limpiador y desengrasante en una concentración mínima del 4%
- Con fragancia</v>
          </cell>
          <cell r="D37" t="str">
            <v>Líquido, en recipiente plástico con capacidad mínima de 3.750 cc</v>
          </cell>
          <cell r="E37">
            <v>8</v>
          </cell>
          <cell r="F37">
            <v>4882.5</v>
          </cell>
          <cell r="G37">
            <v>39060</v>
          </cell>
        </row>
        <row r="38">
          <cell r="A38">
            <v>26</v>
          </cell>
          <cell r="B38">
            <v>0</v>
          </cell>
          <cell r="C38" t="str">
            <v>- Con agente(s) principal(es) con efecto limpiador y desengrasante en una concentración mínima del 4%
- Con fragancia</v>
          </cell>
          <cell r="D38" t="str">
            <v>Líquido, en recipiente plástico con capacidad mínima de 500 cc, con atomizador de pistola.</v>
          </cell>
          <cell r="E38">
            <v>8</v>
          </cell>
          <cell r="F38">
            <v>1890</v>
          </cell>
          <cell r="G38">
            <v>15120</v>
          </cell>
        </row>
        <row r="39">
          <cell r="A39">
            <v>27</v>
          </cell>
          <cell r="B39">
            <v>0</v>
          </cell>
          <cell r="C39" t="str">
            <v>- Con agente(s) principal(es) con efecto limpiador y desengrasante en una concentración mínima del 4%
- Con fragancia</v>
          </cell>
          <cell r="D39" t="str">
            <v>Líquido, en recipiente plástico de repuesto con capacidad mínima de 500 cc</v>
          </cell>
          <cell r="E39">
            <v>8</v>
          </cell>
          <cell r="F39">
            <v>1470</v>
          </cell>
          <cell r="G39">
            <v>11760</v>
          </cell>
        </row>
        <row r="40">
          <cell r="A40">
            <v>28</v>
          </cell>
          <cell r="B40" t="str">
            <v>Hipoclorito</v>
          </cell>
          <cell r="C40" t="str">
            <v>- Solución con una concentración mínima del 5%</v>
          </cell>
          <cell r="D40" t="str">
            <v>Líquido, en recipiente plástico con capacidad mínima de 3.750 cc</v>
          </cell>
          <cell r="E40">
            <v>8</v>
          </cell>
          <cell r="F40">
            <v>3780</v>
          </cell>
          <cell r="G40">
            <v>30240</v>
          </cell>
        </row>
        <row r="41">
          <cell r="A41">
            <v>29</v>
          </cell>
          <cell r="B41">
            <v>0</v>
          </cell>
          <cell r="C41" t="str">
            <v>- Solución con una concentración mínima del 5%</v>
          </cell>
          <cell r="D41" t="str">
            <v>Líquido, en recipiente plástico con capacidad mínima de 1.000 cc</v>
          </cell>
          <cell r="E41">
            <v>8</v>
          </cell>
          <cell r="F41">
            <v>1183.3499999999999</v>
          </cell>
          <cell r="G41">
            <v>9466.7999999999993</v>
          </cell>
        </row>
        <row r="42">
          <cell r="A42">
            <v>30</v>
          </cell>
          <cell r="B42">
            <v>0</v>
          </cell>
          <cell r="C42" t="str">
            <v>- Granulado con una concentración mínima del 90%</v>
          </cell>
          <cell r="D42" t="str">
            <v>Granulado, en bolsa plástica de mínimo 1.000 g</v>
          </cell>
          <cell r="E42">
            <v>8</v>
          </cell>
          <cell r="F42">
            <v>6200.25</v>
          </cell>
          <cell r="G42">
            <v>49602</v>
          </cell>
        </row>
        <row r="43">
          <cell r="A43">
            <v>31</v>
          </cell>
          <cell r="B43" t="str">
            <v>Alcohol industrial</v>
          </cell>
          <cell r="C43" t="str">
            <v>- Solución acuosa de alcohol etílico desnaturalizado con una concentración mínima de 95%
- Desnaturalizado</v>
          </cell>
          <cell r="D43" t="str">
            <v>Líquido, en recipiente plástico con capacidad mínima de 3.750 cc</v>
          </cell>
          <cell r="E43">
            <v>8</v>
          </cell>
          <cell r="F43">
            <v>23835</v>
          </cell>
          <cell r="G43">
            <v>190680</v>
          </cell>
        </row>
        <row r="44">
          <cell r="A44">
            <v>32</v>
          </cell>
          <cell r="B44" t="str">
            <v>Creolina</v>
          </cell>
          <cell r="C44" t="str">
            <v>- Solución con una concentración mínima de fenoles de 4%</v>
          </cell>
          <cell r="D44" t="str">
            <v>Líquido, en recipiente plástico con capacidad mínima de 3.750 cc</v>
          </cell>
          <cell r="E44">
            <v>8</v>
          </cell>
          <cell r="F44">
            <v>12705</v>
          </cell>
          <cell r="G44">
            <v>101640</v>
          </cell>
        </row>
        <row r="45">
          <cell r="A45">
            <v>33</v>
          </cell>
          <cell r="B45" t="str">
            <v>Líquido para limpiar equipos de oficina</v>
          </cell>
          <cell r="C45" t="str">
            <v>- Con agente(s) principal(es) con efecto limpiador, desengrasante y desinfectante en una concentración mínima del 4%</v>
          </cell>
          <cell r="D45" t="str">
            <v>Líquido, en recipiente plástico con capacidad mínima de 3.750 cc</v>
          </cell>
          <cell r="E45">
            <v>8</v>
          </cell>
          <cell r="F45">
            <v>8610</v>
          </cell>
          <cell r="G45">
            <v>68880</v>
          </cell>
        </row>
        <row r="46">
          <cell r="A46">
            <v>34</v>
          </cell>
          <cell r="B46">
            <v>0</v>
          </cell>
          <cell r="C46" t="str">
            <v>- Con agente(s) principal(es) con efecto limpiador, desengrasante y desinfectante en una concentración mínima del 4%</v>
          </cell>
          <cell r="D46" t="str">
            <v>Líquido, en recipiente plástico con capacidad mínima de 500 cc</v>
          </cell>
          <cell r="E46">
            <v>8</v>
          </cell>
          <cell r="F46">
            <v>1890</v>
          </cell>
          <cell r="G46">
            <v>15120</v>
          </cell>
        </row>
        <row r="47">
          <cell r="A47">
            <v>35</v>
          </cell>
          <cell r="B47" t="str">
            <v>Destapador de cañerías</v>
          </cell>
          <cell r="C47" t="str">
            <v>- Con agente(s) que degrada(n) la materia orgánica.
- Para uso en tuberías plásticas y metálicas.</v>
          </cell>
          <cell r="D47" t="str">
            <v>En recipiente plástico con capacidad mínima de 300 cc</v>
          </cell>
          <cell r="E47">
            <v>8</v>
          </cell>
          <cell r="F47">
            <v>6646.5</v>
          </cell>
          <cell r="G47">
            <v>53172</v>
          </cell>
        </row>
        <row r="48">
          <cell r="A48">
            <v>36</v>
          </cell>
          <cell r="B48" t="str">
            <v>Champú para alfombras y tapizados</v>
          </cell>
          <cell r="C48" t="str">
            <v>- Con agente(s) principal(es) con efecto limpiador en una concentración mínima del 8%</v>
          </cell>
          <cell r="D48" t="str">
            <v>Líquido, en recipiente plástico con capacidad mínima de 3.750 cc</v>
          </cell>
          <cell r="E48">
            <v>8</v>
          </cell>
          <cell r="F48">
            <v>8820</v>
          </cell>
          <cell r="G48">
            <v>70560</v>
          </cell>
        </row>
        <row r="49">
          <cell r="A49">
            <v>37</v>
          </cell>
          <cell r="B49">
            <v>0</v>
          </cell>
          <cell r="C49" t="str">
            <v>- Con agente(s) principal(es) con efecto limpiador en una concentración mínima del 8%
- Con agente espumante para la generación de espuma seca</v>
          </cell>
          <cell r="D49" t="str">
            <v>Líquido, en recipiente plástico con capacidad mínima de 3.750 cc</v>
          </cell>
          <cell r="E49">
            <v>8</v>
          </cell>
          <cell r="F49">
            <v>8820</v>
          </cell>
          <cell r="G49">
            <v>70560</v>
          </cell>
        </row>
        <row r="50">
          <cell r="A50">
            <v>38</v>
          </cell>
          <cell r="B50" t="str">
            <v>Desodorizador de alfombras y tapizados</v>
          </cell>
          <cell r="C50" t="str">
            <v>- Con agente con efecto neutralizador de la molécula de olor.</v>
          </cell>
          <cell r="D50" t="str">
            <v>Polvo, en recipiente plástico con un peso de mínimo 400 gr</v>
          </cell>
          <cell r="E50">
            <v>8</v>
          </cell>
          <cell r="F50">
            <v>9964.5</v>
          </cell>
          <cell r="G50">
            <v>79716</v>
          </cell>
        </row>
        <row r="51">
          <cell r="A51">
            <v>39</v>
          </cell>
          <cell r="B51" t="str">
            <v>Desmanchador de alfombras y tapizados</v>
          </cell>
          <cell r="C51" t="str">
            <v>- Con agente(s) tensoactivo(s) con efecto limpiador y desengrasante
- Para uso en múltiples superficies, incluyendo tela, cuero, y plástico</v>
          </cell>
          <cell r="D51" t="str">
            <v>En recipiente plástico con capacidad mínima de 500 cc</v>
          </cell>
          <cell r="E51">
            <v>8</v>
          </cell>
          <cell r="F51">
            <v>15073.8</v>
          </cell>
          <cell r="G51">
            <v>120590.39999999999</v>
          </cell>
        </row>
        <row r="52">
          <cell r="A52">
            <v>40</v>
          </cell>
          <cell r="B52" t="str">
            <v xml:space="preserve">Lustrador de muebles </v>
          </cell>
          <cell r="C52" t="str">
            <v>- Con agentes limpiadores y abrillantadores en una concentración mínima del 5%
- Con agente con efecto protector ante rayos ultravioleta</v>
          </cell>
          <cell r="D52" t="str">
            <v>Líquido, en recipiente plástico con capacidad mínima de 500 cc</v>
          </cell>
          <cell r="E52">
            <v>8</v>
          </cell>
          <cell r="F52">
            <v>2730</v>
          </cell>
          <cell r="G52">
            <v>21840</v>
          </cell>
        </row>
        <row r="53">
          <cell r="A53">
            <v>41</v>
          </cell>
          <cell r="B53" t="str">
            <v xml:space="preserve">Líquido cubre rasguños para madera </v>
          </cell>
          <cell r="C53" t="str">
            <v>- Con agente con efecto protector ante rayos ultravioleta</v>
          </cell>
          <cell r="D53" t="str">
            <v>En recipiente plástico con capacidad mínima de 500 cc</v>
          </cell>
          <cell r="E53">
            <v>8</v>
          </cell>
          <cell r="F53">
            <v>9268.35</v>
          </cell>
          <cell r="G53">
            <v>74146.8</v>
          </cell>
        </row>
        <row r="54">
          <cell r="A54">
            <v>42</v>
          </cell>
          <cell r="B54" t="str">
            <v>Crema para cuero</v>
          </cell>
          <cell r="C54" t="str">
            <v>- Con agente con efecto protector ante rayos ultravioleta</v>
          </cell>
          <cell r="D54" t="str">
            <v>Crema, en recipiente plástico con capacidad mínima de 500 cc</v>
          </cell>
          <cell r="E54">
            <v>8</v>
          </cell>
          <cell r="F54">
            <v>13052.55</v>
          </cell>
          <cell r="G54">
            <v>104420.4</v>
          </cell>
        </row>
        <row r="55">
          <cell r="A55">
            <v>43</v>
          </cell>
          <cell r="B55" t="str">
            <v>Cera</v>
          </cell>
          <cell r="C55" t="str">
            <v>- Polimérica autobrillante.
- Con polímeros acrílicos, nivelantes y plastificantes.
- Neutra (para pisos de todos los colores)
- Contenido mínimo de sólidos del 10%</v>
          </cell>
          <cell r="D55" t="str">
            <v>Líquido, en recipiente plástico con capacidad mínima de 3.750 cc</v>
          </cell>
          <cell r="E55">
            <v>8</v>
          </cell>
          <cell r="F55">
            <v>13125</v>
          </cell>
          <cell r="G55">
            <v>105000</v>
          </cell>
        </row>
        <row r="56">
          <cell r="A56">
            <v>44</v>
          </cell>
          <cell r="B56">
            <v>0</v>
          </cell>
          <cell r="C56" t="str">
            <v>- Emulsionada
- Neutra (para pisos de todos los colores)
- Contenido mínimo de sólidos del 5%</v>
          </cell>
          <cell r="D56" t="str">
            <v>Líquido, en recipiente plástico con capacidad mínima de 3.750 cc</v>
          </cell>
          <cell r="E56">
            <v>8</v>
          </cell>
          <cell r="F56">
            <v>7245</v>
          </cell>
          <cell r="G56">
            <v>57960</v>
          </cell>
        </row>
        <row r="57">
          <cell r="A57">
            <v>45</v>
          </cell>
          <cell r="B57">
            <v>0</v>
          </cell>
          <cell r="C57" t="str">
            <v>- Emulsionada
- Roja
- Contenido mínimo de sólidos del 5%</v>
          </cell>
          <cell r="D57" t="str">
            <v>Líquido, en recipiente plástico con capacidad mínima de 3.750 cc</v>
          </cell>
          <cell r="E57">
            <v>8</v>
          </cell>
          <cell r="F57">
            <v>7612.5</v>
          </cell>
          <cell r="G57">
            <v>60900</v>
          </cell>
        </row>
        <row r="58">
          <cell r="A58">
            <v>46</v>
          </cell>
          <cell r="B58">
            <v>0</v>
          </cell>
          <cell r="C58" t="str">
            <v>- Solvente
- Contenido mínimo de sólidos del 10%</v>
          </cell>
          <cell r="D58" t="str">
            <v>Líquido, en recipiente plástico con capacidad mínima de 3.750 cc</v>
          </cell>
          <cell r="E58">
            <v>8</v>
          </cell>
          <cell r="F58">
            <v>19110</v>
          </cell>
          <cell r="G58">
            <v>152880</v>
          </cell>
        </row>
        <row r="59">
          <cell r="A59">
            <v>47</v>
          </cell>
          <cell r="B59" t="str">
            <v>Sellante para pisos</v>
          </cell>
          <cell r="C59" t="str">
            <v>- Polimérico autobrillante.
- Con polímeros acrílicos, nivelantes y plastificantes.
- Contenido mínimo de sólidos del 20%</v>
          </cell>
          <cell r="D59" t="str">
            <v>Líquido, en recipiente plástico con capacidad mínima de 3.750 cc</v>
          </cell>
          <cell r="E59">
            <v>8</v>
          </cell>
          <cell r="F59">
            <v>19110</v>
          </cell>
          <cell r="G59">
            <v>152880</v>
          </cell>
        </row>
        <row r="60">
          <cell r="A60">
            <v>48</v>
          </cell>
          <cell r="B60" t="str">
            <v>Mantenedor de pisos</v>
          </cell>
          <cell r="C60" t="str">
            <v>- Polimérico autobrillante.
- Con polímeros acrílicos, nivelantes y plastificantes.
- Contenido mínimo de sólidos del 15%</v>
          </cell>
          <cell r="D60" t="str">
            <v>Líquido, en recipiente plástico con capacidad mínima de 3.750 cc</v>
          </cell>
          <cell r="E60">
            <v>8</v>
          </cell>
          <cell r="F60">
            <v>20580</v>
          </cell>
          <cell r="G60">
            <v>164640</v>
          </cell>
        </row>
        <row r="61">
          <cell r="A61">
            <v>49</v>
          </cell>
          <cell r="B61" t="str">
            <v xml:space="preserve">Removedor de cera </v>
          </cell>
          <cell r="C61" t="str">
            <v>- Con agente activo alcalino en una concentración mínima del 20%
- pH entre 11 y 14</v>
          </cell>
          <cell r="D61" t="str">
            <v>Líquido, en recipiente plástico con capacidad mínima de 3.750 cc</v>
          </cell>
          <cell r="E61">
            <v>8</v>
          </cell>
          <cell r="F61">
            <v>9345</v>
          </cell>
          <cell r="G61">
            <v>74760</v>
          </cell>
        </row>
        <row r="62">
          <cell r="A62">
            <v>50</v>
          </cell>
          <cell r="B62" t="str">
            <v>Abrillantador para piso laminado</v>
          </cell>
          <cell r="C62" t="str">
            <v>- Con agente(s) con efecto limpiador y brillador.</v>
          </cell>
          <cell r="D62" t="str">
            <v>Líquido, en recipiente plástico con capacidad mínima de 3.750 cc</v>
          </cell>
          <cell r="E62">
            <v>8</v>
          </cell>
          <cell r="F62">
            <v>23336.25</v>
          </cell>
          <cell r="G62">
            <v>186690</v>
          </cell>
        </row>
        <row r="63">
          <cell r="A63">
            <v>51</v>
          </cell>
          <cell r="B63" t="str">
            <v>Disolvente alifático tipo Varsol</v>
          </cell>
          <cell r="C63" t="str">
            <v xml:space="preserve">- Solución con agentes desinfectantes, desmanchadores y desengrasantes  en concentración mínima del 15%. </v>
          </cell>
          <cell r="D63" t="str">
            <v>Líquido, en recipiente plástico con capacidad mínima de 3.750 cc</v>
          </cell>
          <cell r="E63">
            <v>8</v>
          </cell>
          <cell r="F63">
            <v>12390</v>
          </cell>
          <cell r="G63">
            <v>99120</v>
          </cell>
        </row>
        <row r="64">
          <cell r="A64">
            <v>52</v>
          </cell>
          <cell r="B64" t="str">
            <v>Desmanchador multiusos</v>
          </cell>
          <cell r="C64" t="str">
            <v>- Con agente(s) tensoactivo(s) con efecto limpiador y desengrasante
- Para superficies de todo tipo.</v>
          </cell>
          <cell r="D64" t="str">
            <v>Crema, en bolsa plástica de mínimo 750 gr</v>
          </cell>
          <cell r="E64">
            <v>8</v>
          </cell>
          <cell r="F64">
            <v>7796.25</v>
          </cell>
          <cell r="G64">
            <v>62370</v>
          </cell>
        </row>
        <row r="65">
          <cell r="A65">
            <v>53</v>
          </cell>
          <cell r="B65" t="str">
            <v>Líquido brillametal</v>
          </cell>
          <cell r="C65" t="str">
            <v>- Con agentes con efecto limpiador, pulidor y brillador.
- Para todo tipo de metales</v>
          </cell>
          <cell r="D65" t="str">
            <v xml:space="preserve">En crema tubo de mínimo 70 gr </v>
          </cell>
          <cell r="E65">
            <v>8</v>
          </cell>
          <cell r="F65">
            <v>4707.1499999999996</v>
          </cell>
          <cell r="G65">
            <v>37657.199999999997</v>
          </cell>
        </row>
        <row r="66">
          <cell r="A66">
            <v>54</v>
          </cell>
          <cell r="B66">
            <v>0</v>
          </cell>
          <cell r="C66" t="str">
            <v>- Con agentes con efecto limpiador, pulidor y brillador.
- Para todo tipo de metales</v>
          </cell>
          <cell r="D66" t="str">
            <v>Líquido , en recipiente plástico con capacidad mínima de 250 ml</v>
          </cell>
          <cell r="E66">
            <v>8</v>
          </cell>
          <cell r="F66">
            <v>14787.15</v>
          </cell>
          <cell r="G66">
            <v>118297.2</v>
          </cell>
        </row>
        <row r="67">
          <cell r="A67">
            <v>55</v>
          </cell>
          <cell r="B67" t="str">
            <v>Betún</v>
          </cell>
          <cell r="C67" t="str">
            <v>- Contenido mínimo de sólidos del 30%
- Color negro</v>
          </cell>
          <cell r="D67" t="str">
            <v>Tarro de mínimo 500 gr</v>
          </cell>
          <cell r="E67">
            <v>8</v>
          </cell>
          <cell r="F67">
            <v>18711</v>
          </cell>
          <cell r="G67">
            <v>149688</v>
          </cell>
        </row>
        <row r="68">
          <cell r="A68">
            <v>56</v>
          </cell>
          <cell r="B68" t="str">
            <v>Ambientador para habitaciones</v>
          </cell>
          <cell r="C68" t="str">
            <v>- Solución con alcohol etílico y solventes. 
- Con fragancia en una concentración del 1,5%
- En múltiples fragancias</v>
          </cell>
          <cell r="D68" t="str">
            <v>Líquido, en recipiente plástico con capacidad mínima de 3.750 cc</v>
          </cell>
          <cell r="E68">
            <v>8</v>
          </cell>
          <cell r="F68">
            <v>5300.4</v>
          </cell>
          <cell r="G68">
            <v>42403.199999999997</v>
          </cell>
        </row>
        <row r="69">
          <cell r="A69">
            <v>57</v>
          </cell>
          <cell r="B69">
            <v>0</v>
          </cell>
          <cell r="C69" t="str">
            <v>- Solución con alcohol etílico y solventes. 
- Con fragancia en una concentración del 1,5%
- En múltiples fragancias</v>
          </cell>
          <cell r="D69" t="str">
            <v>Líquido, en aerosol seguro para la capa de ozono con capacidad mínima de 400 cc</v>
          </cell>
          <cell r="E69">
            <v>8</v>
          </cell>
          <cell r="F69">
            <v>9271.5</v>
          </cell>
          <cell r="G69">
            <v>74172</v>
          </cell>
        </row>
        <row r="70">
          <cell r="A70">
            <v>58</v>
          </cell>
          <cell r="B70" t="str">
            <v xml:space="preserve">Insecticida </v>
          </cell>
          <cell r="C70" t="str">
            <v>- Para eliminar insectos rastreros. 
- Con acción residual hasta por 4 semanas
- Sin olor</v>
          </cell>
          <cell r="D70" t="str">
            <v>Líquido, en aerosol seguro para la capa de ozono con capacidad mínima de 350 cc</v>
          </cell>
          <cell r="E70">
            <v>8</v>
          </cell>
          <cell r="F70">
            <v>9964.5</v>
          </cell>
          <cell r="G70">
            <v>79716</v>
          </cell>
        </row>
        <row r="71">
          <cell r="A71">
            <v>59</v>
          </cell>
          <cell r="B71">
            <v>0</v>
          </cell>
          <cell r="C71" t="str">
            <v>- Para eliminar insectos voladores
- Con acción residual hasta por 4 semanas
- Sin olor</v>
          </cell>
          <cell r="D71" t="str">
            <v>Líquido, en aerosol seguro para la capa de ozono con capacidad mínima de 350 cc</v>
          </cell>
          <cell r="E71">
            <v>8</v>
          </cell>
          <cell r="F71">
            <v>14122.5</v>
          </cell>
          <cell r="G71">
            <v>112980</v>
          </cell>
        </row>
        <row r="72">
          <cell r="A72">
            <v>60</v>
          </cell>
          <cell r="B72" t="str">
            <v>Limpiones</v>
          </cell>
          <cell r="C72" t="str">
            <v>- En tela de toalla fileteada
- Color blanco sin estampado
- Tamaño mínimo de 45cm de largo por 45cm de ancho.</v>
          </cell>
          <cell r="D72" t="str">
            <v>Unidad</v>
          </cell>
          <cell r="E72">
            <v>8</v>
          </cell>
          <cell r="F72">
            <v>1785</v>
          </cell>
          <cell r="G72">
            <v>14280</v>
          </cell>
        </row>
        <row r="73">
          <cell r="A73">
            <v>61</v>
          </cell>
          <cell r="B73">
            <v>0</v>
          </cell>
          <cell r="C73" t="str">
            <v>- En tela de toalla fileteada
- Color blanco sin estampado</v>
          </cell>
          <cell r="D73" t="str">
            <v>Rollo por metro de tela</v>
          </cell>
          <cell r="E73">
            <v>8</v>
          </cell>
          <cell r="F73">
            <v>4200</v>
          </cell>
          <cell r="G73">
            <v>33600</v>
          </cell>
        </row>
        <row r="74">
          <cell r="A74">
            <v>62</v>
          </cell>
          <cell r="B74">
            <v>0</v>
          </cell>
          <cell r="C74" t="str">
            <v>- En tela fileteada
- Color blanco sin estampado
- Tamaño mínimo de 45 cm de largo por 45 cm de ancho</v>
          </cell>
          <cell r="D74" t="str">
            <v>Unidad</v>
          </cell>
          <cell r="E74">
            <v>8</v>
          </cell>
          <cell r="F74">
            <v>1785</v>
          </cell>
          <cell r="G74">
            <v>14280</v>
          </cell>
        </row>
        <row r="75">
          <cell r="A75">
            <v>63</v>
          </cell>
          <cell r="B75">
            <v>0</v>
          </cell>
          <cell r="C75" t="str">
            <v>- En tela fileteada
- Color blanco sin estampado</v>
          </cell>
          <cell r="D75" t="str">
            <v>Rollo por metro de tela</v>
          </cell>
          <cell r="E75">
            <v>8</v>
          </cell>
          <cell r="F75">
            <v>4200</v>
          </cell>
          <cell r="G75">
            <v>33600</v>
          </cell>
        </row>
        <row r="76">
          <cell r="A76">
            <v>64</v>
          </cell>
          <cell r="B76">
            <v>0</v>
          </cell>
          <cell r="C76" t="str">
            <v>- En tela tipo galleta fileteada
- Color blanco o beige sin estampado</v>
          </cell>
          <cell r="D76" t="str">
            <v>Rollo por metro de tela</v>
          </cell>
          <cell r="E76">
            <v>8</v>
          </cell>
          <cell r="F76">
            <v>8400</v>
          </cell>
          <cell r="G76">
            <v>67200</v>
          </cell>
        </row>
        <row r="77">
          <cell r="A77">
            <v>65</v>
          </cell>
          <cell r="B77" t="str">
            <v>Bayetilla</v>
          </cell>
          <cell r="C77" t="str">
            <v>- En tela fileteada
- Color blanco sin estampado</v>
          </cell>
          <cell r="D77" t="str">
            <v>Rollo por metro de tela</v>
          </cell>
          <cell r="E77">
            <v>8</v>
          </cell>
          <cell r="F77">
            <v>2205</v>
          </cell>
          <cell r="G77">
            <v>17640</v>
          </cell>
        </row>
        <row r="78">
          <cell r="A78">
            <v>66</v>
          </cell>
          <cell r="B78">
            <v>0</v>
          </cell>
          <cell r="C78" t="str">
            <v>- En tela fileteada
- Color rojo sin estampado</v>
          </cell>
          <cell r="D78" t="str">
            <v>Rollo por metro de tela</v>
          </cell>
          <cell r="E78">
            <v>8</v>
          </cell>
          <cell r="F78">
            <v>2205</v>
          </cell>
          <cell r="G78">
            <v>17640</v>
          </cell>
        </row>
        <row r="79">
          <cell r="A79">
            <v>67</v>
          </cell>
          <cell r="B79" t="str">
            <v xml:space="preserve">Paño absorbente multiusos </v>
          </cell>
          <cell r="C79" t="str">
            <v>- Material que no libera motas o pelusas
-Interfoliado 
- Reutilizable
- Tamaño mínimo de 38 cm de largo por 25 cm de ancho</v>
          </cell>
          <cell r="D79" t="str">
            <v>Unidad</v>
          </cell>
          <cell r="E79">
            <v>8</v>
          </cell>
          <cell r="F79">
            <v>747.6</v>
          </cell>
          <cell r="G79">
            <v>5980.8</v>
          </cell>
        </row>
        <row r="80">
          <cell r="A80">
            <v>68</v>
          </cell>
          <cell r="B80">
            <v>0</v>
          </cell>
          <cell r="C80" t="str">
            <v>- Material que no libera motas o pelusas 
- Interfolidado
- Reutilizable
- Tamaño mínimo de 18 cm de largo por 20 cm de ancho</v>
          </cell>
          <cell r="D80" t="str">
            <v>Unidad</v>
          </cell>
          <cell r="E80">
            <v>8</v>
          </cell>
          <cell r="F80">
            <v>1871.1</v>
          </cell>
          <cell r="G80">
            <v>14968.8</v>
          </cell>
        </row>
        <row r="81">
          <cell r="A81">
            <v>69</v>
          </cell>
          <cell r="B81" t="str">
            <v>Estopa</v>
          </cell>
          <cell r="C81" t="str">
            <v>- Hecha 100% de hilos de algodón blanco peinado.
-Suave al tacto, para lustrar</v>
          </cell>
          <cell r="D81" t="str">
            <v xml:space="preserve">Bolsa de mínimo 400 gr. </v>
          </cell>
          <cell r="E81">
            <v>8</v>
          </cell>
          <cell r="F81">
            <v>3045</v>
          </cell>
          <cell r="G81">
            <v>24360</v>
          </cell>
        </row>
        <row r="82">
          <cell r="A82">
            <v>70</v>
          </cell>
          <cell r="B82" t="str">
            <v xml:space="preserve">Esponjilla </v>
          </cell>
          <cell r="C82" t="str">
            <v>- Espuma enmallada
- Tamaño mínimo de 7 cm de largo por 10 cm de ancho</v>
          </cell>
          <cell r="D82" t="str">
            <v xml:space="preserve">Unidad </v>
          </cell>
          <cell r="E82">
            <v>8</v>
          </cell>
          <cell r="F82">
            <v>341.25</v>
          </cell>
          <cell r="G82">
            <v>2730</v>
          </cell>
        </row>
        <row r="83">
          <cell r="A83">
            <v>71</v>
          </cell>
          <cell r="B83">
            <v>0</v>
          </cell>
          <cell r="C83" t="str">
            <v>- Doble uso (material de esponjilla blanda y abrasiva)
- Tamaño mínimo de 7 cm de largo por 10 cm de ancho</v>
          </cell>
          <cell r="D83" t="str">
            <v>Unidad</v>
          </cell>
          <cell r="E83">
            <v>8</v>
          </cell>
          <cell r="F83">
            <v>262.5</v>
          </cell>
          <cell r="G83">
            <v>2100</v>
          </cell>
        </row>
        <row r="84">
          <cell r="A84">
            <v>72</v>
          </cell>
          <cell r="B84">
            <v>0</v>
          </cell>
          <cell r="C84" t="str">
            <v>- Abrasiva
- Tamaño mínimo de 9 cm de largo por 12 cm de ancho</v>
          </cell>
          <cell r="D84" t="str">
            <v>Unidad</v>
          </cell>
          <cell r="E84">
            <v>8</v>
          </cell>
          <cell r="F84">
            <v>118.65</v>
          </cell>
          <cell r="G84">
            <v>949.2</v>
          </cell>
        </row>
        <row r="85">
          <cell r="A85">
            <v>73</v>
          </cell>
          <cell r="B85">
            <v>0</v>
          </cell>
          <cell r="C85" t="str">
            <v>- Elaborada con fibra de acero inoxidable para dar brillo
- Tamaño mínimo de 5 cm de largo por 9 cm de ancho</v>
          </cell>
          <cell r="D85" t="str">
            <v>Unidad</v>
          </cell>
          <cell r="E85">
            <v>8</v>
          </cell>
          <cell r="F85">
            <v>89.25</v>
          </cell>
          <cell r="G85">
            <v>714</v>
          </cell>
        </row>
        <row r="86">
          <cell r="A86">
            <v>74</v>
          </cell>
          <cell r="B86">
            <v>0</v>
          </cell>
          <cell r="C86" t="str">
            <v>- Elaborada con alambre de acero inoxidable
- Tamaño mínimo de 9 cm de largo por 10 cm de ancho</v>
          </cell>
          <cell r="D86" t="str">
            <v>Unidad</v>
          </cell>
          <cell r="E86">
            <v>8</v>
          </cell>
          <cell r="F86">
            <v>75.599999999999994</v>
          </cell>
          <cell r="G86">
            <v>604.79999999999995</v>
          </cell>
        </row>
        <row r="87">
          <cell r="A87">
            <v>75</v>
          </cell>
          <cell r="B87" t="str">
            <v>Escobas</v>
          </cell>
          <cell r="C87" t="str">
            <v>- Cerdas suaves elaboradas con PET calibre entre 0,4 y 0,5 mm.
- Área de barrido mínima de 25 cm de largo por 7 cm de ancho por 7 cm de alto
- Material de base en plástico con acople tipo rosca
- Mínimo 85 moños
- Mango en madera con una extensión mínima de 120 cm</v>
          </cell>
          <cell r="D87" t="str">
            <v xml:space="preserve">Unidad </v>
          </cell>
          <cell r="E87">
            <v>8</v>
          </cell>
          <cell r="F87">
            <v>1837.5</v>
          </cell>
          <cell r="G87">
            <v>14700</v>
          </cell>
        </row>
        <row r="88">
          <cell r="A88">
            <v>76</v>
          </cell>
          <cell r="B88">
            <v>0</v>
          </cell>
          <cell r="C88" t="str">
            <v>- Cerdas suaves elaboradas con PET calibre entre 0,4 y 0,5 mm.
- Área de barrido mínima de 25cm de largo por 7cm de ancho por 7cm de alto
- Material de base en plástico con acople tipo rosca
- Mínimo 85 moños
- Mango metálico con una extensión mínima de 120 cm</v>
          </cell>
          <cell r="D88" t="str">
            <v xml:space="preserve">Unidad </v>
          </cell>
          <cell r="E88">
            <v>8</v>
          </cell>
          <cell r="F88">
            <v>2552.5500000000002</v>
          </cell>
          <cell r="G88">
            <v>20420.400000000001</v>
          </cell>
        </row>
        <row r="89">
          <cell r="A89">
            <v>77</v>
          </cell>
          <cell r="B89">
            <v>0</v>
          </cell>
          <cell r="C89" t="str">
            <v>- Cerdas suaves elaboradas con PVC, plumilladas, calibre entre 0,4 y 0,5 mm.
- Área de barrido mínima de 37 cm de largo por 7 cm de ancho por 7 cm de alto
- Material de base en plástico con acople tipo rosca
- Mínimo 100 moños
- Mango metálico con una extensión mínima de 120 cm</v>
          </cell>
          <cell r="D89" t="str">
            <v xml:space="preserve">Unidad </v>
          </cell>
          <cell r="E89">
            <v>8</v>
          </cell>
          <cell r="F89">
            <v>2552.5500000000002</v>
          </cell>
          <cell r="G89">
            <v>20420.400000000001</v>
          </cell>
        </row>
        <row r="90">
          <cell r="A90">
            <v>78</v>
          </cell>
          <cell r="B90">
            <v>0</v>
          </cell>
          <cell r="C90" t="str">
            <v>- Cerdas duras elaboradas con PET calibre entre 0,4 y 0,5 mm.
- Área de barrido mínima de 25 cm de largo por 7 cm de ancho por 7cm de alto
- Material de base en plástico con acople tipo rosca
- Mínimo 85 moños
- Mango en madera on una extensión mínima de 120 cm</v>
          </cell>
          <cell r="D90" t="str">
            <v xml:space="preserve">Unidad </v>
          </cell>
          <cell r="E90">
            <v>8</v>
          </cell>
          <cell r="F90">
            <v>1837.5</v>
          </cell>
          <cell r="G90">
            <v>14700</v>
          </cell>
        </row>
        <row r="91">
          <cell r="A91">
            <v>79</v>
          </cell>
          <cell r="B91">
            <v>0</v>
          </cell>
          <cell r="C91" t="str">
            <v>- Cerdas duras elaboradas con PET calibre entre 0,4 y 0,5 mm.
- Área de barrido mínima de 25 cm de largo por 7cm de ancho por 7cm de alto
- Material de base en plástico con acople tipo rosca
- Mínimo 85 moños
- Mango metálico con una extensión mínima de 120 cm</v>
          </cell>
          <cell r="D91" t="str">
            <v xml:space="preserve">Unidad </v>
          </cell>
          <cell r="E91">
            <v>8</v>
          </cell>
          <cell r="F91">
            <v>2552.5500000000002</v>
          </cell>
          <cell r="G91">
            <v>20420.400000000001</v>
          </cell>
        </row>
        <row r="92">
          <cell r="A92">
            <v>80</v>
          </cell>
          <cell r="B92">
            <v>0</v>
          </cell>
          <cell r="C92" t="str">
            <v>- Cerdas duras elaboradas con PVC, plumilladas, calibre entre 0,4 y 0,5 mm.
- Área de barrido mínima de 37cm de largo por 7cm de ancho por 7 cm de alto
- Material de base en plástico con acople tipo rosca
- Mínimo 100 moños
- Mango metálico con una extensión mínima de 120 cm</v>
          </cell>
          <cell r="D92" t="str">
            <v xml:space="preserve">Unidad </v>
          </cell>
          <cell r="E92">
            <v>8</v>
          </cell>
          <cell r="F92">
            <v>2552.5500000000002</v>
          </cell>
          <cell r="G92">
            <v>20420.400000000001</v>
          </cell>
        </row>
        <row r="93">
          <cell r="A93">
            <v>81</v>
          </cell>
          <cell r="B93" t="str">
            <v xml:space="preserve">Cepillos </v>
          </cell>
          <cell r="C93" t="str">
            <v>- Tipo plancha, con mango de plástico
- Cuerpo elaborado en plástico
- Cerdas duras en fibra plástica
- Tamaño mínimo de 15 cm de largo por 5cm de ancho por 6 cm de alto.</v>
          </cell>
          <cell r="D93" t="str">
            <v xml:space="preserve">Unidad </v>
          </cell>
          <cell r="E93">
            <v>8</v>
          </cell>
          <cell r="F93">
            <v>945</v>
          </cell>
          <cell r="G93">
            <v>7560</v>
          </cell>
        </row>
        <row r="94">
          <cell r="A94">
            <v>82</v>
          </cell>
          <cell r="B94">
            <v>0</v>
          </cell>
          <cell r="C94" t="str">
            <v>- Para pisos
- Cuerpo elaborado en plástico
- Cerdas duras en fibra plástica
- Tamaño mínimo de 26 cm de largo por 6 cm de ancho por 7 cm de alto.
- Mango metálico con una extensión mínima de 120cm</v>
          </cell>
          <cell r="D94" t="str">
            <v>Unidad</v>
          </cell>
          <cell r="E94">
            <v>8</v>
          </cell>
          <cell r="F94">
            <v>3114.3</v>
          </cell>
          <cell r="G94">
            <v>24914.400000000001</v>
          </cell>
        </row>
        <row r="95">
          <cell r="A95">
            <v>83</v>
          </cell>
          <cell r="B95">
            <v>0</v>
          </cell>
          <cell r="C95" t="str">
            <v>- Para pisos
- Cuerpo elaborado en plástico
- Cerdas duras en fibra plástica
- Tamaño mínimo de 35 cm de largo por 6cm de ancho por 7 cm de alto.
- Mango metálico con una extensión mínima de 120 cm</v>
          </cell>
          <cell r="D95" t="str">
            <v>Unidad</v>
          </cell>
          <cell r="E95">
            <v>8</v>
          </cell>
          <cell r="F95">
            <v>1229.55</v>
          </cell>
          <cell r="G95">
            <v>9836.4</v>
          </cell>
        </row>
        <row r="96">
          <cell r="A96">
            <v>84</v>
          </cell>
          <cell r="B96" t="str">
            <v>Trapero</v>
          </cell>
          <cell r="C96" t="str">
            <v>- Elaborado con hilaza de algodón natural
- Mecha con peso mínimo 250 gr y extensión mínima de 32 cm de largo
- Mango de madera con una extensión mínima de 120 cm</v>
          </cell>
          <cell r="D96" t="str">
            <v>Unidad</v>
          </cell>
          <cell r="E96">
            <v>8</v>
          </cell>
          <cell r="F96">
            <v>3937.5</v>
          </cell>
          <cell r="G96">
            <v>31500</v>
          </cell>
        </row>
        <row r="97">
          <cell r="A97">
            <v>85</v>
          </cell>
          <cell r="B97">
            <v>0</v>
          </cell>
          <cell r="C97" t="str">
            <v>- Elaborado con hilaza de algodón natural
- Mecha con peso mínimo 250 gr y extensión mínima de 32 cm de largo
- Con acople tipo rosca
- Mango metálico con una extensión mínima de 120 cm</v>
          </cell>
          <cell r="D97" t="str">
            <v xml:space="preserve">Unidad </v>
          </cell>
          <cell r="E97">
            <v>8</v>
          </cell>
          <cell r="F97">
            <v>4386.8999999999996</v>
          </cell>
          <cell r="G97">
            <v>35095.199999999997</v>
          </cell>
        </row>
        <row r="98">
          <cell r="A98">
            <v>86</v>
          </cell>
          <cell r="B98">
            <v>0</v>
          </cell>
          <cell r="C98" t="str">
            <v>- Elaborado con hilaza de algodón natural
- Mecha con peso mínimo de 350 gr y extensión mínima de 32 cm de largo
- Con acople tipo rosca
- Mango metálico con una extensión mínima de 120 cm</v>
          </cell>
          <cell r="D98" t="str">
            <v xml:space="preserve">Unidad </v>
          </cell>
          <cell r="E98">
            <v>8</v>
          </cell>
          <cell r="F98">
            <v>4386.8999999999996</v>
          </cell>
          <cell r="G98">
            <v>35095.199999999997</v>
          </cell>
        </row>
        <row r="99">
          <cell r="A99">
            <v>87</v>
          </cell>
          <cell r="B99">
            <v>0</v>
          </cell>
          <cell r="C99" t="str">
            <v>- Elaborado con hilaza de algodón natural
- Mecha con peso mínimo de 450 gr y extensión mínima de 32 cm de largo
- Con acople tipo rosca
- Mango metálico con una extensión mínima de 120 cm</v>
          </cell>
          <cell r="D99" t="str">
            <v xml:space="preserve">Unidad </v>
          </cell>
          <cell r="E99">
            <v>8</v>
          </cell>
          <cell r="F99">
            <v>4386.8999999999996</v>
          </cell>
          <cell r="G99">
            <v>35095.199999999997</v>
          </cell>
        </row>
        <row r="100">
          <cell r="A100">
            <v>88</v>
          </cell>
          <cell r="B100">
            <v>0</v>
          </cell>
          <cell r="C100" t="str">
            <v>- Elaborado con hilaza de algodón natural
- Mecha con peso mínimo de 450 gr y extensión mínima de 32 cm de largo
- Mango metálico tipo gancho con una extensión mínima de 120 cm</v>
          </cell>
          <cell r="D100" t="str">
            <v xml:space="preserve">Unidad </v>
          </cell>
          <cell r="E100">
            <v>8</v>
          </cell>
          <cell r="F100">
            <v>2992.5</v>
          </cell>
          <cell r="G100">
            <v>23940</v>
          </cell>
        </row>
        <row r="101">
          <cell r="A101">
            <v>89</v>
          </cell>
          <cell r="B101" t="str">
            <v>Cepillo para sanitario (churrusco)</v>
          </cell>
          <cell r="C101" t="str">
            <v xml:space="preserve">- Cerdas duras elaboradas en fibras plásticas
- Extensión mínima de las cerdas es de 2,5 cm
- Base y mango elaborados en plástico
- Mango con longitud mínima de 33 cm </v>
          </cell>
          <cell r="D101" t="str">
            <v>Unidad</v>
          </cell>
          <cell r="E101">
            <v>8</v>
          </cell>
          <cell r="F101">
            <v>1293.5999999999999</v>
          </cell>
          <cell r="G101">
            <v>10348.799999999999</v>
          </cell>
        </row>
        <row r="102">
          <cell r="A102">
            <v>90</v>
          </cell>
          <cell r="B102" t="str">
            <v>Pads</v>
          </cell>
          <cell r="C102" t="str">
            <v>- Para brillo
- Diámetro mínimo de 16 pulgadas
- Rojo o blanco</v>
          </cell>
          <cell r="D102" t="str">
            <v xml:space="preserve">Unidad </v>
          </cell>
          <cell r="E102">
            <v>8</v>
          </cell>
          <cell r="F102">
            <v>5250</v>
          </cell>
          <cell r="G102">
            <v>42000</v>
          </cell>
        </row>
        <row r="103">
          <cell r="A103">
            <v>91</v>
          </cell>
          <cell r="B103">
            <v>0</v>
          </cell>
          <cell r="C103" t="str">
            <v>- Para remoción
- Diámetro mínimo de 16 pulgadas
- Café o negro</v>
          </cell>
          <cell r="D103" t="str">
            <v xml:space="preserve">Unidad </v>
          </cell>
          <cell r="E103">
            <v>8</v>
          </cell>
          <cell r="F103">
            <v>5250</v>
          </cell>
          <cell r="G103">
            <v>42000</v>
          </cell>
        </row>
        <row r="104">
          <cell r="A104">
            <v>92</v>
          </cell>
          <cell r="B104">
            <v>0</v>
          </cell>
          <cell r="C104" t="str">
            <v>- Para brillo
- Diámetro mínimo de 20 pulgadas
- Rojo o blanco</v>
          </cell>
          <cell r="D104" t="str">
            <v>Unidad</v>
          </cell>
          <cell r="E104">
            <v>8</v>
          </cell>
          <cell r="F104">
            <v>8715</v>
          </cell>
          <cell r="G104">
            <v>69720</v>
          </cell>
        </row>
        <row r="105">
          <cell r="A105">
            <v>93</v>
          </cell>
          <cell r="B105">
            <v>0</v>
          </cell>
          <cell r="C105" t="str">
            <v>- Para remoción
- Diámetro mínimo de 20 pulgadas
- Café o negro</v>
          </cell>
          <cell r="D105" t="str">
            <v>Unidad</v>
          </cell>
          <cell r="E105">
            <v>8</v>
          </cell>
          <cell r="F105">
            <v>8715</v>
          </cell>
          <cell r="G105">
            <v>69720</v>
          </cell>
        </row>
        <row r="106">
          <cell r="A106">
            <v>94</v>
          </cell>
          <cell r="B106" t="str">
            <v>Boneth</v>
          </cell>
          <cell r="C106" t="str">
            <v>- Diámetro mínimo de 16 pulgadas
- Elaborado en hilaza de algodón</v>
          </cell>
          <cell r="D106" t="str">
            <v>Unidad</v>
          </cell>
          <cell r="E106">
            <v>8</v>
          </cell>
          <cell r="F106">
            <v>57750</v>
          </cell>
          <cell r="G106">
            <v>462000</v>
          </cell>
        </row>
        <row r="107">
          <cell r="A107">
            <v>95</v>
          </cell>
          <cell r="B107">
            <v>0</v>
          </cell>
          <cell r="C107" t="str">
            <v>- Diámetro mínimo de 20 pulgadas
- Elaborado en hilaza de algodón</v>
          </cell>
          <cell r="D107" t="str">
            <v>Unidad</v>
          </cell>
          <cell r="E107">
            <v>8</v>
          </cell>
          <cell r="F107">
            <v>57750</v>
          </cell>
          <cell r="G107">
            <v>462000</v>
          </cell>
        </row>
        <row r="108">
          <cell r="A108">
            <v>96</v>
          </cell>
          <cell r="B108" t="str">
            <v>Bolsas plástica</v>
          </cell>
          <cell r="C108" t="str">
            <v>- Elaborada en polietileno de baja densidad
- De color negro
- Calibre de mínimo 1 ,4
- Tamaño de 40 cm de ancho por 55 cm de largo</v>
          </cell>
          <cell r="D108" t="str">
            <v>Paquete de mínimo 6</v>
          </cell>
          <cell r="E108">
            <v>8</v>
          </cell>
          <cell r="F108">
            <v>246</v>
          </cell>
          <cell r="G108">
            <v>1968</v>
          </cell>
        </row>
        <row r="109">
          <cell r="A109">
            <v>97</v>
          </cell>
          <cell r="B109">
            <v>0</v>
          </cell>
          <cell r="C109" t="str">
            <v>- Elaborada en polietileno de baja densidad
- De color verde
- Calibre de mínimo 1 ,4
- Tamaño de 40 cm de ancho por 55 cm de largo</v>
          </cell>
          <cell r="D109" t="str">
            <v>Paquete de mínimo 6</v>
          </cell>
          <cell r="E109">
            <v>8</v>
          </cell>
          <cell r="F109">
            <v>282</v>
          </cell>
          <cell r="G109">
            <v>2256</v>
          </cell>
        </row>
        <row r="110">
          <cell r="A110">
            <v>98</v>
          </cell>
          <cell r="B110">
            <v>0</v>
          </cell>
          <cell r="C110" t="str">
            <v>- Elaborada en polietileno de baja densidad
- De color blanco
- Calibre de mínimo 1 ,4
- Tamaño de 40 cm de ancho por 55 cm de largo</v>
          </cell>
          <cell r="D110" t="str">
            <v>Paquete de mínimo 6</v>
          </cell>
          <cell r="E110">
            <v>8</v>
          </cell>
          <cell r="F110">
            <v>306</v>
          </cell>
          <cell r="G110">
            <v>2448</v>
          </cell>
        </row>
        <row r="111">
          <cell r="A111">
            <v>99</v>
          </cell>
          <cell r="B111">
            <v>0</v>
          </cell>
          <cell r="C111" t="str">
            <v>- Elaborada en polietileno de baja densidad
- De color rojo
- Calibre de mínimo 1 ,4
- Tamaño de 40 cm de ancho por 55 cm de largo</v>
          </cell>
          <cell r="D111" t="str">
            <v>Paquete de mínimo 6</v>
          </cell>
          <cell r="E111">
            <v>8</v>
          </cell>
          <cell r="F111">
            <v>270</v>
          </cell>
          <cell r="G111">
            <v>2160</v>
          </cell>
        </row>
        <row r="112">
          <cell r="A112">
            <v>100</v>
          </cell>
          <cell r="B112">
            <v>0</v>
          </cell>
          <cell r="C112" t="str">
            <v>- Elaborada en polietileno de baja densidad
- De color negro
- Calibre de mínimo 1 ,4
- Tamaño de 60 cm de ancho por 70 cm de largo</v>
          </cell>
          <cell r="D112" t="str">
            <v>Paquete de mínimo 6</v>
          </cell>
          <cell r="E112">
            <v>8</v>
          </cell>
          <cell r="F112">
            <v>444</v>
          </cell>
          <cell r="G112">
            <v>3552</v>
          </cell>
        </row>
        <row r="113">
          <cell r="A113">
            <v>101</v>
          </cell>
          <cell r="B113">
            <v>0</v>
          </cell>
          <cell r="C113" t="str">
            <v>- Elaborada en polietileno de baja densidad
- De color verde
- Calibre de mínimo 1 ,4
- Tamaño de 60 cm de ancho por 70 cm de largo</v>
          </cell>
          <cell r="D113" t="str">
            <v>Paquete de mínimo 6</v>
          </cell>
          <cell r="E113">
            <v>8</v>
          </cell>
          <cell r="F113">
            <v>510</v>
          </cell>
          <cell r="G113">
            <v>4080</v>
          </cell>
        </row>
        <row r="114">
          <cell r="A114">
            <v>102</v>
          </cell>
          <cell r="B114">
            <v>0</v>
          </cell>
          <cell r="C114" t="str">
            <v>- Elaborada en polietileno de baja densidad
- De color blanco
- Calibre de mínimo 1 ,4
- Tamaño de 60 cm de ancho por 70 cm de largo</v>
          </cell>
          <cell r="D114" t="str">
            <v>Paquete de mínimo 6</v>
          </cell>
          <cell r="E114">
            <v>8</v>
          </cell>
          <cell r="F114">
            <v>588</v>
          </cell>
          <cell r="G114">
            <v>4704</v>
          </cell>
        </row>
        <row r="115">
          <cell r="A115">
            <v>103</v>
          </cell>
          <cell r="B115">
            <v>0</v>
          </cell>
          <cell r="C115" t="str">
            <v>- Elaborada en polietileno de baja densidad
- De color rojo
- Calibre de mínimo 1 ,4
- Tamaño de 60 cm de ancho por 70 cm de largo</v>
          </cell>
          <cell r="D115" t="str">
            <v>Paquete de mínimo 6</v>
          </cell>
          <cell r="E115">
            <v>8</v>
          </cell>
          <cell r="F115">
            <v>516</v>
          </cell>
          <cell r="G115">
            <v>4128</v>
          </cell>
        </row>
        <row r="116">
          <cell r="A116">
            <v>104</v>
          </cell>
          <cell r="B116">
            <v>0</v>
          </cell>
          <cell r="C116" t="str">
            <v>- Elaborada en polietileno de baja densidad
- De color negro
- Calibre de mínimo 2 
- Tamaño de 40 cm de ancho por 55 cm de largo</v>
          </cell>
          <cell r="D116" t="str">
            <v>Paquete de mínimo 6</v>
          </cell>
          <cell r="E116">
            <v>8</v>
          </cell>
          <cell r="F116">
            <v>456</v>
          </cell>
          <cell r="G116">
            <v>3648</v>
          </cell>
        </row>
        <row r="117">
          <cell r="A117">
            <v>105</v>
          </cell>
          <cell r="B117">
            <v>0</v>
          </cell>
          <cell r="C117" t="str">
            <v>- Elaborada en polietileno de baja densidad
- De color verde
- Calibre de mínimo 2 
- Tamaño de 40 cm de ancho por 55 cm de largo</v>
          </cell>
          <cell r="D117" t="str">
            <v>Paquete de mínimo 6</v>
          </cell>
          <cell r="E117">
            <v>8</v>
          </cell>
          <cell r="F117">
            <v>540</v>
          </cell>
          <cell r="G117">
            <v>4320</v>
          </cell>
        </row>
        <row r="118">
          <cell r="A118">
            <v>106</v>
          </cell>
          <cell r="B118">
            <v>0</v>
          </cell>
          <cell r="C118" t="str">
            <v>- Elaborada en polietileno de baja densidad
- De color blanco
- Calibre de mínimo 2 
- Tamaño de 40 cm de ancho por 55 cm de largo</v>
          </cell>
          <cell r="D118" t="str">
            <v>Paquete de mínimo 6</v>
          </cell>
          <cell r="E118">
            <v>8</v>
          </cell>
          <cell r="F118">
            <v>612</v>
          </cell>
          <cell r="G118">
            <v>4896</v>
          </cell>
        </row>
        <row r="119">
          <cell r="A119">
            <v>107</v>
          </cell>
          <cell r="B119">
            <v>0</v>
          </cell>
          <cell r="C119" t="str">
            <v>- Elaborada en polietileno de baja densidad
- De color rojo
- Calibre de mínimo 2 
- Tamaño de 40 cm de ancho por 55 cm de largo
- Con impresión de aviso de riesgo biológico</v>
          </cell>
          <cell r="D119" t="str">
            <v>Paquete de mínimo 6</v>
          </cell>
          <cell r="E119">
            <v>8</v>
          </cell>
          <cell r="F119">
            <v>642</v>
          </cell>
          <cell r="G119">
            <v>5136</v>
          </cell>
        </row>
        <row r="120">
          <cell r="A120">
            <v>108</v>
          </cell>
          <cell r="B120">
            <v>0</v>
          </cell>
          <cell r="C120" t="str">
            <v>- Elaborada en polietileno de baja densidad
- De color negro
-Calibre de mínimo 2 
- Tamaño de 60 cm de ancho por 70 cm de largo</v>
          </cell>
          <cell r="D120" t="str">
            <v>Paquete de mínimo 6</v>
          </cell>
          <cell r="E120">
            <v>8</v>
          </cell>
          <cell r="F120">
            <v>864</v>
          </cell>
          <cell r="G120">
            <v>6912</v>
          </cell>
        </row>
        <row r="121">
          <cell r="A121">
            <v>109</v>
          </cell>
          <cell r="B121">
            <v>0</v>
          </cell>
          <cell r="C121" t="str">
            <v>- Elaborada en polietileno de baja densidad
- De color verde
- Calibre de mínimo 2 
- Tamaño de 60 cm de ancho por 70 cm de largo</v>
          </cell>
          <cell r="D121" t="str">
            <v>Paquete de mínimo 6</v>
          </cell>
          <cell r="E121">
            <v>8</v>
          </cell>
          <cell r="F121">
            <v>1020</v>
          </cell>
          <cell r="G121">
            <v>8160</v>
          </cell>
        </row>
        <row r="122">
          <cell r="A122">
            <v>110</v>
          </cell>
          <cell r="B122">
            <v>0</v>
          </cell>
          <cell r="C122" t="str">
            <v>- Elaborada en polietileno de baja densidad
- De color blanco
- Calibre de mínimo 2 
- Tamaño de 60 cm de ancho por 70 cm de largo</v>
          </cell>
          <cell r="D122" t="str">
            <v>Paquete de mínimo 6</v>
          </cell>
          <cell r="E122">
            <v>8</v>
          </cell>
          <cell r="F122">
            <v>1164</v>
          </cell>
          <cell r="G122">
            <v>9312</v>
          </cell>
        </row>
        <row r="123">
          <cell r="A123">
            <v>111</v>
          </cell>
          <cell r="B123">
            <v>0</v>
          </cell>
          <cell r="C123" t="str">
            <v>- Elaborada en polietileno de baja densidad
- De color rojo
- Calibre de mínimo 2 
- Tamaño de 60 cm de ancho por 70 cm de largo
- Con impresión de aviso de riesgo biológico</v>
          </cell>
          <cell r="D123" t="str">
            <v>Paquete de mínimo 6</v>
          </cell>
          <cell r="E123">
            <v>8</v>
          </cell>
          <cell r="F123">
            <v>1164</v>
          </cell>
          <cell r="G123">
            <v>9312</v>
          </cell>
        </row>
        <row r="124">
          <cell r="A124">
            <v>112</v>
          </cell>
          <cell r="B124">
            <v>0</v>
          </cell>
          <cell r="C124" t="str">
            <v>- Elaborada en polietileno de baja densidad
- De color negro
- Calibre de mínimo 2 
- Tamaño de 70 cm de ancho por 90 cm de largo</v>
          </cell>
          <cell r="D124" t="str">
            <v>Paquete de mínimo 6</v>
          </cell>
          <cell r="E124">
            <v>8</v>
          </cell>
          <cell r="F124">
            <v>1290</v>
          </cell>
          <cell r="G124">
            <v>10320</v>
          </cell>
        </row>
        <row r="125">
          <cell r="A125">
            <v>113</v>
          </cell>
          <cell r="B125">
            <v>0</v>
          </cell>
          <cell r="C125" t="str">
            <v>- Elaborada en polietileno de baja densidad
- De color verde
- Calibre de mínimo 2 
- Tamaño de 70 cm de ancho por 90 cm de largo</v>
          </cell>
          <cell r="D125" t="str">
            <v>Paquete de mínimo 6</v>
          </cell>
          <cell r="E125">
            <v>8</v>
          </cell>
          <cell r="F125">
            <v>1512</v>
          </cell>
          <cell r="G125">
            <v>12096</v>
          </cell>
        </row>
        <row r="126">
          <cell r="A126">
            <v>114</v>
          </cell>
          <cell r="B126">
            <v>0</v>
          </cell>
          <cell r="C126" t="str">
            <v>- Elaborada en polietileno de baja densidad
- De color blanco
- Calibre de mínimo 2 
- Tamaño de 70 cm de ancho por 90 cm de largo</v>
          </cell>
          <cell r="D126" t="str">
            <v>Paquete de mínimo 6</v>
          </cell>
          <cell r="E126">
            <v>8</v>
          </cell>
          <cell r="F126">
            <v>1716</v>
          </cell>
          <cell r="G126">
            <v>13728</v>
          </cell>
        </row>
        <row r="127">
          <cell r="A127">
            <v>115</v>
          </cell>
          <cell r="B127">
            <v>0</v>
          </cell>
          <cell r="C127" t="str">
            <v>- Elaborada en polietileno de baja densidad
- De color rojo
- Calibre de mínimo 2 
- Tamaño de 70 cm de ancho por 90 cm de largo
- Con impresión de aviso de riesgo biológico</v>
          </cell>
          <cell r="D127" t="str">
            <v>Paquete de mínimo 6</v>
          </cell>
          <cell r="E127">
            <v>8</v>
          </cell>
          <cell r="F127">
            <v>1746</v>
          </cell>
          <cell r="G127">
            <v>13968</v>
          </cell>
        </row>
        <row r="128">
          <cell r="A128">
            <v>116</v>
          </cell>
          <cell r="B128">
            <v>0</v>
          </cell>
          <cell r="C128" t="str">
            <v>- Elaborada en polietileno de baja densidad
- De color negro
- Calibre de mínimo 2 
- Tamaño de 80 cm de ancho por 110 cm de largo</v>
          </cell>
          <cell r="D128" t="str">
            <v>Paquete de mínimo 6</v>
          </cell>
          <cell r="E128">
            <v>8</v>
          </cell>
          <cell r="F128">
            <v>1788</v>
          </cell>
          <cell r="G128">
            <v>14304</v>
          </cell>
        </row>
        <row r="129">
          <cell r="A129">
            <v>117</v>
          </cell>
          <cell r="B129">
            <v>0</v>
          </cell>
          <cell r="C129" t="str">
            <v>- Elaborada en polietileno de baja densidad
- De color verde
- Calibre de mínimo 2 
- Tamaño de 80 cm de ancho por 110 cm de largo</v>
          </cell>
          <cell r="D129" t="str">
            <v>Paquete de mínimo 6</v>
          </cell>
          <cell r="E129">
            <v>8</v>
          </cell>
          <cell r="F129">
            <v>2106</v>
          </cell>
          <cell r="G129">
            <v>16848</v>
          </cell>
        </row>
        <row r="130">
          <cell r="A130">
            <v>118</v>
          </cell>
          <cell r="B130">
            <v>0</v>
          </cell>
          <cell r="C130" t="str">
            <v>- Elaborada en polietileno de baja densidad
- De color blanco
-Calibre de mínimo 2 
- Tamaño de 80 cm de ancho por 110 cm de largo</v>
          </cell>
          <cell r="D130" t="str">
            <v>Paquete de mínimo 6</v>
          </cell>
          <cell r="E130">
            <v>8</v>
          </cell>
          <cell r="F130">
            <v>2454</v>
          </cell>
          <cell r="G130">
            <v>19632</v>
          </cell>
        </row>
        <row r="131">
          <cell r="A131">
            <v>119</v>
          </cell>
          <cell r="B131">
            <v>0</v>
          </cell>
          <cell r="C131" t="str">
            <v>- Elaborada en polietileno de baja densidad
- De color rojo
-Calibre de mínimo 2  
- Tamaño de 80 cm de ancho por 110 cm de largo
- Con impresión de aviso de riesgo biológico</v>
          </cell>
          <cell r="D131" t="str">
            <v>Paquete de mínimo 6</v>
          </cell>
          <cell r="E131">
            <v>8</v>
          </cell>
          <cell r="F131">
            <v>2328</v>
          </cell>
          <cell r="G131">
            <v>18624</v>
          </cell>
        </row>
        <row r="132">
          <cell r="A132">
            <v>120</v>
          </cell>
          <cell r="B132">
            <v>0</v>
          </cell>
          <cell r="C132" t="str">
            <v>- Elaborada en polietileno de baja densidad
- De color negro
- Calibre de mínimo 3 
- Tamaño de 40 cm de ancho por 55 cm de largo</v>
          </cell>
          <cell r="D132" t="str">
            <v>Paquete de mínimo 6</v>
          </cell>
          <cell r="E132">
            <v>8</v>
          </cell>
          <cell r="F132">
            <v>684</v>
          </cell>
          <cell r="G132">
            <v>5472</v>
          </cell>
        </row>
        <row r="133">
          <cell r="A133">
            <v>121</v>
          </cell>
          <cell r="B133">
            <v>0</v>
          </cell>
          <cell r="C133" t="str">
            <v>- Elaborada en polietileno de baja densidad
- De color negro
- Calibre de mínimo 3 
- Tamaño de 70 cm de ancho por 90 cm de largo</v>
          </cell>
          <cell r="D133" t="str">
            <v>Paquete de mínimo 6</v>
          </cell>
          <cell r="E133">
            <v>8</v>
          </cell>
          <cell r="F133">
            <v>1938</v>
          </cell>
          <cell r="G133">
            <v>15504</v>
          </cell>
        </row>
        <row r="134">
          <cell r="A134">
            <v>122</v>
          </cell>
          <cell r="B134">
            <v>0</v>
          </cell>
          <cell r="C134" t="str">
            <v>- Elaborada en polietileno de baja densidad
- De color negro
-  Calibre de mínimo 3 
- Tamaño de 60 cm de ancho por 70 cm de largo</v>
          </cell>
          <cell r="D134" t="str">
            <v>Paquete de mínimo 6</v>
          </cell>
          <cell r="E134">
            <v>8</v>
          </cell>
          <cell r="F134">
            <v>1302</v>
          </cell>
          <cell r="G134">
            <v>10416</v>
          </cell>
        </row>
        <row r="135">
          <cell r="A135">
            <v>123</v>
          </cell>
          <cell r="B135">
            <v>0</v>
          </cell>
          <cell r="C135" t="str">
            <v>- Elaborada en polietileno de baja densidad
- De color negro
-  Calibre de mínimo 3 
- Tamaño de 80 cm de ancho por 110 cm de largo</v>
          </cell>
          <cell r="D135" t="str">
            <v>Paquete de mínimo 6</v>
          </cell>
          <cell r="E135">
            <v>8</v>
          </cell>
          <cell r="F135">
            <v>2694</v>
          </cell>
          <cell r="G135">
            <v>21552</v>
          </cell>
        </row>
        <row r="136">
          <cell r="A136">
            <v>124</v>
          </cell>
          <cell r="B136">
            <v>0</v>
          </cell>
          <cell r="C136" t="str">
            <v>- Elaborada en polietileno de baja densidad
- De color rojo
-  Calibre de mínimo 3 
- Tamaño de 80 cm de ancho por 110 cm de largo
- Con impresión de aviso de riesgo biológico</v>
          </cell>
          <cell r="D136" t="str">
            <v>Paquete de mínimo 6</v>
          </cell>
          <cell r="E136">
            <v>8</v>
          </cell>
          <cell r="F136">
            <v>3474</v>
          </cell>
          <cell r="G136">
            <v>27792</v>
          </cell>
        </row>
        <row r="137">
          <cell r="A137">
            <v>125</v>
          </cell>
          <cell r="B137">
            <v>0</v>
          </cell>
          <cell r="C137" t="str">
            <v>- Elaborada en polietileno de baja densidad
- De color rojo
-  Calibre de mínimo 3 
- Tamaño de 70 cm de ancho por 90 cm de largo
- Con impresión de aviso de riesgo biológico</v>
          </cell>
          <cell r="D137" t="str">
            <v>Paquete de mínimo 6</v>
          </cell>
          <cell r="E137">
            <v>8</v>
          </cell>
          <cell r="F137">
            <v>2502</v>
          </cell>
          <cell r="G137">
            <v>20016</v>
          </cell>
        </row>
        <row r="138">
          <cell r="A138">
            <v>126</v>
          </cell>
          <cell r="B138">
            <v>0</v>
          </cell>
          <cell r="C138" t="str">
            <v>- Elaborada en polietileno de baja densidad
- De color rojo
-  Calibre de mínimo 3 
- Tamaño de 70 cm de ancho por 60 cm de largo
- Con impresión de aviso de riesgo biológico</v>
          </cell>
          <cell r="D138" t="str">
            <v>Paquete de mínimo 6</v>
          </cell>
          <cell r="E138">
            <v>8</v>
          </cell>
          <cell r="F138">
            <v>1668</v>
          </cell>
          <cell r="G138">
            <v>13344</v>
          </cell>
        </row>
        <row r="139">
          <cell r="A139">
            <v>127</v>
          </cell>
          <cell r="B139">
            <v>0</v>
          </cell>
          <cell r="C139" t="str">
            <v>- Elaborada en polietileno de baja densidad
- De color rojo
-  Calibre de mínimo 3 
- Tamaño de 40 cm de ancho por 55 cm de largo
- Con impresión de aviso de riesgo biológico</v>
          </cell>
          <cell r="D139" t="str">
            <v>Paquete de mínimo 6</v>
          </cell>
          <cell r="E139">
            <v>8</v>
          </cell>
          <cell r="F139">
            <v>942</v>
          </cell>
          <cell r="G139">
            <v>7536</v>
          </cell>
        </row>
        <row r="140">
          <cell r="A140">
            <v>128</v>
          </cell>
          <cell r="B140" t="str">
            <v>Guantes</v>
          </cell>
          <cell r="C140" t="str">
            <v>- Tipo doméstico
- Elaborados en látex
- Calibre mínimo de 18
- Tallas 7 a 9
- Color amarillo</v>
          </cell>
          <cell r="D140" t="str">
            <v>Par</v>
          </cell>
          <cell r="E140">
            <v>8</v>
          </cell>
          <cell r="F140">
            <v>1684.2</v>
          </cell>
          <cell r="G140">
            <v>13473.6</v>
          </cell>
        </row>
        <row r="141">
          <cell r="A141">
            <v>129</v>
          </cell>
          <cell r="B141">
            <v>0</v>
          </cell>
          <cell r="C141" t="str">
            <v>- Tipo doméstico
- Elaborados en látex
- Calibre mínimo de 18
- Tallas 7 a 9
- Color negro</v>
          </cell>
          <cell r="D141" t="str">
            <v>Par</v>
          </cell>
          <cell r="E141">
            <v>8</v>
          </cell>
          <cell r="F141">
            <v>1684.2</v>
          </cell>
          <cell r="G141">
            <v>13473.6</v>
          </cell>
        </row>
        <row r="142">
          <cell r="A142">
            <v>130</v>
          </cell>
          <cell r="B142">
            <v>0</v>
          </cell>
          <cell r="C142" t="str">
            <v>- Tipo doméstico
- Elaborados en látex
- Calibre mínimo de 25
- Tallas 7 a 9
- Color negro</v>
          </cell>
          <cell r="D142" t="str">
            <v>Par</v>
          </cell>
          <cell r="E142">
            <v>8</v>
          </cell>
          <cell r="F142">
            <v>1984.5</v>
          </cell>
          <cell r="G142">
            <v>15876</v>
          </cell>
        </row>
        <row r="143">
          <cell r="A143">
            <v>131</v>
          </cell>
          <cell r="B143">
            <v>0</v>
          </cell>
          <cell r="C143" t="str">
            <v>- Tipo doméstico
- Elaborados en látex
- Calibre mínimo de 25
- Tallas 7 a 9
- Color rojo</v>
          </cell>
          <cell r="D143" t="str">
            <v>Par</v>
          </cell>
          <cell r="E143">
            <v>8</v>
          </cell>
          <cell r="F143">
            <v>1995</v>
          </cell>
          <cell r="G143">
            <v>15960</v>
          </cell>
        </row>
        <row r="144">
          <cell r="A144">
            <v>132</v>
          </cell>
          <cell r="B144">
            <v>0</v>
          </cell>
          <cell r="C144" t="str">
            <v>- Tipo industrial
- Elaborados en látex
- Calibre mínimo de 35
- Tallas 7 a 9
- Color negro</v>
          </cell>
          <cell r="D144" t="str">
            <v>Par</v>
          </cell>
          <cell r="E144">
            <v>8</v>
          </cell>
          <cell r="F144">
            <v>2468.5500000000002</v>
          </cell>
          <cell r="G144">
            <v>19748.400000000001</v>
          </cell>
        </row>
        <row r="145">
          <cell r="A145">
            <v>133</v>
          </cell>
          <cell r="B145">
            <v>0</v>
          </cell>
          <cell r="C145" t="str">
            <v>- Elaborados en látex desechable (tipo cirugía)
- Empovaldos
- Tallas 7 a 9</v>
          </cell>
          <cell r="D145" t="str">
            <v>Caja de mínimo 100 unidades</v>
          </cell>
          <cell r="E145">
            <v>8</v>
          </cell>
          <cell r="F145">
            <v>8400</v>
          </cell>
          <cell r="G145">
            <v>67200</v>
          </cell>
        </row>
        <row r="146">
          <cell r="A146">
            <v>134</v>
          </cell>
          <cell r="B146">
            <v>0</v>
          </cell>
          <cell r="C146" t="str">
            <v>- Elaborados en carnaza
- Tallas 7 a 9</v>
          </cell>
          <cell r="D146" t="str">
            <v>Par</v>
          </cell>
          <cell r="E146">
            <v>8</v>
          </cell>
          <cell r="F146">
            <v>3134.25</v>
          </cell>
          <cell r="G146">
            <v>25074</v>
          </cell>
        </row>
        <row r="147">
          <cell r="A147">
            <v>135</v>
          </cell>
          <cell r="B147">
            <v>0</v>
          </cell>
          <cell r="C147" t="str">
            <v>- Tipo mosquetero
- Calibre mínimo de 40
- Tallas 7 a 9
- Color negro</v>
          </cell>
          <cell r="D147" t="str">
            <v>Par</v>
          </cell>
          <cell r="E147">
            <v>8</v>
          </cell>
          <cell r="F147">
            <v>8344.35</v>
          </cell>
          <cell r="G147">
            <v>66754.8</v>
          </cell>
        </row>
        <row r="148">
          <cell r="A148">
            <v>136</v>
          </cell>
          <cell r="B148">
            <v>0</v>
          </cell>
          <cell r="C148" t="str">
            <v>- Elaborados en hilaza
- Tallas 7 a 9</v>
          </cell>
          <cell r="D148" t="str">
            <v>Par</v>
          </cell>
          <cell r="E148">
            <v>8</v>
          </cell>
          <cell r="F148">
            <v>2299.5</v>
          </cell>
          <cell r="G148">
            <v>18396</v>
          </cell>
        </row>
        <row r="149">
          <cell r="A149">
            <v>137</v>
          </cell>
          <cell r="B149" t="str">
            <v xml:space="preserve">Tapabocas </v>
          </cell>
          <cell r="C149" t="str">
            <v xml:space="preserve">- Elaborado en tela no tejida
- Desechable
- Con tiras elásticas </v>
          </cell>
          <cell r="D149" t="str">
            <v xml:space="preserve">Caja de mínimo 50 unidades </v>
          </cell>
          <cell r="E149">
            <v>8</v>
          </cell>
          <cell r="F149">
            <v>4672.5</v>
          </cell>
          <cell r="G149">
            <v>37380</v>
          </cell>
        </row>
        <row r="150">
          <cell r="A150">
            <v>138</v>
          </cell>
          <cell r="B150">
            <v>0</v>
          </cell>
          <cell r="C150" t="str">
            <v>- Elaborado en tela no tejida de polipropileno y poliester
- Desechable
- Con tiras elásticas
- Con soporte nasal</v>
          </cell>
          <cell r="D150" t="str">
            <v>Unidad</v>
          </cell>
          <cell r="E150">
            <v>8</v>
          </cell>
          <cell r="F150">
            <v>231</v>
          </cell>
          <cell r="G150">
            <v>1848</v>
          </cell>
        </row>
        <row r="151">
          <cell r="A151">
            <v>139</v>
          </cell>
          <cell r="B151" t="str">
            <v>Papel higiénico</v>
          </cell>
          <cell r="C151" t="str">
            <v>- Rollo con longitud mínima de 32 metros
- Doble hoja blanca
- Sin fragancia</v>
          </cell>
          <cell r="D151" t="str">
            <v>Rollo</v>
          </cell>
          <cell r="E151">
            <v>8</v>
          </cell>
          <cell r="F151">
            <v>710.85</v>
          </cell>
          <cell r="G151">
            <v>5686.8</v>
          </cell>
        </row>
        <row r="152">
          <cell r="A152">
            <v>140</v>
          </cell>
          <cell r="B152">
            <v>0</v>
          </cell>
          <cell r="C152" t="str">
            <v>- Rollo con longitud mínima de 250 metros
- Doble hoja de color natural
- Sin fragancia</v>
          </cell>
          <cell r="D152" t="str">
            <v>Rollo</v>
          </cell>
          <cell r="E152">
            <v>8</v>
          </cell>
          <cell r="F152">
            <v>5141.8500000000004</v>
          </cell>
          <cell r="G152">
            <v>41134.800000000003</v>
          </cell>
        </row>
        <row r="153">
          <cell r="A153">
            <v>141</v>
          </cell>
          <cell r="B153">
            <v>0</v>
          </cell>
          <cell r="C153" t="str">
            <v>- Rollo con longitud mínima de 250 metros
- Doble hoja blanca
- Sin fragancia</v>
          </cell>
          <cell r="D153" t="str">
            <v>Rollo</v>
          </cell>
          <cell r="E153">
            <v>8</v>
          </cell>
          <cell r="F153">
            <v>4013.1</v>
          </cell>
          <cell r="G153">
            <v>32104.799999999999</v>
          </cell>
        </row>
        <row r="154">
          <cell r="A154">
            <v>142</v>
          </cell>
          <cell r="B154">
            <v>0</v>
          </cell>
          <cell r="C154" t="str">
            <v>- Rollo con longitud mínima de 400 metros
- Hoja sencilla de color natural
- Sin fragancia</v>
          </cell>
          <cell r="D154" t="str">
            <v>Rollo</v>
          </cell>
          <cell r="E154">
            <v>8</v>
          </cell>
          <cell r="F154">
            <v>4544.3999999999996</v>
          </cell>
          <cell r="G154">
            <v>36355.199999999997</v>
          </cell>
        </row>
        <row r="155">
          <cell r="A155">
            <v>143</v>
          </cell>
          <cell r="B155">
            <v>0</v>
          </cell>
          <cell r="C155" t="str">
            <v>- Rollo con longitud mínima de 400 metros
- Hoja sencilla de color blanco
- Sin fragancia</v>
          </cell>
          <cell r="D155" t="str">
            <v>Rollo</v>
          </cell>
          <cell r="E155">
            <v>8</v>
          </cell>
          <cell r="F155">
            <v>6264.3</v>
          </cell>
          <cell r="G155">
            <v>50114.400000000001</v>
          </cell>
        </row>
        <row r="156">
          <cell r="A156">
            <v>144</v>
          </cell>
          <cell r="B156">
            <v>0</v>
          </cell>
          <cell r="C156" t="str">
            <v>-Tipo multihoja
- Doble hoja color blanco</v>
          </cell>
          <cell r="D156" t="str">
            <v>Paquete de mínimo 250 unidades</v>
          </cell>
          <cell r="E156">
            <v>8</v>
          </cell>
          <cell r="F156">
            <v>2764.65</v>
          </cell>
          <cell r="G156">
            <v>22117.200000000001</v>
          </cell>
        </row>
        <row r="157">
          <cell r="A157">
            <v>145</v>
          </cell>
          <cell r="B157" t="str">
            <v>Toallas para manos</v>
          </cell>
          <cell r="C157" t="str">
            <v>- Rollo con longitud mínima de 150 metros
- Doble hoja con un tamaño mínimo 15 cm de ancho
- Disponibles en color blanco y natural</v>
          </cell>
          <cell r="D157" t="str">
            <v>Rollo</v>
          </cell>
          <cell r="E157">
            <v>8</v>
          </cell>
          <cell r="F157">
            <v>9413.25</v>
          </cell>
          <cell r="G157">
            <v>75306</v>
          </cell>
        </row>
        <row r="158">
          <cell r="A158">
            <v>146</v>
          </cell>
          <cell r="B158">
            <v>0</v>
          </cell>
          <cell r="C158" t="str">
            <v>- Rollo con longitud mínima de 250 metros
- Hoja sencilla  con un tamaño mínimo de15 cm de ancho
- Disponibles en color blanco y natural</v>
          </cell>
          <cell r="D158" t="str">
            <v>Rollo</v>
          </cell>
          <cell r="E158">
            <v>8</v>
          </cell>
          <cell r="F158">
            <v>18299.400000000001</v>
          </cell>
          <cell r="G158">
            <v>146395.20000000001</v>
          </cell>
        </row>
        <row r="159">
          <cell r="A159">
            <v>147</v>
          </cell>
          <cell r="B159">
            <v>0</v>
          </cell>
          <cell r="C159" t="str">
            <v>- Toallas interdobladas, paquete con mínimo 150 unidades
- Doble hoja con un tamaño mínimo de 20 cm de largo por 15 cm de ancho</v>
          </cell>
          <cell r="D159" t="str">
            <v>Unidad</v>
          </cell>
          <cell r="E159">
            <v>8</v>
          </cell>
          <cell r="F159">
            <v>2293.1999999999998</v>
          </cell>
          <cell r="G159">
            <v>18345.599999999999</v>
          </cell>
        </row>
        <row r="160">
          <cell r="A160">
            <v>148</v>
          </cell>
          <cell r="B160" t="str">
            <v xml:space="preserve">Pañuelos </v>
          </cell>
          <cell r="C160" t="str">
            <v>- Doble hoja
- Color blanco</v>
          </cell>
          <cell r="D160" t="str">
            <v xml:space="preserve">Caja de mínimo 70 unidades </v>
          </cell>
          <cell r="E160">
            <v>8</v>
          </cell>
          <cell r="F160">
            <v>1361.85</v>
          </cell>
          <cell r="G160">
            <v>10894.8</v>
          </cell>
        </row>
        <row r="161">
          <cell r="A161">
            <v>149</v>
          </cell>
          <cell r="B161" t="str">
            <v>Vasos</v>
          </cell>
          <cell r="C161" t="str">
            <v>- Elaborado en plástico
- Color blanco
- Capacidad mínima de 9 oz</v>
          </cell>
          <cell r="D161" t="str">
            <v>Unidad</v>
          </cell>
          <cell r="E161">
            <v>8</v>
          </cell>
          <cell r="F161">
            <v>26.25</v>
          </cell>
          <cell r="G161">
            <v>210</v>
          </cell>
        </row>
        <row r="162">
          <cell r="A162">
            <v>150</v>
          </cell>
          <cell r="B162">
            <v>0</v>
          </cell>
          <cell r="C162" t="str">
            <v>- Elaborado en cartón 100% biodegradable
- Capacidad mínima de 4 oz</v>
          </cell>
          <cell r="D162" t="str">
            <v>Unidad</v>
          </cell>
          <cell r="E162">
            <v>8</v>
          </cell>
          <cell r="F162">
            <v>71.400000000000006</v>
          </cell>
          <cell r="G162">
            <v>571.20000000000005</v>
          </cell>
        </row>
        <row r="163">
          <cell r="A163">
            <v>151</v>
          </cell>
          <cell r="B163">
            <v>0</v>
          </cell>
          <cell r="C163" t="str">
            <v>- Elaborado en cartón 100% biodegradable
- Capacidad mínima de 7 oz</v>
          </cell>
          <cell r="D163" t="str">
            <v>Unidad</v>
          </cell>
          <cell r="E163">
            <v>8</v>
          </cell>
          <cell r="F163">
            <v>84</v>
          </cell>
          <cell r="G163">
            <v>672</v>
          </cell>
        </row>
        <row r="164">
          <cell r="A164">
            <v>152</v>
          </cell>
          <cell r="B164">
            <v>0</v>
          </cell>
          <cell r="C164" t="str">
            <v>- Elaborado en cartón 100% biodegradable
- Capacidad mínima de 9 oz</v>
          </cell>
          <cell r="D164" t="str">
            <v>Unidad</v>
          </cell>
          <cell r="E164">
            <v>8</v>
          </cell>
          <cell r="F164">
            <v>87.15</v>
          </cell>
          <cell r="G164">
            <v>697.2</v>
          </cell>
        </row>
        <row r="165">
          <cell r="A165">
            <v>153</v>
          </cell>
          <cell r="B165" t="str">
            <v>Mezcladores</v>
          </cell>
          <cell r="C165" t="str">
            <v>- Elaborados en plástico
- Calibre mínimo de 2
- Longitud mínima de 11 cm
- Color rojo o café</v>
          </cell>
          <cell r="D165" t="str">
            <v>Paquete de mínimo 1000</v>
          </cell>
          <cell r="E165">
            <v>8</v>
          </cell>
          <cell r="F165">
            <v>753.9</v>
          </cell>
          <cell r="G165">
            <v>6031.2</v>
          </cell>
        </row>
        <row r="166">
          <cell r="A166">
            <v>154</v>
          </cell>
          <cell r="B166" t="str">
            <v xml:space="preserve">Cuchara </v>
          </cell>
          <cell r="C166" t="str">
            <v>- Elaboradas en plástico
- Color blanco
- Longitud total mínima de 16 cm</v>
          </cell>
          <cell r="D166" t="str">
            <v>Unidad</v>
          </cell>
          <cell r="E166">
            <v>8</v>
          </cell>
          <cell r="F166">
            <v>26.25</v>
          </cell>
          <cell r="G166">
            <v>210</v>
          </cell>
        </row>
        <row r="167">
          <cell r="A167">
            <v>155</v>
          </cell>
          <cell r="B167" t="str">
            <v>Tenedor</v>
          </cell>
          <cell r="C167" t="str">
            <v>- Elaboradas en plástico
- Color blanco
- Longitud total mínima de 16 cm</v>
          </cell>
          <cell r="D167" t="str">
            <v>Unidad</v>
          </cell>
          <cell r="E167">
            <v>8</v>
          </cell>
          <cell r="F167">
            <v>24.15</v>
          </cell>
          <cell r="G167">
            <v>193.2</v>
          </cell>
        </row>
        <row r="168">
          <cell r="A168">
            <v>156</v>
          </cell>
          <cell r="B168">
            <v>0</v>
          </cell>
          <cell r="C168" t="str">
            <v>- Elaboradas en plástico
- Color blanco
- Longitud total mínima de 12 cm</v>
          </cell>
          <cell r="D168" t="str">
            <v>Unidad</v>
          </cell>
          <cell r="E168">
            <v>8</v>
          </cell>
          <cell r="F168">
            <v>22.05</v>
          </cell>
          <cell r="G168">
            <v>176.4</v>
          </cell>
        </row>
        <row r="169">
          <cell r="A169">
            <v>157</v>
          </cell>
          <cell r="B169" t="str">
            <v xml:space="preserve">Cuchillo </v>
          </cell>
          <cell r="C169" t="str">
            <v>- Elaborados en plástico
- Color blanco
- Longitud total mínima de 16 cm</v>
          </cell>
          <cell r="D169" t="str">
            <v>Unidad</v>
          </cell>
          <cell r="E169">
            <v>8</v>
          </cell>
          <cell r="F169">
            <v>26.25</v>
          </cell>
          <cell r="G169">
            <v>210</v>
          </cell>
        </row>
        <row r="170">
          <cell r="A170">
            <v>158</v>
          </cell>
          <cell r="B170" t="str">
            <v xml:space="preserve">Cuchara pequeña </v>
          </cell>
          <cell r="C170" t="str">
            <v>- Elaboradas en plástico
- Color blanco
- Longitud total mínima de 12 cm</v>
          </cell>
          <cell r="D170" t="str">
            <v>Unidad</v>
          </cell>
          <cell r="E170">
            <v>8</v>
          </cell>
          <cell r="F170">
            <v>16.8</v>
          </cell>
          <cell r="G170">
            <v>134.4</v>
          </cell>
        </row>
        <row r="171">
          <cell r="A171">
            <v>159</v>
          </cell>
          <cell r="B171" t="str">
            <v>Platos</v>
          </cell>
          <cell r="C171" t="str">
            <v>- Elaborados en plástico
- Llanos
- Color blanco
- Diámetro mínimo de 22 cm</v>
          </cell>
          <cell r="D171" t="str">
            <v>Unidad</v>
          </cell>
          <cell r="E171">
            <v>8</v>
          </cell>
          <cell r="F171">
            <v>100.8</v>
          </cell>
          <cell r="G171">
            <v>806.4</v>
          </cell>
        </row>
        <row r="172">
          <cell r="A172">
            <v>160</v>
          </cell>
          <cell r="B172">
            <v>0</v>
          </cell>
          <cell r="C172" t="str">
            <v>- Elaborados en plástico
- Llanos
- Color blanco
- Diámetro mínimo de 15 cm</v>
          </cell>
          <cell r="D172" t="str">
            <v>Unidad</v>
          </cell>
          <cell r="E172">
            <v>8</v>
          </cell>
          <cell r="F172">
            <v>65.099999999999994</v>
          </cell>
          <cell r="G172">
            <v>520.79999999999995</v>
          </cell>
        </row>
        <row r="173">
          <cell r="A173">
            <v>161</v>
          </cell>
          <cell r="B173">
            <v>0</v>
          </cell>
          <cell r="C173" t="str">
            <v>- Elaborados en plástico
- Hondos
- Color blanco
- Diámetro mínimo de 25 cm</v>
          </cell>
          <cell r="D173" t="str">
            <v>Unidad</v>
          </cell>
          <cell r="E173">
            <v>8</v>
          </cell>
          <cell r="F173">
            <v>79.8</v>
          </cell>
          <cell r="G173">
            <v>638.4</v>
          </cell>
        </row>
        <row r="174">
          <cell r="A174">
            <v>162</v>
          </cell>
          <cell r="B174" t="str">
            <v>Servilleta</v>
          </cell>
          <cell r="C174" t="str">
            <v>- Tipo cafetería
- Color blanco
- Dimensiones mínimas de 27 cm de largo y 17 cm de ancho</v>
          </cell>
          <cell r="D174" t="str">
            <v>Paquete de mínimo 100 unidades</v>
          </cell>
          <cell r="E174">
            <v>8</v>
          </cell>
          <cell r="F174">
            <v>993.3</v>
          </cell>
          <cell r="G174">
            <v>7946.4</v>
          </cell>
        </row>
        <row r="175">
          <cell r="A175">
            <v>163</v>
          </cell>
          <cell r="B175" t="str">
            <v>Filtro para greca</v>
          </cell>
          <cell r="C175" t="str">
            <v>- Elaborada en tela
- Para greca
- Capacidad de media libra</v>
          </cell>
          <cell r="D175" t="str">
            <v>Unidad</v>
          </cell>
          <cell r="E175">
            <v>8</v>
          </cell>
          <cell r="F175">
            <v>1244.25</v>
          </cell>
          <cell r="G175">
            <v>9954</v>
          </cell>
        </row>
        <row r="176">
          <cell r="A176">
            <v>164</v>
          </cell>
          <cell r="B176">
            <v>0</v>
          </cell>
          <cell r="C176" t="str">
            <v>- Elaborada en tela
- Para greca
- Capacidad de una 1 libra</v>
          </cell>
          <cell r="D176" t="str">
            <v>Unidad</v>
          </cell>
          <cell r="E176">
            <v>8</v>
          </cell>
          <cell r="F176">
            <v>1368.15</v>
          </cell>
          <cell r="G176">
            <v>10945.2</v>
          </cell>
        </row>
        <row r="177">
          <cell r="A177">
            <v>165</v>
          </cell>
          <cell r="B177">
            <v>0</v>
          </cell>
          <cell r="C177" t="str">
            <v>- Elaborada en tela
- Para greca
- Capacidad de dos 2 libras</v>
          </cell>
          <cell r="D177" t="str">
            <v>Unidad</v>
          </cell>
          <cell r="E177">
            <v>8</v>
          </cell>
          <cell r="F177">
            <v>2239.65</v>
          </cell>
          <cell r="G177">
            <v>17917.2</v>
          </cell>
        </row>
        <row r="178">
          <cell r="A178">
            <v>166</v>
          </cell>
          <cell r="B178" t="str">
            <v>Papel Aluminio</v>
          </cell>
          <cell r="C178" t="str">
            <v>- Longitud mínima del rollo de 15 metros
- Ancho mínimo del rollo de 27 cm
- Caja con sierra</v>
          </cell>
          <cell r="D178" t="str">
            <v>Caja de carton con un 1 rollo de mínimo 15 metros de largo y 27 cm de ancho</v>
          </cell>
          <cell r="E178">
            <v>8</v>
          </cell>
          <cell r="F178">
            <v>3039.75</v>
          </cell>
          <cell r="G178">
            <v>24318</v>
          </cell>
        </row>
        <row r="179">
          <cell r="A179">
            <v>167</v>
          </cell>
          <cell r="B179">
            <v>0</v>
          </cell>
          <cell r="C179" t="str">
            <v>- Longitud mínima del rollo de 60 metros
- Ancho mínimo del rollo de 27 cm
- Caja con sierra</v>
          </cell>
          <cell r="D179" t="str">
            <v>Caja de carton con un 1 rollo de mínimo 60 metros de largo y 27 cm de ancho</v>
          </cell>
          <cell r="E179">
            <v>8</v>
          </cell>
          <cell r="F179">
            <v>6825</v>
          </cell>
          <cell r="G179">
            <v>54600</v>
          </cell>
        </row>
        <row r="180">
          <cell r="A180">
            <v>168</v>
          </cell>
          <cell r="B180" t="str">
            <v>Película transparente para alimentos</v>
          </cell>
          <cell r="C180" t="str">
            <v>- Longitud mínima del rollo de 30 metros
- Ancho mínimo del rollo de 27 cm
- Caja con sierra</v>
          </cell>
          <cell r="D180" t="str">
            <v>Caja de carton con un 1 rollo de mínimo 30 metros de largo y 27 cm de ancho</v>
          </cell>
          <cell r="E180">
            <v>8</v>
          </cell>
          <cell r="F180">
            <v>1752.45</v>
          </cell>
          <cell r="G180">
            <v>14019.6</v>
          </cell>
        </row>
        <row r="181">
          <cell r="A181">
            <v>169</v>
          </cell>
          <cell r="B181" t="str">
            <v xml:space="preserve">Termo para café </v>
          </cell>
          <cell r="C181" t="str">
            <v>- Elaborado en plástico
- Capacidad mínima de 1 litro</v>
          </cell>
          <cell r="D181" t="str">
            <v>Unidad</v>
          </cell>
          <cell r="E181">
            <v>8</v>
          </cell>
          <cell r="F181">
            <v>16695</v>
          </cell>
          <cell r="G181">
            <v>133560</v>
          </cell>
        </row>
        <row r="182">
          <cell r="A182">
            <v>170</v>
          </cell>
          <cell r="B182">
            <v>0</v>
          </cell>
          <cell r="C182" t="str">
            <v>- Elaborada en acero inoxidable
- Con válvula dispensadora
- Capacidad mínima de 2 litros</v>
          </cell>
          <cell r="D182" t="str">
            <v>Unidad</v>
          </cell>
          <cell r="E182">
            <v>8</v>
          </cell>
          <cell r="F182">
            <v>21000</v>
          </cell>
          <cell r="G182">
            <v>168000</v>
          </cell>
        </row>
        <row r="183">
          <cell r="A183">
            <v>171</v>
          </cell>
          <cell r="B183" t="str">
            <v>Jarra</v>
          </cell>
          <cell r="C183" t="str">
            <v>- Elaborada en plástico
- Capacidad mínima de 2 litros
- Con tapa</v>
          </cell>
          <cell r="D183" t="str">
            <v>Unidad</v>
          </cell>
          <cell r="E183">
            <v>8</v>
          </cell>
          <cell r="F183">
            <v>6405</v>
          </cell>
          <cell r="G183">
            <v>51240</v>
          </cell>
        </row>
        <row r="184">
          <cell r="A184">
            <v>172</v>
          </cell>
          <cell r="B184" t="str">
            <v xml:space="preserve">Café </v>
          </cell>
          <cell r="C184" t="str">
            <v xml:space="preserve">- 100% café tostado y molido
- Tipo medio
- Empacada en bolsa de polipropileno aluminizada resistente a la humedad y al oxígeno
- Debe cumplir con Resolución 288 de 2008 sobre rotulado y etiquetado nutricional y las normas que la modifiquen
- Debe cumplir con la NTC 3534 </v>
          </cell>
          <cell r="D184" t="str">
            <v xml:space="preserve">Libra </v>
          </cell>
          <cell r="E184">
            <v>0</v>
          </cell>
          <cell r="F184">
            <v>0</v>
          </cell>
          <cell r="G184">
            <v>0</v>
          </cell>
        </row>
        <row r="185">
          <cell r="A185">
            <v>173</v>
          </cell>
          <cell r="B185">
            <v>0</v>
          </cell>
          <cell r="C185" t="str">
            <v>- 100% café tostado y molido
- Tipo medio
- Tipo gourmet
- Empacada en bolsa de polipropileno aluminizada resistente a la humedad y al oxigeno
-  Debe cumplir con Resolución 288 de 2008 sobre rotulado y etiquetado nutricional y las normas que la modifiquen
- Debe cumplir con la NTC 3534</v>
          </cell>
          <cell r="D185" t="str">
            <v xml:space="preserve">Libra </v>
          </cell>
          <cell r="E185">
            <v>0</v>
          </cell>
          <cell r="F185">
            <v>0</v>
          </cell>
          <cell r="G185">
            <v>0</v>
          </cell>
        </row>
        <row r="186">
          <cell r="A186">
            <v>174</v>
          </cell>
          <cell r="B186">
            <v>0</v>
          </cell>
          <cell r="C186" t="str">
            <v>- 100% café tostado y molido
- Tipo medio
- Descafeinado
- Empacada en bolsa de polipropileno aluminizada resistente a la humedad y al oxigeno
-  Debe cumplir con Resolución 288 de 2008 sobre rotulado y etiquetado nutricional y las normas que la modifiquen
- Debe cumplir con la NTC 3634</v>
          </cell>
          <cell r="D186" t="str">
            <v xml:space="preserve">Libra </v>
          </cell>
          <cell r="E186">
            <v>0</v>
          </cell>
          <cell r="F186">
            <v>0</v>
          </cell>
          <cell r="G186">
            <v>0</v>
          </cell>
        </row>
        <row r="187">
          <cell r="A187">
            <v>175</v>
          </cell>
          <cell r="B187">
            <v>0</v>
          </cell>
          <cell r="C187" t="str">
            <v>- Instantáneo, para máquinas automáticas</v>
          </cell>
          <cell r="D187" t="str">
            <v>Bolsa de mínimo 500 gr</v>
          </cell>
          <cell r="E187">
            <v>0</v>
          </cell>
          <cell r="F187">
            <v>0</v>
          </cell>
          <cell r="G187">
            <v>0</v>
          </cell>
        </row>
        <row r="188">
          <cell r="A188">
            <v>176</v>
          </cell>
          <cell r="B188" t="str">
            <v>Crema para café</v>
          </cell>
          <cell r="C188" t="str">
            <v>- No láctea
- Debe cumplir con Resolución 288 de 2008 sobre rotulado y etiquetado nutricional y las normas que la modifiquen</v>
          </cell>
          <cell r="D188" t="str">
            <v>Frasco de mínimo 450 gr</v>
          </cell>
          <cell r="E188">
            <v>0</v>
          </cell>
          <cell r="F188">
            <v>0</v>
          </cell>
          <cell r="G188">
            <v>0</v>
          </cell>
        </row>
        <row r="189">
          <cell r="A189">
            <v>177</v>
          </cell>
          <cell r="B189">
            <v>0</v>
          </cell>
          <cell r="C189" t="str">
            <v>- No láctea
- Debe cumplir con Resolución 288 de 2008 sobre rotulado y etiquetado nutricional y las normas que la modifiquen</v>
          </cell>
          <cell r="D189" t="str">
            <v>Bolsas de mínimo 100 sobres de mínimo 4 gr</v>
          </cell>
          <cell r="E189">
            <v>0</v>
          </cell>
          <cell r="F189">
            <v>0</v>
          </cell>
          <cell r="G189">
            <v>0</v>
          </cell>
        </row>
        <row r="190">
          <cell r="A190">
            <v>178</v>
          </cell>
          <cell r="B190" t="str">
            <v xml:space="preserve">Azúcar </v>
          </cell>
          <cell r="C190" t="str">
            <v>- Blanca
- Empaque elaborado en materiales atóxicos
- Debe cumplir con Resolución 288 de 2008 sobre rotulado y etiquetado nutricional y las normas que la modifiquen
- Debe cumplir con la NTC 778</v>
          </cell>
          <cell r="D190" t="str">
            <v>Bolsa de mínimo 200 sobres de 5 gr</v>
          </cell>
          <cell r="E190">
            <v>0</v>
          </cell>
          <cell r="F190">
            <v>0</v>
          </cell>
          <cell r="G190">
            <v>0</v>
          </cell>
        </row>
        <row r="191">
          <cell r="A191">
            <v>179</v>
          </cell>
          <cell r="B191">
            <v>0</v>
          </cell>
          <cell r="C191" t="str">
            <v>- Blanca
- Empaque elaborado en materiales atóxicos
- Debe cumplir con Resolución 288 de 2008 sobre rotulado y etiquetado nutricional y las normas que la modifiquen
- Debe cumplir con la NTC 778</v>
          </cell>
          <cell r="D191" t="str">
            <v xml:space="preserve">Libra </v>
          </cell>
          <cell r="E191">
            <v>0</v>
          </cell>
          <cell r="F191">
            <v>0</v>
          </cell>
          <cell r="G191">
            <v>0</v>
          </cell>
        </row>
        <row r="192">
          <cell r="A192">
            <v>180</v>
          </cell>
          <cell r="B192">
            <v>0</v>
          </cell>
          <cell r="C192" t="str">
            <v>- Morena
- Empaque elaborado en materiales atóxicos
- Debe cumplir con Resolución 288 de 2008 sobre rotulado y etiquetado nutricional y las normas que la modifiquen
- Debe cumplir con la NTC 607</v>
          </cell>
          <cell r="D192" t="str">
            <v>Bolsa de mínimo 200 sobres de mínimo 5 gr</v>
          </cell>
          <cell r="E192">
            <v>0</v>
          </cell>
          <cell r="F192">
            <v>0</v>
          </cell>
          <cell r="G192">
            <v>0</v>
          </cell>
        </row>
        <row r="193">
          <cell r="A193">
            <v>181</v>
          </cell>
          <cell r="B193">
            <v>0</v>
          </cell>
          <cell r="C193" t="str">
            <v>- Morena
- Empaque elaborado en materiales atóxicos
- Debe cumplir con Resolución 288 de 2008 sobre rotulado y etiquetado nutricional y las normas que la modifiquen
- Debe cumplir con la NTC 607</v>
          </cell>
          <cell r="D193" t="str">
            <v xml:space="preserve">Libra </v>
          </cell>
          <cell r="E193">
            <v>0</v>
          </cell>
          <cell r="F193">
            <v>0</v>
          </cell>
          <cell r="G193">
            <v>0</v>
          </cell>
        </row>
        <row r="194">
          <cell r="A194">
            <v>182</v>
          </cell>
          <cell r="B194" t="str">
            <v xml:space="preserve">Endulzante </v>
          </cell>
          <cell r="C194" t="str">
            <v>- Sin calorías
- Empaque elaborado en materiales atóxicos
- Debe cumplir con Resolución 288 de 2008 sobre rotulado y etiquetado nutricional y las normas que la modifiquen</v>
          </cell>
          <cell r="D194" t="str">
            <v>Caja de mínimo 100 sobres</v>
          </cell>
          <cell r="E194">
            <v>0</v>
          </cell>
          <cell r="F194">
            <v>0</v>
          </cell>
          <cell r="G194">
            <v>0</v>
          </cell>
        </row>
        <row r="195">
          <cell r="A195">
            <v>183</v>
          </cell>
          <cell r="B195" t="str">
            <v>Sal</v>
          </cell>
          <cell r="C195" t="str">
            <v>- Refinada, con un 99,9% de pureza
- Con adiciones de yodo y flúor
- Debe cumplir con Resolución 288 de 2008 sobre rotulado y etiquetado nutricional y las normas que la modifiquen</v>
          </cell>
          <cell r="D195" t="str">
            <v xml:space="preserve">Libra </v>
          </cell>
          <cell r="E195">
            <v>0</v>
          </cell>
          <cell r="F195">
            <v>0</v>
          </cell>
          <cell r="G195">
            <v>0</v>
          </cell>
        </row>
        <row r="196">
          <cell r="A196">
            <v>184</v>
          </cell>
          <cell r="B196">
            <v>0</v>
          </cell>
          <cell r="C196" t="str">
            <v>- Refinada, con un 99,9% de pureza
- Con adiciones de yodo y flúor
- Debe cumplir con Resolución 288 de 2008 sobre rotulado y etiquetado nutricional y las normas que la modifiquen</v>
          </cell>
          <cell r="D196" t="str">
            <v>Tarro de mínimo 500 gr</v>
          </cell>
          <cell r="E196">
            <v>0</v>
          </cell>
          <cell r="F196">
            <v>0</v>
          </cell>
          <cell r="G196">
            <v>0</v>
          </cell>
        </row>
        <row r="197">
          <cell r="A197">
            <v>185</v>
          </cell>
          <cell r="B197">
            <v>0</v>
          </cell>
          <cell r="C197" t="str">
            <v>- Refinada, con un 99,9% de pureza
- Con adiciones de yodo y flúor
- Debe cumplir con Resolución 288 de 2008 sobre rotulado y etiquetado nutricional y las normas que la modifiquen</v>
          </cell>
          <cell r="D197" t="str">
            <v>Salero de mínimo 130 gr</v>
          </cell>
          <cell r="E197">
            <v>0</v>
          </cell>
          <cell r="F197">
            <v>0</v>
          </cell>
          <cell r="G197">
            <v>0</v>
          </cell>
        </row>
        <row r="198">
          <cell r="A198">
            <v>186</v>
          </cell>
          <cell r="B198" t="str">
            <v xml:space="preserve">Aromática </v>
          </cell>
          <cell r="C198" t="str">
            <v>- Para infusión
- Cajas disponbiles en múltiples sabores
- 100% naturales</v>
          </cell>
          <cell r="D198" t="str">
            <v>Cajas de mínimo 20 en sobres.</v>
          </cell>
          <cell r="E198">
            <v>0</v>
          </cell>
          <cell r="F198">
            <v>0</v>
          </cell>
          <cell r="G198">
            <v>0</v>
          </cell>
        </row>
        <row r="199">
          <cell r="A199">
            <v>187</v>
          </cell>
          <cell r="B199" t="str">
            <v>Bebida de frutas</v>
          </cell>
          <cell r="C199" t="str">
            <v>- En jarabe 
- Cajas disponbiles en múltiples sabores</v>
          </cell>
          <cell r="D199" t="str">
            <v>Caja de mínimo 20 sobres</v>
          </cell>
          <cell r="E199">
            <v>0</v>
          </cell>
          <cell r="F199">
            <v>0</v>
          </cell>
          <cell r="G199">
            <v>0</v>
          </cell>
        </row>
        <row r="200">
          <cell r="A200">
            <v>188</v>
          </cell>
          <cell r="B200" t="str">
            <v>Bebida de panela</v>
          </cell>
          <cell r="C200" t="str">
            <v>- Bebida instantánea granulada
- Cajas disponbiles en múltiples sabores</v>
          </cell>
          <cell r="D200" t="str">
            <v xml:space="preserve">Caja de mínimo 25 sobres </v>
          </cell>
          <cell r="E200">
            <v>0</v>
          </cell>
          <cell r="F200">
            <v>0</v>
          </cell>
          <cell r="G200">
            <v>0</v>
          </cell>
        </row>
        <row r="201">
          <cell r="A201">
            <v>189</v>
          </cell>
          <cell r="B201" t="str">
            <v xml:space="preserve">Té </v>
          </cell>
          <cell r="C201" t="str">
            <v>- Para infusión
- Cajas disponbiles en múltiples sabores
- 100% naturales</v>
          </cell>
          <cell r="D201" t="str">
            <v>Caja x 20 mínimo sobres</v>
          </cell>
          <cell r="E201">
            <v>0</v>
          </cell>
          <cell r="F201">
            <v>0</v>
          </cell>
          <cell r="G201">
            <v>0</v>
          </cell>
        </row>
        <row r="202">
          <cell r="A202">
            <v>190</v>
          </cell>
          <cell r="B202" t="str">
            <v>Fruta natural para aromática</v>
          </cell>
          <cell r="C202" t="str">
            <v>- Para infusión
'- 100% naturales
- Incluye fresa, mora, lulo, piña y maracuyá</v>
          </cell>
          <cell r="D202" t="str">
            <v xml:space="preserve">Libra </v>
          </cell>
          <cell r="E202">
            <v>0</v>
          </cell>
          <cell r="F202">
            <v>0</v>
          </cell>
          <cell r="G202">
            <v>0</v>
          </cell>
        </row>
        <row r="203">
          <cell r="A203">
            <v>191</v>
          </cell>
          <cell r="B203" t="str">
            <v>Hierbas naturales para aromática</v>
          </cell>
          <cell r="C203" t="str">
            <v>- Para infusión
'- 100% naturales
'- Incluye hierbabuena, manzanilla, limonaria, albahaca y toronjil</v>
          </cell>
          <cell r="D203" t="str">
            <v xml:space="preserve">Libra </v>
          </cell>
          <cell r="E203">
            <v>0</v>
          </cell>
          <cell r="F203">
            <v>0</v>
          </cell>
          <cell r="G203">
            <v>0</v>
          </cell>
        </row>
        <row r="204">
          <cell r="A204">
            <v>192</v>
          </cell>
          <cell r="B204" t="str">
            <v>Agua potable</v>
          </cell>
          <cell r="C204" t="str">
            <v>- Agua potable potable purificada</v>
          </cell>
          <cell r="D204" t="str">
            <v xml:space="preserve">Botella plástica de mínimo 500 ml </v>
          </cell>
          <cell r="E204">
            <v>0</v>
          </cell>
          <cell r="F204">
            <v>0</v>
          </cell>
          <cell r="G204">
            <v>0</v>
          </cell>
        </row>
        <row r="205">
          <cell r="A205">
            <v>193</v>
          </cell>
          <cell r="B205">
            <v>0</v>
          </cell>
          <cell r="C205" t="str">
            <v>- Agua potable potable purificada
-  Con gas</v>
          </cell>
          <cell r="D205" t="str">
            <v xml:space="preserve">Botella plástica de mínimo 500 ml </v>
          </cell>
          <cell r="E205">
            <v>0</v>
          </cell>
          <cell r="F205">
            <v>0</v>
          </cell>
          <cell r="G205">
            <v>0</v>
          </cell>
        </row>
        <row r="206">
          <cell r="A206">
            <v>194</v>
          </cell>
          <cell r="B206">
            <v>0</v>
          </cell>
          <cell r="C206" t="str">
            <v>- Agua potable potable purificada</v>
          </cell>
          <cell r="D206" t="str">
            <v xml:space="preserve">Botellón de mínimo 20 litros </v>
          </cell>
          <cell r="E206">
            <v>0</v>
          </cell>
          <cell r="F206">
            <v>0</v>
          </cell>
          <cell r="G206">
            <v>0</v>
          </cell>
        </row>
        <row r="207">
          <cell r="A207">
            <v>195</v>
          </cell>
          <cell r="B207" t="str">
            <v xml:space="preserve">Válvula dispensadora para botellón de agua </v>
          </cell>
          <cell r="C207" t="str">
            <v>- Manual
- En material plástico 
-Con boquilla ajustable a los diferentes tipos de botellones</v>
          </cell>
          <cell r="D207" t="str">
            <v>Unidad</v>
          </cell>
          <cell r="E207">
            <v>0</v>
          </cell>
          <cell r="F207">
            <v>0</v>
          </cell>
          <cell r="G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</row>
        <row r="209">
          <cell r="A209" t="str">
            <v>Precio total insumos por mes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7454450.1000000043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</row>
        <row r="211">
          <cell r="A211" t="str">
            <v>B. Elementos, equipos y maquinaria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</row>
        <row r="213">
          <cell r="A213" t="str">
            <v>No.</v>
          </cell>
          <cell r="B213" t="str">
            <v>Bien</v>
          </cell>
          <cell r="C213" t="str">
            <v xml:space="preserve">Especificación </v>
          </cell>
          <cell r="D213" t="str">
            <v xml:space="preserve">Presentación </v>
          </cell>
          <cell r="E213" t="str">
            <v>Cantidad Mensual</v>
          </cell>
          <cell r="F213" t="str">
            <v>Precio unitario</v>
          </cell>
          <cell r="G213" t="str">
            <v>Total</v>
          </cell>
        </row>
        <row r="214">
          <cell r="A214">
            <v>196</v>
          </cell>
          <cell r="B214" t="str">
            <v>Plumero o limpia polvo</v>
          </cell>
          <cell r="C214" t="str">
            <v>- Fibras sintéticas
- Mango de plástico
- Largo total mínimo de 65 cm
- Electrostático</v>
          </cell>
          <cell r="D214" t="str">
            <v>Unidad</v>
          </cell>
          <cell r="E214">
            <v>11</v>
          </cell>
          <cell r="F214">
            <v>1068.25</v>
          </cell>
          <cell r="G214">
            <v>11750.75</v>
          </cell>
        </row>
        <row r="215">
          <cell r="A215">
            <v>197</v>
          </cell>
          <cell r="B215" t="str">
            <v>Cepillo para paredes y techos</v>
          </cell>
          <cell r="C215" t="str">
            <v>- Cuerpo elaborado en plástico
- Cerdas duras en fibra plástica
- Largo mínimo de 120 cm</v>
          </cell>
          <cell r="D215" t="str">
            <v>Unidad</v>
          </cell>
          <cell r="E215">
            <v>11</v>
          </cell>
          <cell r="F215">
            <v>1588</v>
          </cell>
          <cell r="G215">
            <v>17468</v>
          </cell>
        </row>
        <row r="216">
          <cell r="A216">
            <v>198</v>
          </cell>
          <cell r="B216" t="str">
            <v>Brillador</v>
          </cell>
          <cell r="C216" t="str">
            <v>- Mopa elaborada en algodón
- Área de barrido mínima de 100 cm de largo por 16cm de ancho
- Armazón y mango metálico</v>
          </cell>
          <cell r="D216" t="str">
            <v xml:space="preserve">Unidad </v>
          </cell>
          <cell r="E216">
            <v>11</v>
          </cell>
          <cell r="F216">
            <v>2375</v>
          </cell>
          <cell r="G216">
            <v>26125</v>
          </cell>
        </row>
        <row r="217">
          <cell r="A217">
            <v>199</v>
          </cell>
          <cell r="B217">
            <v>0</v>
          </cell>
          <cell r="C217" t="str">
            <v>- Mopa elaborada en algodón
- Área de barrido mínima de 60cm de largo por 16cm de ancho
- Armazón y mango metálico</v>
          </cell>
          <cell r="D217" t="str">
            <v xml:space="preserve">Unidad </v>
          </cell>
          <cell r="E217">
            <v>0</v>
          </cell>
          <cell r="F217">
            <v>0</v>
          </cell>
          <cell r="G217">
            <v>0</v>
          </cell>
        </row>
        <row r="218">
          <cell r="A218">
            <v>200</v>
          </cell>
          <cell r="B218" t="str">
            <v>Organizador  porta escobas</v>
          </cell>
          <cell r="C218" t="str">
            <v>- Con capacidad para organizar 6 escobas de manera simultánea</v>
          </cell>
          <cell r="D218" t="str">
            <v>Unidad</v>
          </cell>
          <cell r="E218">
            <v>2</v>
          </cell>
          <cell r="F218">
            <v>413.83333333333331</v>
          </cell>
          <cell r="G218">
            <v>827.66666666666663</v>
          </cell>
        </row>
        <row r="219">
          <cell r="A219">
            <v>201</v>
          </cell>
          <cell r="B219" t="str">
            <v xml:space="preserve">Recogedor de basura </v>
          </cell>
          <cell r="C219" t="str">
            <v>- Elaborado en plástico
- Con banda de goma y dientas barrescobas
- Mango con longitud mínima de 70 cm</v>
          </cell>
          <cell r="D219" t="str">
            <v>Unidad</v>
          </cell>
          <cell r="E219">
            <v>11</v>
          </cell>
          <cell r="F219">
            <v>425</v>
          </cell>
          <cell r="G219">
            <v>4675</v>
          </cell>
        </row>
        <row r="220">
          <cell r="A220">
            <v>202</v>
          </cell>
          <cell r="B220">
            <v>0</v>
          </cell>
          <cell r="C220" t="str">
            <v>- Elaborado en plástico
- Plegable, con tapa que abre y cierra automáticamente
- Mango con longitud mínima de 70 cm</v>
          </cell>
          <cell r="D220" t="str">
            <v>Unidad</v>
          </cell>
          <cell r="E220">
            <v>0</v>
          </cell>
          <cell r="F220">
            <v>0</v>
          </cell>
          <cell r="G220">
            <v>0</v>
          </cell>
        </row>
        <row r="221">
          <cell r="A221">
            <v>203</v>
          </cell>
          <cell r="B221" t="str">
            <v>Destapador para sanitario (chupa)</v>
          </cell>
          <cell r="C221" t="str">
            <v>- Tipo campana
- Chupa elaborada en caucho
- Diámetro mínimo de 12 cm
- Mango elaborado en plástico o madera
- Mango con longitud mínima de 33 cm</v>
          </cell>
          <cell r="D221" t="str">
            <v>Unidad</v>
          </cell>
          <cell r="E221">
            <v>14</v>
          </cell>
          <cell r="F221">
            <v>450</v>
          </cell>
          <cell r="G221">
            <v>6300</v>
          </cell>
        </row>
        <row r="222">
          <cell r="A222">
            <v>204</v>
          </cell>
          <cell r="B222" t="str">
            <v>Rastrillo</v>
          </cell>
          <cell r="C222" t="str">
            <v>- Barra dentada plástica con mínimo 18 dientes
- Mango plástico con longitud mínima de 120 cm</v>
          </cell>
          <cell r="D222" t="str">
            <v xml:space="preserve">Unidad </v>
          </cell>
          <cell r="E222">
            <v>0</v>
          </cell>
          <cell r="F222">
            <v>0</v>
          </cell>
          <cell r="G222">
            <v>0</v>
          </cell>
        </row>
        <row r="223">
          <cell r="A223">
            <v>205</v>
          </cell>
          <cell r="B223">
            <v>0</v>
          </cell>
          <cell r="C223" t="str">
            <v>- Barra dentada metálica con mínimo 18 dientes
- Mango metálico con longitud mínima de 120 cm</v>
          </cell>
          <cell r="D223" t="str">
            <v xml:space="preserve">Unidad </v>
          </cell>
          <cell r="E223">
            <v>0</v>
          </cell>
          <cell r="F223">
            <v>0</v>
          </cell>
          <cell r="G223">
            <v>0</v>
          </cell>
        </row>
        <row r="224">
          <cell r="A224">
            <v>206</v>
          </cell>
          <cell r="B224" t="str">
            <v xml:space="preserve">Espátula </v>
          </cell>
          <cell r="C224" t="str">
            <v>- Metálica con mango de plástico
- Con hoja de mínimo 2 pulgadas de largo</v>
          </cell>
          <cell r="D224" t="str">
            <v xml:space="preserve">Unidad </v>
          </cell>
          <cell r="E224">
            <v>0</v>
          </cell>
          <cell r="F224">
            <v>0</v>
          </cell>
          <cell r="G224">
            <v>0</v>
          </cell>
        </row>
        <row r="225">
          <cell r="A225">
            <v>207</v>
          </cell>
          <cell r="B225" t="str">
            <v>Haraganes</v>
          </cell>
          <cell r="C225" t="str">
            <v>- Para limpiar vidrios
- Con banda de goma con longitud mínima de 25 cm.
- Mango con longitud mínima de 60 cm</v>
          </cell>
          <cell r="D225" t="str">
            <v xml:space="preserve">Unidad </v>
          </cell>
          <cell r="E225">
            <v>0</v>
          </cell>
          <cell r="F225">
            <v>0</v>
          </cell>
          <cell r="G225">
            <v>0</v>
          </cell>
        </row>
        <row r="226">
          <cell r="A226">
            <v>208</v>
          </cell>
          <cell r="B226">
            <v>0</v>
          </cell>
          <cell r="C226" t="str">
            <v>- Para limpiar vidrios 
- Con banda de goma con longitud mínima de 50 cm.
- Mango metálico extensible con longitud mínima de 60 cm y máxima de 160 cm</v>
          </cell>
          <cell r="D226" t="str">
            <v xml:space="preserve">Unidad </v>
          </cell>
          <cell r="E226">
            <v>11</v>
          </cell>
          <cell r="F226">
            <v>1951.25</v>
          </cell>
          <cell r="G226">
            <v>21463.75</v>
          </cell>
        </row>
        <row r="227">
          <cell r="A227">
            <v>209</v>
          </cell>
          <cell r="B227">
            <v>0</v>
          </cell>
          <cell r="C227" t="str">
            <v>- Para escurrir pisos 
- Con banda de goma con longitud mínima de 30 cm
- Mango metálico con longitud mínima de 120 cm</v>
          </cell>
          <cell r="D227" t="str">
            <v xml:space="preserve">Unidad </v>
          </cell>
          <cell r="E227">
            <v>0</v>
          </cell>
          <cell r="F227">
            <v>0</v>
          </cell>
          <cell r="G227">
            <v>0</v>
          </cell>
        </row>
        <row r="228">
          <cell r="A228">
            <v>210</v>
          </cell>
          <cell r="B228">
            <v>0</v>
          </cell>
          <cell r="C228" t="str">
            <v>- Para escurrir pisos 
-Con banda de goma con longitud mínima de 60 cm.
- Mango metálico con longitud mínima de 120 cm</v>
          </cell>
          <cell r="D228" t="str">
            <v xml:space="preserve">Unidad </v>
          </cell>
          <cell r="E228">
            <v>11</v>
          </cell>
          <cell r="F228">
            <v>2375</v>
          </cell>
          <cell r="G228">
            <v>26125</v>
          </cell>
        </row>
        <row r="229">
          <cell r="A229">
            <v>211</v>
          </cell>
          <cell r="B229" t="str">
            <v>Baldes</v>
          </cell>
          <cell r="C229" t="str">
            <v>- Elaborado en plástico
- Capacidad de mínima de 12 litros
- Con manija móvil 
- Con "pico" antiderrames 
- Disponibles en color amarillo, azul y rojo</v>
          </cell>
          <cell r="D229" t="str">
            <v xml:space="preserve">Unidad </v>
          </cell>
          <cell r="E229">
            <v>11</v>
          </cell>
          <cell r="F229">
            <v>323.25</v>
          </cell>
          <cell r="G229">
            <v>3555.75</v>
          </cell>
        </row>
        <row r="230">
          <cell r="A230">
            <v>212</v>
          </cell>
          <cell r="B230" t="str">
            <v xml:space="preserve">Atomizadores </v>
          </cell>
          <cell r="C230" t="str">
            <v>- Elaborado en plástico
- Reutilizable
- Capacidad mínima de 500 cc</v>
          </cell>
          <cell r="D230" t="str">
            <v>Unidad</v>
          </cell>
          <cell r="E230">
            <v>11</v>
          </cell>
          <cell r="F230">
            <v>154.75</v>
          </cell>
          <cell r="G230">
            <v>1702.25</v>
          </cell>
        </row>
        <row r="231">
          <cell r="A231">
            <v>213</v>
          </cell>
          <cell r="B231" t="str">
            <v>Vasos</v>
          </cell>
          <cell r="C231" t="str">
            <v>- Elaborado en vidrio
- Cilíndrico
- Capacidad mínima de 9 oz</v>
          </cell>
          <cell r="D231" t="str">
            <v>Unidad</v>
          </cell>
          <cell r="E231">
            <v>12</v>
          </cell>
          <cell r="F231">
            <v>261.75</v>
          </cell>
          <cell r="G231">
            <v>3141</v>
          </cell>
        </row>
        <row r="232">
          <cell r="A232">
            <v>214</v>
          </cell>
          <cell r="B232">
            <v>0</v>
          </cell>
          <cell r="C232" t="str">
            <v>- Elaborado en vidrio
- Cilíndrico
- Capacidad mínima de 12 oz</v>
          </cell>
          <cell r="D232" t="str">
            <v>Unidad</v>
          </cell>
          <cell r="E232">
            <v>12</v>
          </cell>
          <cell r="F232">
            <v>493.25</v>
          </cell>
          <cell r="G232">
            <v>5919</v>
          </cell>
        </row>
        <row r="233">
          <cell r="A233">
            <v>215</v>
          </cell>
          <cell r="B233" t="str">
            <v xml:space="preserve">Cuchara </v>
          </cell>
          <cell r="C233" t="str">
            <v>- Elaboradas en acero inoxidable
- Longitud total mínima de 17 cm</v>
          </cell>
          <cell r="D233" t="str">
            <v>Unidad</v>
          </cell>
          <cell r="E233">
            <v>12</v>
          </cell>
          <cell r="F233">
            <v>432.5</v>
          </cell>
          <cell r="G233">
            <v>5190</v>
          </cell>
        </row>
        <row r="234">
          <cell r="A234">
            <v>216</v>
          </cell>
          <cell r="B234" t="str">
            <v xml:space="preserve">Tenedor </v>
          </cell>
          <cell r="C234" t="str">
            <v>- Elaborados en acero inoxidable
- Longitud total mínima de 17 cm</v>
          </cell>
          <cell r="D234" t="str">
            <v>Unidad</v>
          </cell>
          <cell r="E234">
            <v>12</v>
          </cell>
          <cell r="F234">
            <v>432.5</v>
          </cell>
          <cell r="G234">
            <v>5190</v>
          </cell>
        </row>
        <row r="235">
          <cell r="A235">
            <v>217</v>
          </cell>
          <cell r="B235" t="str">
            <v>Cuchillo</v>
          </cell>
          <cell r="C235" t="str">
            <v>- Elaborados en acero inoxidable
- Longitud total mínima de 20 cm</v>
          </cell>
          <cell r="D235" t="str">
            <v>Unidad</v>
          </cell>
          <cell r="E235">
            <v>12</v>
          </cell>
          <cell r="F235">
            <v>833.25</v>
          </cell>
          <cell r="G235">
            <v>9999</v>
          </cell>
        </row>
        <row r="236">
          <cell r="A236">
            <v>218</v>
          </cell>
          <cell r="B236" t="str">
            <v>Cuchara pequeña</v>
          </cell>
          <cell r="C236" t="str">
            <v>- Elaborados en acero inoxidable
- Longitud total mínima de 12 cm</v>
          </cell>
          <cell r="D236" t="str">
            <v>Unidad</v>
          </cell>
          <cell r="E236">
            <v>12</v>
          </cell>
          <cell r="F236">
            <v>348</v>
          </cell>
          <cell r="G236">
            <v>4176</v>
          </cell>
        </row>
        <row r="237">
          <cell r="A237">
            <v>219</v>
          </cell>
          <cell r="B237" t="str">
            <v>Platos</v>
          </cell>
          <cell r="C237" t="str">
            <v>- Elaborados en porcelana blanca
- Llanos
- Color blanco
- Diámetro mínimo de 26 cm
- Apto para uso en horno microondas</v>
          </cell>
          <cell r="D237" t="str">
            <v>Unidad</v>
          </cell>
          <cell r="E237">
            <v>12</v>
          </cell>
          <cell r="F237">
            <v>3096.5</v>
          </cell>
          <cell r="G237">
            <v>37158</v>
          </cell>
        </row>
        <row r="238">
          <cell r="A238">
            <v>220</v>
          </cell>
          <cell r="B238">
            <v>0</v>
          </cell>
          <cell r="C238" t="str">
            <v>- Elaborados en porcelana blanca
- Llanos
- Color blanco
- Diámetro mínimo de 22 cm
- Apto para uso en horno microondas</v>
          </cell>
          <cell r="D238" t="str">
            <v>Unidad</v>
          </cell>
          <cell r="E238">
            <v>12</v>
          </cell>
          <cell r="F238">
            <v>2571.5</v>
          </cell>
          <cell r="G238">
            <v>30858</v>
          </cell>
        </row>
        <row r="239">
          <cell r="A239">
            <v>221</v>
          </cell>
          <cell r="B239">
            <v>0</v>
          </cell>
          <cell r="C239" t="str">
            <v>- Elaborados en porcelana blanca
- Llanos
- Color blanco
- Diámetro mínimo de 16 cm
- Apto para uso en horno microondas</v>
          </cell>
          <cell r="D239" t="str">
            <v>Unidad</v>
          </cell>
          <cell r="E239">
            <v>12</v>
          </cell>
          <cell r="F239">
            <v>1885.75</v>
          </cell>
          <cell r="G239">
            <v>22629</v>
          </cell>
        </row>
        <row r="240">
          <cell r="A240">
            <v>222</v>
          </cell>
          <cell r="B240">
            <v>0</v>
          </cell>
          <cell r="C240" t="str">
            <v>- Elaborados en porcelana blanca
- Hondo
- Color blanco
- Diámetro mínimo de 17 cm
- Apto para uso en horno microondas</v>
          </cell>
          <cell r="D240" t="str">
            <v>Unidad</v>
          </cell>
          <cell r="E240">
            <v>12</v>
          </cell>
          <cell r="F240">
            <v>2494.25</v>
          </cell>
          <cell r="G240">
            <v>29931</v>
          </cell>
        </row>
        <row r="241">
          <cell r="A241">
            <v>223</v>
          </cell>
          <cell r="B241">
            <v>0</v>
          </cell>
          <cell r="C241" t="str">
            <v>- Elaborados en porcelana blanca
- Hondo
- Color blanco
- Diámetro mínimo de 22 cm
- Apto para uso en horno microondas</v>
          </cell>
          <cell r="D241" t="str">
            <v>Unidad</v>
          </cell>
          <cell r="E241">
            <v>12</v>
          </cell>
          <cell r="F241">
            <v>2494.25</v>
          </cell>
          <cell r="G241">
            <v>29931</v>
          </cell>
        </row>
        <row r="242">
          <cell r="A242">
            <v>224</v>
          </cell>
          <cell r="B242" t="str">
            <v>Juego de cubiertos</v>
          </cell>
          <cell r="C242" t="str">
            <v xml:space="preserve">- Elaborados en acero inoxidable
- Incluye cuchillo (longitud mínima de 20 cm), tenedor (longitud mínima de 17 cm), cuchara (longitud mínima de 17 cm), cuchara pequeña para postre (longitud mínima de 12 cm) y tenedor pequeño (longitud mínima de 12 cm). </v>
          </cell>
          <cell r="D242" t="str">
            <v>Juego</v>
          </cell>
          <cell r="E242">
            <v>1</v>
          </cell>
          <cell r="F242">
            <v>9576</v>
          </cell>
          <cell r="G242">
            <v>9576</v>
          </cell>
        </row>
        <row r="243">
          <cell r="A243">
            <v>225</v>
          </cell>
          <cell r="B243" t="str">
            <v>Terno para café</v>
          </cell>
          <cell r="C243" t="str">
            <v xml:space="preserve">-Pocillo y plato de porcelana blanca para café. 
- Plato de mínimo 13 cm de diámetro y pocillo de mínimo 170 cc 
- No se debe rayar con el uso de los cubiertos y debe ser apta para uso en horno microondas. </v>
          </cell>
          <cell r="D243" t="str">
            <v>Juego</v>
          </cell>
          <cell r="E243">
            <v>0</v>
          </cell>
          <cell r="F243">
            <v>0</v>
          </cell>
          <cell r="G243">
            <v>0</v>
          </cell>
        </row>
        <row r="244">
          <cell r="A244">
            <v>226</v>
          </cell>
          <cell r="B244" t="str">
            <v xml:space="preserve">Vajilla </v>
          </cell>
          <cell r="C244" t="str">
            <v xml:space="preserve">- Elaborada en porcelana
- Compuesta de 8 puestos y cuatro piezas por puesto:
- Plato para cena (diámetro mínimo de 26 cm)
- Plato hondo (diámetro mínimo de 20 cm)
- Plato auxiliar (diámetro mínimo de 17 cm)
- Taza (capacidad mínima es de 280 cc)
- Apta para uso en horno microondas. </v>
          </cell>
          <cell r="D244" t="str">
            <v>Juego</v>
          </cell>
          <cell r="E244">
            <v>0</v>
          </cell>
          <cell r="F244">
            <v>0</v>
          </cell>
          <cell r="G244">
            <v>0</v>
          </cell>
        </row>
        <row r="245">
          <cell r="A245">
            <v>227</v>
          </cell>
          <cell r="B245">
            <v>0</v>
          </cell>
          <cell r="C245" t="str">
            <v xml:space="preserve">- Elaborada en porcelana
- Compuesta de 4 puestos y cuatro piezas por puesto:
- Plato para cena (diámetro mínimo de 26 cm)
- Plato hondo (diámetro mínimo de 20 cm)
- Plato auxiliar (diámetro mínimo de 17 cm)
- Taza (capacidad mínima es de 280 cc)
- Apta para uso en horno microondas. </v>
          </cell>
          <cell r="D245" t="str">
            <v>Juego</v>
          </cell>
          <cell r="E245">
            <v>0</v>
          </cell>
          <cell r="F245">
            <v>0</v>
          </cell>
          <cell r="G245">
            <v>0</v>
          </cell>
        </row>
        <row r="246">
          <cell r="A246">
            <v>228</v>
          </cell>
          <cell r="B246" t="str">
            <v xml:space="preserve">Portavasos </v>
          </cell>
          <cell r="C246" t="str">
            <v>- Elaborado en acero inoxidable
- Diámetro mínimo de 12 cm</v>
          </cell>
          <cell r="D246" t="str">
            <v>Unidad</v>
          </cell>
          <cell r="E246">
            <v>0</v>
          </cell>
          <cell r="F246">
            <v>0</v>
          </cell>
          <cell r="G246">
            <v>0</v>
          </cell>
        </row>
        <row r="247">
          <cell r="A247">
            <v>229</v>
          </cell>
          <cell r="B247" t="str">
            <v xml:space="preserve">Cuchillo de cocina </v>
          </cell>
          <cell r="C247" t="str">
            <v>- Hoja elaborada en acero inoxidable de mínimo 20 cm de largo y 2 cm de ancho.
- Mango liso elaborado en polipropileno negro</v>
          </cell>
          <cell r="D247" t="str">
            <v>Unidad</v>
          </cell>
          <cell r="E247">
            <v>0</v>
          </cell>
          <cell r="F247">
            <v>0</v>
          </cell>
          <cell r="G247">
            <v>0</v>
          </cell>
        </row>
        <row r="248">
          <cell r="A248">
            <v>230</v>
          </cell>
          <cell r="B248" t="str">
            <v>Tijeras de cocina</v>
          </cell>
          <cell r="C248" t="str">
            <v>- Hojas elaborada en acero inoxidable de mínimo 20 cm de largo
- Mango de plástico liso</v>
          </cell>
          <cell r="D248" t="str">
            <v>Unidad</v>
          </cell>
          <cell r="E248">
            <v>0</v>
          </cell>
          <cell r="F248">
            <v>0</v>
          </cell>
          <cell r="G248">
            <v>0</v>
          </cell>
        </row>
        <row r="249">
          <cell r="A249">
            <v>231</v>
          </cell>
          <cell r="B249" t="str">
            <v xml:space="preserve">Jarra </v>
          </cell>
          <cell r="C249" t="str">
            <v>- Elaborada en vidrio
- Capacidad mínima de 1,5 litros</v>
          </cell>
          <cell r="D249" t="str">
            <v>Unidad</v>
          </cell>
          <cell r="E249">
            <v>0</v>
          </cell>
          <cell r="F249">
            <v>0</v>
          </cell>
          <cell r="G249">
            <v>0</v>
          </cell>
        </row>
        <row r="250">
          <cell r="A250">
            <v>232</v>
          </cell>
          <cell r="B250" t="str">
            <v>Servilleta</v>
          </cell>
          <cell r="C250" t="str">
            <v>- Elaborada en tela
- Color blanco
- Dimensiones mínimas de 40 cm de largo y 40 cm de ancho.</v>
          </cell>
          <cell r="D250" t="str">
            <v>Unidad</v>
          </cell>
          <cell r="E250">
            <v>0</v>
          </cell>
          <cell r="F250">
            <v>0</v>
          </cell>
          <cell r="G250">
            <v>0</v>
          </cell>
        </row>
        <row r="251">
          <cell r="A251">
            <v>233</v>
          </cell>
          <cell r="B251" t="str">
            <v>Bandeja</v>
          </cell>
          <cell r="C251" t="str">
            <v>- Elaborada en acero inoxidable
- Diseño sencillo
- Dimensiones mínimas de 37 cm de largo por 28 cm de ancho</v>
          </cell>
          <cell r="D251" t="str">
            <v>Unidad</v>
          </cell>
          <cell r="E251">
            <v>0</v>
          </cell>
          <cell r="F251">
            <v>0</v>
          </cell>
          <cell r="G251">
            <v>0</v>
          </cell>
        </row>
        <row r="252">
          <cell r="A252">
            <v>234</v>
          </cell>
          <cell r="B252">
            <v>0</v>
          </cell>
          <cell r="C252" t="str">
            <v>- Elaborada en acero inoxidable
- Diseño sencillo
- Dimensiones mínimas de 50 cm de largo por 36 cm de ancho</v>
          </cell>
          <cell r="D252" t="str">
            <v>Unidad</v>
          </cell>
          <cell r="E252">
            <v>0</v>
          </cell>
          <cell r="F252">
            <v>0</v>
          </cell>
          <cell r="G252">
            <v>0</v>
          </cell>
        </row>
        <row r="253">
          <cell r="A253">
            <v>235</v>
          </cell>
          <cell r="B253">
            <v>0</v>
          </cell>
          <cell r="C253" t="str">
            <v>- Elaborada en plástico
- Superficie antideslizante
- Diseño sencillo
- Dimensiones mínimas de 37cm de largo por 28 cm de ancho
- Color blanco o beige</v>
          </cell>
          <cell r="D253" t="str">
            <v>Unidad</v>
          </cell>
          <cell r="E253">
            <v>0</v>
          </cell>
          <cell r="F253">
            <v>0</v>
          </cell>
          <cell r="G253">
            <v>0</v>
          </cell>
        </row>
        <row r="254">
          <cell r="A254">
            <v>236</v>
          </cell>
          <cell r="B254">
            <v>0</v>
          </cell>
          <cell r="C254" t="str">
            <v>- Elaborada en plástico
- Superficie antideslizante
- Diseño sencillo
- Dimensiones mínimas de 50 cm de largo por 36 cm de ancho
- Color blanco o beige</v>
          </cell>
          <cell r="D254" t="str">
            <v>Unidad</v>
          </cell>
          <cell r="E254">
            <v>0</v>
          </cell>
          <cell r="F254">
            <v>0</v>
          </cell>
          <cell r="G254">
            <v>0</v>
          </cell>
        </row>
        <row r="255">
          <cell r="A255">
            <v>237</v>
          </cell>
          <cell r="B255" t="str">
            <v xml:space="preserve">Olleta </v>
          </cell>
          <cell r="C255" t="str">
            <v>- Elaborada en aluminio
- Capacidad mínima de 2 litros</v>
          </cell>
          <cell r="D255" t="str">
            <v>Unidad</v>
          </cell>
          <cell r="E255">
            <v>0</v>
          </cell>
          <cell r="F255">
            <v>0</v>
          </cell>
          <cell r="G255">
            <v>0</v>
          </cell>
        </row>
        <row r="256">
          <cell r="A256">
            <v>238</v>
          </cell>
          <cell r="B256" t="str">
            <v>Olla</v>
          </cell>
          <cell r="C256" t="str">
            <v>- Elaborada en aluminio
- Con tapa en aluminio 
- Capacidad mínima de 3 litros</v>
          </cell>
          <cell r="D256" t="str">
            <v>Unidad</v>
          </cell>
          <cell r="E256">
            <v>0</v>
          </cell>
          <cell r="F256">
            <v>0</v>
          </cell>
          <cell r="G256">
            <v>0</v>
          </cell>
        </row>
        <row r="257">
          <cell r="A257">
            <v>239</v>
          </cell>
          <cell r="B257">
            <v>0</v>
          </cell>
          <cell r="C257" t="str">
            <v>- Elaborada en aluminio
- Con tapa en aluminio 
- Capacidad mínima de 5 litros</v>
          </cell>
          <cell r="D257" t="str">
            <v>Unidad</v>
          </cell>
          <cell r="E257">
            <v>0</v>
          </cell>
          <cell r="F257">
            <v>0</v>
          </cell>
          <cell r="G257">
            <v>0</v>
          </cell>
        </row>
        <row r="258">
          <cell r="A258">
            <v>240</v>
          </cell>
          <cell r="B258">
            <v>0</v>
          </cell>
          <cell r="C258" t="str">
            <v>- Elaborada en aluminio
- Con tapa en aluminio 
- Capacidad mínima de 8 litros</v>
          </cell>
          <cell r="D258" t="str">
            <v>Unidad</v>
          </cell>
          <cell r="E258">
            <v>0</v>
          </cell>
          <cell r="F258">
            <v>0</v>
          </cell>
          <cell r="G258">
            <v>0</v>
          </cell>
        </row>
        <row r="259">
          <cell r="A259">
            <v>241</v>
          </cell>
          <cell r="B259" t="str">
            <v xml:space="preserve">Escurridor para platos </v>
          </cell>
          <cell r="C259" t="str">
            <v>- Elaborado en plástico
- Con rejilla, portacubiertos y bandeja plástica de goteo
- Dimensiones mínimas de 45cm de largo y 35cm de ancho</v>
          </cell>
          <cell r="D259" t="str">
            <v>Unidad</v>
          </cell>
          <cell r="E259">
            <v>0</v>
          </cell>
          <cell r="F259">
            <v>0</v>
          </cell>
          <cell r="G259">
            <v>0</v>
          </cell>
        </row>
        <row r="260">
          <cell r="A260">
            <v>242</v>
          </cell>
          <cell r="B260">
            <v>0</v>
          </cell>
          <cell r="C260" t="str">
            <v>- Rejilla elaborada en acero inoxidable
- Portacubiertos y bandeja de goteo plásticos
- Dimensiones mínimas de 45 cm de largo y 35cm de ancho</v>
          </cell>
          <cell r="D260" t="str">
            <v>Unidad</v>
          </cell>
          <cell r="E260">
            <v>0</v>
          </cell>
          <cell r="F260">
            <v>0</v>
          </cell>
          <cell r="G260">
            <v>0</v>
          </cell>
        </row>
        <row r="261">
          <cell r="A261">
            <v>243</v>
          </cell>
          <cell r="B261" t="str">
            <v xml:space="preserve">Soporte para Botellón de agua </v>
          </cell>
          <cell r="C261" t="str">
            <v>- Metálico
- Plegable</v>
          </cell>
          <cell r="D261" t="str">
            <v>Unidad</v>
          </cell>
          <cell r="E261">
            <v>0</v>
          </cell>
          <cell r="F261">
            <v>0</v>
          </cell>
          <cell r="G261">
            <v>0</v>
          </cell>
        </row>
        <row r="262">
          <cell r="A262">
            <v>244</v>
          </cell>
          <cell r="B262" t="str">
            <v>Carro exprimidor de trapero</v>
          </cell>
          <cell r="C262" t="str">
            <v>- Elaborado en plástico
- Capacidad mínima de 24 litros
- Con cuatro ruedas y manija de escurridor
- Cuerpo de color amarillo</v>
          </cell>
          <cell r="D262" t="str">
            <v xml:space="preserve">Unidad </v>
          </cell>
          <cell r="E262">
            <v>0</v>
          </cell>
          <cell r="F262">
            <v>0</v>
          </cell>
          <cell r="G262">
            <v>0</v>
          </cell>
        </row>
        <row r="263">
          <cell r="A263">
            <v>245</v>
          </cell>
          <cell r="B263">
            <v>0</v>
          </cell>
          <cell r="C263" t="str">
            <v>- Elaborado en plástico
- Capacidad mínima de 24 litros
- Con cuatro ruedas y manija de escurridor
- Cuerpo de color azul</v>
          </cell>
          <cell r="D263" t="str">
            <v xml:space="preserve">Unidad </v>
          </cell>
          <cell r="E263">
            <v>0</v>
          </cell>
          <cell r="F263">
            <v>0</v>
          </cell>
          <cell r="G263">
            <v>0</v>
          </cell>
        </row>
        <row r="264">
          <cell r="A264">
            <v>246</v>
          </cell>
          <cell r="B264">
            <v>0</v>
          </cell>
          <cell r="C264" t="str">
            <v>- Elaborado en plástico
- Capacidad mínima de 24 litros
- Con cuatro ruedas y manija de escurridor
- Cuerpo de color rojo</v>
          </cell>
          <cell r="D264" t="str">
            <v xml:space="preserve">Unidad </v>
          </cell>
          <cell r="E264">
            <v>0</v>
          </cell>
          <cell r="F264">
            <v>0</v>
          </cell>
          <cell r="G264">
            <v>0</v>
          </cell>
        </row>
        <row r="265">
          <cell r="A265">
            <v>247</v>
          </cell>
          <cell r="B265">
            <v>0</v>
          </cell>
          <cell r="C265" t="str">
            <v>- Elaborado en plástico
- Capacidad mínima de 35 litros
- Con cuatro ruedas y manija de escurridor
- Cuerpo de color amarillo</v>
          </cell>
          <cell r="D265" t="str">
            <v xml:space="preserve">Unidad </v>
          </cell>
          <cell r="E265">
            <v>0</v>
          </cell>
          <cell r="F265">
            <v>0</v>
          </cell>
          <cell r="G265">
            <v>0</v>
          </cell>
        </row>
        <row r="266">
          <cell r="A266">
            <v>248</v>
          </cell>
          <cell r="B266">
            <v>0</v>
          </cell>
          <cell r="C266" t="str">
            <v>- Elaborado en plástico
- Capacidad mínima de 35 litros
- Con cuatro ruedas y manija de escurridor
- Cuerpo de color azul</v>
          </cell>
          <cell r="D266" t="str">
            <v xml:space="preserve">Unidad </v>
          </cell>
          <cell r="E266">
            <v>0</v>
          </cell>
          <cell r="F266">
            <v>0</v>
          </cell>
          <cell r="G266">
            <v>0</v>
          </cell>
        </row>
        <row r="267">
          <cell r="A267">
            <v>249</v>
          </cell>
          <cell r="B267">
            <v>0</v>
          </cell>
          <cell r="C267" t="str">
            <v>- Elaborado en plástico
- Capacidad mínima de 35 litros
- Con cuatro ruedas y manija de escurridor
- Cuerpo de color rojo</v>
          </cell>
          <cell r="D267" t="str">
            <v xml:space="preserve">Unidad </v>
          </cell>
          <cell r="E267">
            <v>0</v>
          </cell>
          <cell r="F267">
            <v>0</v>
          </cell>
          <cell r="G267">
            <v>0</v>
          </cell>
        </row>
        <row r="268">
          <cell r="A268">
            <v>250</v>
          </cell>
          <cell r="B268" t="str">
            <v xml:space="preserve">Carros para limpieza </v>
          </cell>
          <cell r="C268" t="str">
            <v>- Tamaño mínimo de 80 cm de largo por 27 cm de ancho por 65 cm de alto
- Mínimo dos bandejas de servicio
- Con cuatro ruedas. 
- Ruedas delanteras con ángulo de giro de 360 grados</v>
          </cell>
          <cell r="D268" t="str">
            <v xml:space="preserve">Unidad </v>
          </cell>
          <cell r="E268">
            <v>0</v>
          </cell>
          <cell r="F268">
            <v>0</v>
          </cell>
          <cell r="G268">
            <v>0</v>
          </cell>
        </row>
        <row r="269">
          <cell r="A269">
            <v>251</v>
          </cell>
          <cell r="B269" t="str">
            <v xml:space="preserve">Carro de bebidas </v>
          </cell>
          <cell r="C269" t="str">
            <v>- Elaborado en acero inoxidable
- Mínimo dos estantes para distribución de bebidas
- Tamaño mínimo de 80 cm de largo por 50 cm de ancho por 90 cm de alto</v>
          </cell>
          <cell r="D269" t="str">
            <v>Unidad</v>
          </cell>
          <cell r="E269">
            <v>0</v>
          </cell>
          <cell r="F269">
            <v>0</v>
          </cell>
          <cell r="G269">
            <v>0</v>
          </cell>
        </row>
        <row r="270">
          <cell r="A270">
            <v>252</v>
          </cell>
          <cell r="B270" t="str">
            <v>Escalera</v>
          </cell>
          <cell r="C270" t="str">
            <v>- Cuerpo plástico
- Altura mínima de mínimo dos pasos.</v>
          </cell>
          <cell r="D270" t="str">
            <v xml:space="preserve">Unidad </v>
          </cell>
          <cell r="E270">
            <v>0</v>
          </cell>
          <cell r="F270">
            <v>0</v>
          </cell>
          <cell r="G270">
            <v>0</v>
          </cell>
        </row>
        <row r="271">
          <cell r="A271">
            <v>253</v>
          </cell>
          <cell r="B271">
            <v>0</v>
          </cell>
          <cell r="C271" t="str">
            <v>- Cuerpo metálico
- Altura mínima de  mínimo dos pasos.</v>
          </cell>
          <cell r="D271" t="str">
            <v>Unidad</v>
          </cell>
          <cell r="E271">
            <v>0</v>
          </cell>
          <cell r="F271">
            <v>0</v>
          </cell>
          <cell r="G271">
            <v>0</v>
          </cell>
        </row>
        <row r="272">
          <cell r="A272">
            <v>254</v>
          </cell>
          <cell r="B272">
            <v>0</v>
          </cell>
          <cell r="C272" t="str">
            <v>- Cuerpo metálico
- Altura mínima de mínimo cuatro pasos.</v>
          </cell>
          <cell r="D272" t="str">
            <v>Unidad</v>
          </cell>
          <cell r="E272">
            <v>0</v>
          </cell>
          <cell r="F272">
            <v>0</v>
          </cell>
          <cell r="G272">
            <v>0</v>
          </cell>
        </row>
        <row r="273">
          <cell r="A273">
            <v>255</v>
          </cell>
          <cell r="B273">
            <v>0</v>
          </cell>
          <cell r="C273" t="str">
            <v>- Cuerpo metálico
- Altura mínima de mínimo seis pasos.</v>
          </cell>
          <cell r="D273" t="str">
            <v>Unidad</v>
          </cell>
          <cell r="E273">
            <v>0</v>
          </cell>
          <cell r="F273">
            <v>0</v>
          </cell>
          <cell r="G273">
            <v>0</v>
          </cell>
        </row>
        <row r="274">
          <cell r="A274">
            <v>256</v>
          </cell>
          <cell r="B274" t="str">
            <v>Mangueras</v>
          </cell>
          <cell r="C274" t="str">
            <v>- Longitud mínima de 10 metros
- Elaborada en PVC
- Con terminales roscadas en ambos extremos</v>
          </cell>
          <cell r="D274" t="str">
            <v>Unidad</v>
          </cell>
          <cell r="E274">
            <v>0</v>
          </cell>
          <cell r="F274">
            <v>0</v>
          </cell>
          <cell r="G274">
            <v>0</v>
          </cell>
        </row>
        <row r="275">
          <cell r="A275">
            <v>257</v>
          </cell>
          <cell r="B275">
            <v>0</v>
          </cell>
          <cell r="C275" t="str">
            <v>- Longitud mínima de 30 metros
- Elaborada en PVC
- Con terminales roscadas en ambos extremos</v>
          </cell>
          <cell r="D275" t="str">
            <v>Unidad</v>
          </cell>
          <cell r="E275">
            <v>0</v>
          </cell>
          <cell r="F275">
            <v>0</v>
          </cell>
          <cell r="G275">
            <v>0</v>
          </cell>
        </row>
        <row r="276">
          <cell r="A276">
            <v>258</v>
          </cell>
          <cell r="B276">
            <v>0</v>
          </cell>
          <cell r="C276" t="str">
            <v>- Longitud mínima de 60 metros
- Elaborada en PVC
- Con terminales roscadas en ambos extremos</v>
          </cell>
          <cell r="D276" t="str">
            <v>Unidad</v>
          </cell>
          <cell r="E276">
            <v>0</v>
          </cell>
          <cell r="F276">
            <v>0</v>
          </cell>
          <cell r="G276">
            <v>0</v>
          </cell>
        </row>
        <row r="277">
          <cell r="A277">
            <v>259</v>
          </cell>
          <cell r="B277" t="str">
            <v>Contenedor de basura</v>
          </cell>
          <cell r="C277" t="str">
            <v xml:space="preserve">- Elaborado en plástico
- Con tapa
- Capacidad mínima de 20 litros
- Color azul
- Impresión de la palabra "Plásticos" en la cara delantera del contenedor </v>
          </cell>
          <cell r="D277" t="str">
            <v xml:space="preserve">Unidad </v>
          </cell>
          <cell r="E277">
            <v>0</v>
          </cell>
          <cell r="F277">
            <v>0</v>
          </cell>
          <cell r="G277">
            <v>0</v>
          </cell>
        </row>
        <row r="278">
          <cell r="A278">
            <v>260</v>
          </cell>
          <cell r="B278">
            <v>0</v>
          </cell>
          <cell r="C278" t="str">
            <v xml:space="preserve">- Elaborado en plástico
- Con tapa
- Capacidad mínima de 20 litros
- Color gris
- Impresión de las palabras "Papel y cartón" en la cara delantera del contenedor </v>
          </cell>
          <cell r="D278" t="str">
            <v xml:space="preserve">Unidad </v>
          </cell>
          <cell r="E278">
            <v>0</v>
          </cell>
          <cell r="F278">
            <v>0</v>
          </cell>
          <cell r="G278">
            <v>0</v>
          </cell>
        </row>
        <row r="279">
          <cell r="A279">
            <v>261</v>
          </cell>
          <cell r="B279">
            <v>0</v>
          </cell>
          <cell r="C279" t="str">
            <v xml:space="preserve">- Elaborado en plástico
- Con tapa
- Capacidad mínima de 20 litros
- Color verde
- Impresión de las palabras  "No reciclables" u "Orgánicos" u "Ordinarios" en la cara delantera del contenedor </v>
          </cell>
          <cell r="D279" t="str">
            <v xml:space="preserve">Unidad </v>
          </cell>
          <cell r="E279">
            <v>0</v>
          </cell>
          <cell r="F279">
            <v>0</v>
          </cell>
          <cell r="G279">
            <v>0</v>
          </cell>
        </row>
        <row r="280">
          <cell r="A280">
            <v>262</v>
          </cell>
          <cell r="B280">
            <v>0</v>
          </cell>
          <cell r="C280" t="str">
            <v xml:space="preserve">- Elaborado en plástico
- Con tapa
- Capacidad mínima de 20 litros
- Color rojo
- Impresión de las palabras "Riesgo biológico" o "Residuos peligrosos" en la cara delantera del contenedor </v>
          </cell>
          <cell r="D280" t="str">
            <v xml:space="preserve">Unidad </v>
          </cell>
          <cell r="E280">
            <v>0</v>
          </cell>
          <cell r="F280">
            <v>0</v>
          </cell>
          <cell r="G280">
            <v>0</v>
          </cell>
        </row>
        <row r="281">
          <cell r="A281">
            <v>263</v>
          </cell>
          <cell r="B281">
            <v>0</v>
          </cell>
          <cell r="C281" t="str">
            <v xml:space="preserve">- Elaborado en plástico
- Con tapa
- Capacidad mínima de 50 litros
- Color azul
- Impresión de la palabra "Plásticos" en la cara delantera del contenedor </v>
          </cell>
          <cell r="D281" t="str">
            <v xml:space="preserve">Unidad </v>
          </cell>
          <cell r="E281">
            <v>0</v>
          </cell>
          <cell r="F281">
            <v>0</v>
          </cell>
          <cell r="G281">
            <v>0</v>
          </cell>
        </row>
        <row r="282">
          <cell r="A282">
            <v>264</v>
          </cell>
          <cell r="B282">
            <v>0</v>
          </cell>
          <cell r="C282" t="str">
            <v xml:space="preserve">- Elaborado en plástico
- Con tapa
- Capacidad mínima de 50 litros
- Color gris
- Impresión de las palabras "Papel y cartón" en la cara delantera del contenedor </v>
          </cell>
          <cell r="D282" t="str">
            <v xml:space="preserve">Unidad </v>
          </cell>
          <cell r="E282">
            <v>0</v>
          </cell>
          <cell r="F282">
            <v>0</v>
          </cell>
          <cell r="G282">
            <v>0</v>
          </cell>
        </row>
        <row r="283">
          <cell r="A283">
            <v>265</v>
          </cell>
          <cell r="B283">
            <v>0</v>
          </cell>
          <cell r="C283" t="str">
            <v xml:space="preserve">- Elaborado en plástico
- Con tapa
- Capacidad mínima de 50 litros
- Color verde
- Impresión de las palabras  "No reciclables" u "Orgánicos" u "Ordinarios" en la cara delantera del contenedor </v>
          </cell>
          <cell r="D283" t="str">
            <v xml:space="preserve">Unidad </v>
          </cell>
          <cell r="E283">
            <v>0</v>
          </cell>
          <cell r="F283">
            <v>0</v>
          </cell>
          <cell r="G283">
            <v>0</v>
          </cell>
        </row>
        <row r="284">
          <cell r="A284">
            <v>266</v>
          </cell>
          <cell r="B284">
            <v>0</v>
          </cell>
          <cell r="C284" t="str">
            <v xml:space="preserve">- Elaborado en plástico
- Con tapa
- Capacidad mínima de 50 litros
- Color rojo
- Impresión de las palabras "Riesgo biológico" o "Residuos peligrosos" en la cara delantera del contenedor </v>
          </cell>
          <cell r="D284" t="str">
            <v xml:space="preserve">Unidad </v>
          </cell>
          <cell r="E284">
            <v>0</v>
          </cell>
          <cell r="F284">
            <v>0</v>
          </cell>
          <cell r="G284">
            <v>0</v>
          </cell>
        </row>
        <row r="285">
          <cell r="A285">
            <v>267</v>
          </cell>
          <cell r="B285">
            <v>0</v>
          </cell>
          <cell r="C285" t="str">
            <v xml:space="preserve">- Elaborado en plástico
- Con tapa
- Capacidad mínima de 120 litros
- Color azul
- Impresión de la palabra "Plásticos" en la cara delantera del contenedor </v>
          </cell>
          <cell r="D285" t="str">
            <v xml:space="preserve">Unidad </v>
          </cell>
          <cell r="E285">
            <v>0</v>
          </cell>
          <cell r="F285">
            <v>0</v>
          </cell>
          <cell r="G285">
            <v>0</v>
          </cell>
        </row>
        <row r="286">
          <cell r="A286">
            <v>268</v>
          </cell>
          <cell r="B286">
            <v>0</v>
          </cell>
          <cell r="C286" t="str">
            <v xml:space="preserve">- Elaborado en plástico
- Con tapa
- Capacidad mínima de 120 litros
- Color gris
- Impresión de las palabras "Papel y cartón" en la cara delantera del contenedor </v>
          </cell>
          <cell r="D286" t="str">
            <v xml:space="preserve">Unidad </v>
          </cell>
          <cell r="E286">
            <v>0</v>
          </cell>
          <cell r="F286">
            <v>0</v>
          </cell>
          <cell r="G286">
            <v>0</v>
          </cell>
        </row>
        <row r="287">
          <cell r="A287">
            <v>269</v>
          </cell>
          <cell r="B287">
            <v>0</v>
          </cell>
          <cell r="C287" t="str">
            <v xml:space="preserve">- Elaborado en plástico
- Con tapa
- Capacidad mínima de 120 litros
- Color verde
- Impresión de las palabras "No reciclables" u "Orgánicos" u "Ordinarios" en la cara delantera del contenedor </v>
          </cell>
          <cell r="D287" t="str">
            <v xml:space="preserve">Unidad </v>
          </cell>
          <cell r="E287">
            <v>0</v>
          </cell>
          <cell r="F287">
            <v>0</v>
          </cell>
          <cell r="G287">
            <v>0</v>
          </cell>
        </row>
        <row r="288">
          <cell r="A288">
            <v>270</v>
          </cell>
          <cell r="B288">
            <v>0</v>
          </cell>
          <cell r="C288" t="str">
            <v xml:space="preserve">- Elaborado en plástico
- Con tapa
- Capacidad mínima de 120 litros
- Color rojo
- Impresión de las palabras "Riesgo biológico" o "Residuos peligrosos" en la cara delantera del contenedor </v>
          </cell>
          <cell r="D288" t="str">
            <v xml:space="preserve">Unidad </v>
          </cell>
          <cell r="E288">
            <v>0</v>
          </cell>
          <cell r="F288">
            <v>0</v>
          </cell>
          <cell r="G288">
            <v>0</v>
          </cell>
        </row>
        <row r="289">
          <cell r="A289">
            <v>271</v>
          </cell>
          <cell r="B289">
            <v>0</v>
          </cell>
          <cell r="C289" t="str">
            <v>- Elaborado en plástico
- Con tapa
- Capacidad mínima de 180 litros
- Color gris
- Con ruedas traseras macizas y manijas</v>
          </cell>
          <cell r="D289" t="str">
            <v xml:space="preserve">Unidad </v>
          </cell>
          <cell r="E289">
            <v>0</v>
          </cell>
          <cell r="F289">
            <v>0</v>
          </cell>
          <cell r="G289">
            <v>0</v>
          </cell>
        </row>
        <row r="290">
          <cell r="A290">
            <v>272</v>
          </cell>
          <cell r="B290">
            <v>0</v>
          </cell>
          <cell r="C290" t="str">
            <v>- Elaborado en plástico
- Con tapa
- Capacidad mínima de 240 litros
- Color gris
- Con ruedas traseras macizas y manijas</v>
          </cell>
          <cell r="D290" t="str">
            <v xml:space="preserve">Unidad </v>
          </cell>
          <cell r="E290">
            <v>0</v>
          </cell>
          <cell r="F290">
            <v>0</v>
          </cell>
          <cell r="G290">
            <v>0</v>
          </cell>
        </row>
        <row r="291">
          <cell r="A291">
            <v>273</v>
          </cell>
          <cell r="B291">
            <v>0</v>
          </cell>
          <cell r="C291" t="str">
            <v>- Elaborado en plástico
- Con tapa
- Capacidad mínima de 340 litros
- Color gris
- Con ruedas traseras macizas y manijas</v>
          </cell>
          <cell r="D291" t="str">
            <v xml:space="preserve">Unidad </v>
          </cell>
          <cell r="E291">
            <v>0</v>
          </cell>
          <cell r="F291">
            <v>0</v>
          </cell>
          <cell r="G291">
            <v>0</v>
          </cell>
        </row>
        <row r="292">
          <cell r="A292">
            <v>274</v>
          </cell>
          <cell r="B292">
            <v>0</v>
          </cell>
          <cell r="C292" t="str">
            <v>- Elaborado en plástico
- Con tapa
- Capacidad mínima de 760 litros
- Color gris
- Con ruedas traseras macizas y manijas</v>
          </cell>
          <cell r="D292" t="str">
            <v xml:space="preserve">Unidad </v>
          </cell>
          <cell r="E292">
            <v>0</v>
          </cell>
          <cell r="F292">
            <v>0</v>
          </cell>
          <cell r="G292">
            <v>0</v>
          </cell>
        </row>
        <row r="293">
          <cell r="A293">
            <v>275</v>
          </cell>
          <cell r="B293" t="str">
            <v>Punto Ecológico</v>
          </cell>
          <cell r="C293" t="str">
            <v>- Base metálica
- Mínimo tres contenedores así:
- Contenedor azul con tapa con palabra "Plásticos" en la cara frontal
- Contenedor verde con tapa con palabras "No reciclables" u "Orgánicos" u "Ordinarios" en la cara frontal
- Contenedor gris con tapa con palabras "Papel y cartón" en la cara frontal
- Capacidad mínima de 50 litros para cada contenedor
- Contenedores elaborados en plástico</v>
          </cell>
          <cell r="D293" t="str">
            <v>Unidad</v>
          </cell>
          <cell r="E293">
            <v>0</v>
          </cell>
          <cell r="F293">
            <v>0</v>
          </cell>
          <cell r="G293">
            <v>0</v>
          </cell>
        </row>
        <row r="294">
          <cell r="A294">
            <v>276</v>
          </cell>
          <cell r="B294">
            <v>0</v>
          </cell>
          <cell r="C294" t="str">
            <v>- Base metálica
- Mínimo tres contenedores así:
- Contenedor azul con tapa con palabra "Plásticos" en la cara frontal
- Contenedor verde con tapa con palabras "No reciclables" u "Orgánicos" u "Ordinarios" en la cara frontal
- Contenedor gris con tapa con palabras "Papel y cartón" en la cara frontal
- Capacidad mínima de 100 litros para cada contenedor
- Contenedores elaborados en plástico</v>
          </cell>
          <cell r="D294" t="str">
            <v>Unidad</v>
          </cell>
          <cell r="E294">
            <v>0</v>
          </cell>
          <cell r="F294">
            <v>0</v>
          </cell>
          <cell r="G294">
            <v>0</v>
          </cell>
        </row>
        <row r="295">
          <cell r="A295">
            <v>277</v>
          </cell>
          <cell r="B295" t="str">
            <v>Papelera</v>
          </cell>
          <cell r="C295" t="str">
            <v>- Cuerpo metálico
- Con mecanismo de pedal para abrir y cerrar tapa
- Con capacidad mínima de 10 litros
- Diseño para baño</v>
          </cell>
          <cell r="D295" t="str">
            <v xml:space="preserve">Unidad </v>
          </cell>
          <cell r="E295">
            <v>0</v>
          </cell>
          <cell r="F295">
            <v>0</v>
          </cell>
          <cell r="G295">
            <v>0</v>
          </cell>
        </row>
        <row r="296">
          <cell r="A296">
            <v>278</v>
          </cell>
          <cell r="B296">
            <v>0</v>
          </cell>
          <cell r="C296" t="str">
            <v>- Cuerpo metálico
- Con capacidad mínima de 10 litros
- Diseño para oficina</v>
          </cell>
          <cell r="D296" t="str">
            <v xml:space="preserve">Unidad </v>
          </cell>
          <cell r="E296">
            <v>0</v>
          </cell>
          <cell r="F296">
            <v>0</v>
          </cell>
          <cell r="G296">
            <v>0</v>
          </cell>
        </row>
        <row r="297">
          <cell r="A297">
            <v>279</v>
          </cell>
          <cell r="B297">
            <v>0</v>
          </cell>
          <cell r="C297" t="str">
            <v>- Cuerpo metálico enmallado sin tapa
- Con capacidad mínima de 10 litros
- Diseño para oficina</v>
          </cell>
          <cell r="D297" t="str">
            <v xml:space="preserve">Unidad </v>
          </cell>
          <cell r="E297">
            <v>0</v>
          </cell>
          <cell r="F297">
            <v>0</v>
          </cell>
          <cell r="G297">
            <v>0</v>
          </cell>
        </row>
        <row r="298">
          <cell r="A298">
            <v>280</v>
          </cell>
          <cell r="B298">
            <v>0</v>
          </cell>
          <cell r="C298" t="str">
            <v>- Cuerpo plástico
- Con mecanismo de pedal para abrir y cerrar tapa
- Con capacidad mínima de 10 litros
- Diseño para baño</v>
          </cell>
          <cell r="D298" t="str">
            <v xml:space="preserve">Unidad </v>
          </cell>
          <cell r="E298">
            <v>0</v>
          </cell>
          <cell r="F298">
            <v>0</v>
          </cell>
          <cell r="G298">
            <v>0</v>
          </cell>
        </row>
        <row r="299">
          <cell r="A299">
            <v>281</v>
          </cell>
          <cell r="B299">
            <v>0</v>
          </cell>
          <cell r="C299" t="str">
            <v>- Cuerpo plástico sin tapa
- Con capacidad mínima de 10 litros
- Diseño para baño</v>
          </cell>
          <cell r="D299" t="str">
            <v xml:space="preserve">Unidad </v>
          </cell>
          <cell r="E299">
            <v>0</v>
          </cell>
          <cell r="F299">
            <v>0</v>
          </cell>
          <cell r="G299">
            <v>0</v>
          </cell>
        </row>
        <row r="300">
          <cell r="A300">
            <v>282</v>
          </cell>
          <cell r="B300" t="str">
            <v>Señales peatonales de prevención y atención</v>
          </cell>
          <cell r="C300" t="str">
            <v>- Elaborado en plástico
- Tipo tijera, plegable 
- Tamaño mínimo de 25 cm de ancho por 60 cm de alto por 25 cm de largo.
- Impresión en las dos caras con las palabras "Cerrado" o "Área cerrada" o "No pasar".
- Color amarillo</v>
          </cell>
          <cell r="D300" t="str">
            <v xml:space="preserve">Unidad </v>
          </cell>
          <cell r="E300">
            <v>0</v>
          </cell>
          <cell r="F300">
            <v>0</v>
          </cell>
          <cell r="G300">
            <v>0</v>
          </cell>
        </row>
        <row r="301">
          <cell r="A301">
            <v>283</v>
          </cell>
          <cell r="B301">
            <v>0</v>
          </cell>
          <cell r="C301" t="str">
            <v>- Elaborado en plástico
- Tipo tijera, plegable
- Tamaño mínimo de 25 cm de ancho por 60 cm de alto por 25 cm de largo.
- Impresión en las dos caras con las palabras "Cuidado".
- Color amarillo</v>
          </cell>
          <cell r="D301" t="str">
            <v xml:space="preserve">Unidad </v>
          </cell>
          <cell r="E301">
            <v>0</v>
          </cell>
          <cell r="F301">
            <v>0</v>
          </cell>
          <cell r="G301">
            <v>0</v>
          </cell>
        </row>
        <row r="302">
          <cell r="A302">
            <v>284</v>
          </cell>
          <cell r="B302">
            <v>0</v>
          </cell>
          <cell r="C302" t="str">
            <v>- Elaborado en plástico
- Tipo tijera, plegable
- Tamaño mínimo de 25 cm de ancho por 60 cm de alto por 25 cm de largo.
- Impresión en las dos caras con las palabras "Piso mojado".
- Color amarillo</v>
          </cell>
          <cell r="D302" t="str">
            <v xml:space="preserve">Unidad </v>
          </cell>
          <cell r="E302">
            <v>0</v>
          </cell>
          <cell r="F302">
            <v>0</v>
          </cell>
          <cell r="G302">
            <v>0</v>
          </cell>
        </row>
        <row r="303">
          <cell r="A303">
            <v>285</v>
          </cell>
          <cell r="B303" t="str">
            <v xml:space="preserve">Dispensador para papel higiénico </v>
          </cell>
          <cell r="C303" t="str">
            <v xml:space="preserve">- Elaborado en plástico ABS blanco
- Para rollo de 250 metros y 400 metros
- Con visor para ver el estado del rollo
- Con cerradura y llave
- Incluye los elementos necesarios para realizar la instalación en pared
-Incluye el costo de instalación. </v>
          </cell>
          <cell r="D303" t="str">
            <v xml:space="preserve">Unidad </v>
          </cell>
          <cell r="E303">
            <v>0</v>
          </cell>
          <cell r="F303">
            <v>0</v>
          </cell>
          <cell r="G303">
            <v>0</v>
          </cell>
        </row>
        <row r="304">
          <cell r="A304">
            <v>286</v>
          </cell>
          <cell r="B304">
            <v>0</v>
          </cell>
          <cell r="C304" t="str">
            <v xml:space="preserve">- Elaborado en acero inoxidable
- Para rollo de 250 metros y 400 metros
- Con visor para ver el estado del rollo
- Con cerradura y llave
- Incluye los elementos necesarios para realizar la instalación en pared
-Incluye el costo de instalación. </v>
          </cell>
          <cell r="D304" t="str">
            <v xml:space="preserve">Unidad </v>
          </cell>
          <cell r="E304">
            <v>0</v>
          </cell>
          <cell r="F304">
            <v>0</v>
          </cell>
          <cell r="G304">
            <v>0</v>
          </cell>
        </row>
        <row r="305">
          <cell r="A305">
            <v>287</v>
          </cell>
          <cell r="B305" t="str">
            <v>Dispensador de toallas de manos</v>
          </cell>
          <cell r="C305" t="str">
            <v xml:space="preserve">- Elaborado en plástico ABS
- Para toallas de papel en rollo de 150 metros y 250 metros
- Con mecanismo accionador de palanca, perilla giratoria o para halar con la mano. 
- Con cuchilla serrada para cortar la toalla de manos
- Con cerradura y llave
- Incluye los elementos necesarios para realizar la instalación en pared
-Incluye el costo de instalación. </v>
          </cell>
          <cell r="D305" t="str">
            <v xml:space="preserve">Unidad </v>
          </cell>
          <cell r="E305">
            <v>0</v>
          </cell>
          <cell r="F305">
            <v>0</v>
          </cell>
          <cell r="G305">
            <v>0</v>
          </cell>
        </row>
        <row r="306">
          <cell r="A306">
            <v>288</v>
          </cell>
          <cell r="B306">
            <v>0</v>
          </cell>
          <cell r="C306" t="str">
            <v xml:space="preserve">- Elaborado en plástico ABS
- Para toallas de papel en rollo de 150 metros y 250 metros
- Con sensor para suministro de papel
- Con cuchilla serrada para cortar la toalla de manos
- Con cerradura y llave
- Incluye los elementos necesarios para realizar la instalación en pared
-Incluye el costo de instalación. </v>
          </cell>
          <cell r="D306" t="str">
            <v xml:space="preserve">Unidad </v>
          </cell>
          <cell r="E306">
            <v>0</v>
          </cell>
          <cell r="F306">
            <v>0</v>
          </cell>
          <cell r="G306">
            <v>0</v>
          </cell>
        </row>
        <row r="307">
          <cell r="A307">
            <v>289</v>
          </cell>
          <cell r="B307">
            <v>0</v>
          </cell>
          <cell r="C307" t="str">
            <v xml:space="preserve">- Elaborado en acero inoxidable
- Para toallas de papel en rollo de 150 metros y 250 metros
- Con mecanismo accionador de palanca, perilla giratoria y para halar con la mano.
- Con cuchilla serrada para cortar la toalla de manos
- Con cerradura y llave
- Incluye los elementos necesarios para realizar la instalación en pared
-Incluye el costo de instalación. </v>
          </cell>
          <cell r="D307" t="str">
            <v xml:space="preserve">Unidad </v>
          </cell>
          <cell r="E307">
            <v>0</v>
          </cell>
          <cell r="F307">
            <v>0</v>
          </cell>
          <cell r="G307">
            <v>0</v>
          </cell>
        </row>
        <row r="308">
          <cell r="A308">
            <v>290</v>
          </cell>
          <cell r="B308">
            <v>0</v>
          </cell>
          <cell r="C308" t="str">
            <v xml:space="preserve">- Elaborado en plástico ABS
- Para toallas de papel interdobladas con capacidad mínima de 300 toallas
- Con mecanismo para halar con la mano.
- Con cerradura y llave
- Incluye los elementos necesarios para realizar la instalación en pared
-Incluye el costo de instalación. </v>
          </cell>
          <cell r="D308" t="str">
            <v xml:space="preserve">Unidad </v>
          </cell>
          <cell r="E308">
            <v>0</v>
          </cell>
          <cell r="F308">
            <v>0</v>
          </cell>
          <cell r="G308">
            <v>0</v>
          </cell>
        </row>
        <row r="309">
          <cell r="A309">
            <v>291</v>
          </cell>
          <cell r="B309">
            <v>0</v>
          </cell>
          <cell r="C309" t="str">
            <v xml:space="preserve">- Elaborado en acero inoxidable
- Para toallas de papel interdobladas con capacidad mínima de 300 toallas
- Con mecanismo para halar con la mano.
- Con cerradura y llave
- Incluye los elementos necesarios para realizar la instalación en pared
-Incluye el costo de instalación. </v>
          </cell>
          <cell r="D309" t="str">
            <v xml:space="preserve">Unidad </v>
          </cell>
          <cell r="E309">
            <v>0</v>
          </cell>
          <cell r="F309">
            <v>0</v>
          </cell>
          <cell r="G309">
            <v>0</v>
          </cell>
        </row>
        <row r="310">
          <cell r="A310">
            <v>292</v>
          </cell>
          <cell r="B310" t="str">
            <v>Dispensador de jabón líquido</v>
          </cell>
          <cell r="C310" t="str">
            <v xml:space="preserve">- Elaborado en plástico ABS blanco
- Con válvula manual anticorrosiva.
- Uso habilitado para cualquier jabón líquido con capacidad mínima de 900 cc
- Con cerradura y llave
- Incluye los elementos necesarios para realizar la instalación en pared
-Incluye el costo de instalación. </v>
          </cell>
          <cell r="D310" t="str">
            <v xml:space="preserve">Unidad </v>
          </cell>
          <cell r="E310">
            <v>0</v>
          </cell>
          <cell r="F310">
            <v>0</v>
          </cell>
          <cell r="G310">
            <v>0</v>
          </cell>
        </row>
        <row r="311">
          <cell r="A311">
            <v>293</v>
          </cell>
          <cell r="B311">
            <v>0</v>
          </cell>
          <cell r="C311" t="str">
            <v xml:space="preserve">- Elaborado en plástico ABS blanco
- Con sensor para suministro de jabón
- Uso habilitado para cualquier jabón líquido con capacidad mínima de 900 cc
- Con cerradura y llave
- Incluye los elementos necesarios para realizar la instalación en pared
-Incluye el costo de instalación. </v>
          </cell>
          <cell r="D311" t="str">
            <v xml:space="preserve">Unidad </v>
          </cell>
          <cell r="E311">
            <v>0</v>
          </cell>
          <cell r="F311">
            <v>0</v>
          </cell>
          <cell r="G311">
            <v>0</v>
          </cell>
        </row>
        <row r="312">
          <cell r="A312">
            <v>294</v>
          </cell>
          <cell r="B312">
            <v>0</v>
          </cell>
          <cell r="C312" t="str">
            <v xml:space="preserve">- Elaborado en acero inoxidable
- Con válvula manual anticorrosiva.
- Uso habilitado para cualquier jabón líquido con capacidad mínima de 900 cc
- Con cerradura y llave
- Incluye los elementos necesarios para realizar la instalación en pared
-Incluye el costo de instalación. </v>
          </cell>
          <cell r="D312" t="str">
            <v xml:space="preserve">Unidad </v>
          </cell>
          <cell r="E312">
            <v>0</v>
          </cell>
          <cell r="F312">
            <v>0</v>
          </cell>
          <cell r="G312">
            <v>0</v>
          </cell>
        </row>
        <row r="313">
          <cell r="A313">
            <v>295</v>
          </cell>
          <cell r="B313">
            <v>0</v>
          </cell>
          <cell r="C313" t="str">
            <v xml:space="preserve">- Elaborado en acero inoxidable
- Con sensor para suministro de jabón
- Uso habilitado para cualquier jabón líquido con capacidad mínima de 900 cc
- Con cerradura y llave
- Incluye los elementos necesarios para realizar la instalación en pared
-Incluye el costo de instalación. </v>
          </cell>
          <cell r="D313" t="str">
            <v xml:space="preserve">Unidad </v>
          </cell>
          <cell r="E313">
            <v>0</v>
          </cell>
          <cell r="F313">
            <v>0</v>
          </cell>
          <cell r="G313">
            <v>0</v>
          </cell>
        </row>
        <row r="314">
          <cell r="A314">
            <v>296</v>
          </cell>
          <cell r="B314" t="str">
            <v>Dispensador para ambientador</v>
          </cell>
          <cell r="C314" t="str">
            <v xml:space="preserve">- Elaborado en plástico ABS blanco
- Con dispersión programable de líquido ambientador
- Capacidad mínima de 250 ml
- Incluye los elementos necesarios para realizar la instalación en pared
'- Incluye aerosol para recarga mensual
-Incluye el costo de instalación. </v>
          </cell>
          <cell r="D314" t="str">
            <v xml:space="preserve">Unidad </v>
          </cell>
          <cell r="E314">
            <v>0</v>
          </cell>
          <cell r="F314">
            <v>0</v>
          </cell>
          <cell r="G314">
            <v>0</v>
          </cell>
        </row>
        <row r="315">
          <cell r="A315">
            <v>297</v>
          </cell>
          <cell r="B315" t="str">
            <v>Dispensador goteo por gravedad y recarga</v>
          </cell>
          <cell r="C315" t="str">
            <v xml:space="preserve">- Elaborado en PVC blanco
- Goteo programable para desodorizar sanitarios y orinales
- Incluye manguera plástica de goteo
- Incluye los elementos necesarios para realizar la instalación en pared
'- Incluye líquido para recarga mensual con agentes tensoactivos con efecto limpiador y germicida
-Incluye el costo de instalación. </v>
          </cell>
          <cell r="D315" t="str">
            <v xml:space="preserve">Unidad </v>
          </cell>
          <cell r="E315">
            <v>0</v>
          </cell>
          <cell r="F315">
            <v>0</v>
          </cell>
          <cell r="G315">
            <v>0</v>
          </cell>
        </row>
        <row r="316">
          <cell r="A316">
            <v>298</v>
          </cell>
          <cell r="B316" t="str">
            <v xml:space="preserve">Dispensador de agua </v>
          </cell>
          <cell r="C316" t="str">
            <v xml:space="preserve">- Dispensador de agua fría y caliente
- Sistema de filtración multinivel
- Conexión directa a red de acueducto
- Uso de gas refrigerante seguro para la capa de ozono
- Capacidad entre 200 y 250 litros
-Incluye el costo de instalación.
-Incluye el costo de instalación.  </v>
          </cell>
          <cell r="D316" t="str">
            <v>Unidad</v>
          </cell>
          <cell r="E316">
            <v>0</v>
          </cell>
          <cell r="F316">
            <v>0</v>
          </cell>
          <cell r="G316">
            <v>0</v>
          </cell>
        </row>
        <row r="317">
          <cell r="A317">
            <v>299</v>
          </cell>
          <cell r="B317" t="str">
            <v>Greca para tintos</v>
          </cell>
          <cell r="C317" t="str">
            <v>- Eléctrica de 110 v
- Cuerpo elaborada en lámina de acero inoxidable de calibre 24 como mínimo
- Resistencias elaboradas en acero inoxidable
- Terminales elaboradas en cobre remplazables con soldadura
- Mínimo dos servicios 
- Con su respectivo filtro y aro
- Con capacidad para 30 tintos
- Libre de soldadura de plomo</v>
          </cell>
          <cell r="D317" t="str">
            <v>Unidad</v>
          </cell>
          <cell r="E317">
            <v>0</v>
          </cell>
          <cell r="F317">
            <v>0</v>
          </cell>
          <cell r="G317">
            <v>0</v>
          </cell>
        </row>
        <row r="318">
          <cell r="A318">
            <v>300</v>
          </cell>
          <cell r="B318">
            <v>0</v>
          </cell>
          <cell r="C318" t="str">
            <v>- Eléctrica de 110 v
- Cuerpo elaborada en lámina de acero inoxidable de calibre 24 como mínimo, grado alimento
- Resistencias elaboradas en acero inoxidable
- Terminales elaboradas en cobre remplazables sin soldadura
- Mínimo 2 servicios 
- Con su respectivo filtro y aro
- Con capacidad para 60 tintos
- Libre de soldadura de plomo</v>
          </cell>
          <cell r="D318" t="str">
            <v>Unidad</v>
          </cell>
          <cell r="E318">
            <v>1</v>
          </cell>
          <cell r="F318">
            <v>20833.333333333332</v>
          </cell>
          <cell r="G318">
            <v>20833.333333333332</v>
          </cell>
        </row>
        <row r="319">
          <cell r="A319">
            <v>301</v>
          </cell>
          <cell r="B319">
            <v>0</v>
          </cell>
          <cell r="C319" t="str">
            <v>- Eléctrica de 110 v
- Cuerpo elaborada en lámina de acero inoxidable de calibre 24 como mínimo, grado alimento
- Resistencias elaboradas en acero inoxidable
- Terminales elaboradas en cobre remplazables sin soldadura
- Mínimo dos servicios
- Con su respectivo filtro y aro
- Con capacidad para 120 tintos
- Libre de soldadura de plomo</v>
          </cell>
          <cell r="D319" t="str">
            <v>Unidad</v>
          </cell>
          <cell r="E319">
            <v>3</v>
          </cell>
          <cell r="F319">
            <v>23706.916666666668</v>
          </cell>
          <cell r="G319">
            <v>71120.75</v>
          </cell>
        </row>
        <row r="320">
          <cell r="A320">
            <v>302</v>
          </cell>
          <cell r="B320" t="str">
            <v>Horno microondas</v>
          </cell>
          <cell r="C320" t="str">
            <v>- Potencia mínima de 900 w
- Tamaño mínimo de 40 cm de ancho por 25 cm de alto por 35 cm de profundidad.
- Con grill dorador.
- Con bandera giratoria de cristal templado
- Con programas automáticos</v>
          </cell>
          <cell r="D320" t="str">
            <v>Unidad</v>
          </cell>
          <cell r="E320">
            <v>0</v>
          </cell>
          <cell r="F320">
            <v>0</v>
          </cell>
          <cell r="G320">
            <v>0</v>
          </cell>
        </row>
        <row r="321">
          <cell r="A321">
            <v>303</v>
          </cell>
          <cell r="B321" t="str">
            <v>Estufa</v>
          </cell>
          <cell r="C321" t="str">
            <v>- De un puesto
- Lámina inoxidable
- Eléctrica
- Con perilla para graduar mínimo 3 niveles de calor</v>
          </cell>
          <cell r="D321" t="str">
            <v>Unidad</v>
          </cell>
          <cell r="E321">
            <v>0</v>
          </cell>
          <cell r="F321">
            <v>0</v>
          </cell>
          <cell r="G321">
            <v>0</v>
          </cell>
        </row>
        <row r="322">
          <cell r="A322">
            <v>304</v>
          </cell>
          <cell r="B322">
            <v>0</v>
          </cell>
          <cell r="C322" t="str">
            <v>- De un puesto
- Lámina inoxidable
- A gas
- Con perilla y quemador para graduar la llama
- Con parrilla</v>
          </cell>
          <cell r="D322" t="str">
            <v>Unidad</v>
          </cell>
          <cell r="E322">
            <v>0</v>
          </cell>
          <cell r="F322">
            <v>0</v>
          </cell>
          <cell r="G322">
            <v>0</v>
          </cell>
        </row>
        <row r="323">
          <cell r="A323">
            <v>305</v>
          </cell>
          <cell r="B323" t="str">
            <v xml:space="preserve">Extensión eléctrica </v>
          </cell>
          <cell r="C323" t="str">
            <v>- De mínimo 15 metros de longitud
- Recubierta en plástico PVC</v>
          </cell>
          <cell r="D323" t="str">
            <v>Unidad</v>
          </cell>
          <cell r="E323">
            <v>0</v>
          </cell>
          <cell r="F323">
            <v>0</v>
          </cell>
          <cell r="G323">
            <v>0</v>
          </cell>
        </row>
        <row r="324">
          <cell r="A324">
            <v>306</v>
          </cell>
          <cell r="B324">
            <v>0</v>
          </cell>
          <cell r="C324" t="str">
            <v>- De mínimo 30 metros de longitud
- Recubierta en plástico PVC</v>
          </cell>
          <cell r="D324" t="str">
            <v>Unidad</v>
          </cell>
          <cell r="E324">
            <v>0</v>
          </cell>
          <cell r="F324">
            <v>0</v>
          </cell>
          <cell r="G324">
            <v>0</v>
          </cell>
        </row>
        <row r="325">
          <cell r="A325">
            <v>307</v>
          </cell>
          <cell r="B325" t="str">
            <v xml:space="preserve">Aspiradora </v>
          </cell>
          <cell r="C325" t="str">
            <v>- De uso industrial para aspirado en seco
- Motor con potencia entre 1200 w y 1400 w
- Capacidad entre 15 y 20 litros
- Cable de potencia con longitud mínima de 5m
- Accesorios mínimos: manguera puntera, 2 tubos para extensión, cepillos para tapizados</v>
          </cell>
          <cell r="D325" t="str">
            <v>Unidad</v>
          </cell>
          <cell r="E325">
            <v>0</v>
          </cell>
          <cell r="F325">
            <v>0</v>
          </cell>
          <cell r="G325">
            <v>0</v>
          </cell>
        </row>
        <row r="326">
          <cell r="A326">
            <v>308</v>
          </cell>
          <cell r="B326">
            <v>0</v>
          </cell>
          <cell r="C326" t="str">
            <v>- De uso industrial para aspirado en seco y húmedo
- Motor con potencia 1200 w y 1400 w
- Capacidad entre 15 y 20 litros
- Cable de potencia con longitud mínima de 5m
- Accesorios mínimos: manguera puntera, 2 tubos para extensión, cepillos para tapizados</v>
          </cell>
          <cell r="D326" t="str">
            <v>Unidad</v>
          </cell>
          <cell r="E326">
            <v>0</v>
          </cell>
          <cell r="F326">
            <v>0</v>
          </cell>
          <cell r="G326">
            <v>0</v>
          </cell>
        </row>
        <row r="327">
          <cell r="A327">
            <v>309</v>
          </cell>
          <cell r="B327">
            <v>0</v>
          </cell>
          <cell r="C327" t="str">
            <v>- De uso industrial para aspirado en seco y húmedo
- Motor con potencia entre 1200 w y 1400 w
- Capacidad entre 45 y 55 litros
- Cable de potencia con longitud mínima de 5m
- Accesorios mínimos: manguera puntera, 2 tubos para extensión, cepillos para tapizados</v>
          </cell>
          <cell r="D327" t="str">
            <v>Unidad</v>
          </cell>
          <cell r="E327">
            <v>0</v>
          </cell>
          <cell r="F327">
            <v>0</v>
          </cell>
          <cell r="G327">
            <v>0</v>
          </cell>
        </row>
        <row r="328">
          <cell r="A328">
            <v>310</v>
          </cell>
          <cell r="B328">
            <v>0</v>
          </cell>
          <cell r="C328" t="str">
            <v>- De uso industrial para aspirado en seco y húmedo
- Dos motores, cada uno con una potencia entre 1200 w y 1400 w
- Capacidad entre 45 y 55 litros
- Cable de potencia con longitud mínima de 5m
- Accesorios mínimos: manguera puntera, 2 tubos para extensión, cepillos para tapizados</v>
          </cell>
          <cell r="D328" t="str">
            <v>Unidad</v>
          </cell>
          <cell r="E328">
            <v>0</v>
          </cell>
          <cell r="F328">
            <v>0</v>
          </cell>
          <cell r="G328">
            <v>0</v>
          </cell>
        </row>
        <row r="329">
          <cell r="A329">
            <v>311</v>
          </cell>
          <cell r="B329" t="str">
            <v xml:space="preserve">Brilladora y lavadora de pisos </v>
          </cell>
          <cell r="C329" t="str">
            <v>- De uso industrial
- Motores con potencia mínima de 1,5 hp y velocidad mínima de 175 rpm. 
- Con manijas dobles
- Con tanque.
- Con interruptor de apagado de seguridad
- Diámetro mínimo de 16"
- Cable de potencia con longitud mínima de 8m
- Accesorios mínimos:portapad, cepillo duro.</v>
          </cell>
          <cell r="D329" t="str">
            <v>Unidad</v>
          </cell>
          <cell r="E329">
            <v>0</v>
          </cell>
          <cell r="F329">
            <v>0</v>
          </cell>
          <cell r="G329">
            <v>0</v>
          </cell>
        </row>
        <row r="330">
          <cell r="A330">
            <v>312</v>
          </cell>
          <cell r="B330">
            <v>0</v>
          </cell>
          <cell r="C330" t="str">
            <v>- De uso industrial
- Motores con potencia mínima de 1,5 hp y velocidad mínima de 175 rpm. 
- Con manijas dobles
- Con tanque.
- Con interruptor de apagado de seguridad
- Diámetro mínimo de 18"
- Cable de potencia con longitud mínima de 8m
- Accesorios mínimos:portapad, cepillo duro.</v>
          </cell>
          <cell r="D330" t="str">
            <v>Unidad</v>
          </cell>
          <cell r="E330">
            <v>0</v>
          </cell>
          <cell r="F330">
            <v>0</v>
          </cell>
          <cell r="G330">
            <v>0</v>
          </cell>
        </row>
        <row r="331">
          <cell r="A331">
            <v>313</v>
          </cell>
          <cell r="B331" t="str">
            <v>Brilladora de alta revolución</v>
          </cell>
          <cell r="C331" t="str">
            <v>- De uso industrial
- Motores con potencia mínima de 1,5 hp y velocidad mínima de 1600 rpm. 
- Con manijas dobles
- Con interruptor de apagado de seguridad
- Diámetro mínimo de 18"
- Cable de potencia con longitud mínima de 8m
- Accesorios mínimos:portapad, cepillo duro, pad blanco o rojo y pad café o negro</v>
          </cell>
          <cell r="D331" t="str">
            <v>Unidad</v>
          </cell>
          <cell r="E331">
            <v>0</v>
          </cell>
          <cell r="F331">
            <v>0</v>
          </cell>
          <cell r="G331">
            <v>0</v>
          </cell>
        </row>
        <row r="332">
          <cell r="A332">
            <v>314</v>
          </cell>
          <cell r="B332" t="str">
            <v>Lavadora de alfombras y tapetes</v>
          </cell>
          <cell r="C332" t="str">
            <v>- Motor con potencia de mínimo 1100 w y velocidad mínima de 175 revoluciones por minuto. 
- Capacidad mínima de 5 litros
- Cable de potencia con longitud mínima de 8m</v>
          </cell>
          <cell r="D332" t="str">
            <v>Unidad</v>
          </cell>
          <cell r="E332">
            <v>0</v>
          </cell>
          <cell r="F332">
            <v>0</v>
          </cell>
          <cell r="G332">
            <v>0</v>
          </cell>
        </row>
        <row r="333">
          <cell r="A333">
            <v>315</v>
          </cell>
          <cell r="B333" t="str">
            <v>Extractora industrial para lavar alfombras</v>
          </cell>
          <cell r="C333" t="str">
            <v>- De inyección y extracción con dos motores, cada uno con una potencia entre 1200 w y 1400 w. 
- Capacidad entre 60 y 70 litros
- Cable de potencia con longitud mínima de 8m</v>
          </cell>
          <cell r="D333" t="str">
            <v>Unidad</v>
          </cell>
          <cell r="E333">
            <v>0</v>
          </cell>
          <cell r="F333">
            <v>0</v>
          </cell>
          <cell r="G333">
            <v>0</v>
          </cell>
        </row>
        <row r="334">
          <cell r="A334">
            <v>316</v>
          </cell>
          <cell r="B334" t="str">
            <v xml:space="preserve">Hidrolavadora </v>
          </cell>
          <cell r="C334" t="str">
            <v>- Motor eléctrico y potencia de mínimo 2.2 Kw - 1.450 RPM y entre 2.5 HP y 3.5 HP.
- Presión de salida de agua entre 1500 psi y 1900 psi.
- Tanque con capacidad mínima de 10 litros.
- Con ruedas</v>
          </cell>
          <cell r="D334" t="str">
            <v>Unidad</v>
          </cell>
          <cell r="E334">
            <v>0</v>
          </cell>
          <cell r="F334">
            <v>0</v>
          </cell>
          <cell r="G334">
            <v>0</v>
          </cell>
        </row>
        <row r="335">
          <cell r="A335">
            <v>317</v>
          </cell>
          <cell r="B335" t="str">
            <v>Sopladora de hojas</v>
          </cell>
          <cell r="C335" t="str">
            <v>- Potenciado por motor a gasolina o eléctrico inalámbrico
- Caudal mínimo de 380 cfm / 645m3/h
- Autonomía mínima de 30 minutos
- Intensidad máxima de sonido de 100dB</v>
          </cell>
          <cell r="D335" t="str">
            <v>Unidad</v>
          </cell>
          <cell r="E335">
            <v>0</v>
          </cell>
          <cell r="F335">
            <v>0</v>
          </cell>
          <cell r="G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</row>
        <row r="337">
          <cell r="A337" t="str">
            <v>Precio total elementos, equipos y maquinaria por mes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405645.25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</row>
        <row r="339">
          <cell r="A339" t="str">
            <v xml:space="preserve">TOTAL Mensual Bienes de Aseo y Cafetería 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7860095.3500000043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</row>
        <row r="343">
          <cell r="A343">
            <v>0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</row>
        <row r="344">
          <cell r="A344">
            <v>0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</row>
        <row r="359">
          <cell r="A359">
            <v>0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</row>
        <row r="364">
          <cell r="A364">
            <v>0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</row>
        <row r="368">
          <cell r="A368">
            <v>0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</row>
        <row r="369">
          <cell r="A369">
            <v>0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</row>
        <row r="372">
          <cell r="A372">
            <v>0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</row>
        <row r="379">
          <cell r="A379">
            <v>0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</row>
        <row r="391">
          <cell r="A391">
            <v>0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</row>
        <row r="396">
          <cell r="A396">
            <v>0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</row>
        <row r="398">
          <cell r="A398">
            <v>0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</row>
        <row r="404">
          <cell r="A404">
            <v>0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</row>
        <row r="407">
          <cell r="A407">
            <v>0</v>
          </cell>
          <cell r="B407">
            <v>0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</row>
        <row r="408">
          <cell r="A408">
            <v>0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</row>
        <row r="409">
          <cell r="A409">
            <v>0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</row>
        <row r="411">
          <cell r="A411">
            <v>0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</row>
        <row r="412">
          <cell r="A412">
            <v>0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</row>
        <row r="415">
          <cell r="A415">
            <v>0</v>
          </cell>
          <cell r="B415">
            <v>0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</row>
        <row r="421">
          <cell r="A421">
            <v>0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</row>
        <row r="422">
          <cell r="A422">
            <v>0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</row>
        <row r="450">
          <cell r="A450">
            <v>0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</row>
        <row r="459">
          <cell r="A459">
            <v>0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</row>
        <row r="465">
          <cell r="A465">
            <v>0</v>
          </cell>
          <cell r="B465">
            <v>0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</row>
        <row r="485">
          <cell r="A485">
            <v>0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</row>
        <row r="498">
          <cell r="A498">
            <v>0</v>
          </cell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</row>
        <row r="502">
          <cell r="A502">
            <v>0</v>
          </cell>
          <cell r="B502">
            <v>0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</row>
        <row r="505">
          <cell r="A505">
            <v>0</v>
          </cell>
          <cell r="B505">
            <v>0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</row>
        <row r="508">
          <cell r="A508">
            <v>0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</row>
        <row r="509">
          <cell r="A509">
            <v>0</v>
          </cell>
          <cell r="B509">
            <v>0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</row>
        <row r="514">
          <cell r="A514">
            <v>0</v>
          </cell>
          <cell r="B514">
            <v>0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</row>
        <row r="515">
          <cell r="A515">
            <v>0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</row>
        <row r="516">
          <cell r="A516">
            <v>0</v>
          </cell>
          <cell r="B516">
            <v>0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</row>
        <row r="517">
          <cell r="A517">
            <v>0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</row>
        <row r="526">
          <cell r="A526">
            <v>0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</row>
        <row r="527">
          <cell r="A527">
            <v>0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</row>
        <row r="528">
          <cell r="A528">
            <v>0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</row>
        <row r="529">
          <cell r="A529">
            <v>0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A532">
            <v>0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</row>
        <row r="533">
          <cell r="A533">
            <v>0</v>
          </cell>
          <cell r="B533">
            <v>0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</row>
        <row r="534">
          <cell r="A534">
            <v>0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</row>
        <row r="535">
          <cell r="A535">
            <v>0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</row>
        <row r="536">
          <cell r="A536">
            <v>0</v>
          </cell>
          <cell r="B536">
            <v>0</v>
          </cell>
          <cell r="C536">
            <v>0</v>
          </cell>
          <cell r="D536">
            <v>0</v>
          </cell>
          <cell r="E536">
            <v>0</v>
          </cell>
          <cell r="F536">
            <v>0</v>
          </cell>
          <cell r="G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>
            <v>0</v>
          </cell>
          <cell r="E537">
            <v>0</v>
          </cell>
          <cell r="F537">
            <v>0</v>
          </cell>
          <cell r="G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</row>
        <row r="539">
          <cell r="A539">
            <v>0</v>
          </cell>
          <cell r="B539">
            <v>0</v>
          </cell>
          <cell r="C539">
            <v>0</v>
          </cell>
          <cell r="D539">
            <v>0</v>
          </cell>
          <cell r="E539">
            <v>0</v>
          </cell>
          <cell r="F539">
            <v>0</v>
          </cell>
          <cell r="G539">
            <v>0</v>
          </cell>
        </row>
        <row r="540">
          <cell r="A540">
            <v>0</v>
          </cell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</row>
        <row r="541">
          <cell r="A541">
            <v>0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</row>
        <row r="542">
          <cell r="A542">
            <v>0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</row>
        <row r="545">
          <cell r="A545">
            <v>0</v>
          </cell>
          <cell r="B545">
            <v>0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</row>
        <row r="551">
          <cell r="A551">
            <v>0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</row>
        <row r="552">
          <cell r="A552">
            <v>0</v>
          </cell>
          <cell r="B552">
            <v>0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</row>
        <row r="553">
          <cell r="A553">
            <v>0</v>
          </cell>
          <cell r="B553">
            <v>0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</row>
        <row r="554">
          <cell r="A554">
            <v>0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</row>
        <row r="555">
          <cell r="A555">
            <v>0</v>
          </cell>
          <cell r="B555">
            <v>0</v>
          </cell>
          <cell r="C555">
            <v>0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</row>
        <row r="556">
          <cell r="A556">
            <v>0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</row>
        <row r="557">
          <cell r="A557">
            <v>0</v>
          </cell>
          <cell r="B557">
            <v>0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</row>
        <row r="558">
          <cell r="A558">
            <v>0</v>
          </cell>
          <cell r="B558">
            <v>0</v>
          </cell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</row>
        <row r="559">
          <cell r="A559">
            <v>0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</row>
        <row r="560">
          <cell r="A560">
            <v>0</v>
          </cell>
          <cell r="B560">
            <v>0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</row>
        <row r="561">
          <cell r="A561">
            <v>0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</row>
        <row r="562">
          <cell r="A562">
            <v>0</v>
          </cell>
          <cell r="B562">
            <v>0</v>
          </cell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</row>
        <row r="563">
          <cell r="A563">
            <v>0</v>
          </cell>
          <cell r="B563">
            <v>0</v>
          </cell>
          <cell r="C563">
            <v>0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</row>
        <row r="564">
          <cell r="A564">
            <v>0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</row>
        <row r="565">
          <cell r="A565">
            <v>0</v>
          </cell>
          <cell r="B565">
            <v>0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</row>
        <row r="566">
          <cell r="A566">
            <v>0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</row>
        <row r="567">
          <cell r="A567">
            <v>0</v>
          </cell>
          <cell r="B567">
            <v>0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</row>
        <row r="570">
          <cell r="A570">
            <v>0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</row>
        <row r="571">
          <cell r="A571">
            <v>0</v>
          </cell>
          <cell r="B571">
            <v>0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</row>
        <row r="572">
          <cell r="A572">
            <v>0</v>
          </cell>
          <cell r="B572">
            <v>0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</row>
        <row r="573">
          <cell r="A573">
            <v>0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</row>
        <row r="578">
          <cell r="A578">
            <v>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</row>
        <row r="579">
          <cell r="A579">
            <v>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0</v>
          </cell>
          <cell r="G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</row>
        <row r="582">
          <cell r="A582">
            <v>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</row>
        <row r="583">
          <cell r="A583">
            <v>0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</row>
        <row r="584">
          <cell r="A584">
            <v>0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</row>
        <row r="585">
          <cell r="A585">
            <v>0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</row>
        <row r="586">
          <cell r="A586">
            <v>0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</row>
        <row r="587">
          <cell r="A587">
            <v>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</row>
        <row r="588">
          <cell r="A588">
            <v>0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</row>
        <row r="589">
          <cell r="A589">
            <v>0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</row>
        <row r="590">
          <cell r="A590">
            <v>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</row>
        <row r="591">
          <cell r="A591">
            <v>0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</row>
        <row r="592">
          <cell r="A592">
            <v>0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</row>
        <row r="593">
          <cell r="A593">
            <v>0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0</v>
          </cell>
          <cell r="G593">
            <v>0</v>
          </cell>
        </row>
        <row r="594">
          <cell r="A594">
            <v>0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</row>
        <row r="595">
          <cell r="A595">
            <v>0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</row>
        <row r="596">
          <cell r="A596">
            <v>0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</row>
        <row r="597">
          <cell r="A597">
            <v>0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</row>
        <row r="598">
          <cell r="A598">
            <v>0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</row>
        <row r="599">
          <cell r="A599">
            <v>0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</row>
        <row r="600">
          <cell r="A600">
            <v>0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</row>
        <row r="601">
          <cell r="A601">
            <v>0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</row>
        <row r="602">
          <cell r="A602">
            <v>0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</row>
        <row r="603">
          <cell r="A603">
            <v>0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</row>
        <row r="604">
          <cell r="A604">
            <v>0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</row>
        <row r="605">
          <cell r="A605">
            <v>0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</row>
        <row r="606">
          <cell r="A606">
            <v>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</row>
        <row r="607">
          <cell r="A607">
            <v>0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</row>
        <row r="608">
          <cell r="A608">
            <v>0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</row>
        <row r="609">
          <cell r="A609">
            <v>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</row>
        <row r="610">
          <cell r="A610">
            <v>0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</row>
        <row r="611">
          <cell r="A611">
            <v>0</v>
          </cell>
          <cell r="B611">
            <v>0</v>
          </cell>
          <cell r="C611">
            <v>0</v>
          </cell>
          <cell r="D611">
            <v>0</v>
          </cell>
          <cell r="E611">
            <v>0</v>
          </cell>
          <cell r="F611">
            <v>0</v>
          </cell>
          <cell r="G611">
            <v>0</v>
          </cell>
        </row>
        <row r="612">
          <cell r="A612">
            <v>0</v>
          </cell>
          <cell r="B612">
            <v>0</v>
          </cell>
          <cell r="C612">
            <v>0</v>
          </cell>
          <cell r="D612">
            <v>0</v>
          </cell>
          <cell r="E612">
            <v>0</v>
          </cell>
          <cell r="F612">
            <v>0</v>
          </cell>
          <cell r="G612">
            <v>0</v>
          </cell>
        </row>
        <row r="613">
          <cell r="A613">
            <v>0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</row>
        <row r="614">
          <cell r="A614">
            <v>0</v>
          </cell>
          <cell r="B614">
            <v>0</v>
          </cell>
          <cell r="C614">
            <v>0</v>
          </cell>
          <cell r="D614">
            <v>0</v>
          </cell>
          <cell r="E614">
            <v>0</v>
          </cell>
          <cell r="F614">
            <v>0</v>
          </cell>
          <cell r="G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</row>
        <row r="616">
          <cell r="A616">
            <v>0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</row>
        <row r="617">
          <cell r="A617">
            <v>0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</row>
        <row r="618">
          <cell r="A618">
            <v>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>
            <v>0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</row>
        <row r="620">
          <cell r="A620">
            <v>0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</row>
        <row r="621">
          <cell r="A621">
            <v>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</row>
        <row r="622">
          <cell r="A622">
            <v>0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</row>
        <row r="623">
          <cell r="A623">
            <v>0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</row>
        <row r="624">
          <cell r="A624">
            <v>0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</row>
        <row r="626">
          <cell r="A626">
            <v>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</row>
        <row r="627">
          <cell r="A627">
            <v>0</v>
          </cell>
          <cell r="B627">
            <v>0</v>
          </cell>
          <cell r="C627">
            <v>0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</row>
        <row r="629">
          <cell r="A629">
            <v>0</v>
          </cell>
          <cell r="B629">
            <v>0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</row>
        <row r="632">
          <cell r="A632">
            <v>0</v>
          </cell>
          <cell r="B632">
            <v>0</v>
          </cell>
          <cell r="C632">
            <v>0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</row>
        <row r="634">
          <cell r="A634">
            <v>0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>
            <v>0</v>
          </cell>
          <cell r="E635">
            <v>0</v>
          </cell>
          <cell r="F635">
            <v>0</v>
          </cell>
          <cell r="G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0</v>
          </cell>
          <cell r="G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</row>
        <row r="638">
          <cell r="A638">
            <v>0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</row>
        <row r="639">
          <cell r="A639">
            <v>0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</row>
        <row r="640">
          <cell r="A640">
            <v>0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</row>
        <row r="641">
          <cell r="A641">
            <v>0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</row>
        <row r="644">
          <cell r="A644">
            <v>0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</row>
        <row r="645">
          <cell r="A645">
            <v>0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</row>
        <row r="646">
          <cell r="A646">
            <v>0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</row>
        <row r="647">
          <cell r="A647">
            <v>0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</row>
        <row r="648">
          <cell r="A648">
            <v>0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</row>
        <row r="649">
          <cell r="A649">
            <v>0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</row>
        <row r="650">
          <cell r="A650">
            <v>0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</row>
        <row r="651">
          <cell r="A651">
            <v>0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</row>
        <row r="652">
          <cell r="A652">
            <v>0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</row>
        <row r="653">
          <cell r="A653">
            <v>0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</row>
        <row r="654">
          <cell r="A654">
            <v>0</v>
          </cell>
          <cell r="B654">
            <v>0</v>
          </cell>
          <cell r="C654">
            <v>0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</row>
        <row r="655">
          <cell r="A655">
            <v>0</v>
          </cell>
          <cell r="B655">
            <v>0</v>
          </cell>
          <cell r="C655">
            <v>0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</row>
        <row r="656">
          <cell r="A656">
            <v>0</v>
          </cell>
          <cell r="B656">
            <v>0</v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</row>
        <row r="657">
          <cell r="A657">
            <v>0</v>
          </cell>
          <cell r="B657">
            <v>0</v>
          </cell>
          <cell r="C657">
            <v>0</v>
          </cell>
          <cell r="D657">
            <v>0</v>
          </cell>
          <cell r="E657">
            <v>0</v>
          </cell>
          <cell r="F657">
            <v>0</v>
          </cell>
          <cell r="G657">
            <v>0</v>
          </cell>
        </row>
        <row r="658">
          <cell r="A658">
            <v>0</v>
          </cell>
          <cell r="B658">
            <v>0</v>
          </cell>
          <cell r="C658">
            <v>0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</row>
        <row r="659">
          <cell r="A659">
            <v>0</v>
          </cell>
          <cell r="B659">
            <v>0</v>
          </cell>
          <cell r="C659">
            <v>0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</row>
        <row r="660">
          <cell r="A660">
            <v>0</v>
          </cell>
          <cell r="B660">
            <v>0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</row>
        <row r="663">
          <cell r="A663">
            <v>0</v>
          </cell>
          <cell r="B663">
            <v>0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</row>
        <row r="664">
          <cell r="A664">
            <v>0</v>
          </cell>
          <cell r="B664">
            <v>0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</row>
        <row r="665">
          <cell r="A665">
            <v>0</v>
          </cell>
          <cell r="B665">
            <v>0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</row>
        <row r="669">
          <cell r="A669">
            <v>0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</row>
        <row r="670">
          <cell r="A670">
            <v>0</v>
          </cell>
          <cell r="B670">
            <v>0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</row>
        <row r="671">
          <cell r="A671">
            <v>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</row>
        <row r="672">
          <cell r="A672">
            <v>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</row>
        <row r="675">
          <cell r="A675">
            <v>0</v>
          </cell>
          <cell r="B675">
            <v>0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A676">
            <v>0</v>
          </cell>
          <cell r="B676">
            <v>0</v>
          </cell>
          <cell r="C676">
            <v>0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</row>
        <row r="677">
          <cell r="A677">
            <v>0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</row>
        <row r="678">
          <cell r="A678">
            <v>0</v>
          </cell>
          <cell r="B678">
            <v>0</v>
          </cell>
          <cell r="C678">
            <v>0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</row>
        <row r="679">
          <cell r="A679">
            <v>0</v>
          </cell>
          <cell r="B679">
            <v>0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</row>
        <row r="680">
          <cell r="A680">
            <v>0</v>
          </cell>
          <cell r="B680">
            <v>0</v>
          </cell>
          <cell r="C680">
            <v>0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</row>
        <row r="681">
          <cell r="A681">
            <v>0</v>
          </cell>
          <cell r="B681">
            <v>0</v>
          </cell>
          <cell r="C681">
            <v>0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</row>
        <row r="682">
          <cell r="A682">
            <v>0</v>
          </cell>
          <cell r="B682">
            <v>0</v>
          </cell>
          <cell r="C682">
            <v>0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</row>
        <row r="683">
          <cell r="A683">
            <v>0</v>
          </cell>
          <cell r="B683">
            <v>0</v>
          </cell>
          <cell r="C683">
            <v>0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</row>
        <row r="684">
          <cell r="A684">
            <v>0</v>
          </cell>
          <cell r="B684">
            <v>0</v>
          </cell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</row>
        <row r="685">
          <cell r="A685">
            <v>0</v>
          </cell>
          <cell r="B685">
            <v>0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</row>
        <row r="686">
          <cell r="A686">
            <v>0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</row>
        <row r="687">
          <cell r="A687">
            <v>0</v>
          </cell>
          <cell r="B687">
            <v>0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</row>
        <row r="688">
          <cell r="A688">
            <v>0</v>
          </cell>
          <cell r="B688">
            <v>0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</row>
        <row r="689">
          <cell r="A689">
            <v>0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</row>
        <row r="690">
          <cell r="A690">
            <v>0</v>
          </cell>
          <cell r="B690">
            <v>0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</row>
        <row r="694">
          <cell r="A694">
            <v>0</v>
          </cell>
          <cell r="B694">
            <v>0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</row>
        <row r="695">
          <cell r="A695">
            <v>0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</row>
        <row r="696">
          <cell r="A696">
            <v>0</v>
          </cell>
          <cell r="B696">
            <v>0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</row>
        <row r="700">
          <cell r="A700">
            <v>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0</v>
          </cell>
          <cell r="G700">
            <v>0</v>
          </cell>
        </row>
        <row r="701">
          <cell r="A701">
            <v>0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</row>
        <row r="702">
          <cell r="A702">
            <v>0</v>
          </cell>
          <cell r="B702">
            <v>0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</row>
        <row r="703">
          <cell r="A703">
            <v>0</v>
          </cell>
          <cell r="B703">
            <v>0</v>
          </cell>
          <cell r="C703">
            <v>0</v>
          </cell>
          <cell r="D703">
            <v>0</v>
          </cell>
          <cell r="E703">
            <v>0</v>
          </cell>
          <cell r="F703">
            <v>0</v>
          </cell>
          <cell r="G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0</v>
          </cell>
          <cell r="G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</row>
        <row r="707">
          <cell r="A707">
            <v>0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</row>
        <row r="708">
          <cell r="A708">
            <v>0</v>
          </cell>
          <cell r="B708">
            <v>0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</row>
        <row r="709">
          <cell r="A709">
            <v>0</v>
          </cell>
          <cell r="B709">
            <v>0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</row>
        <row r="711">
          <cell r="A711">
            <v>0</v>
          </cell>
          <cell r="B711">
            <v>0</v>
          </cell>
          <cell r="C711">
            <v>0</v>
          </cell>
          <cell r="D711">
            <v>0</v>
          </cell>
          <cell r="E711">
            <v>0</v>
          </cell>
          <cell r="F711">
            <v>0</v>
          </cell>
          <cell r="G711">
            <v>0</v>
          </cell>
        </row>
        <row r="712">
          <cell r="A712">
            <v>0</v>
          </cell>
          <cell r="B712">
            <v>0</v>
          </cell>
          <cell r="C712">
            <v>0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>
            <v>0</v>
          </cell>
          <cell r="E713">
            <v>0</v>
          </cell>
          <cell r="F713">
            <v>0</v>
          </cell>
          <cell r="G713">
            <v>0</v>
          </cell>
        </row>
        <row r="714">
          <cell r="A714">
            <v>0</v>
          </cell>
          <cell r="B714">
            <v>0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</row>
        <row r="715">
          <cell r="A715">
            <v>0</v>
          </cell>
          <cell r="B715">
            <v>0</v>
          </cell>
          <cell r="C715">
            <v>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</row>
        <row r="716">
          <cell r="A716">
            <v>0</v>
          </cell>
          <cell r="B716">
            <v>0</v>
          </cell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</row>
        <row r="717">
          <cell r="A717">
            <v>0</v>
          </cell>
          <cell r="B717">
            <v>0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</row>
        <row r="718">
          <cell r="A718">
            <v>0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</row>
        <row r="719">
          <cell r="A719">
            <v>0</v>
          </cell>
          <cell r="B719">
            <v>0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</row>
        <row r="721">
          <cell r="A721">
            <v>0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</row>
        <row r="722">
          <cell r="A722">
            <v>0</v>
          </cell>
          <cell r="B722">
            <v>0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1">
          <cell r="A1" t="str">
            <v>Formato de cotización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>
        <row r="1">
          <cell r="A1" t="str">
            <v>Formato de cotización</v>
          </cell>
        </row>
      </sheetData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>
        <row r="1">
          <cell r="A1" t="str">
            <v>Formato de cotización</v>
          </cell>
        </row>
      </sheetData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>
        <row r="1">
          <cell r="A1" t="str">
            <v>Formato de cotización</v>
          </cell>
        </row>
      </sheetData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>
        <row r="1">
          <cell r="A1" t="str">
            <v>Formato de cotización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</row>
        <row r="2">
          <cell r="A2">
            <v>0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</row>
        <row r="3">
          <cell r="A3" t="str">
            <v>3. Bienes de Aseo y Cafetería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</row>
        <row r="5">
          <cell r="A5">
            <v>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</row>
        <row r="6">
          <cell r="A6" t="str">
            <v>Observaciones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</row>
        <row r="10">
          <cell r="A10" t="str">
            <v>A. Insumos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 t="str">
            <v>Detalle Sede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</row>
        <row r="12">
          <cell r="A12" t="str">
            <v>No.</v>
          </cell>
          <cell r="B12" t="str">
            <v>Bien</v>
          </cell>
          <cell r="C12" t="str">
            <v xml:space="preserve">Especificación </v>
          </cell>
          <cell r="D12" t="str">
            <v xml:space="preserve">Presentación </v>
          </cell>
          <cell r="E12" t="str">
            <v>Cantidad Mensual</v>
          </cell>
          <cell r="F12" t="str">
            <v>Precio unitario</v>
          </cell>
          <cell r="G12" t="str">
            <v>Total</v>
          </cell>
          <cell r="H12">
            <v>0</v>
          </cell>
          <cell r="I12" t="str">
            <v>Sede 1</v>
          </cell>
        </row>
        <row r="13">
          <cell r="A13">
            <v>1</v>
          </cell>
          <cell r="B13" t="str">
            <v xml:space="preserve">Jabón para loza </v>
          </cell>
          <cell r="C13" t="str">
            <v>- Con agente(s) tensoactivo(s) principal(es) con efecto limpiador y desengrasante en una concentración mínima del 8%.
- Disponible en múltiples fragancias</v>
          </cell>
          <cell r="D13" t="str">
            <v>Líquido, en recipiente plástico con capacidad mínima de 3.750 cc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</row>
        <row r="14">
          <cell r="A14">
            <v>2</v>
          </cell>
          <cell r="B14">
            <v>0</v>
          </cell>
          <cell r="C14" t="str">
            <v>- Con agente(s) tensoactivo(s) principal(es) con efecto limpiador y desengrasante en una concentración mínima del 8%.
- Disponible en múltiples fragancias</v>
          </cell>
          <cell r="D14" t="str">
            <v>Líquido, en recipiente plástico de mínimo 500 cc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</row>
        <row r="15">
          <cell r="A15">
            <v>3</v>
          </cell>
          <cell r="B15">
            <v>0</v>
          </cell>
          <cell r="C15" t="str">
            <v>- Con agente(s) tensoactivo(s) principal(es) con efecto limpiador y desengrasante en una concentración mínima del 15%.
- Disponible en múltiples fragancias</v>
          </cell>
          <cell r="D15" t="str">
            <v>Crema, en recipiente plástico de mínimo 900 gr</v>
          </cell>
          <cell r="E15">
            <v>3</v>
          </cell>
          <cell r="F15">
            <v>4162.2</v>
          </cell>
          <cell r="G15">
            <v>12486.599999999999</v>
          </cell>
          <cell r="H15">
            <v>0</v>
          </cell>
          <cell r="I15">
            <v>3</v>
          </cell>
        </row>
        <row r="16">
          <cell r="A16">
            <v>4</v>
          </cell>
          <cell r="B16" t="str">
            <v>Jabón en barra</v>
          </cell>
          <cell r="C16" t="str">
            <v xml:space="preserve">-Composición de ácidos grasos de mínimo 50%. </v>
          </cell>
          <cell r="D16" t="str">
            <v>Barra, unidad con peso mínimo de 250 gr en envoltura individual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</row>
        <row r="17">
          <cell r="A17">
            <v>5</v>
          </cell>
          <cell r="B17" t="str">
            <v xml:space="preserve">Jabón abrasivo </v>
          </cell>
          <cell r="C17" t="str">
            <v>-Con agente(s) tensoactivo(s) pincipal(es) con efecto limpiador, pulidor y desengrasante en una concentración mínima del 5%.</v>
          </cell>
          <cell r="D17" t="str">
            <v>En polvo, en tarro de mínimo 500 gr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</row>
        <row r="18">
          <cell r="A18">
            <v>6</v>
          </cell>
          <cell r="B18" t="str">
            <v>Jabón de tocador</v>
          </cell>
          <cell r="C18" t="str">
            <v>- Elaborado con grasas vegetales
- Con agente humectante
- pH entre 5 y 8.
- Disponible en múltiples fragancias</v>
          </cell>
          <cell r="D18" t="str">
            <v>Barra, unidad con peso mínimo de 125 gr en envoltura individual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A19">
            <v>7</v>
          </cell>
          <cell r="B19" t="str">
            <v>Jabón de dispensador para manos</v>
          </cell>
          <cell r="C19" t="str">
            <v>- Con agente limpiador en una concentración mínima del 6%
- Con agente humectante en una concentración mínima del 3%
- pH entre 5 y 8
- Disponible en múltiples fragancias</v>
          </cell>
          <cell r="D19" t="str">
            <v xml:space="preserve">Líquido, en recipiente plástico con dispensador y capacidad mínima de 200 ml. 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</row>
        <row r="20">
          <cell r="A20">
            <v>8</v>
          </cell>
          <cell r="B20">
            <v>0</v>
          </cell>
          <cell r="C20" t="str">
            <v>- Con agente limpiador en una concentración mínima del 6%
- Con agente humectante en una concentración mínima del 3%
- pH entre 5 y 8
- Disponible en múltiples fragancias</v>
          </cell>
          <cell r="D20" t="str">
            <v>Líquido, en recipiente plástico con capacidad mínima de 3.750 cc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</row>
        <row r="21">
          <cell r="A21">
            <v>9</v>
          </cell>
          <cell r="B21">
            <v>0</v>
          </cell>
          <cell r="C21" t="str">
            <v>- Con agente limpiador en una concentración mínima del 6%.
- Con agente antibacterial en una concentración mínima del 0,2%
- Con agente humectante en una concentración mínima del 3%
- pH entre 5 y 8
- Disponible en múltiples fragancias</v>
          </cell>
          <cell r="D21" t="str">
            <v>Líquido, en recipiente plástico con capacidad mínima de 3.750 cc</v>
          </cell>
          <cell r="E21">
            <v>5</v>
          </cell>
          <cell r="F21">
            <v>8715</v>
          </cell>
          <cell r="G21">
            <v>43575</v>
          </cell>
          <cell r="H21">
            <v>0</v>
          </cell>
          <cell r="I21">
            <v>5</v>
          </cell>
        </row>
        <row r="22">
          <cell r="A22">
            <v>10</v>
          </cell>
          <cell r="B22" t="str">
            <v>Gel antibacterial para manos</v>
          </cell>
          <cell r="C22" t="str">
            <v>- Con agente antibacterial en una concentración mínima del 0,2%
- Con agente humectante
- pH entre 5 y 8
- Con fragancia</v>
          </cell>
          <cell r="D22" t="str">
            <v>Gel, en recipiente plástico con capacidad mínima de 3.750 cc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</row>
        <row r="23">
          <cell r="A23">
            <v>11</v>
          </cell>
          <cell r="B23" t="str">
            <v>Limpiador multiusos</v>
          </cell>
          <cell r="C23" t="str">
            <v>- Con agente(s) tensoactivo(s) principal(es) con efecto limpiador y desengrasante en una concentración mínima del 8%
- Disponible en múltiples fragancias</v>
          </cell>
          <cell r="D23" t="str">
            <v>Líquido, en recipiente plástico con capacidad mínima de 3.750 cc</v>
          </cell>
          <cell r="E23">
            <v>4</v>
          </cell>
          <cell r="F23">
            <v>6037.5</v>
          </cell>
          <cell r="G23">
            <v>24150</v>
          </cell>
          <cell r="H23">
            <v>0</v>
          </cell>
          <cell r="I23">
            <v>4</v>
          </cell>
        </row>
        <row r="24">
          <cell r="A24">
            <v>12</v>
          </cell>
          <cell r="B24">
            <v>0</v>
          </cell>
          <cell r="C24" t="str">
            <v>- Con agente(s) tensoactivo(s) principal(es) con efecto limpiador y desengrasante en una concentración mínima del 8%
- Disponible en múltiples fragancias</v>
          </cell>
          <cell r="D24" t="str">
            <v>Líquido, en recipiente plástico con capacidad mínima de 500 cc, con atomizador de pistola.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</row>
        <row r="25">
          <cell r="A25">
            <v>13</v>
          </cell>
          <cell r="B25">
            <v>0</v>
          </cell>
          <cell r="C25" t="str">
            <v>- Con agente(s) tensoactivo(s) principal(es) con efecto limpiador y desengrasante en una concentración mínima del 8%
- Disponible en múltiples fragancias</v>
          </cell>
          <cell r="D25" t="str">
            <v>Líquido, en recipiente plástico de repuesto con capacidad mínima de 500 cc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</row>
        <row r="26">
          <cell r="A26">
            <v>14</v>
          </cell>
          <cell r="B26" t="str">
            <v>Líquido desengrasante</v>
          </cell>
          <cell r="C26" t="str">
            <v>- Con agente(s) tensoactivo(s) principal(es) con efecto limpiador y desengrasante en una concentración mínima del 8%
- Disponible en múltiples fragancias</v>
          </cell>
          <cell r="D26" t="str">
            <v>Líquido, en recipiente plástico con capacidad mínima de 3.750 cc</v>
          </cell>
          <cell r="E26">
            <v>1</v>
          </cell>
          <cell r="F26">
            <v>9345</v>
          </cell>
          <cell r="G26">
            <v>9345</v>
          </cell>
          <cell r="H26">
            <v>0</v>
          </cell>
          <cell r="I26">
            <v>1</v>
          </cell>
        </row>
        <row r="27">
          <cell r="A27">
            <v>15</v>
          </cell>
          <cell r="B27" t="str">
            <v>Detergente multiusos</v>
          </cell>
          <cell r="C27" t="str">
            <v xml:space="preserve">-Tensoactivo(s) principal(es) con efecto limpiador de mínimo 11%. </v>
          </cell>
          <cell r="D27" t="str">
            <v>Polvo, en bolsa plástica o recipiente plástico con un peso de 1.000 gr</v>
          </cell>
          <cell r="E27">
            <v>4</v>
          </cell>
          <cell r="F27">
            <v>862.05</v>
          </cell>
          <cell r="G27">
            <v>3448.2</v>
          </cell>
          <cell r="H27">
            <v>0</v>
          </cell>
          <cell r="I27">
            <v>4</v>
          </cell>
        </row>
        <row r="28">
          <cell r="A28">
            <v>16</v>
          </cell>
          <cell r="B28">
            <v>0</v>
          </cell>
          <cell r="C28" t="str">
            <v xml:space="preserve">-Tensoactivo(s) principal(es) con efecto limpiador de mínimo 11%. </v>
          </cell>
          <cell r="D28" t="str">
            <v>Líquido, en recipiente plástico con capacidad mínima de 3.750 cc</v>
          </cell>
          <cell r="E28">
            <v>4</v>
          </cell>
          <cell r="F28">
            <v>13244.7</v>
          </cell>
          <cell r="G28">
            <v>52978.8</v>
          </cell>
          <cell r="H28">
            <v>0</v>
          </cell>
          <cell r="I28">
            <v>4</v>
          </cell>
        </row>
        <row r="29">
          <cell r="A29">
            <v>17</v>
          </cell>
          <cell r="B29" t="str">
            <v>Detergente para ropa</v>
          </cell>
          <cell r="C29" t="str">
            <v>- Con agente(s) tensoactivo(s) principal(es) con efecto limpiador en una concentración mínima del 15%
- Con agente(s) suavizante(s) 
- Con agente(s) potenciador(es) del efecto limpiador</v>
          </cell>
          <cell r="D29" t="str">
            <v>Líquido, en recipiente plástico con capacidad mínima de 3.750 cc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</row>
        <row r="30">
          <cell r="A30">
            <v>18</v>
          </cell>
          <cell r="B30" t="str">
            <v>Suavizante para ropa</v>
          </cell>
          <cell r="C30" t="str">
            <v>- Con agente(s) tensoactivo(s) principal(es) con efecto suavizante en una concentración mínima del 3,5%
- Con múltiples fragancias</v>
          </cell>
          <cell r="D30" t="str">
            <v>Líquido, en recipiente plástico con capacidad mínima de 3.750 cc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</row>
        <row r="31">
          <cell r="A31">
            <v>19</v>
          </cell>
          <cell r="B31" t="str">
            <v>Desinfectante para uso general</v>
          </cell>
          <cell r="C31" t="str">
            <v>- Con agente(s) tensoactivo(s) con efecto antibacterial en una concentración mínima del 0,2%
- Con agente(s) tensoactivo(s) con efecto limpiador y desengrasante en una concentración mínima del 1,5%</v>
          </cell>
          <cell r="D31" t="str">
            <v>Líquido, en recipiente plástico con capacidad mínima de 3.750 cc</v>
          </cell>
          <cell r="E31">
            <v>4</v>
          </cell>
          <cell r="F31">
            <v>7560</v>
          </cell>
          <cell r="G31">
            <v>30240</v>
          </cell>
          <cell r="H31">
            <v>0</v>
          </cell>
          <cell r="I31">
            <v>4</v>
          </cell>
        </row>
        <row r="32">
          <cell r="A32">
            <v>20</v>
          </cell>
          <cell r="B32">
            <v>0</v>
          </cell>
          <cell r="C32" t="str">
            <v>- Con agente(s) tensoactivo(s) con efecto antibacterial en una concentración mínima del 0,2%
- Con agente(s) tensoactivo(s) con efecto limpiador y desengrasante en una concentración mínima del 1,5%</v>
          </cell>
          <cell r="D32" t="str">
            <v>Líquido, en recipiente plástico con capacidad mínima de 500 cc, con atomizador de pistola.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</row>
        <row r="33">
          <cell r="A33">
            <v>21</v>
          </cell>
          <cell r="B33">
            <v>0</v>
          </cell>
          <cell r="C33" t="str">
            <v>- Con agente(s) tensoactivo(s) con efecto antibacterial en una concentración mínima del 0,2%
- Con agente(s) tensoactivo(s) con efecto limpiador y desengrasante en una concentración mínima del 1,5%</v>
          </cell>
          <cell r="D33" t="str">
            <v>Líquido, en recipiente plástico de repuesto con capacidad mínima de 500 cc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</row>
        <row r="34">
          <cell r="A34">
            <v>22</v>
          </cell>
          <cell r="B34" t="str">
            <v>Desinfectante de alto nivel de desinfección para uso hospitalario</v>
          </cell>
          <cell r="C34" t="str">
            <v>- Con agentes bactericidas, fungicidas, tubercolicidas, esporicidas y virucidas.</v>
          </cell>
          <cell r="D34" t="str">
            <v>Líquido, en recipiente plástico con capacidad mínima de 3.750 cc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</row>
        <row r="35">
          <cell r="A35">
            <v>23</v>
          </cell>
          <cell r="B35" t="str">
            <v xml:space="preserve">Desinfecante  para baños </v>
          </cell>
          <cell r="C35" t="str">
            <v>- Con agentes bactericidas, fungicidas y virucidas.</v>
          </cell>
          <cell r="D35" t="str">
            <v>Unidad con peso mínimo de 45 gr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</row>
        <row r="36">
          <cell r="A36">
            <v>24</v>
          </cell>
          <cell r="B36">
            <v>0</v>
          </cell>
          <cell r="C36" t="str">
            <v>- Con agentes bactericidas, fungicidas y virucidas.</v>
          </cell>
          <cell r="D36" t="str">
            <v>Líquido, en recipiente plástico con capacidad mínima de 3.750 cc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</row>
        <row r="37">
          <cell r="A37">
            <v>25</v>
          </cell>
          <cell r="B37" t="str">
            <v>Líquido para limpiar vidrios</v>
          </cell>
          <cell r="C37" t="str">
            <v>- Con agente(s) principal(es) con efecto limpiador y desengrasante en una concentración mínima del 4%
- Con fragancia</v>
          </cell>
          <cell r="D37" t="str">
            <v>Líquido, en recipiente plástico con capacidad mínima de 3.750 cc</v>
          </cell>
          <cell r="E37">
            <v>2</v>
          </cell>
          <cell r="F37">
            <v>4882.5</v>
          </cell>
          <cell r="G37">
            <v>9765</v>
          </cell>
          <cell r="H37">
            <v>0</v>
          </cell>
          <cell r="I37">
            <v>2</v>
          </cell>
        </row>
        <row r="38">
          <cell r="A38">
            <v>26</v>
          </cell>
          <cell r="B38">
            <v>0</v>
          </cell>
          <cell r="C38" t="str">
            <v>- Con agente(s) principal(es) con efecto limpiador y desengrasante en una concentración mínima del 4%
- Con fragancia</v>
          </cell>
          <cell r="D38" t="str">
            <v>Líquido, en recipiente plástico con capacidad mínima de 500 cc, con atomizador de pistola.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</row>
        <row r="39">
          <cell r="A39">
            <v>27</v>
          </cell>
          <cell r="B39">
            <v>0</v>
          </cell>
          <cell r="C39" t="str">
            <v>- Con agente(s) principal(es) con efecto limpiador y desengrasante en una concentración mínima del 4%
- Con fragancia</v>
          </cell>
          <cell r="D39" t="str">
            <v>Líquido, en recipiente plástico de repuesto con capacidad mínima de 500 cc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</row>
        <row r="40">
          <cell r="A40">
            <v>28</v>
          </cell>
          <cell r="B40" t="str">
            <v>Hipoclorito</v>
          </cell>
          <cell r="C40" t="str">
            <v>- Solución con una concentración mínima del 5%</v>
          </cell>
          <cell r="D40" t="str">
            <v>Líquido, en recipiente plástico con capacidad mínima de 3.750 cc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</row>
        <row r="41">
          <cell r="A41">
            <v>29</v>
          </cell>
          <cell r="B41">
            <v>0</v>
          </cell>
          <cell r="C41" t="str">
            <v>- Solución con una concentración mínima del 5%</v>
          </cell>
          <cell r="D41" t="str">
            <v>Líquido, en recipiente plástico con capacidad mínima de 1.000 cc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</row>
        <row r="42">
          <cell r="A42">
            <v>30</v>
          </cell>
          <cell r="B42">
            <v>0</v>
          </cell>
          <cell r="C42" t="str">
            <v>- Granulado con una concentración mínima del 90%</v>
          </cell>
          <cell r="D42" t="str">
            <v>Granulado, en bolsa plástica de mínimo 1.000 g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</row>
        <row r="43">
          <cell r="A43">
            <v>31</v>
          </cell>
          <cell r="B43" t="str">
            <v>Alcohol industrial</v>
          </cell>
          <cell r="C43" t="str">
            <v>- Solución acuosa de alcohol etílico desnaturalizado con una concentración mínima de 95%
- Desnaturalizado</v>
          </cell>
          <cell r="D43" t="str">
            <v>Líquido, en recipiente plástico con capacidad mínima de 3.750 cc</v>
          </cell>
          <cell r="E43">
            <v>1</v>
          </cell>
          <cell r="F43">
            <v>23835</v>
          </cell>
          <cell r="G43">
            <v>23835</v>
          </cell>
          <cell r="H43">
            <v>0</v>
          </cell>
          <cell r="I43">
            <v>1</v>
          </cell>
        </row>
        <row r="44">
          <cell r="A44">
            <v>32</v>
          </cell>
          <cell r="B44" t="str">
            <v>Creolina</v>
          </cell>
          <cell r="C44" t="str">
            <v>- Solución con una concentración mínima de fenoles de 4%</v>
          </cell>
          <cell r="D44" t="str">
            <v>Líquido, en recipiente plástico con capacidad mínima de 3.750 cc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</row>
        <row r="45">
          <cell r="A45">
            <v>33</v>
          </cell>
          <cell r="B45" t="str">
            <v>Líquido para limpiar equipos de oficina</v>
          </cell>
          <cell r="C45" t="str">
            <v>- Con agente(s) principal(es) con efecto limpiador, desengrasante y desinfectante en una concentración mínima del 4%</v>
          </cell>
          <cell r="D45" t="str">
            <v>Líquido, en recipiente plástico con capacidad mínima de 3.750 cc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</row>
        <row r="46">
          <cell r="A46">
            <v>34</v>
          </cell>
          <cell r="B46">
            <v>0</v>
          </cell>
          <cell r="C46" t="str">
            <v>- Con agente(s) principal(es) con efecto limpiador, desengrasante y desinfectante en una concentración mínima del 4%</v>
          </cell>
          <cell r="D46" t="str">
            <v>Líquido, en recipiente plástico con capacidad mínima de 500 cc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A47">
            <v>35</v>
          </cell>
          <cell r="B47" t="str">
            <v>Destapador de cañerías</v>
          </cell>
          <cell r="C47" t="str">
            <v>- Con agente(s) que degrada(n) la materia orgánica.
- Para uso en tuberías plásticas y metálicas.</v>
          </cell>
          <cell r="D47" t="str">
            <v>En recipiente plástico con capacidad mínima de 300 cc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</row>
        <row r="48">
          <cell r="A48">
            <v>36</v>
          </cell>
          <cell r="B48" t="str">
            <v>Champú para alfombras y tapizados</v>
          </cell>
          <cell r="C48" t="str">
            <v>- Con agente(s) principal(es) con efecto limpiador en una concentración mínima del 8%</v>
          </cell>
          <cell r="D48" t="str">
            <v>Líquido, en recipiente plástico con capacidad mínima de 3.750 cc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</row>
        <row r="49">
          <cell r="A49">
            <v>37</v>
          </cell>
          <cell r="B49">
            <v>0</v>
          </cell>
          <cell r="C49" t="str">
            <v>- Con agente(s) principal(es) con efecto limpiador en una concentración mínima del 8%
- Con agente espumante para la generación de espuma seca</v>
          </cell>
          <cell r="D49" t="str">
            <v>Líquido, en recipiente plástico con capacidad mínima de 3.750 cc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A50">
            <v>38</v>
          </cell>
          <cell r="B50" t="str">
            <v>Desodorizador de alfombras y tapizados</v>
          </cell>
          <cell r="C50" t="str">
            <v>- Con agente con efecto neutralizador de la molécula de olor.</v>
          </cell>
          <cell r="D50" t="str">
            <v>Polvo, en recipiente plástico con un peso de mínimo 400 gr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</row>
        <row r="51">
          <cell r="A51">
            <v>39</v>
          </cell>
          <cell r="B51" t="str">
            <v>Desmanchador de alfombras y tapizados</v>
          </cell>
          <cell r="C51" t="str">
            <v>- Con agente(s) tensoactivo(s) con efecto limpiador y desengrasante
- Para uso en múltiples superficies, incluyendo tela, cuero, y plástico</v>
          </cell>
          <cell r="D51" t="str">
            <v>En recipiente plástico con capacidad mínima de 500 cc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</row>
        <row r="52">
          <cell r="A52">
            <v>40</v>
          </cell>
          <cell r="B52" t="str">
            <v xml:space="preserve">Lustrador de muebles </v>
          </cell>
          <cell r="C52" t="str">
            <v>- Con agentes limpiadores y abrillantadores en una concentración mínima del 5%
- Con agente con efecto protector ante rayos ultravioleta</v>
          </cell>
          <cell r="D52" t="str">
            <v>Líquido, en recipiente plástico con capacidad mínima de 500 cc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</row>
        <row r="53">
          <cell r="A53">
            <v>41</v>
          </cell>
          <cell r="B53" t="str">
            <v xml:space="preserve">Líquido cubre rasguños para madera </v>
          </cell>
          <cell r="C53" t="str">
            <v>- Con agente con efecto protector ante rayos ultravioleta</v>
          </cell>
          <cell r="D53" t="str">
            <v>En recipiente plástico con capacidad mínima de 500 cc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</row>
        <row r="54">
          <cell r="A54">
            <v>42</v>
          </cell>
          <cell r="B54" t="str">
            <v>Crema para cuero</v>
          </cell>
          <cell r="C54" t="str">
            <v>- Con agente con efecto protector ante rayos ultravioleta</v>
          </cell>
          <cell r="D54" t="str">
            <v>Crema, en recipiente plástico con capacidad mínima de 500 cc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</row>
        <row r="55">
          <cell r="A55">
            <v>43</v>
          </cell>
          <cell r="B55" t="str">
            <v>Cera</v>
          </cell>
          <cell r="C55" t="str">
            <v>- Polimérica autobrillante.
- Con polímeros acrílicos, nivelantes y plastificantes.
- Neutra (para pisos de todos los colores)
- Contenido mínimo de sólidos del 10%</v>
          </cell>
          <cell r="D55" t="str">
            <v>Líquido, en recipiente plástico con capacidad mínima de 3.750 cc</v>
          </cell>
          <cell r="E55">
            <v>8</v>
          </cell>
          <cell r="F55">
            <v>13125</v>
          </cell>
          <cell r="G55">
            <v>105000</v>
          </cell>
          <cell r="H55">
            <v>0</v>
          </cell>
          <cell r="I55">
            <v>8</v>
          </cell>
        </row>
        <row r="56">
          <cell r="A56">
            <v>44</v>
          </cell>
          <cell r="B56">
            <v>0</v>
          </cell>
          <cell r="C56" t="str">
            <v>- Emulsionada
- Neutra (para pisos de todos los colores)
- Contenido mínimo de sólidos del 5%</v>
          </cell>
          <cell r="D56" t="str">
            <v>Líquido, en recipiente plástico con capacidad mínima de 3.750 cc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</row>
        <row r="57">
          <cell r="A57">
            <v>45</v>
          </cell>
          <cell r="B57">
            <v>0</v>
          </cell>
          <cell r="C57" t="str">
            <v>- Emulsionada
- Roja
- Contenido mínimo de sólidos del 5%</v>
          </cell>
          <cell r="D57" t="str">
            <v>Líquido, en recipiente plástico con capacidad mínima de 3.750 cc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</row>
        <row r="58">
          <cell r="A58">
            <v>46</v>
          </cell>
          <cell r="B58">
            <v>0</v>
          </cell>
          <cell r="C58" t="str">
            <v>- Solvente
- Contenido mínimo de sólidos del 10%</v>
          </cell>
          <cell r="D58" t="str">
            <v>Líquido, en recipiente plástico con capacidad mínima de 3.750 cc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</row>
        <row r="59">
          <cell r="A59">
            <v>47</v>
          </cell>
          <cell r="B59" t="str">
            <v>Sellante para pisos</v>
          </cell>
          <cell r="C59" t="str">
            <v>- Polimérico autobrillante.
- Con polímeros acrílicos, nivelantes y plastificantes.
- Contenido mínimo de sólidos del 20%</v>
          </cell>
          <cell r="D59" t="str">
            <v>Líquido, en recipiente plástico con capacidad mínima de 3.750 cc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</row>
        <row r="60">
          <cell r="A60">
            <v>48</v>
          </cell>
          <cell r="B60" t="str">
            <v>Mantenedor de pisos</v>
          </cell>
          <cell r="C60" t="str">
            <v>- Polimérico autobrillante.
- Con polímeros acrílicos, nivelantes y plastificantes.
- Contenido mínimo de sólidos del 15%</v>
          </cell>
          <cell r="D60" t="str">
            <v>Líquido, en recipiente plástico con capacidad mínima de 3.750 cc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</row>
        <row r="61">
          <cell r="A61">
            <v>49</v>
          </cell>
          <cell r="B61" t="str">
            <v xml:space="preserve">Removedor de cera </v>
          </cell>
          <cell r="C61" t="str">
            <v>- Con agente activo alcalino en una concentración mínima del 20%
- pH entre 11 y 14</v>
          </cell>
          <cell r="D61" t="str">
            <v>Líquido, en recipiente plástico con capacidad mínima de 3.750 cc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</row>
        <row r="62">
          <cell r="A62">
            <v>50</v>
          </cell>
          <cell r="B62" t="str">
            <v>Abrillantador para piso laminado</v>
          </cell>
          <cell r="C62" t="str">
            <v>- Con agente(s) con efecto limpiador y brillador.</v>
          </cell>
          <cell r="D62" t="str">
            <v>Líquido, en recipiente plástico con capacidad mínima de 3.750 cc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</row>
        <row r="63">
          <cell r="A63">
            <v>51</v>
          </cell>
          <cell r="B63" t="str">
            <v>Disolvente alifático tipo Varsol</v>
          </cell>
          <cell r="C63" t="str">
            <v xml:space="preserve">- Solución con agentes desinfectantes, desmanchadores y desengrasantes  en concentración mínima del 15%. </v>
          </cell>
          <cell r="D63" t="str">
            <v>Líquido, en recipiente plástico con capacidad mínima de 3.750 cc</v>
          </cell>
          <cell r="E63">
            <v>2</v>
          </cell>
          <cell r="F63">
            <v>12390</v>
          </cell>
          <cell r="G63">
            <v>24780</v>
          </cell>
          <cell r="H63">
            <v>0</v>
          </cell>
          <cell r="I63">
            <v>2</v>
          </cell>
        </row>
        <row r="64">
          <cell r="A64">
            <v>52</v>
          </cell>
          <cell r="B64" t="str">
            <v>Desmanchador multiusos</v>
          </cell>
          <cell r="C64" t="str">
            <v>- Con agente(s) tensoactivo(s) con efecto limpiador y desengrasante
- Para superficies de todo tipo.</v>
          </cell>
          <cell r="D64" t="str">
            <v>Crema, en bolsa plástica de mínimo 750 gr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</row>
        <row r="65">
          <cell r="A65">
            <v>53</v>
          </cell>
          <cell r="B65" t="str">
            <v>Líquido brillametal</v>
          </cell>
          <cell r="C65" t="str">
            <v>- Con agentes con efecto limpiador, pulidor y brillador.
- Para todo tipo de metales</v>
          </cell>
          <cell r="D65" t="str">
            <v xml:space="preserve">En crema tubo de mínimo 70 gr 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</row>
        <row r="66">
          <cell r="A66">
            <v>54</v>
          </cell>
          <cell r="B66">
            <v>0</v>
          </cell>
          <cell r="C66" t="str">
            <v>- Con agentes con efecto limpiador, pulidor y brillador.
- Para todo tipo de metales</v>
          </cell>
          <cell r="D66" t="str">
            <v>Líquido , en recipiente plástico con capacidad mínima de 250 ml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</row>
        <row r="67">
          <cell r="A67">
            <v>55</v>
          </cell>
          <cell r="B67" t="str">
            <v>Betún</v>
          </cell>
          <cell r="C67" t="str">
            <v>- Contenido mínimo de sólidos del 30%
- Color negro</v>
          </cell>
          <cell r="D67" t="str">
            <v>Tarro de mínimo 500 gr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</row>
        <row r="68">
          <cell r="A68">
            <v>56</v>
          </cell>
          <cell r="B68" t="str">
            <v>Ambientador para habitaciones</v>
          </cell>
          <cell r="C68" t="str">
            <v>- Solución con alcohol etílico y solventes. 
- Con fragancia en una concentración del 1,5%
- En múltiples fragancias</v>
          </cell>
          <cell r="D68" t="str">
            <v>Líquido, en recipiente plástico con capacidad mínima de 3.750 cc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</row>
        <row r="69">
          <cell r="A69">
            <v>57</v>
          </cell>
          <cell r="B69">
            <v>0</v>
          </cell>
          <cell r="C69" t="str">
            <v>- Solución con alcohol etílico y solventes. 
- Con fragancia en una concentración del 1,5%
- En múltiples fragancias</v>
          </cell>
          <cell r="D69" t="str">
            <v>Líquido, en aerosol seguro para la capa de ozono con capacidad mínima de 400 cc</v>
          </cell>
          <cell r="E69">
            <v>8</v>
          </cell>
          <cell r="F69">
            <v>9271.5</v>
          </cell>
          <cell r="G69">
            <v>74172</v>
          </cell>
          <cell r="H69">
            <v>0</v>
          </cell>
          <cell r="I69">
            <v>8</v>
          </cell>
        </row>
        <row r="70">
          <cell r="A70">
            <v>58</v>
          </cell>
          <cell r="B70" t="str">
            <v xml:space="preserve">Insecticida </v>
          </cell>
          <cell r="C70" t="str">
            <v>- Para eliminar insectos rastreros. 
- Con acción residual hasta por 4 semanas
- Sin olor</v>
          </cell>
          <cell r="D70" t="str">
            <v>Líquido, en aerosol seguro para la capa de ozono con capacidad mínima de 350 cc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</row>
        <row r="71">
          <cell r="A71">
            <v>59</v>
          </cell>
          <cell r="B71">
            <v>0</v>
          </cell>
          <cell r="C71" t="str">
            <v>- Para eliminar insectos voladores
- Con acción residual hasta por 4 semanas
- Sin olor</v>
          </cell>
          <cell r="D71" t="str">
            <v>Líquido, en aerosol seguro para la capa de ozono con capacidad mínima de 350 cc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</row>
        <row r="72">
          <cell r="A72">
            <v>60</v>
          </cell>
          <cell r="B72" t="str">
            <v>Limpiones</v>
          </cell>
          <cell r="C72" t="str">
            <v>- En tela de toalla fileteada
- Color blanco sin estampado
- Tamaño mínimo de 45cm de largo por 45cm de ancho.</v>
          </cell>
          <cell r="D72" t="str">
            <v>Unidad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</row>
        <row r="73">
          <cell r="A73">
            <v>61</v>
          </cell>
          <cell r="B73">
            <v>0</v>
          </cell>
          <cell r="C73" t="str">
            <v>- En tela de toalla fileteada
- Color blanco sin estampado</v>
          </cell>
          <cell r="D73" t="str">
            <v>Rollo por metro de tela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</row>
        <row r="74">
          <cell r="A74">
            <v>62</v>
          </cell>
          <cell r="B74">
            <v>0</v>
          </cell>
          <cell r="C74" t="str">
            <v>- En tela fileteada
- Color blanco sin estampado
- Tamaño mínimo de 45 cm de largo por 45 cm de ancho</v>
          </cell>
          <cell r="D74" t="str">
            <v>Unidad</v>
          </cell>
          <cell r="E74">
            <v>12</v>
          </cell>
          <cell r="F74">
            <v>1785</v>
          </cell>
          <cell r="G74">
            <v>21420</v>
          </cell>
          <cell r="H74">
            <v>0</v>
          </cell>
          <cell r="I74">
            <v>12</v>
          </cell>
        </row>
        <row r="75">
          <cell r="A75">
            <v>63</v>
          </cell>
          <cell r="B75">
            <v>0</v>
          </cell>
          <cell r="C75" t="str">
            <v>- En tela fileteada
- Color blanco sin estampado</v>
          </cell>
          <cell r="D75" t="str">
            <v>Rollo por metro de tela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</row>
        <row r="76">
          <cell r="A76">
            <v>64</v>
          </cell>
          <cell r="B76">
            <v>0</v>
          </cell>
          <cell r="C76" t="str">
            <v>- En tela tipo galleta fileteada
- Color blanco o beige sin estampado</v>
          </cell>
          <cell r="D76" t="str">
            <v>Rollo por metro de tela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</row>
        <row r="77">
          <cell r="A77">
            <v>65</v>
          </cell>
          <cell r="B77" t="str">
            <v>Bayetilla</v>
          </cell>
          <cell r="C77" t="str">
            <v>- En tela fileteada
- Color blanco sin estampado</v>
          </cell>
          <cell r="D77" t="str">
            <v>Rollo por metro de tela</v>
          </cell>
          <cell r="E77">
            <v>12</v>
          </cell>
          <cell r="F77">
            <v>2205</v>
          </cell>
          <cell r="G77">
            <v>26460</v>
          </cell>
          <cell r="H77">
            <v>0</v>
          </cell>
          <cell r="I77">
            <v>12</v>
          </cell>
        </row>
        <row r="78">
          <cell r="A78">
            <v>66</v>
          </cell>
          <cell r="B78">
            <v>0</v>
          </cell>
          <cell r="C78" t="str">
            <v>- En tela fileteada
- Color rojo sin estampado</v>
          </cell>
          <cell r="D78" t="str">
            <v>Rollo por metro de tela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</row>
        <row r="79">
          <cell r="A79">
            <v>67</v>
          </cell>
          <cell r="B79" t="str">
            <v xml:space="preserve">Paño absorbente multiusos </v>
          </cell>
          <cell r="C79" t="str">
            <v>- Material que no libera motas o pelusas
-Interfoliado 
- Reutilizable
- Tamaño mínimo de 38 cm de largo por 25 cm de ancho</v>
          </cell>
          <cell r="D79" t="str">
            <v>Unidad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</row>
        <row r="80">
          <cell r="A80">
            <v>68</v>
          </cell>
          <cell r="B80">
            <v>0</v>
          </cell>
          <cell r="C80" t="str">
            <v>- Material que no libera motas o pelusas 
- Interfolidado
- Reutilizable
- Tamaño mínimo de 18 cm de largo por 20 cm de ancho</v>
          </cell>
          <cell r="D80" t="str">
            <v>Unidad</v>
          </cell>
          <cell r="E80">
            <v>12</v>
          </cell>
          <cell r="F80">
            <v>1871.1</v>
          </cell>
          <cell r="G80">
            <v>22453.199999999997</v>
          </cell>
          <cell r="H80">
            <v>0</v>
          </cell>
          <cell r="I80">
            <v>12</v>
          </cell>
        </row>
        <row r="81">
          <cell r="A81">
            <v>69</v>
          </cell>
          <cell r="B81" t="str">
            <v>Estopa</v>
          </cell>
          <cell r="C81" t="str">
            <v>- Hecha 100% de hilos de algodón blanco peinado.
-Suave al tacto, para lustrar</v>
          </cell>
          <cell r="D81" t="str">
            <v xml:space="preserve">Bolsa de mínimo 400 gr. 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</row>
        <row r="82">
          <cell r="A82">
            <v>70</v>
          </cell>
          <cell r="B82" t="str">
            <v xml:space="preserve">Esponjilla </v>
          </cell>
          <cell r="C82" t="str">
            <v>- Espuma enmallada
- Tamaño mínimo de 7 cm de largo por 10 cm de ancho</v>
          </cell>
          <cell r="D82" t="str">
            <v xml:space="preserve">Unidad </v>
          </cell>
          <cell r="E82">
            <v>12</v>
          </cell>
          <cell r="F82">
            <v>341.25</v>
          </cell>
          <cell r="G82">
            <v>4095</v>
          </cell>
          <cell r="H82">
            <v>0</v>
          </cell>
          <cell r="I82">
            <v>12</v>
          </cell>
        </row>
        <row r="83">
          <cell r="A83">
            <v>71</v>
          </cell>
          <cell r="B83">
            <v>0</v>
          </cell>
          <cell r="C83" t="str">
            <v>- Doble uso (material de esponjilla blanda y abrasiva)
- Tamaño mínimo de 7 cm de largo por 10 cm de ancho</v>
          </cell>
          <cell r="D83" t="str">
            <v>Unidad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</row>
        <row r="84">
          <cell r="A84">
            <v>72</v>
          </cell>
          <cell r="B84">
            <v>0</v>
          </cell>
          <cell r="C84" t="str">
            <v>- Abrasiva
- Tamaño mínimo de 9 cm de largo por 12 cm de ancho</v>
          </cell>
          <cell r="D84" t="str">
            <v>Unidad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</row>
        <row r="85">
          <cell r="A85">
            <v>73</v>
          </cell>
          <cell r="B85">
            <v>0</v>
          </cell>
          <cell r="C85" t="str">
            <v>- Elaborada con fibra de acero inoxidable para dar brillo
- Tamaño mínimo de 5 cm de largo por 9 cm de ancho</v>
          </cell>
          <cell r="D85" t="str">
            <v>Unidad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</row>
        <row r="86">
          <cell r="A86">
            <v>74</v>
          </cell>
          <cell r="B86">
            <v>0</v>
          </cell>
          <cell r="C86" t="str">
            <v>- Elaborada con alambre de acero inoxidable
- Tamaño mínimo de 9 cm de largo por 10 cm de ancho</v>
          </cell>
          <cell r="D86" t="str">
            <v>Unidad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</row>
        <row r="87">
          <cell r="A87">
            <v>75</v>
          </cell>
          <cell r="B87" t="str">
            <v>Escobas</v>
          </cell>
          <cell r="C87" t="str">
            <v>- Cerdas suaves elaboradas con PET calibre entre 0,4 y 0,5 mm.
- Área de barrido mínima de 25 cm de largo por 7 cm de ancho por 7 cm de alto
- Material de base en plástico con acople tipo rosca
- Mínimo 85 moños
- Mango en madera con una extensión mínima de 120 cm</v>
          </cell>
          <cell r="D87" t="str">
            <v xml:space="preserve">Unidad </v>
          </cell>
          <cell r="E87">
            <v>2</v>
          </cell>
          <cell r="F87">
            <v>1837.5</v>
          </cell>
          <cell r="G87">
            <v>3675</v>
          </cell>
          <cell r="H87">
            <v>0</v>
          </cell>
          <cell r="I87">
            <v>2</v>
          </cell>
        </row>
        <row r="88">
          <cell r="A88">
            <v>76</v>
          </cell>
          <cell r="B88">
            <v>0</v>
          </cell>
          <cell r="C88" t="str">
            <v>- Cerdas suaves elaboradas con PET calibre entre 0,4 y 0,5 mm.
- Área de barrido mínima de 25cm de largo por 7cm de ancho por 7cm de alto
- Material de base en plástico con acople tipo rosca
- Mínimo 85 moños
- Mango metálico con una extensión mínima de 120 cm</v>
          </cell>
          <cell r="D88" t="str">
            <v xml:space="preserve">Unidad 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</row>
        <row r="89">
          <cell r="A89">
            <v>77</v>
          </cell>
          <cell r="B89">
            <v>0</v>
          </cell>
          <cell r="C89" t="str">
            <v>- Cerdas suaves elaboradas con PVC, plumilladas, calibre entre 0,4 y 0,5 mm.
- Área de barrido mínima de 37 cm de largo por 7 cm de ancho por 7 cm de alto
- Material de base en plástico con acople tipo rosca
- Mínimo 100 moños
- Mango metálico con una extensión mínima de 120 cm</v>
          </cell>
          <cell r="D89" t="str">
            <v xml:space="preserve">Unidad 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</row>
        <row r="90">
          <cell r="A90">
            <v>78</v>
          </cell>
          <cell r="B90">
            <v>0</v>
          </cell>
          <cell r="C90" t="str">
            <v>- Cerdas duras elaboradas con PET calibre entre 0,4 y 0,5 mm.
- Área de barrido mínima de 25 cm de largo por 7 cm de ancho por 7cm de alto
- Material de base en plástico con acople tipo rosca
- Mínimo 85 moños
- Mango en madera on una extensión mínima de 120 cm</v>
          </cell>
          <cell r="D90" t="str">
            <v xml:space="preserve">Unidad 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</row>
        <row r="91">
          <cell r="A91">
            <v>79</v>
          </cell>
          <cell r="B91">
            <v>0</v>
          </cell>
          <cell r="C91" t="str">
            <v>- Cerdas duras elaboradas con PET calibre entre 0,4 y 0,5 mm.
- Área de barrido mínima de 25 cm de largo por 7cm de ancho por 7cm de alto
- Material de base en plástico con acople tipo rosca
- Mínimo 85 moños
- Mango metálico con una extensión mínima de 120 cm</v>
          </cell>
          <cell r="D91" t="str">
            <v xml:space="preserve">Unidad </v>
          </cell>
          <cell r="E91">
            <v>2</v>
          </cell>
          <cell r="F91">
            <v>2552.5500000000002</v>
          </cell>
          <cell r="G91">
            <v>5105.1000000000004</v>
          </cell>
          <cell r="H91">
            <v>0</v>
          </cell>
          <cell r="I91">
            <v>2</v>
          </cell>
        </row>
        <row r="92">
          <cell r="A92">
            <v>80</v>
          </cell>
          <cell r="B92">
            <v>0</v>
          </cell>
          <cell r="C92" t="str">
            <v>- Cerdas duras elaboradas con PVC, plumilladas, calibre entre 0,4 y 0,5 mm.
- Área de barrido mínima de 37cm de largo por 7cm de ancho por 7 cm de alto
- Material de base en plástico con acople tipo rosca
- Mínimo 100 moños
- Mango metálico con una extensión mínima de 120 cm</v>
          </cell>
          <cell r="D92" t="str">
            <v xml:space="preserve">Unidad 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</row>
        <row r="93">
          <cell r="A93">
            <v>81</v>
          </cell>
          <cell r="B93" t="str">
            <v xml:space="preserve">Cepillos </v>
          </cell>
          <cell r="C93" t="str">
            <v>- Tipo plancha, con mango de plástico
- Cuerpo elaborado en plástico
- Cerdas duras en fibra plástica
- Tamaño mínimo de 15 cm de largo por 5cm de ancho por 6 cm de alto.</v>
          </cell>
          <cell r="D93" t="str">
            <v xml:space="preserve">Unidad 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</row>
        <row r="94">
          <cell r="A94">
            <v>82</v>
          </cell>
          <cell r="B94">
            <v>0</v>
          </cell>
          <cell r="C94" t="str">
            <v>- Para pisos
- Cuerpo elaborado en plástico
- Cerdas duras en fibra plástica
- Tamaño mínimo de 26 cm de largo por 6 cm de ancho por 7 cm de alto.
- Mango metálico con una extensión mínima de 120cm</v>
          </cell>
          <cell r="D94" t="str">
            <v>Unidad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</row>
        <row r="95">
          <cell r="A95">
            <v>83</v>
          </cell>
          <cell r="B95">
            <v>0</v>
          </cell>
          <cell r="C95" t="str">
            <v>- Para pisos
- Cuerpo elaborado en plástico
- Cerdas duras en fibra plástica
- Tamaño mínimo de 35 cm de largo por 6cm de ancho por 7 cm de alto.
- Mango metálico con una extensión mínima de 120 cm</v>
          </cell>
          <cell r="D95" t="str">
            <v>Unidad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</row>
        <row r="96">
          <cell r="A96">
            <v>84</v>
          </cell>
          <cell r="B96" t="str">
            <v>Trapero</v>
          </cell>
          <cell r="C96" t="str">
            <v>- Elaborado con hilaza de algodón natural
- Mecha con peso mínimo 250 gr y extensión mínima de 32 cm de largo
- Mango de madera con una extensión mínima de 120 cm</v>
          </cell>
          <cell r="D96" t="str">
            <v>Unidad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</row>
        <row r="97">
          <cell r="A97">
            <v>85</v>
          </cell>
          <cell r="B97">
            <v>0</v>
          </cell>
          <cell r="C97" t="str">
            <v>- Elaborado con hilaza de algodón natural
- Mecha con peso mínimo 250 gr y extensión mínima de 32 cm de largo
- Con acople tipo rosca
- Mango metálico con una extensión mínima de 120 cm</v>
          </cell>
          <cell r="D97" t="str">
            <v xml:space="preserve">Unidad 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</row>
        <row r="98">
          <cell r="A98">
            <v>86</v>
          </cell>
          <cell r="B98">
            <v>0</v>
          </cell>
          <cell r="C98" t="str">
            <v>- Elaborado con hilaza de algodón natural
- Mecha con peso mínimo de 350 gr y extensión mínima de 32 cm de largo
- Con acople tipo rosca
- Mango metálico con una extensión mínima de 120 cm</v>
          </cell>
          <cell r="D98" t="str">
            <v xml:space="preserve">Unidad 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</row>
        <row r="99">
          <cell r="A99">
            <v>87</v>
          </cell>
          <cell r="B99">
            <v>0</v>
          </cell>
          <cell r="C99" t="str">
            <v>- Elaborado con hilaza de algodón natural
- Mecha con peso mínimo de 450 gr y extensión mínima de 32 cm de largo
- Con acople tipo rosca
- Mango metálico con una extensión mínima de 120 cm</v>
          </cell>
          <cell r="D99" t="str">
            <v xml:space="preserve">Unidad 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</row>
        <row r="100">
          <cell r="A100">
            <v>88</v>
          </cell>
          <cell r="B100">
            <v>0</v>
          </cell>
          <cell r="C100" t="str">
            <v>- Elaborado con hilaza de algodón natural
- Mecha con peso mínimo de 450 gr y extensión mínima de 32 cm de largo
- Mango metálico tipo gancho con una extensión mínima de 120 cm</v>
          </cell>
          <cell r="D100" t="str">
            <v xml:space="preserve">Unidad </v>
          </cell>
          <cell r="E100">
            <v>5</v>
          </cell>
          <cell r="F100">
            <v>2992.5</v>
          </cell>
          <cell r="G100">
            <v>14962.5</v>
          </cell>
          <cell r="H100">
            <v>0</v>
          </cell>
          <cell r="I100">
            <v>5</v>
          </cell>
        </row>
        <row r="101">
          <cell r="A101">
            <v>89</v>
          </cell>
          <cell r="B101" t="str">
            <v>Cepillo para sanitario (churrusco)</v>
          </cell>
          <cell r="C101" t="str">
            <v xml:space="preserve">- Cerdas duras elaboradas en fibras plásticas
- Extensión mínima de las cerdas es de 2,5 cm
- Base y mango elaborados en plástico
- Mango con longitud mínima de 33 cm </v>
          </cell>
          <cell r="D101" t="str">
            <v>Unidad</v>
          </cell>
          <cell r="E101">
            <v>5</v>
          </cell>
          <cell r="F101">
            <v>1293.5999999999999</v>
          </cell>
          <cell r="G101">
            <v>6468</v>
          </cell>
          <cell r="H101">
            <v>0</v>
          </cell>
          <cell r="I101">
            <v>5</v>
          </cell>
        </row>
        <row r="102">
          <cell r="A102">
            <v>90</v>
          </cell>
          <cell r="B102" t="str">
            <v>Pads</v>
          </cell>
          <cell r="C102" t="str">
            <v>- Para brillo
- Diámetro mínimo de 16 pulgadas
- Rojo o blanco</v>
          </cell>
          <cell r="D102" t="str">
            <v xml:space="preserve">Unidad 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</row>
        <row r="103">
          <cell r="A103">
            <v>91</v>
          </cell>
          <cell r="B103">
            <v>0</v>
          </cell>
          <cell r="C103" t="str">
            <v>- Para remoción
- Diámetro mínimo de 16 pulgadas
- Café o negro</v>
          </cell>
          <cell r="D103" t="str">
            <v xml:space="preserve">Unidad 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</row>
        <row r="104">
          <cell r="A104">
            <v>92</v>
          </cell>
          <cell r="B104">
            <v>0</v>
          </cell>
          <cell r="C104" t="str">
            <v>- Para brillo
- Diámetro mínimo de 20 pulgadas
- Rojo o blanco</v>
          </cell>
          <cell r="D104" t="str">
            <v>Unidad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</row>
        <row r="105">
          <cell r="A105">
            <v>93</v>
          </cell>
          <cell r="B105">
            <v>0</v>
          </cell>
          <cell r="C105" t="str">
            <v>- Para remoción
- Diámetro mínimo de 20 pulgadas
- Café o negro</v>
          </cell>
          <cell r="D105" t="str">
            <v>Unidad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</row>
        <row r="106">
          <cell r="A106">
            <v>94</v>
          </cell>
          <cell r="B106" t="str">
            <v>Boneth</v>
          </cell>
          <cell r="C106" t="str">
            <v>- Diámetro mínimo de 16 pulgadas
- Elaborado en hilaza de algodón</v>
          </cell>
          <cell r="D106" t="str">
            <v>Unidad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</row>
        <row r="107">
          <cell r="A107">
            <v>95</v>
          </cell>
          <cell r="B107">
            <v>0</v>
          </cell>
          <cell r="C107" t="str">
            <v>- Diámetro mínimo de 20 pulgadas
- Elaborado en hilaza de algodón</v>
          </cell>
          <cell r="D107" t="str">
            <v>Unidad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</row>
        <row r="108">
          <cell r="A108">
            <v>96</v>
          </cell>
          <cell r="B108" t="str">
            <v>Bolsas plástica</v>
          </cell>
          <cell r="C108" t="str">
            <v>- Elaborada en polietileno de baja densidad
- De color negro
- Calibre de mínimo 1 ,4
- Tamaño de 40 cm de ancho por 55 cm de largo</v>
          </cell>
          <cell r="D108" t="str">
            <v>Paquete de mínimo 6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</row>
        <row r="109">
          <cell r="A109">
            <v>97</v>
          </cell>
          <cell r="B109">
            <v>0</v>
          </cell>
          <cell r="C109" t="str">
            <v>- Elaborada en polietileno de baja densidad
- De color verde
- Calibre de mínimo 1 ,4
- Tamaño de 40 cm de ancho por 55 cm de largo</v>
          </cell>
          <cell r="D109" t="str">
            <v>Paquete de mínimo 6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</row>
        <row r="110">
          <cell r="A110">
            <v>98</v>
          </cell>
          <cell r="B110">
            <v>0</v>
          </cell>
          <cell r="C110" t="str">
            <v>- Elaborada en polietileno de baja densidad
- De color blanco
- Calibre de mínimo 1 ,4
- Tamaño de 40 cm de ancho por 55 cm de largo</v>
          </cell>
          <cell r="D110" t="str">
            <v>Paquete de mínimo 6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</row>
        <row r="111">
          <cell r="A111">
            <v>99</v>
          </cell>
          <cell r="B111">
            <v>0</v>
          </cell>
          <cell r="C111" t="str">
            <v>- Elaborada en polietileno de baja densidad
- De color rojo
- Calibre de mínimo 1 ,4
- Tamaño de 40 cm de ancho por 55 cm de largo</v>
          </cell>
          <cell r="D111" t="str">
            <v>Paquete de mínimo 6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</row>
        <row r="112">
          <cell r="A112">
            <v>100</v>
          </cell>
          <cell r="B112">
            <v>0</v>
          </cell>
          <cell r="C112" t="str">
            <v>- Elaborada en polietileno de baja densidad
- De color negro
- Calibre de mínimo 1 ,4
- Tamaño de 60 cm de ancho por 70 cm de largo</v>
          </cell>
          <cell r="D112" t="str">
            <v>Paquete de mínimo 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</row>
        <row r="113">
          <cell r="A113">
            <v>101</v>
          </cell>
          <cell r="B113">
            <v>0</v>
          </cell>
          <cell r="C113" t="str">
            <v>- Elaborada en polietileno de baja densidad
- De color verde
- Calibre de mínimo 1 ,4
- Tamaño de 60 cm de ancho por 70 cm de largo</v>
          </cell>
          <cell r="D113" t="str">
            <v>Paquete de mínimo 6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</row>
        <row r="114">
          <cell r="A114">
            <v>102</v>
          </cell>
          <cell r="B114">
            <v>0</v>
          </cell>
          <cell r="C114" t="str">
            <v>- Elaborada en polietileno de baja densidad
- De color blanco
- Calibre de mínimo 1 ,4
- Tamaño de 60 cm de ancho por 70 cm de largo</v>
          </cell>
          <cell r="D114" t="str">
            <v>Paquete de mínimo 6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</row>
        <row r="115">
          <cell r="A115">
            <v>103</v>
          </cell>
          <cell r="B115">
            <v>0</v>
          </cell>
          <cell r="C115" t="str">
            <v>- Elaborada en polietileno de baja densidad
- De color rojo
- Calibre de mínimo 1 ,4
- Tamaño de 60 cm de ancho por 70 cm de largo</v>
          </cell>
          <cell r="D115" t="str">
            <v>Paquete de mínimo 6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</row>
        <row r="116">
          <cell r="A116">
            <v>104</v>
          </cell>
          <cell r="B116">
            <v>0</v>
          </cell>
          <cell r="C116" t="str">
            <v>- Elaborada en polietileno de baja densidad
- De color negro
- Calibre de mínimo 2 
- Tamaño de 40 cm de ancho por 55 cm de largo</v>
          </cell>
          <cell r="D116" t="str">
            <v>Paquete de mínimo 6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</row>
        <row r="117">
          <cell r="A117">
            <v>105</v>
          </cell>
          <cell r="B117">
            <v>0</v>
          </cell>
          <cell r="C117" t="str">
            <v>- Elaborada en polietileno de baja densidad
- De color verde
- Calibre de mínimo 2 
- Tamaño de 40 cm de ancho por 55 cm de largo</v>
          </cell>
          <cell r="D117" t="str">
            <v>Paquete de mínimo 6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</row>
        <row r="118">
          <cell r="A118">
            <v>106</v>
          </cell>
          <cell r="B118">
            <v>0</v>
          </cell>
          <cell r="C118" t="str">
            <v>- Elaborada en polietileno de baja densidad
- De color blanco
- Calibre de mínimo 2 
- Tamaño de 40 cm de ancho por 55 cm de largo</v>
          </cell>
          <cell r="D118" t="str">
            <v>Paquete de mínimo 6</v>
          </cell>
          <cell r="E118">
            <v>40</v>
          </cell>
          <cell r="F118">
            <v>612</v>
          </cell>
          <cell r="G118">
            <v>24480</v>
          </cell>
          <cell r="H118">
            <v>0</v>
          </cell>
          <cell r="I118">
            <v>40</v>
          </cell>
        </row>
        <row r="119">
          <cell r="A119">
            <v>107</v>
          </cell>
          <cell r="B119">
            <v>0</v>
          </cell>
          <cell r="C119" t="str">
            <v>- Elaborada en polietileno de baja densidad
- De color rojo
- Calibre de mínimo 2 
- Tamaño de 40 cm de ancho por 55 cm de largo
- Con impresión de aviso de riesgo biológico</v>
          </cell>
          <cell r="D119" t="str">
            <v>Paquete de mínimo 6</v>
          </cell>
          <cell r="E119">
            <v>40</v>
          </cell>
          <cell r="F119">
            <v>642</v>
          </cell>
          <cell r="G119">
            <v>25680</v>
          </cell>
          <cell r="H119">
            <v>0</v>
          </cell>
          <cell r="I119">
            <v>40</v>
          </cell>
        </row>
        <row r="120">
          <cell r="A120">
            <v>108</v>
          </cell>
          <cell r="B120">
            <v>0</v>
          </cell>
          <cell r="C120" t="str">
            <v>- Elaborada en polietileno de baja densidad
- De color negro
-Calibre de mínimo 2 
- Tamaño de 60 cm de ancho por 70 cm de largo</v>
          </cell>
          <cell r="D120" t="str">
            <v>Paquete de mínimo 6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</row>
        <row r="121">
          <cell r="A121">
            <v>109</v>
          </cell>
          <cell r="B121">
            <v>0</v>
          </cell>
          <cell r="C121" t="str">
            <v>- Elaborada en polietileno de baja densidad
- De color verde
- Calibre de mínimo 2 
- Tamaño de 60 cm de ancho por 70 cm de largo</v>
          </cell>
          <cell r="D121" t="str">
            <v>Paquete de mínimo 6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</row>
        <row r="122">
          <cell r="A122">
            <v>110</v>
          </cell>
          <cell r="B122">
            <v>0</v>
          </cell>
          <cell r="C122" t="str">
            <v>- Elaborada en polietileno de baja densidad
- De color blanco
- Calibre de mínimo 2 
- Tamaño de 60 cm de ancho por 70 cm de largo</v>
          </cell>
          <cell r="D122" t="str">
            <v>Paquete de mínimo 6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</row>
        <row r="123">
          <cell r="A123">
            <v>111</v>
          </cell>
          <cell r="B123">
            <v>0</v>
          </cell>
          <cell r="C123" t="str">
            <v>- Elaborada en polietileno de baja densidad
- De color rojo
- Calibre de mínimo 2 
- Tamaño de 60 cm de ancho por 70 cm de largo
- Con impresión de aviso de riesgo biológico</v>
          </cell>
          <cell r="D123" t="str">
            <v>Paquete de mínimo 6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</row>
        <row r="124">
          <cell r="A124">
            <v>112</v>
          </cell>
          <cell r="B124">
            <v>0</v>
          </cell>
          <cell r="C124" t="str">
            <v>- Elaborada en polietileno de baja densidad
- De color negro
- Calibre de mínimo 2 
- Tamaño de 70 cm de ancho por 90 cm de largo</v>
          </cell>
          <cell r="D124" t="str">
            <v>Paquete de mínimo 6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</row>
        <row r="125">
          <cell r="A125">
            <v>113</v>
          </cell>
          <cell r="B125">
            <v>0</v>
          </cell>
          <cell r="C125" t="str">
            <v>- Elaborada en polietileno de baja densidad
- De color verde
- Calibre de mínimo 2 
- Tamaño de 70 cm de ancho por 90 cm de largo</v>
          </cell>
          <cell r="D125" t="str">
            <v>Paquete de mínimo 6</v>
          </cell>
          <cell r="E125">
            <v>40</v>
          </cell>
          <cell r="F125">
            <v>1512</v>
          </cell>
          <cell r="G125">
            <v>60480</v>
          </cell>
          <cell r="H125">
            <v>0</v>
          </cell>
          <cell r="I125">
            <v>40</v>
          </cell>
        </row>
        <row r="126">
          <cell r="A126">
            <v>114</v>
          </cell>
          <cell r="B126">
            <v>0</v>
          </cell>
          <cell r="C126" t="str">
            <v>- Elaborada en polietileno de baja densidad
- De color blanco
- Calibre de mínimo 2 
- Tamaño de 70 cm de ancho por 90 cm de largo</v>
          </cell>
          <cell r="D126" t="str">
            <v>Paquete de mínimo 6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</row>
        <row r="127">
          <cell r="A127">
            <v>115</v>
          </cell>
          <cell r="B127">
            <v>0</v>
          </cell>
          <cell r="C127" t="str">
            <v>- Elaborada en polietileno de baja densidad
- De color rojo
- Calibre de mínimo 2 
- Tamaño de 70 cm de ancho por 90 cm de largo
- Con impresión de aviso de riesgo biológico</v>
          </cell>
          <cell r="D127" t="str">
            <v>Paquete de mínimo 6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</row>
        <row r="128">
          <cell r="A128">
            <v>116</v>
          </cell>
          <cell r="B128">
            <v>0</v>
          </cell>
          <cell r="C128" t="str">
            <v>- Elaborada en polietileno de baja densidad
- De color negro
- Calibre de mínimo 2 
- Tamaño de 80 cm de ancho por 110 cm de largo</v>
          </cell>
          <cell r="D128" t="str">
            <v>Paquete de mínimo 6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</row>
        <row r="129">
          <cell r="A129">
            <v>117</v>
          </cell>
          <cell r="B129">
            <v>0</v>
          </cell>
          <cell r="C129" t="str">
            <v>- Elaborada en polietileno de baja densidad
- De color verde
- Calibre de mínimo 2 
- Tamaño de 80 cm de ancho por 110 cm de largo</v>
          </cell>
          <cell r="D129" t="str">
            <v>Paquete de mínimo 6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</row>
        <row r="130">
          <cell r="A130">
            <v>118</v>
          </cell>
          <cell r="B130">
            <v>0</v>
          </cell>
          <cell r="C130" t="str">
            <v>- Elaborada en polietileno de baja densidad
- De color blanco
-Calibre de mínimo 2 
- Tamaño de 80 cm de ancho por 110 cm de largo</v>
          </cell>
          <cell r="D130" t="str">
            <v>Paquete de mínimo 6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</row>
        <row r="131">
          <cell r="A131">
            <v>119</v>
          </cell>
          <cell r="B131">
            <v>0</v>
          </cell>
          <cell r="C131" t="str">
            <v>- Elaborada en polietileno de baja densidad
- De color rojo
-Calibre de mínimo 2  
- Tamaño de 80 cm de ancho por 110 cm de largo
- Con impresión de aviso de riesgo biológico</v>
          </cell>
          <cell r="D131" t="str">
            <v>Paquete de mínimo 6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</row>
        <row r="132">
          <cell r="A132">
            <v>120</v>
          </cell>
          <cell r="B132">
            <v>0</v>
          </cell>
          <cell r="C132" t="str">
            <v>- Elaborada en polietileno de baja densidad
- De color negro
- Calibre de mínimo 3 
- Tamaño de 40 cm de ancho por 55 cm de largo</v>
          </cell>
          <cell r="D132" t="str">
            <v>Paquete de mínimo 6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</row>
        <row r="133">
          <cell r="A133">
            <v>121</v>
          </cell>
          <cell r="B133">
            <v>0</v>
          </cell>
          <cell r="C133" t="str">
            <v>- Elaborada en polietileno de baja densidad
- De color negro
- Calibre de mínimo 3 
- Tamaño de 70 cm de ancho por 90 cm de largo</v>
          </cell>
          <cell r="D133" t="str">
            <v>Paquete de mínimo 6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</row>
        <row r="134">
          <cell r="A134">
            <v>122</v>
          </cell>
          <cell r="B134">
            <v>0</v>
          </cell>
          <cell r="C134" t="str">
            <v>- Elaborada en polietileno de baja densidad
- De color negro
-  Calibre de mínimo 3 
- Tamaño de 60 cm de ancho por 70 cm de largo</v>
          </cell>
          <cell r="D134" t="str">
            <v>Paquete de mínimo 6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</row>
        <row r="135">
          <cell r="A135">
            <v>123</v>
          </cell>
          <cell r="B135">
            <v>0</v>
          </cell>
          <cell r="C135" t="str">
            <v>- Elaborada en polietileno de baja densidad
- De color negro
-  Calibre de mínimo 3 
- Tamaño de 80 cm de ancho por 110 cm de largo</v>
          </cell>
          <cell r="D135" t="str">
            <v>Paquete de mínimo 6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</row>
        <row r="136">
          <cell r="A136">
            <v>124</v>
          </cell>
          <cell r="B136">
            <v>0</v>
          </cell>
          <cell r="C136" t="str">
            <v>- Elaborada en polietileno de baja densidad
- De color rojo
-  Calibre de mínimo 3 
- Tamaño de 80 cm de ancho por 110 cm de largo
- Con impresión de aviso de riesgo biológico</v>
          </cell>
          <cell r="D136" t="str">
            <v>Paquete de mínimo 6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</row>
        <row r="137">
          <cell r="A137">
            <v>125</v>
          </cell>
          <cell r="B137">
            <v>0</v>
          </cell>
          <cell r="C137" t="str">
            <v>- Elaborada en polietileno de baja densidad
- De color rojo
-  Calibre de mínimo 3 
- Tamaño de 70 cm de ancho por 90 cm de largo
- Con impresión de aviso de riesgo biológico</v>
          </cell>
          <cell r="D137" t="str">
            <v>Paquete de mínimo 6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</row>
        <row r="138">
          <cell r="A138">
            <v>126</v>
          </cell>
          <cell r="B138">
            <v>0</v>
          </cell>
          <cell r="C138" t="str">
            <v>- Elaborada en polietileno de baja densidad
- De color rojo
-  Calibre de mínimo 3 
- Tamaño de 70 cm de ancho por 60 cm de largo
- Con impresión de aviso de riesgo biológico</v>
          </cell>
          <cell r="D138" t="str">
            <v>Paquete de mínimo 6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</row>
        <row r="139">
          <cell r="A139">
            <v>127</v>
          </cell>
          <cell r="B139">
            <v>0</v>
          </cell>
          <cell r="C139" t="str">
            <v>- Elaborada en polietileno de baja densidad
- De color rojo
-  Calibre de mínimo 3 
- Tamaño de 40 cm de ancho por 55 cm de largo
- Con impresión de aviso de riesgo biológico</v>
          </cell>
          <cell r="D139" t="str">
            <v>Paquete de mínimo 6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</row>
        <row r="140">
          <cell r="A140">
            <v>128</v>
          </cell>
          <cell r="B140" t="str">
            <v>Guantes</v>
          </cell>
          <cell r="C140" t="str">
            <v>- Tipo doméstico
- Elaborados en látex
- Calibre mínimo de 18
- Tallas 7 a 9
- Color amarillo</v>
          </cell>
          <cell r="D140" t="str">
            <v>Par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</row>
        <row r="141">
          <cell r="A141">
            <v>129</v>
          </cell>
          <cell r="B141">
            <v>0</v>
          </cell>
          <cell r="C141" t="str">
            <v>- Tipo doméstico
- Elaborados en látex
- Calibre mínimo de 18
- Tallas 7 a 9
- Color negro</v>
          </cell>
          <cell r="D141" t="str">
            <v>Par</v>
          </cell>
          <cell r="E141">
            <v>1</v>
          </cell>
          <cell r="F141">
            <v>1684.2</v>
          </cell>
          <cell r="G141">
            <v>1684.2</v>
          </cell>
          <cell r="H141">
            <v>0</v>
          </cell>
          <cell r="I141">
            <v>1</v>
          </cell>
        </row>
        <row r="142">
          <cell r="A142">
            <v>130</v>
          </cell>
          <cell r="B142">
            <v>0</v>
          </cell>
          <cell r="C142" t="str">
            <v>- Tipo doméstico
- Elaborados en látex
- Calibre mínimo de 25
- Tallas 7 a 9
- Color negro</v>
          </cell>
          <cell r="D142" t="str">
            <v>Par</v>
          </cell>
          <cell r="E142">
            <v>3</v>
          </cell>
          <cell r="F142">
            <v>1984.5</v>
          </cell>
          <cell r="G142">
            <v>5953.5</v>
          </cell>
          <cell r="H142">
            <v>0</v>
          </cell>
          <cell r="I142">
            <v>3</v>
          </cell>
        </row>
        <row r="143">
          <cell r="A143">
            <v>131</v>
          </cell>
          <cell r="B143">
            <v>0</v>
          </cell>
          <cell r="C143" t="str">
            <v>- Tipo doméstico
- Elaborados en látex
- Calibre mínimo de 25
- Tallas 7 a 9
- Color rojo</v>
          </cell>
          <cell r="D143" t="str">
            <v>Par</v>
          </cell>
          <cell r="E143">
            <v>2</v>
          </cell>
          <cell r="F143">
            <v>1995</v>
          </cell>
          <cell r="G143">
            <v>3990</v>
          </cell>
          <cell r="H143">
            <v>0</v>
          </cell>
          <cell r="I143">
            <v>2</v>
          </cell>
        </row>
        <row r="144">
          <cell r="A144">
            <v>132</v>
          </cell>
          <cell r="B144">
            <v>0</v>
          </cell>
          <cell r="C144" t="str">
            <v>- Tipo industrial
- Elaborados en látex
- Calibre mínimo de 35
- Tallas 7 a 9
- Color negro</v>
          </cell>
          <cell r="D144" t="str">
            <v>Par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</row>
        <row r="145">
          <cell r="A145">
            <v>133</v>
          </cell>
          <cell r="B145">
            <v>0</v>
          </cell>
          <cell r="C145" t="str">
            <v>- Elaborados en látex desechable (tipo cirugía)
- Empovaldos
- Tallas 7 a 9</v>
          </cell>
          <cell r="D145" t="str">
            <v>Caja de mínimo 100 unidades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</row>
        <row r="146">
          <cell r="A146">
            <v>134</v>
          </cell>
          <cell r="B146">
            <v>0</v>
          </cell>
          <cell r="C146" t="str">
            <v>- Elaborados en carnaza
- Tallas 7 a 9</v>
          </cell>
          <cell r="D146" t="str">
            <v>Par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</row>
        <row r="147">
          <cell r="A147">
            <v>135</v>
          </cell>
          <cell r="B147">
            <v>0</v>
          </cell>
          <cell r="C147" t="str">
            <v>- Tipo mosquetero
- Calibre mínimo de 40
- Tallas 7 a 9
- Color negro</v>
          </cell>
          <cell r="D147" t="str">
            <v>Par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</row>
        <row r="148">
          <cell r="A148">
            <v>136</v>
          </cell>
          <cell r="B148">
            <v>0</v>
          </cell>
          <cell r="C148" t="str">
            <v>- Elaborados en hilaza
- Tallas 7 a 9</v>
          </cell>
          <cell r="D148" t="str">
            <v>Par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</row>
        <row r="149">
          <cell r="A149">
            <v>137</v>
          </cell>
          <cell r="B149" t="str">
            <v xml:space="preserve">Tapabocas </v>
          </cell>
          <cell r="C149" t="str">
            <v xml:space="preserve">- Elaborado en tela no tejida
- Desechable
- Con tiras elásticas </v>
          </cell>
          <cell r="D149" t="str">
            <v xml:space="preserve">Caja de mínimo 50 unidades 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</row>
        <row r="150">
          <cell r="A150">
            <v>138</v>
          </cell>
          <cell r="B150">
            <v>0</v>
          </cell>
          <cell r="C150" t="str">
            <v>- Elaborado en tela no tejida de polipropileno y poliester
- Desechable
- Con tiras elásticas
- Con soporte nasal</v>
          </cell>
          <cell r="D150" t="str">
            <v>Unidad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</row>
        <row r="151">
          <cell r="A151">
            <v>139</v>
          </cell>
          <cell r="B151" t="str">
            <v>Papel higiénico</v>
          </cell>
          <cell r="C151" t="str">
            <v>- Rollo con longitud mínima de 32 metros
- Doble hoja blanca
- Sin fragancia</v>
          </cell>
          <cell r="D151" t="str">
            <v>Rollo</v>
          </cell>
          <cell r="E151">
            <v>50</v>
          </cell>
          <cell r="F151">
            <v>710.85</v>
          </cell>
          <cell r="G151">
            <v>35542.5</v>
          </cell>
          <cell r="H151">
            <v>0</v>
          </cell>
          <cell r="I151">
            <v>50</v>
          </cell>
        </row>
        <row r="152">
          <cell r="A152">
            <v>140</v>
          </cell>
          <cell r="B152">
            <v>0</v>
          </cell>
          <cell r="C152" t="str">
            <v>- Rollo con longitud mínima de 250 metros
- Doble hoja de color natural
- Sin fragancia</v>
          </cell>
          <cell r="D152" t="str">
            <v>Rollo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</row>
        <row r="153">
          <cell r="A153">
            <v>141</v>
          </cell>
          <cell r="B153">
            <v>0</v>
          </cell>
          <cell r="C153" t="str">
            <v>- Rollo con longitud mínima de 250 metros
- Doble hoja blanca
- Sin fragancia</v>
          </cell>
          <cell r="D153" t="str">
            <v>Rollo</v>
          </cell>
          <cell r="E153">
            <v>45</v>
          </cell>
          <cell r="F153">
            <v>4013.1</v>
          </cell>
          <cell r="G153">
            <v>180589.5</v>
          </cell>
          <cell r="H153">
            <v>0</v>
          </cell>
          <cell r="I153">
            <v>45</v>
          </cell>
        </row>
        <row r="154">
          <cell r="A154">
            <v>142</v>
          </cell>
          <cell r="B154">
            <v>0</v>
          </cell>
          <cell r="C154" t="str">
            <v>- Rollo con longitud mínima de 400 metros
- Hoja sencilla de color natural
- Sin fragancia</v>
          </cell>
          <cell r="D154" t="str">
            <v>Rollo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</row>
        <row r="155">
          <cell r="A155">
            <v>143</v>
          </cell>
          <cell r="B155">
            <v>0</v>
          </cell>
          <cell r="C155" t="str">
            <v>- Rollo con longitud mínima de 400 metros
- Hoja sencilla de color blanco
- Sin fragancia</v>
          </cell>
          <cell r="D155" t="str">
            <v>Rollo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</row>
        <row r="156">
          <cell r="A156">
            <v>144</v>
          </cell>
          <cell r="B156">
            <v>0</v>
          </cell>
          <cell r="C156" t="str">
            <v>-Tipo multihoja
- Doble hoja color blanco</v>
          </cell>
          <cell r="D156" t="str">
            <v>Paquete de mínimo 250 unidades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</row>
        <row r="157">
          <cell r="A157">
            <v>145</v>
          </cell>
          <cell r="B157" t="str">
            <v>Toallas para manos</v>
          </cell>
          <cell r="C157" t="str">
            <v>- Rollo con longitud mínima de 150 metros
- Doble hoja con un tamaño mínimo 15 cm de ancho
- Disponibles en color blanco y natural</v>
          </cell>
          <cell r="D157" t="str">
            <v>Rollo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</row>
        <row r="158">
          <cell r="A158">
            <v>146</v>
          </cell>
          <cell r="B158">
            <v>0</v>
          </cell>
          <cell r="C158" t="str">
            <v>- Rollo con longitud mínima de 250 metros
- Hoja sencilla  con un tamaño mínimo de15 cm de ancho
- Disponibles en color blanco y natural</v>
          </cell>
          <cell r="D158" t="str">
            <v>Rollo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</row>
        <row r="159">
          <cell r="A159">
            <v>147</v>
          </cell>
          <cell r="B159">
            <v>0</v>
          </cell>
          <cell r="C159" t="str">
            <v>- Toallas interdobladas, paquete con mínimo 150 unidades
- Doble hoja con un tamaño mínimo de 20 cm de largo por 15 cm de ancho</v>
          </cell>
          <cell r="D159" t="str">
            <v>Unidad</v>
          </cell>
          <cell r="E159">
            <v>20</v>
          </cell>
          <cell r="F159">
            <v>2293.1999999999998</v>
          </cell>
          <cell r="G159">
            <v>45864</v>
          </cell>
          <cell r="H159">
            <v>0</v>
          </cell>
          <cell r="I159">
            <v>20</v>
          </cell>
        </row>
        <row r="160">
          <cell r="A160">
            <v>148</v>
          </cell>
          <cell r="B160" t="str">
            <v xml:space="preserve">Pañuelos </v>
          </cell>
          <cell r="C160" t="str">
            <v>- Doble hoja
- Color blanco</v>
          </cell>
          <cell r="D160" t="str">
            <v xml:space="preserve">Caja de mínimo 70 unidades 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</row>
        <row r="161">
          <cell r="A161">
            <v>149</v>
          </cell>
          <cell r="B161" t="str">
            <v>Vasos</v>
          </cell>
          <cell r="C161" t="str">
            <v>- Elaborado en plástico
- Color blanco
- Capacidad mínima de 9 oz</v>
          </cell>
          <cell r="D161" t="str">
            <v>Unidad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</row>
        <row r="162">
          <cell r="A162">
            <v>150</v>
          </cell>
          <cell r="B162">
            <v>0</v>
          </cell>
          <cell r="C162" t="str">
            <v>- Elaborado en cartón 100% biodegradable
- Capacidad mínima de 4 oz</v>
          </cell>
          <cell r="D162" t="str">
            <v>Unidad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</row>
        <row r="163">
          <cell r="A163">
            <v>151</v>
          </cell>
          <cell r="B163">
            <v>0</v>
          </cell>
          <cell r="C163" t="str">
            <v>- Elaborado en cartón 100% biodegradable
- Capacidad mínima de 7 oz</v>
          </cell>
          <cell r="D163" t="str">
            <v>Unidad</v>
          </cell>
          <cell r="E163">
            <v>100</v>
          </cell>
          <cell r="F163">
            <v>84</v>
          </cell>
          <cell r="G163">
            <v>8400</v>
          </cell>
          <cell r="H163">
            <v>0</v>
          </cell>
          <cell r="I163">
            <v>100</v>
          </cell>
        </row>
        <row r="164">
          <cell r="A164">
            <v>152</v>
          </cell>
          <cell r="B164">
            <v>0</v>
          </cell>
          <cell r="C164" t="str">
            <v>- Elaborado en cartón 100% biodegradable
- Capacidad mínima de 9 oz</v>
          </cell>
          <cell r="D164" t="str">
            <v>Unidad</v>
          </cell>
          <cell r="E164">
            <v>100</v>
          </cell>
          <cell r="F164">
            <v>87.15</v>
          </cell>
          <cell r="G164">
            <v>8715</v>
          </cell>
          <cell r="H164">
            <v>0</v>
          </cell>
          <cell r="I164">
            <v>100</v>
          </cell>
        </row>
        <row r="165">
          <cell r="A165">
            <v>153</v>
          </cell>
          <cell r="B165" t="str">
            <v>Mezcladores</v>
          </cell>
          <cell r="C165" t="str">
            <v>- Elaborados en plástico
- Calibre mínimo de 2
- Longitud mínima de 11 cm
- Color rojo o café</v>
          </cell>
          <cell r="D165" t="str">
            <v>Paquete de mínimo 1000</v>
          </cell>
          <cell r="E165">
            <v>1</v>
          </cell>
          <cell r="F165">
            <v>753.9</v>
          </cell>
          <cell r="G165">
            <v>753.9</v>
          </cell>
          <cell r="H165">
            <v>0</v>
          </cell>
          <cell r="I165">
            <v>1</v>
          </cell>
        </row>
        <row r="166">
          <cell r="A166">
            <v>154</v>
          </cell>
          <cell r="B166" t="str">
            <v xml:space="preserve">Cuchara </v>
          </cell>
          <cell r="C166" t="str">
            <v>- Elaboradas en plástico
- Color blanco
- Longitud total mínima de 16 cm</v>
          </cell>
          <cell r="D166" t="str">
            <v>Unidad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</row>
        <row r="167">
          <cell r="A167">
            <v>155</v>
          </cell>
          <cell r="B167" t="str">
            <v>Tenedor</v>
          </cell>
          <cell r="C167" t="str">
            <v>- Elaboradas en plástico
- Color blanco
- Longitud total mínima de 16 cm</v>
          </cell>
          <cell r="D167" t="str">
            <v>Unidad</v>
          </cell>
          <cell r="E167">
            <v>100</v>
          </cell>
          <cell r="F167">
            <v>24.15</v>
          </cell>
          <cell r="G167">
            <v>2415</v>
          </cell>
          <cell r="H167">
            <v>0</v>
          </cell>
          <cell r="I167">
            <v>100</v>
          </cell>
        </row>
        <row r="168">
          <cell r="A168">
            <v>156</v>
          </cell>
          <cell r="B168">
            <v>0</v>
          </cell>
          <cell r="C168" t="str">
            <v>- Elaboradas en plástico
- Color blanco
- Longitud total mínima de 12 cm</v>
          </cell>
          <cell r="D168" t="str">
            <v>Unidad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</row>
        <row r="169">
          <cell r="A169">
            <v>157</v>
          </cell>
          <cell r="B169" t="str">
            <v xml:space="preserve">Cuchillo </v>
          </cell>
          <cell r="C169" t="str">
            <v>- Elaborados en plástico
- Color blanco
- Longitud total mínima de 16 cm</v>
          </cell>
          <cell r="D169" t="str">
            <v>Unidad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</row>
        <row r="170">
          <cell r="A170">
            <v>158</v>
          </cell>
          <cell r="B170" t="str">
            <v xml:space="preserve">Cuchara pequeña </v>
          </cell>
          <cell r="C170" t="str">
            <v>- Elaboradas en plástico
- Color blanco
- Longitud total mínima de 12 cm</v>
          </cell>
          <cell r="D170" t="str">
            <v>Unidad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</row>
        <row r="171">
          <cell r="A171">
            <v>159</v>
          </cell>
          <cell r="B171" t="str">
            <v>Platos</v>
          </cell>
          <cell r="C171" t="str">
            <v>- Elaborados en plástico
- Llanos
- Color blanco
- Diámetro mínimo de 22 cm</v>
          </cell>
          <cell r="D171" t="str">
            <v>Unidad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</row>
        <row r="172">
          <cell r="A172">
            <v>160</v>
          </cell>
          <cell r="B172">
            <v>0</v>
          </cell>
          <cell r="C172" t="str">
            <v>- Elaborados en plástico
- Llanos
- Color blanco
- Diámetro mínimo de 15 cm</v>
          </cell>
          <cell r="D172" t="str">
            <v>Unidad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</row>
        <row r="173">
          <cell r="A173">
            <v>161</v>
          </cell>
          <cell r="B173">
            <v>0</v>
          </cell>
          <cell r="C173" t="str">
            <v>- Elaborados en plástico
- Hondos
- Color blanco
- Diámetro mínimo de 25 cm</v>
          </cell>
          <cell r="D173" t="str">
            <v>Unidad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</row>
        <row r="174">
          <cell r="A174">
            <v>162</v>
          </cell>
          <cell r="B174" t="str">
            <v>Servilleta</v>
          </cell>
          <cell r="C174" t="str">
            <v>- Tipo cafetería
- Color blanco
- Dimensiones mínimas de 27 cm de largo y 17 cm de ancho</v>
          </cell>
          <cell r="D174" t="str">
            <v>Paquete de mínimo 100 unidades</v>
          </cell>
          <cell r="E174">
            <v>1000</v>
          </cell>
          <cell r="F174">
            <v>993.3</v>
          </cell>
          <cell r="G174">
            <v>993300</v>
          </cell>
          <cell r="H174">
            <v>0</v>
          </cell>
          <cell r="I174">
            <v>1000</v>
          </cell>
        </row>
        <row r="175">
          <cell r="A175">
            <v>163</v>
          </cell>
          <cell r="B175" t="str">
            <v>Filtro para greca</v>
          </cell>
          <cell r="C175" t="str">
            <v>- Elaborada en tela
- Para greca
- Capacidad de media libra</v>
          </cell>
          <cell r="D175" t="str">
            <v>Unidad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</row>
        <row r="176">
          <cell r="A176">
            <v>164</v>
          </cell>
          <cell r="B176">
            <v>0</v>
          </cell>
          <cell r="C176" t="str">
            <v>- Elaborada en tela
- Para greca
- Capacidad de una 1 libra</v>
          </cell>
          <cell r="D176" t="str">
            <v>Unidad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</row>
        <row r="177">
          <cell r="A177">
            <v>165</v>
          </cell>
          <cell r="B177">
            <v>0</v>
          </cell>
          <cell r="C177" t="str">
            <v>- Elaborada en tela
- Para greca
- Capacidad de dos 2 libras</v>
          </cell>
          <cell r="D177" t="str">
            <v>Unidad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</row>
        <row r="178">
          <cell r="A178">
            <v>166</v>
          </cell>
          <cell r="B178" t="str">
            <v>Papel Aluminio</v>
          </cell>
          <cell r="C178" t="str">
            <v>- Longitud mínima del rollo de 15 metros
- Ancho mínimo del rollo de 27 cm
- Caja con sierra</v>
          </cell>
          <cell r="D178" t="str">
            <v>Caja de carton con un 1 rollo de mínimo 15 metros de largo y 27 cm de ancho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</row>
        <row r="179">
          <cell r="A179">
            <v>167</v>
          </cell>
          <cell r="B179">
            <v>0</v>
          </cell>
          <cell r="C179" t="str">
            <v>- Longitud mínima del rollo de 60 metros
- Ancho mínimo del rollo de 27 cm
- Caja con sierra</v>
          </cell>
          <cell r="D179" t="str">
            <v>Caja de carton con un 1 rollo de mínimo 60 metros de largo y 27 cm de ancho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</row>
        <row r="180">
          <cell r="A180">
            <v>168</v>
          </cell>
          <cell r="B180" t="str">
            <v>Película transparente para alimentos</v>
          </cell>
          <cell r="C180" t="str">
            <v>- Longitud mínima del rollo de 30 metros
- Ancho mínimo del rollo de 27 cm
- Caja con sierra</v>
          </cell>
          <cell r="D180" t="str">
            <v>Caja de carton con un 1 rollo de mínimo 30 metros de largo y 27 cm de ancho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</row>
        <row r="181">
          <cell r="A181">
            <v>169</v>
          </cell>
          <cell r="B181" t="str">
            <v xml:space="preserve">Termo para café </v>
          </cell>
          <cell r="C181" t="str">
            <v>- Elaborado en plástico
- Capacidad mínima de 1 litro</v>
          </cell>
          <cell r="D181" t="str">
            <v>Unidad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</row>
        <row r="182">
          <cell r="A182">
            <v>170</v>
          </cell>
          <cell r="B182">
            <v>0</v>
          </cell>
          <cell r="C182" t="str">
            <v>- Elaborada en acero inoxidable
- Con válvula dispensadora
- Capacidad mínima de 2 litros</v>
          </cell>
          <cell r="D182" t="str">
            <v>Unidad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</row>
        <row r="183">
          <cell r="A183">
            <v>171</v>
          </cell>
          <cell r="B183" t="str">
            <v>Jarra</v>
          </cell>
          <cell r="C183" t="str">
            <v>- Elaborada en plástico
- Capacidad mínima de 2 litros
- Con tapa</v>
          </cell>
          <cell r="D183" t="str">
            <v>Unidad</v>
          </cell>
          <cell r="E183">
            <v>2</v>
          </cell>
          <cell r="F183">
            <v>6405</v>
          </cell>
          <cell r="G183">
            <v>12810</v>
          </cell>
          <cell r="H183">
            <v>0</v>
          </cell>
          <cell r="I183">
            <v>2</v>
          </cell>
        </row>
        <row r="184">
          <cell r="A184">
            <v>172</v>
          </cell>
          <cell r="B184" t="str">
            <v xml:space="preserve">Café </v>
          </cell>
          <cell r="C184" t="str">
            <v xml:space="preserve">- 100% café tostado y molido
- Tipo medio
- Empacada en bolsa de polipropileno aluminizada resistente a la humedad y al oxígeno
- Debe cumplir con Resolución 288 de 2008 sobre rotulado y etiquetado nutricional y las normas que la modifiquen
- Debe cumplir con la NTC 3534 </v>
          </cell>
          <cell r="D184" t="str">
            <v xml:space="preserve">Libra 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</row>
        <row r="185">
          <cell r="A185">
            <v>173</v>
          </cell>
          <cell r="B185">
            <v>0</v>
          </cell>
          <cell r="C185" t="str">
            <v>- 100% café tostado y molido
- Tipo medio
- Tipo gourmet
- Empacada en bolsa de polipropileno aluminizada resistente a la humedad y al oxigeno
-  Debe cumplir con Resolución 288 de 2008 sobre rotulado y etiquetado nutricional y las normas que la modifiquen
- Debe cumplir con la NTC 3534</v>
          </cell>
          <cell r="D185" t="str">
            <v xml:space="preserve">Libra 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</row>
        <row r="186">
          <cell r="A186">
            <v>174</v>
          </cell>
          <cell r="B186">
            <v>0</v>
          </cell>
          <cell r="C186" t="str">
            <v>- 100% café tostado y molido
- Tipo medio
- Descafeinado
- Empacada en bolsa de polipropileno aluminizada resistente a la humedad y al oxigeno
-  Debe cumplir con Resolución 288 de 2008 sobre rotulado y etiquetado nutricional y las normas que la modifiquen
- Debe cumplir con la NTC 3634</v>
          </cell>
          <cell r="D186" t="str">
            <v xml:space="preserve">Libra 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</row>
        <row r="187">
          <cell r="A187">
            <v>175</v>
          </cell>
          <cell r="B187">
            <v>0</v>
          </cell>
          <cell r="C187" t="str">
            <v>- Instantáneo, para máquinas automáticas</v>
          </cell>
          <cell r="D187" t="str">
            <v>Bolsa de mínimo 500 gr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</row>
        <row r="188">
          <cell r="A188">
            <v>176</v>
          </cell>
          <cell r="B188" t="str">
            <v>Crema para café</v>
          </cell>
          <cell r="C188" t="str">
            <v>- No láctea
- Debe cumplir con Resolución 288 de 2008 sobre rotulado y etiquetado nutricional y las normas que la modifiquen</v>
          </cell>
          <cell r="D188" t="str">
            <v>Frasco de mínimo 450 gr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</row>
        <row r="189">
          <cell r="A189">
            <v>177</v>
          </cell>
          <cell r="B189">
            <v>0</v>
          </cell>
          <cell r="C189" t="str">
            <v>- No láctea
- Debe cumplir con Resolución 288 de 2008 sobre rotulado y etiquetado nutricional y las normas que la modifiquen</v>
          </cell>
          <cell r="D189" t="str">
            <v>Bolsas de mínimo 100 sobres de mínimo 4 gr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</row>
        <row r="190">
          <cell r="A190">
            <v>178</v>
          </cell>
          <cell r="B190" t="str">
            <v xml:space="preserve">Azúcar </v>
          </cell>
          <cell r="C190" t="str">
            <v>- Blanca
- Empaque elaborado en materiales atóxicos
- Debe cumplir con Resolución 288 de 2008 sobre rotulado y etiquetado nutricional y las normas que la modifiquen
- Debe cumplir con la NTC 778</v>
          </cell>
          <cell r="D190" t="str">
            <v>Bolsa de mínimo 200 sobres de 5 gr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</row>
        <row r="191">
          <cell r="A191">
            <v>179</v>
          </cell>
          <cell r="B191">
            <v>0</v>
          </cell>
          <cell r="C191" t="str">
            <v>- Blanca
- Empaque elaborado en materiales atóxicos
- Debe cumplir con Resolución 288 de 2008 sobre rotulado y etiquetado nutricional y las normas que la modifiquen
- Debe cumplir con la NTC 778</v>
          </cell>
          <cell r="D191" t="str">
            <v xml:space="preserve">Libra 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</row>
        <row r="192">
          <cell r="A192">
            <v>180</v>
          </cell>
          <cell r="B192">
            <v>0</v>
          </cell>
          <cell r="C192" t="str">
            <v>- Morena
- Empaque elaborado en materiales atóxicos
- Debe cumplir con Resolución 288 de 2008 sobre rotulado y etiquetado nutricional y las normas que la modifiquen
- Debe cumplir con la NTC 607</v>
          </cell>
          <cell r="D192" t="str">
            <v>Bolsa de mínimo 200 sobres de mínimo 5 gr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</row>
        <row r="193">
          <cell r="A193">
            <v>181</v>
          </cell>
          <cell r="B193">
            <v>0</v>
          </cell>
          <cell r="C193" t="str">
            <v>- Morena
- Empaque elaborado en materiales atóxicos
- Debe cumplir con Resolución 288 de 2008 sobre rotulado y etiquetado nutricional y las normas que la modifiquen
- Debe cumplir con la NTC 607</v>
          </cell>
          <cell r="D193" t="str">
            <v xml:space="preserve">Libra 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</row>
        <row r="194">
          <cell r="A194">
            <v>182</v>
          </cell>
          <cell r="B194" t="str">
            <v xml:space="preserve">Endulzante </v>
          </cell>
          <cell r="C194" t="str">
            <v>- Sin calorías
- Empaque elaborado en materiales atóxicos
- Debe cumplir con Resolución 288 de 2008 sobre rotulado y etiquetado nutricional y las normas que la modifiquen</v>
          </cell>
          <cell r="D194" t="str">
            <v>Caja de mínimo 100 sobres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</row>
        <row r="195">
          <cell r="A195">
            <v>183</v>
          </cell>
          <cell r="B195" t="str">
            <v>Sal</v>
          </cell>
          <cell r="C195" t="str">
            <v>- Refinada, con un 99,9% de pureza
- Con adiciones de yodo y flúor
- Debe cumplir con Resolución 288 de 2008 sobre rotulado y etiquetado nutricional y las normas que la modifiquen</v>
          </cell>
          <cell r="D195" t="str">
            <v xml:space="preserve">Libra 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</row>
        <row r="196">
          <cell r="A196">
            <v>184</v>
          </cell>
          <cell r="B196">
            <v>0</v>
          </cell>
          <cell r="C196" t="str">
            <v>- Refinada, con un 99,9% de pureza
- Con adiciones de yodo y flúor
- Debe cumplir con Resolución 288 de 2008 sobre rotulado y etiquetado nutricional y las normas que la modifiquen</v>
          </cell>
          <cell r="D196" t="str">
            <v>Tarro de mínimo 500 gr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</row>
        <row r="197">
          <cell r="A197">
            <v>185</v>
          </cell>
          <cell r="B197">
            <v>0</v>
          </cell>
          <cell r="C197" t="str">
            <v>- Refinada, con un 99,9% de pureza
- Con adiciones de yodo y flúor
- Debe cumplir con Resolución 288 de 2008 sobre rotulado y etiquetado nutricional y las normas que la modifiquen</v>
          </cell>
          <cell r="D197" t="str">
            <v>Salero de mínimo 130 gr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</row>
        <row r="198">
          <cell r="A198">
            <v>186</v>
          </cell>
          <cell r="B198" t="str">
            <v xml:space="preserve">Aromática </v>
          </cell>
          <cell r="C198" t="str">
            <v>- Para infusión
- Cajas disponbiles en múltiples sabores
- 100% naturales</v>
          </cell>
          <cell r="D198" t="str">
            <v>Cajas de mínimo 20 en sobres.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</row>
        <row r="199">
          <cell r="A199">
            <v>187</v>
          </cell>
          <cell r="B199" t="str">
            <v>Bebida de frutas</v>
          </cell>
          <cell r="C199" t="str">
            <v>- En jarabe 
- Cajas disponbiles en múltiples sabores</v>
          </cell>
          <cell r="D199" t="str">
            <v>Caja de mínimo 20 sobres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</row>
        <row r="200">
          <cell r="A200">
            <v>188</v>
          </cell>
          <cell r="B200" t="str">
            <v>Bebida de panela</v>
          </cell>
          <cell r="C200" t="str">
            <v>- Bebida instantánea granulada
- Cajas disponbiles en múltiples sabores</v>
          </cell>
          <cell r="D200" t="str">
            <v xml:space="preserve">Caja de mínimo 25 sobres 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</row>
        <row r="201">
          <cell r="A201">
            <v>189</v>
          </cell>
          <cell r="B201" t="str">
            <v xml:space="preserve">Té </v>
          </cell>
          <cell r="C201" t="str">
            <v>- Para infusión
- Cajas disponbiles en múltiples sabores
- 100% naturales</v>
          </cell>
          <cell r="D201" t="str">
            <v>Caja x 20 mínimo sobres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</row>
        <row r="202">
          <cell r="A202">
            <v>190</v>
          </cell>
          <cell r="B202" t="str">
            <v>Fruta natural para aromática</v>
          </cell>
          <cell r="C202" t="str">
            <v>- Para infusión
'- 100% naturales
- Incluye fresa, mora, lulo, piña y maracuyá</v>
          </cell>
          <cell r="D202" t="str">
            <v xml:space="preserve">Libra 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</row>
        <row r="203">
          <cell r="A203">
            <v>191</v>
          </cell>
          <cell r="B203" t="str">
            <v>Hierbas naturales para aromática</v>
          </cell>
          <cell r="C203" t="str">
            <v>- Para infusión
'- 100% naturales
'- Incluye hierbabuena, manzanilla, limonaria, albahaca y toronjil</v>
          </cell>
          <cell r="D203" t="str">
            <v xml:space="preserve">Libra 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</row>
        <row r="204">
          <cell r="A204">
            <v>192</v>
          </cell>
          <cell r="B204" t="str">
            <v>Agua potable</v>
          </cell>
          <cell r="C204" t="str">
            <v>- Agua potable potable purificada</v>
          </cell>
          <cell r="D204" t="str">
            <v xml:space="preserve">Botella plástica de mínimo 500 ml 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</row>
        <row r="205">
          <cell r="A205">
            <v>193</v>
          </cell>
          <cell r="B205">
            <v>0</v>
          </cell>
          <cell r="C205" t="str">
            <v>- Agua potable potable purificada
-  Con gas</v>
          </cell>
          <cell r="D205" t="str">
            <v xml:space="preserve">Botella plástica de mínimo 500 ml 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</row>
        <row r="206">
          <cell r="A206">
            <v>194</v>
          </cell>
          <cell r="B206">
            <v>0</v>
          </cell>
          <cell r="C206" t="str">
            <v>- Agua potable potable purificada</v>
          </cell>
          <cell r="D206" t="str">
            <v xml:space="preserve">Botellón de mínimo 20 litros 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</row>
        <row r="207">
          <cell r="A207">
            <v>195</v>
          </cell>
          <cell r="B207" t="str">
            <v xml:space="preserve">Válvula dispensadora para botellón de agua </v>
          </cell>
          <cell r="C207" t="str">
            <v>- Manual
- En material plástico 
-Con boquilla ajustable a los diferentes tipos de botellones</v>
          </cell>
          <cell r="D207" t="str">
            <v>Unidad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</row>
        <row r="209">
          <cell r="A209" t="str">
            <v>Precio total insumos por mes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1929072</v>
          </cell>
          <cell r="H209">
            <v>0</v>
          </cell>
          <cell r="I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</row>
        <row r="211">
          <cell r="A211" t="str">
            <v>B. Elementos, equipos y maquinaria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</row>
        <row r="213">
          <cell r="A213" t="str">
            <v>No.</v>
          </cell>
          <cell r="B213" t="str">
            <v>Bien</v>
          </cell>
          <cell r="C213" t="str">
            <v xml:space="preserve">Especificación </v>
          </cell>
          <cell r="D213" t="str">
            <v xml:space="preserve">Presentación </v>
          </cell>
          <cell r="E213" t="str">
            <v>Cantidad Mensual</v>
          </cell>
          <cell r="F213" t="str">
            <v>Precio unitario</v>
          </cell>
          <cell r="G213" t="str">
            <v>Total</v>
          </cell>
          <cell r="H213">
            <v>0</v>
          </cell>
          <cell r="I213" t="str">
            <v>Sede 1</v>
          </cell>
        </row>
        <row r="214">
          <cell r="A214">
            <v>196</v>
          </cell>
          <cell r="B214" t="str">
            <v>Plumero o limpia polvo</v>
          </cell>
          <cell r="C214" t="str">
            <v>- Fibras sintéticas
- Mango de plástico
- Largo total mínimo de 65 cm
- Electrostático</v>
          </cell>
          <cell r="D214" t="str">
            <v>Unidad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</row>
        <row r="215">
          <cell r="A215">
            <v>197</v>
          </cell>
          <cell r="B215" t="str">
            <v>Cepillo para paredes y techos</v>
          </cell>
          <cell r="C215" t="str">
            <v>- Cuerpo elaborado en plástico
- Cerdas duras en fibra plástica
- Largo mínimo de 120 cm</v>
          </cell>
          <cell r="D215" t="str">
            <v>Unidad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</row>
        <row r="216">
          <cell r="A216">
            <v>198</v>
          </cell>
          <cell r="B216" t="str">
            <v>Brillador</v>
          </cell>
          <cell r="C216" t="str">
            <v>- Mopa elaborada en algodón
- Área de barrido mínima de 100 cm de largo por 16cm de ancho
- Armazón y mango metálico</v>
          </cell>
          <cell r="D216" t="str">
            <v xml:space="preserve">Unidad 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</row>
        <row r="217">
          <cell r="A217">
            <v>199</v>
          </cell>
          <cell r="B217">
            <v>0</v>
          </cell>
          <cell r="C217" t="str">
            <v>- Mopa elaborada en algodón
- Área de barrido mínima de 60cm de largo por 16cm de ancho
- Armazón y mango metálico</v>
          </cell>
          <cell r="D217" t="str">
            <v xml:space="preserve">Unidad 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</row>
        <row r="218">
          <cell r="A218">
            <v>200</v>
          </cell>
          <cell r="B218" t="str">
            <v>Organizador  porta escobas</v>
          </cell>
          <cell r="C218" t="str">
            <v>- Con capacidad para organizar 6 escobas de manera simultánea</v>
          </cell>
          <cell r="D218" t="str">
            <v>Unidad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</row>
        <row r="219">
          <cell r="A219">
            <v>201</v>
          </cell>
          <cell r="B219" t="str">
            <v xml:space="preserve">Recogedor de basura </v>
          </cell>
          <cell r="C219" t="str">
            <v>- Elaborado en plástico
- Con banda de goma y dientas barrescobas
- Mango con longitud mínima de 70 cm</v>
          </cell>
          <cell r="D219" t="str">
            <v>Unidad</v>
          </cell>
          <cell r="E219">
            <v>3</v>
          </cell>
          <cell r="F219">
            <v>425</v>
          </cell>
          <cell r="G219">
            <v>1275</v>
          </cell>
          <cell r="H219">
            <v>0</v>
          </cell>
          <cell r="I219">
            <v>3</v>
          </cell>
        </row>
        <row r="220">
          <cell r="A220">
            <v>202</v>
          </cell>
          <cell r="B220">
            <v>0</v>
          </cell>
          <cell r="C220" t="str">
            <v>- Elaborado en plástico
- Plegable, con tapa que abre y cierra automáticamente
- Mango con longitud mínima de 70 cm</v>
          </cell>
          <cell r="D220" t="str">
            <v>Unidad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</row>
        <row r="221">
          <cell r="A221">
            <v>203</v>
          </cell>
          <cell r="B221" t="str">
            <v>Destapador para sanitario (chupa)</v>
          </cell>
          <cell r="C221" t="str">
            <v>- Tipo campana
- Chupa elaborada en caucho
- Diámetro mínimo de 12 cm
- Mango elaborado en plástico o madera
- Mango con longitud mínima de 33 cm</v>
          </cell>
          <cell r="D221" t="str">
            <v>Unidad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</row>
        <row r="222">
          <cell r="A222">
            <v>204</v>
          </cell>
          <cell r="B222" t="str">
            <v>Rastrillo</v>
          </cell>
          <cell r="C222" t="str">
            <v>- Barra dentada plástica con mínimo 18 dientes
- Mango plástico con longitud mínima de 120 cm</v>
          </cell>
          <cell r="D222" t="str">
            <v xml:space="preserve">Unidad 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</row>
        <row r="223">
          <cell r="A223">
            <v>205</v>
          </cell>
          <cell r="B223">
            <v>0</v>
          </cell>
          <cell r="C223" t="str">
            <v>- Barra dentada metálica con mínimo 18 dientes
- Mango metálico con longitud mínima de 120 cm</v>
          </cell>
          <cell r="D223" t="str">
            <v xml:space="preserve">Unidad 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</row>
        <row r="224">
          <cell r="A224">
            <v>206</v>
          </cell>
          <cell r="B224" t="str">
            <v xml:space="preserve">Espátula </v>
          </cell>
          <cell r="C224" t="str">
            <v>- Metálica con mango de plástico
- Con hoja de mínimo 2 pulgadas de largo</v>
          </cell>
          <cell r="D224" t="str">
            <v xml:space="preserve">Unidad 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</row>
        <row r="225">
          <cell r="A225">
            <v>207</v>
          </cell>
          <cell r="B225" t="str">
            <v>Haraganes</v>
          </cell>
          <cell r="C225" t="str">
            <v>- Para limpiar vidrios
- Con banda de goma con longitud mínima de 25 cm.
- Mango con longitud mínima de 60 cm</v>
          </cell>
          <cell r="D225" t="str">
            <v xml:space="preserve">Unidad 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</row>
        <row r="226">
          <cell r="A226">
            <v>208</v>
          </cell>
          <cell r="B226">
            <v>0</v>
          </cell>
          <cell r="C226" t="str">
            <v>- Para limpiar vidrios 
- Con banda de goma con longitud mínima de 50 cm.
- Mango metálico extensible con longitud mínima de 60 cm y máxima de 160 cm</v>
          </cell>
          <cell r="D226" t="str">
            <v xml:space="preserve">Unidad 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</row>
        <row r="227">
          <cell r="A227">
            <v>209</v>
          </cell>
          <cell r="B227">
            <v>0</v>
          </cell>
          <cell r="C227" t="str">
            <v>- Para escurrir pisos 
- Con banda de goma con longitud mínima de 30 cm
- Mango metálico con longitud mínima de 120 cm</v>
          </cell>
          <cell r="D227" t="str">
            <v xml:space="preserve">Unidad 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</row>
        <row r="228">
          <cell r="A228">
            <v>210</v>
          </cell>
          <cell r="B228">
            <v>0</v>
          </cell>
          <cell r="C228" t="str">
            <v>- Para escurrir pisos 
-Con banda de goma con longitud mínima de 60 cm.
- Mango metálico con longitud mínima de 120 cm</v>
          </cell>
          <cell r="D228" t="str">
            <v xml:space="preserve">Unidad 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</row>
        <row r="229">
          <cell r="A229">
            <v>211</v>
          </cell>
          <cell r="B229" t="str">
            <v>Baldes</v>
          </cell>
          <cell r="C229" t="str">
            <v>- Elaborado en plástico
- Capacidad de mínima de 12 litros
- Con manija móvil 
- Con "pico" antiderrames 
- Disponibles en color amarillo, azul y rojo</v>
          </cell>
          <cell r="D229" t="str">
            <v xml:space="preserve">Unidad </v>
          </cell>
          <cell r="E229">
            <v>5</v>
          </cell>
          <cell r="F229">
            <v>323.25</v>
          </cell>
          <cell r="G229">
            <v>1616.25</v>
          </cell>
          <cell r="H229">
            <v>0</v>
          </cell>
          <cell r="I229">
            <v>5</v>
          </cell>
        </row>
        <row r="230">
          <cell r="A230">
            <v>212</v>
          </cell>
          <cell r="B230" t="str">
            <v xml:space="preserve">Atomizadores </v>
          </cell>
          <cell r="C230" t="str">
            <v>- Elaborado en plástico
- Reutilizable
- Capacidad mínima de 500 cc</v>
          </cell>
          <cell r="D230" t="str">
            <v>Unidad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</row>
        <row r="231">
          <cell r="A231">
            <v>213</v>
          </cell>
          <cell r="B231" t="str">
            <v>Vasos</v>
          </cell>
          <cell r="C231" t="str">
            <v>- Elaborado en vidrio
- Cilíndrico
- Capacidad mínima de 9 oz</v>
          </cell>
          <cell r="D231" t="str">
            <v>Unidad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</row>
        <row r="232">
          <cell r="A232">
            <v>214</v>
          </cell>
          <cell r="B232">
            <v>0</v>
          </cell>
          <cell r="C232" t="str">
            <v>- Elaborado en vidrio
- Cilíndrico
- Capacidad mínima de 12 oz</v>
          </cell>
          <cell r="D232" t="str">
            <v>Unidad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</row>
        <row r="233">
          <cell r="A233">
            <v>215</v>
          </cell>
          <cell r="B233" t="str">
            <v xml:space="preserve">Cuchara </v>
          </cell>
          <cell r="C233" t="str">
            <v>- Elaboradas en acero inoxidable
- Longitud total mínima de 17 cm</v>
          </cell>
          <cell r="D233" t="str">
            <v>Unidad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</row>
        <row r="234">
          <cell r="A234">
            <v>216</v>
          </cell>
          <cell r="B234" t="str">
            <v xml:space="preserve">Tenedor </v>
          </cell>
          <cell r="C234" t="str">
            <v>- Elaborados en acero inoxidable
- Longitud total mínima de 17 cm</v>
          </cell>
          <cell r="D234" t="str">
            <v>Unidad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</row>
        <row r="235">
          <cell r="A235">
            <v>217</v>
          </cell>
          <cell r="B235" t="str">
            <v>Cuchillo</v>
          </cell>
          <cell r="C235" t="str">
            <v>- Elaborados en acero inoxidable
- Longitud total mínima de 20 cm</v>
          </cell>
          <cell r="D235" t="str">
            <v>Unidad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</row>
        <row r="236">
          <cell r="A236">
            <v>218</v>
          </cell>
          <cell r="B236" t="str">
            <v>Cuchara pequeña</v>
          </cell>
          <cell r="C236" t="str">
            <v>- Elaborados en acero inoxidable
- Longitud total mínima de 12 cm</v>
          </cell>
          <cell r="D236" t="str">
            <v>Unidad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</row>
        <row r="237">
          <cell r="A237">
            <v>219</v>
          </cell>
          <cell r="B237" t="str">
            <v>Platos</v>
          </cell>
          <cell r="C237" t="str">
            <v>- Elaborados en porcelana blanca
- Llanos
- Color blanco
- Diámetro mínimo de 26 cm
- Apto para uso en horno microondas</v>
          </cell>
          <cell r="D237" t="str">
            <v>Unidad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</row>
        <row r="238">
          <cell r="A238">
            <v>220</v>
          </cell>
          <cell r="B238">
            <v>0</v>
          </cell>
          <cell r="C238" t="str">
            <v>- Elaborados en porcelana blanca
- Llanos
- Color blanco
- Diámetro mínimo de 22 cm
- Apto para uso en horno microondas</v>
          </cell>
          <cell r="D238" t="str">
            <v>Unidad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</row>
        <row r="239">
          <cell r="A239">
            <v>221</v>
          </cell>
          <cell r="B239">
            <v>0</v>
          </cell>
          <cell r="C239" t="str">
            <v>- Elaborados en porcelana blanca
- Llanos
- Color blanco
- Diámetro mínimo de 16 cm
- Apto para uso en horno microondas</v>
          </cell>
          <cell r="D239" t="str">
            <v>Unidad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</row>
        <row r="240">
          <cell r="A240">
            <v>222</v>
          </cell>
          <cell r="B240">
            <v>0</v>
          </cell>
          <cell r="C240" t="str">
            <v>- Elaborados en porcelana blanca
- Hondo
- Color blanco
- Diámetro mínimo de 17 cm
- Apto para uso en horno microondas</v>
          </cell>
          <cell r="D240" t="str">
            <v>Unidad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</row>
        <row r="241">
          <cell r="A241">
            <v>223</v>
          </cell>
          <cell r="B241">
            <v>0</v>
          </cell>
          <cell r="C241" t="str">
            <v>- Elaborados en porcelana blanca
- Hondo
- Color blanco
- Diámetro mínimo de 22 cm
- Apto para uso en horno microondas</v>
          </cell>
          <cell r="D241" t="str">
            <v>Unidad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</row>
        <row r="242">
          <cell r="A242">
            <v>224</v>
          </cell>
          <cell r="B242" t="str">
            <v>Juego de cubiertos</v>
          </cell>
          <cell r="C242" t="str">
            <v xml:space="preserve">- Elaborados en acero inoxidable
- Incluye cuchillo (longitud mínima de 20 cm), tenedor (longitud mínima de 17 cm), cuchara (longitud mínima de 17 cm), cuchara pequeña para postre (longitud mínima de 12 cm) y tenedor pequeño (longitud mínima de 12 cm). </v>
          </cell>
          <cell r="D242" t="str">
            <v>Juego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</row>
        <row r="243">
          <cell r="A243">
            <v>225</v>
          </cell>
          <cell r="B243" t="str">
            <v>Terno para café</v>
          </cell>
          <cell r="C243" t="str">
            <v xml:space="preserve">-Pocillo y plato de porcelana blanca para café. 
- Plato de mínimo 13 cm de diámetro y pocillo de mínimo 170 cc 
- No se debe rayar con el uso de los cubiertos y debe ser apta para uso en horno microondas. </v>
          </cell>
          <cell r="D243" t="str">
            <v>Juego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</row>
        <row r="244">
          <cell r="A244">
            <v>226</v>
          </cell>
          <cell r="B244" t="str">
            <v xml:space="preserve">Vajilla </v>
          </cell>
          <cell r="C244" t="str">
            <v xml:space="preserve">- Elaborada en porcelana
- Compuesta de 8 puestos y cuatro piezas por puesto:
- Plato para cena (diámetro mínimo de 26 cm)
- Plato hondo (diámetro mínimo de 20 cm)
- Plato auxiliar (diámetro mínimo de 17 cm)
- Taza (capacidad mínima es de 280 cc)
- Apta para uso en horno microondas. </v>
          </cell>
          <cell r="D244" t="str">
            <v>Juego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</row>
        <row r="245">
          <cell r="A245">
            <v>227</v>
          </cell>
          <cell r="B245">
            <v>0</v>
          </cell>
          <cell r="C245" t="str">
            <v xml:space="preserve">- Elaborada en porcelana
- Compuesta de 4 puestos y cuatro piezas por puesto:
- Plato para cena (diámetro mínimo de 26 cm)
- Plato hondo (diámetro mínimo de 20 cm)
- Plato auxiliar (diámetro mínimo de 17 cm)
- Taza (capacidad mínima es de 280 cc)
- Apta para uso en horno microondas. </v>
          </cell>
          <cell r="D245" t="str">
            <v>Juego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</row>
        <row r="246">
          <cell r="A246">
            <v>228</v>
          </cell>
          <cell r="B246" t="str">
            <v xml:space="preserve">Portavasos </v>
          </cell>
          <cell r="C246" t="str">
            <v>- Elaborado en acero inoxidable
- Diámetro mínimo de 12 cm</v>
          </cell>
          <cell r="D246" t="str">
            <v>Unidad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</row>
        <row r="247">
          <cell r="A247">
            <v>229</v>
          </cell>
          <cell r="B247" t="str">
            <v xml:space="preserve">Cuchillo de cocina </v>
          </cell>
          <cell r="C247" t="str">
            <v>- Hoja elaborada en acero inoxidable de mínimo 20 cm de largo y 2 cm de ancho.
- Mango liso elaborado en polipropileno negro</v>
          </cell>
          <cell r="D247" t="str">
            <v>Unidad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</row>
        <row r="248">
          <cell r="A248">
            <v>230</v>
          </cell>
          <cell r="B248" t="str">
            <v>Tijeras de cocina</v>
          </cell>
          <cell r="C248" t="str">
            <v>- Hojas elaborada en acero inoxidable de mínimo 20 cm de largo
- Mango de plástico liso</v>
          </cell>
          <cell r="D248" t="str">
            <v>Unidad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</row>
        <row r="249">
          <cell r="A249">
            <v>231</v>
          </cell>
          <cell r="B249" t="str">
            <v xml:space="preserve">Jarra </v>
          </cell>
          <cell r="C249" t="str">
            <v>- Elaborada en vidrio
- Capacidad mínima de 1,5 litros</v>
          </cell>
          <cell r="D249" t="str">
            <v>Unidad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</row>
        <row r="250">
          <cell r="A250">
            <v>232</v>
          </cell>
          <cell r="B250" t="str">
            <v>Servilleta</v>
          </cell>
          <cell r="C250" t="str">
            <v>- Elaborada en tela
- Color blanco
- Dimensiones mínimas de 40 cm de largo y 40 cm de ancho.</v>
          </cell>
          <cell r="D250" t="str">
            <v>Unidad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</row>
        <row r="251">
          <cell r="A251">
            <v>233</v>
          </cell>
          <cell r="B251" t="str">
            <v>Bandeja</v>
          </cell>
          <cell r="C251" t="str">
            <v>- Elaborada en acero inoxidable
- Diseño sencillo
- Dimensiones mínimas de 37 cm de largo por 28 cm de ancho</v>
          </cell>
          <cell r="D251" t="str">
            <v>Unidad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</row>
        <row r="252">
          <cell r="A252">
            <v>234</v>
          </cell>
          <cell r="B252">
            <v>0</v>
          </cell>
          <cell r="C252" t="str">
            <v>- Elaborada en acero inoxidable
- Diseño sencillo
- Dimensiones mínimas de 50 cm de largo por 36 cm de ancho</v>
          </cell>
          <cell r="D252" t="str">
            <v>Unidad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</row>
        <row r="253">
          <cell r="A253">
            <v>235</v>
          </cell>
          <cell r="B253">
            <v>0</v>
          </cell>
          <cell r="C253" t="str">
            <v>- Elaborada en plástico
- Superficie antideslizante
- Diseño sencillo
- Dimensiones mínimas de 37cm de largo por 28 cm de ancho
- Color blanco o beige</v>
          </cell>
          <cell r="D253" t="str">
            <v>Unidad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</row>
        <row r="254">
          <cell r="A254">
            <v>236</v>
          </cell>
          <cell r="B254">
            <v>0</v>
          </cell>
          <cell r="C254" t="str">
            <v>- Elaborada en plástico
- Superficie antideslizante
- Diseño sencillo
- Dimensiones mínimas de 50 cm de largo por 36 cm de ancho
- Color blanco o beige</v>
          </cell>
          <cell r="D254" t="str">
            <v>Unidad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</row>
        <row r="255">
          <cell r="A255">
            <v>237</v>
          </cell>
          <cell r="B255" t="str">
            <v xml:space="preserve">Olleta </v>
          </cell>
          <cell r="C255" t="str">
            <v>- Elaborada en aluminio
- Capacidad mínima de 2 litros</v>
          </cell>
          <cell r="D255" t="str">
            <v>Unidad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</row>
        <row r="256">
          <cell r="A256">
            <v>238</v>
          </cell>
          <cell r="B256" t="str">
            <v>Olla</v>
          </cell>
          <cell r="C256" t="str">
            <v>- Elaborada en aluminio
- Con tapa en aluminio 
- Capacidad mínima de 3 litros</v>
          </cell>
          <cell r="D256" t="str">
            <v>Unidad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</row>
        <row r="257">
          <cell r="A257">
            <v>239</v>
          </cell>
          <cell r="B257">
            <v>0</v>
          </cell>
          <cell r="C257" t="str">
            <v>- Elaborada en aluminio
- Con tapa en aluminio 
- Capacidad mínima de 5 litros</v>
          </cell>
          <cell r="D257" t="str">
            <v>Unidad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</row>
        <row r="258">
          <cell r="A258">
            <v>240</v>
          </cell>
          <cell r="B258">
            <v>0</v>
          </cell>
          <cell r="C258" t="str">
            <v>- Elaborada en aluminio
- Con tapa en aluminio 
- Capacidad mínima de 8 litros</v>
          </cell>
          <cell r="D258" t="str">
            <v>Unidad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</row>
        <row r="259">
          <cell r="A259">
            <v>241</v>
          </cell>
          <cell r="B259" t="str">
            <v xml:space="preserve">Escurridor para platos </v>
          </cell>
          <cell r="C259" t="str">
            <v>- Elaborado en plástico
- Con rejilla, portacubiertos y bandeja plástica de goteo
- Dimensiones mínimas de 45cm de largo y 35cm de ancho</v>
          </cell>
          <cell r="D259" t="str">
            <v>Unidad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</row>
        <row r="260">
          <cell r="A260">
            <v>242</v>
          </cell>
          <cell r="B260">
            <v>0</v>
          </cell>
          <cell r="C260" t="str">
            <v>- Rejilla elaborada en acero inoxidable
- Portacubiertos y bandeja de goteo plásticos
- Dimensiones mínimas de 45 cm de largo y 35cm de ancho</v>
          </cell>
          <cell r="D260" t="str">
            <v>Unidad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</row>
        <row r="261">
          <cell r="A261">
            <v>243</v>
          </cell>
          <cell r="B261" t="str">
            <v xml:space="preserve">Soporte para Botellón de agua </v>
          </cell>
          <cell r="C261" t="str">
            <v>- Metálico
- Plegable</v>
          </cell>
          <cell r="D261" t="str">
            <v>Unidad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</row>
        <row r="262">
          <cell r="A262">
            <v>244</v>
          </cell>
          <cell r="B262" t="str">
            <v>Carro exprimidor de trapero</v>
          </cell>
          <cell r="C262" t="str">
            <v>- Elaborado en plástico
- Capacidad mínima de 24 litros
- Con cuatro ruedas y manija de escurridor
- Cuerpo de color amarillo</v>
          </cell>
          <cell r="D262" t="str">
            <v xml:space="preserve">Unidad 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</row>
        <row r="263">
          <cell r="A263">
            <v>245</v>
          </cell>
          <cell r="B263">
            <v>0</v>
          </cell>
          <cell r="C263" t="str">
            <v>- Elaborado en plástico
- Capacidad mínima de 24 litros
- Con cuatro ruedas y manija de escurridor
- Cuerpo de color azul</v>
          </cell>
          <cell r="D263" t="str">
            <v xml:space="preserve">Unidad 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</row>
        <row r="264">
          <cell r="A264">
            <v>246</v>
          </cell>
          <cell r="B264">
            <v>0</v>
          </cell>
          <cell r="C264" t="str">
            <v>- Elaborado en plástico
- Capacidad mínima de 24 litros
- Con cuatro ruedas y manija de escurridor
- Cuerpo de color rojo</v>
          </cell>
          <cell r="D264" t="str">
            <v xml:space="preserve">Unidad 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</row>
        <row r="265">
          <cell r="A265">
            <v>247</v>
          </cell>
          <cell r="B265">
            <v>0</v>
          </cell>
          <cell r="C265" t="str">
            <v>- Elaborado en plástico
- Capacidad mínima de 35 litros
- Con cuatro ruedas y manija de escurridor
- Cuerpo de color amarillo</v>
          </cell>
          <cell r="D265" t="str">
            <v xml:space="preserve">Unidad 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</row>
        <row r="266">
          <cell r="A266">
            <v>248</v>
          </cell>
          <cell r="B266">
            <v>0</v>
          </cell>
          <cell r="C266" t="str">
            <v>- Elaborado en plástico
- Capacidad mínima de 35 litros
- Con cuatro ruedas y manija de escurridor
- Cuerpo de color azul</v>
          </cell>
          <cell r="D266" t="str">
            <v xml:space="preserve">Unidad 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</row>
        <row r="267">
          <cell r="A267">
            <v>249</v>
          </cell>
          <cell r="B267">
            <v>0</v>
          </cell>
          <cell r="C267" t="str">
            <v>- Elaborado en plástico
- Capacidad mínima de 35 litros
- Con cuatro ruedas y manija de escurridor
- Cuerpo de color rojo</v>
          </cell>
          <cell r="D267" t="str">
            <v xml:space="preserve">Unidad 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</row>
        <row r="268">
          <cell r="A268">
            <v>250</v>
          </cell>
          <cell r="B268" t="str">
            <v xml:space="preserve">Carros para limpieza </v>
          </cell>
          <cell r="C268" t="str">
            <v>- Tamaño mínimo de 80 cm de largo por 27 cm de ancho por 65 cm de alto
- Mínimo dos bandejas de servicio
- Con cuatro ruedas. 
- Ruedas delanteras con ángulo de giro de 360 grados</v>
          </cell>
          <cell r="D268" t="str">
            <v xml:space="preserve">Unidad 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</row>
        <row r="269">
          <cell r="A269">
            <v>251</v>
          </cell>
          <cell r="B269" t="str">
            <v xml:space="preserve">Carro de bebidas </v>
          </cell>
          <cell r="C269" t="str">
            <v>- Elaborado en acero inoxidable
- Mínimo dos estantes para distribución de bebidas
- Tamaño mínimo de 80 cm de largo por 50 cm de ancho por 90 cm de alto</v>
          </cell>
          <cell r="D269" t="str">
            <v>Unidad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</row>
        <row r="270">
          <cell r="A270">
            <v>252</v>
          </cell>
          <cell r="B270" t="str">
            <v>Escalera</v>
          </cell>
          <cell r="C270" t="str">
            <v>- Cuerpo plástico
- Altura mínima de mínimo dos pasos.</v>
          </cell>
          <cell r="D270" t="str">
            <v xml:space="preserve">Unidad 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</row>
        <row r="271">
          <cell r="A271">
            <v>253</v>
          </cell>
          <cell r="B271">
            <v>0</v>
          </cell>
          <cell r="C271" t="str">
            <v>- Cuerpo metálico
- Altura mínima de  mínimo dos pasos.</v>
          </cell>
          <cell r="D271" t="str">
            <v>Unidad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</row>
        <row r="272">
          <cell r="A272">
            <v>254</v>
          </cell>
          <cell r="B272">
            <v>0</v>
          </cell>
          <cell r="C272" t="str">
            <v>- Cuerpo metálico
- Altura mínima de mínimo cuatro pasos.</v>
          </cell>
          <cell r="D272" t="str">
            <v>Unidad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</row>
        <row r="273">
          <cell r="A273">
            <v>255</v>
          </cell>
          <cell r="B273">
            <v>0</v>
          </cell>
          <cell r="C273" t="str">
            <v>- Cuerpo metálico
- Altura mínima de mínimo seis pasos.</v>
          </cell>
          <cell r="D273" t="str">
            <v>Unidad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</row>
        <row r="274">
          <cell r="A274">
            <v>256</v>
          </cell>
          <cell r="B274" t="str">
            <v>Mangueras</v>
          </cell>
          <cell r="C274" t="str">
            <v>- Longitud mínima de 10 metros
- Elaborada en PVC
- Con terminales roscadas en ambos extremos</v>
          </cell>
          <cell r="D274" t="str">
            <v>Unidad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</row>
        <row r="275">
          <cell r="A275">
            <v>257</v>
          </cell>
          <cell r="B275">
            <v>0</v>
          </cell>
          <cell r="C275" t="str">
            <v>- Longitud mínima de 30 metros
- Elaborada en PVC
- Con terminales roscadas en ambos extremos</v>
          </cell>
          <cell r="D275" t="str">
            <v>Unidad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</row>
        <row r="276">
          <cell r="A276">
            <v>258</v>
          </cell>
          <cell r="B276">
            <v>0</v>
          </cell>
          <cell r="C276" t="str">
            <v>- Longitud mínima de 60 metros
- Elaborada en PVC
- Con terminales roscadas en ambos extremos</v>
          </cell>
          <cell r="D276" t="str">
            <v>Unidad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</row>
        <row r="277">
          <cell r="A277">
            <v>259</v>
          </cell>
          <cell r="B277" t="str">
            <v>Contenedor de basura</v>
          </cell>
          <cell r="C277" t="str">
            <v xml:space="preserve">- Elaborado en plástico
- Con tapa
- Capacidad mínima de 20 litros
- Color azul
- Impresión de la palabra "Plásticos" en la cara delantera del contenedor </v>
          </cell>
          <cell r="D277" t="str">
            <v xml:space="preserve">Unidad 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</row>
        <row r="278">
          <cell r="A278">
            <v>260</v>
          </cell>
          <cell r="B278">
            <v>0</v>
          </cell>
          <cell r="C278" t="str">
            <v xml:space="preserve">- Elaborado en plástico
- Con tapa
- Capacidad mínima de 20 litros
- Color gris
- Impresión de las palabras "Papel y cartón" en la cara delantera del contenedor </v>
          </cell>
          <cell r="D278" t="str">
            <v xml:space="preserve">Unidad 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</row>
        <row r="279">
          <cell r="A279">
            <v>261</v>
          </cell>
          <cell r="B279">
            <v>0</v>
          </cell>
          <cell r="C279" t="str">
            <v xml:space="preserve">- Elaborado en plástico
- Con tapa
- Capacidad mínima de 20 litros
- Color verde
- Impresión de las palabras  "No reciclables" u "Orgánicos" u "Ordinarios" en la cara delantera del contenedor </v>
          </cell>
          <cell r="D279" t="str">
            <v xml:space="preserve">Unidad 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</row>
        <row r="280">
          <cell r="A280">
            <v>262</v>
          </cell>
          <cell r="B280">
            <v>0</v>
          </cell>
          <cell r="C280" t="str">
            <v xml:space="preserve">- Elaborado en plástico
- Con tapa
- Capacidad mínima de 20 litros
- Color rojo
- Impresión de las palabras "Riesgo biológico" o "Residuos peligrosos" en la cara delantera del contenedor </v>
          </cell>
          <cell r="D280" t="str">
            <v xml:space="preserve">Unidad 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</row>
        <row r="281">
          <cell r="A281">
            <v>263</v>
          </cell>
          <cell r="B281">
            <v>0</v>
          </cell>
          <cell r="C281" t="str">
            <v xml:space="preserve">- Elaborado en plástico
- Con tapa
- Capacidad mínima de 50 litros
- Color azul
- Impresión de la palabra "Plásticos" en la cara delantera del contenedor </v>
          </cell>
          <cell r="D281" t="str">
            <v xml:space="preserve">Unidad 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</row>
        <row r="282">
          <cell r="A282">
            <v>264</v>
          </cell>
          <cell r="B282">
            <v>0</v>
          </cell>
          <cell r="C282" t="str">
            <v xml:space="preserve">- Elaborado en plástico
- Con tapa
- Capacidad mínima de 50 litros
- Color gris
- Impresión de las palabras "Papel y cartón" en la cara delantera del contenedor </v>
          </cell>
          <cell r="D282" t="str">
            <v xml:space="preserve">Unidad 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</row>
        <row r="283">
          <cell r="A283">
            <v>265</v>
          </cell>
          <cell r="B283">
            <v>0</v>
          </cell>
          <cell r="C283" t="str">
            <v xml:space="preserve">- Elaborado en plástico
- Con tapa
- Capacidad mínima de 50 litros
- Color verde
- Impresión de las palabras  "No reciclables" u "Orgánicos" u "Ordinarios" en la cara delantera del contenedor </v>
          </cell>
          <cell r="D283" t="str">
            <v xml:space="preserve">Unidad 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</row>
        <row r="284">
          <cell r="A284">
            <v>266</v>
          </cell>
          <cell r="B284">
            <v>0</v>
          </cell>
          <cell r="C284" t="str">
            <v xml:space="preserve">- Elaborado en plástico
- Con tapa
- Capacidad mínima de 50 litros
- Color rojo
- Impresión de las palabras "Riesgo biológico" o "Residuos peligrosos" en la cara delantera del contenedor </v>
          </cell>
          <cell r="D284" t="str">
            <v xml:space="preserve">Unidad 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</row>
        <row r="285">
          <cell r="A285">
            <v>267</v>
          </cell>
          <cell r="B285">
            <v>0</v>
          </cell>
          <cell r="C285" t="str">
            <v xml:space="preserve">- Elaborado en plástico
- Con tapa
- Capacidad mínima de 120 litros
- Color azul
- Impresión de la palabra "Plásticos" en la cara delantera del contenedor </v>
          </cell>
          <cell r="D285" t="str">
            <v xml:space="preserve">Unidad 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</row>
        <row r="286">
          <cell r="A286">
            <v>268</v>
          </cell>
          <cell r="B286">
            <v>0</v>
          </cell>
          <cell r="C286" t="str">
            <v xml:space="preserve">- Elaborado en plástico
- Con tapa
- Capacidad mínima de 120 litros
- Color gris
- Impresión de las palabras "Papel y cartón" en la cara delantera del contenedor </v>
          </cell>
          <cell r="D286" t="str">
            <v xml:space="preserve">Unidad 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</row>
        <row r="287">
          <cell r="A287">
            <v>269</v>
          </cell>
          <cell r="B287">
            <v>0</v>
          </cell>
          <cell r="C287" t="str">
            <v xml:space="preserve">- Elaborado en plástico
- Con tapa
- Capacidad mínima de 120 litros
- Color verde
- Impresión de las palabras "No reciclables" u "Orgánicos" u "Ordinarios" en la cara delantera del contenedor </v>
          </cell>
          <cell r="D287" t="str">
            <v xml:space="preserve">Unidad 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</row>
        <row r="288">
          <cell r="A288">
            <v>270</v>
          </cell>
          <cell r="B288">
            <v>0</v>
          </cell>
          <cell r="C288" t="str">
            <v xml:space="preserve">- Elaborado en plástico
- Con tapa
- Capacidad mínima de 120 litros
- Color rojo
- Impresión de las palabras "Riesgo biológico" o "Residuos peligrosos" en la cara delantera del contenedor </v>
          </cell>
          <cell r="D288" t="str">
            <v xml:space="preserve">Unidad 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</row>
        <row r="289">
          <cell r="A289">
            <v>271</v>
          </cell>
          <cell r="B289">
            <v>0</v>
          </cell>
          <cell r="C289" t="str">
            <v>- Elaborado en plástico
- Con tapa
- Capacidad mínima de 180 litros
- Color gris
- Con ruedas traseras macizas y manijas</v>
          </cell>
          <cell r="D289" t="str">
            <v xml:space="preserve">Unidad 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</row>
        <row r="290">
          <cell r="A290">
            <v>272</v>
          </cell>
          <cell r="B290">
            <v>0</v>
          </cell>
          <cell r="C290" t="str">
            <v>- Elaborado en plástico
- Con tapa
- Capacidad mínima de 240 litros
- Color gris
- Con ruedas traseras macizas y manijas</v>
          </cell>
          <cell r="D290" t="str">
            <v xml:space="preserve">Unidad 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</row>
        <row r="291">
          <cell r="A291">
            <v>273</v>
          </cell>
          <cell r="B291">
            <v>0</v>
          </cell>
          <cell r="C291" t="str">
            <v>- Elaborado en plástico
- Con tapa
- Capacidad mínima de 340 litros
- Color gris
- Con ruedas traseras macizas y manijas</v>
          </cell>
          <cell r="D291" t="str">
            <v xml:space="preserve">Unidad 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</row>
        <row r="292">
          <cell r="A292">
            <v>274</v>
          </cell>
          <cell r="B292">
            <v>0</v>
          </cell>
          <cell r="C292" t="str">
            <v>- Elaborado en plástico
- Con tapa
- Capacidad mínima de 760 litros
- Color gris
- Con ruedas traseras macizas y manijas</v>
          </cell>
          <cell r="D292" t="str">
            <v xml:space="preserve">Unidad 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</row>
        <row r="293">
          <cell r="A293">
            <v>275</v>
          </cell>
          <cell r="B293" t="str">
            <v>Punto Ecológico</v>
          </cell>
          <cell r="C293" t="str">
            <v>- Base metálica
- Mínimo tres contenedores así:
- Contenedor azul con tapa con palabra "Plásticos" en la cara frontal
- Contenedor verde con tapa con palabras "No reciclables" u "Orgánicos" u "Ordinarios" en la cara frontal
- Contenedor gris con tapa con palabras "Papel y cartón" en la cara frontal
- Capacidad mínima de 50 litros para cada contenedor
- Contenedores elaborados en plástico</v>
          </cell>
          <cell r="D293" t="str">
            <v>Unidad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</row>
        <row r="294">
          <cell r="A294">
            <v>276</v>
          </cell>
          <cell r="B294">
            <v>0</v>
          </cell>
          <cell r="C294" t="str">
            <v>- Base metálica
- Mínimo tres contenedores así:
- Contenedor azul con tapa con palabra "Plásticos" en la cara frontal
- Contenedor verde con tapa con palabras "No reciclables" u "Orgánicos" u "Ordinarios" en la cara frontal
- Contenedor gris con tapa con palabras "Papel y cartón" en la cara frontal
- Capacidad mínima de 100 litros para cada contenedor
- Contenedores elaborados en plástico</v>
          </cell>
          <cell r="D294" t="str">
            <v>Unidad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</row>
        <row r="295">
          <cell r="A295">
            <v>277</v>
          </cell>
          <cell r="B295" t="str">
            <v>Papelera</v>
          </cell>
          <cell r="C295" t="str">
            <v>- Cuerpo metálico
- Con mecanismo de pedal para abrir y cerrar tapa
- Con capacidad mínima de 10 litros
- Diseño para baño</v>
          </cell>
          <cell r="D295" t="str">
            <v xml:space="preserve">Unidad 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</row>
        <row r="296">
          <cell r="A296">
            <v>278</v>
          </cell>
          <cell r="B296">
            <v>0</v>
          </cell>
          <cell r="C296" t="str">
            <v>- Cuerpo metálico
- Con capacidad mínima de 10 litros
- Diseño para oficina</v>
          </cell>
          <cell r="D296" t="str">
            <v xml:space="preserve">Unidad 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</row>
        <row r="297">
          <cell r="A297">
            <v>279</v>
          </cell>
          <cell r="B297">
            <v>0</v>
          </cell>
          <cell r="C297" t="str">
            <v>- Cuerpo metálico enmallado sin tapa
- Con capacidad mínima de 10 litros
- Diseño para oficina</v>
          </cell>
          <cell r="D297" t="str">
            <v xml:space="preserve">Unidad 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</row>
        <row r="298">
          <cell r="A298">
            <v>280</v>
          </cell>
          <cell r="B298">
            <v>0</v>
          </cell>
          <cell r="C298" t="str">
            <v>- Cuerpo plástico
- Con mecanismo de pedal para abrir y cerrar tapa
- Con capacidad mínima de 10 litros
- Diseño para baño</v>
          </cell>
          <cell r="D298" t="str">
            <v xml:space="preserve">Unidad 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</row>
        <row r="299">
          <cell r="A299">
            <v>281</v>
          </cell>
          <cell r="B299">
            <v>0</v>
          </cell>
          <cell r="C299" t="str">
            <v>- Cuerpo plástico sin tapa
- Con capacidad mínima de 10 litros
- Diseño para baño</v>
          </cell>
          <cell r="D299" t="str">
            <v xml:space="preserve">Unidad 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</row>
        <row r="300">
          <cell r="A300">
            <v>282</v>
          </cell>
          <cell r="B300" t="str">
            <v>Señales peatonales de prevención y atención</v>
          </cell>
          <cell r="C300" t="str">
            <v>- Elaborado en plástico
- Tipo tijera, plegable 
- Tamaño mínimo de 25 cm de ancho por 60 cm de alto por 25 cm de largo.
- Impresión en las dos caras con las palabras "Cerrado" o "Área cerrada" o "No pasar".
- Color amarillo</v>
          </cell>
          <cell r="D300" t="str">
            <v xml:space="preserve">Unidad 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</row>
        <row r="301">
          <cell r="A301">
            <v>283</v>
          </cell>
          <cell r="B301">
            <v>0</v>
          </cell>
          <cell r="C301" t="str">
            <v>- Elaborado en plástico
- Tipo tijera, plegable
- Tamaño mínimo de 25 cm de ancho por 60 cm de alto por 25 cm de largo.
- Impresión en las dos caras con las palabras "Cuidado".
- Color amarillo</v>
          </cell>
          <cell r="D301" t="str">
            <v xml:space="preserve">Unidad 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</row>
        <row r="302">
          <cell r="A302">
            <v>284</v>
          </cell>
          <cell r="B302">
            <v>0</v>
          </cell>
          <cell r="C302" t="str">
            <v>- Elaborado en plástico
- Tipo tijera, plegable
- Tamaño mínimo de 25 cm de ancho por 60 cm de alto por 25 cm de largo.
- Impresión en las dos caras con las palabras "Piso mojado".
- Color amarillo</v>
          </cell>
          <cell r="D302" t="str">
            <v xml:space="preserve">Unidad 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</row>
        <row r="303">
          <cell r="A303">
            <v>285</v>
          </cell>
          <cell r="B303" t="str">
            <v xml:space="preserve">Dispensador para papel higiénico </v>
          </cell>
          <cell r="C303" t="str">
            <v xml:space="preserve">- Elaborado en plástico ABS blanco
- Para rollo de 250 metros y 400 metros
- Con visor para ver el estado del rollo
- Con cerradura y llave
- Incluye los elementos necesarios para realizar la instalación en pared
-Incluye el costo de instalación. </v>
          </cell>
          <cell r="D303" t="str">
            <v xml:space="preserve">Unidad 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</row>
        <row r="304">
          <cell r="A304">
            <v>286</v>
          </cell>
          <cell r="B304">
            <v>0</v>
          </cell>
          <cell r="C304" t="str">
            <v xml:space="preserve">- Elaborado en acero inoxidable
- Para rollo de 250 metros y 400 metros
- Con visor para ver el estado del rollo
- Con cerradura y llave
- Incluye los elementos necesarios para realizar la instalación en pared
-Incluye el costo de instalación. </v>
          </cell>
          <cell r="D304" t="str">
            <v xml:space="preserve">Unidad 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</row>
        <row r="305">
          <cell r="A305">
            <v>287</v>
          </cell>
          <cell r="B305" t="str">
            <v>Dispensador de toallas de manos</v>
          </cell>
          <cell r="C305" t="str">
            <v xml:space="preserve">- Elaborado en plástico ABS
- Para toallas de papel en rollo de 150 metros y 250 metros
- Con mecanismo accionador de palanca, perilla giratoria o para halar con la mano. 
- Con cuchilla serrada para cortar la toalla de manos
- Con cerradura y llave
- Incluye los elementos necesarios para realizar la instalación en pared
-Incluye el costo de instalación. </v>
          </cell>
          <cell r="D305" t="str">
            <v xml:space="preserve">Unidad 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</row>
        <row r="306">
          <cell r="A306">
            <v>288</v>
          </cell>
          <cell r="B306">
            <v>0</v>
          </cell>
          <cell r="C306" t="str">
            <v xml:space="preserve">- Elaborado en plástico ABS
- Para toallas de papel en rollo de 150 metros y 250 metros
- Con sensor para suministro de papel
- Con cuchilla serrada para cortar la toalla de manos
- Con cerradura y llave
- Incluye los elementos necesarios para realizar la instalación en pared
-Incluye el costo de instalación. </v>
          </cell>
          <cell r="D306" t="str">
            <v xml:space="preserve">Unidad 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</row>
        <row r="307">
          <cell r="A307">
            <v>289</v>
          </cell>
          <cell r="B307">
            <v>0</v>
          </cell>
          <cell r="C307" t="str">
            <v xml:space="preserve">- Elaborado en acero inoxidable
- Para toallas de papel en rollo de 150 metros y 250 metros
- Con mecanismo accionador de palanca, perilla giratoria y para halar con la mano.
- Con cuchilla serrada para cortar la toalla de manos
- Con cerradura y llave
- Incluye los elementos necesarios para realizar la instalación en pared
-Incluye el costo de instalación. </v>
          </cell>
          <cell r="D307" t="str">
            <v xml:space="preserve">Unidad 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</row>
        <row r="308">
          <cell r="A308">
            <v>290</v>
          </cell>
          <cell r="B308">
            <v>0</v>
          </cell>
          <cell r="C308" t="str">
            <v xml:space="preserve">- Elaborado en plástico ABS
- Para toallas de papel interdobladas con capacidad mínima de 300 toallas
- Con mecanismo para halar con la mano.
- Con cerradura y llave
- Incluye los elementos necesarios para realizar la instalación en pared
-Incluye el costo de instalación. </v>
          </cell>
          <cell r="D308" t="str">
            <v xml:space="preserve">Unidad 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</row>
        <row r="309">
          <cell r="A309">
            <v>291</v>
          </cell>
          <cell r="B309">
            <v>0</v>
          </cell>
          <cell r="C309" t="str">
            <v xml:space="preserve">- Elaborado en acero inoxidable
- Para toallas de papel interdobladas con capacidad mínima de 300 toallas
- Con mecanismo para halar con la mano.
- Con cerradura y llave
- Incluye los elementos necesarios para realizar la instalación en pared
-Incluye el costo de instalación. </v>
          </cell>
          <cell r="D309" t="str">
            <v xml:space="preserve">Unidad 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</row>
        <row r="310">
          <cell r="A310">
            <v>292</v>
          </cell>
          <cell r="B310" t="str">
            <v>Dispensador de jabón líquido</v>
          </cell>
          <cell r="C310" t="str">
            <v xml:space="preserve">- Elaborado en plástico ABS blanco
- Con válvula manual anticorrosiva.
- Uso habilitado para cualquier jabón líquido con capacidad mínima de 900 cc
- Con cerradura y llave
- Incluye los elementos necesarios para realizar la instalación en pared
-Incluye el costo de instalación. </v>
          </cell>
          <cell r="D310" t="str">
            <v xml:space="preserve">Unidad 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</row>
        <row r="311">
          <cell r="A311">
            <v>293</v>
          </cell>
          <cell r="B311">
            <v>0</v>
          </cell>
          <cell r="C311" t="str">
            <v xml:space="preserve">- Elaborado en plástico ABS blanco
- Con sensor para suministro de jabón
- Uso habilitado para cualquier jabón líquido con capacidad mínima de 900 cc
- Con cerradura y llave
- Incluye los elementos necesarios para realizar la instalación en pared
-Incluye el costo de instalación. </v>
          </cell>
          <cell r="D311" t="str">
            <v xml:space="preserve">Unidad 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</row>
        <row r="312">
          <cell r="A312">
            <v>294</v>
          </cell>
          <cell r="B312">
            <v>0</v>
          </cell>
          <cell r="C312" t="str">
            <v xml:space="preserve">- Elaborado en acero inoxidable
- Con válvula manual anticorrosiva.
- Uso habilitado para cualquier jabón líquido con capacidad mínima de 900 cc
- Con cerradura y llave
- Incluye los elementos necesarios para realizar la instalación en pared
-Incluye el costo de instalación. </v>
          </cell>
          <cell r="D312" t="str">
            <v xml:space="preserve">Unidad 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</row>
        <row r="313">
          <cell r="A313">
            <v>295</v>
          </cell>
          <cell r="B313">
            <v>0</v>
          </cell>
          <cell r="C313" t="str">
            <v xml:space="preserve">- Elaborado en acero inoxidable
- Con sensor para suministro de jabón
- Uso habilitado para cualquier jabón líquido con capacidad mínima de 900 cc
- Con cerradura y llave
- Incluye los elementos necesarios para realizar la instalación en pared
-Incluye el costo de instalación. </v>
          </cell>
          <cell r="D313" t="str">
            <v xml:space="preserve">Unidad 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</row>
        <row r="314">
          <cell r="A314">
            <v>296</v>
          </cell>
          <cell r="B314" t="str">
            <v>Dispensador para ambientador</v>
          </cell>
          <cell r="C314" t="str">
            <v xml:space="preserve">- Elaborado en plástico ABS blanco
- Con dispersión programable de líquido ambientador
- Capacidad mínima de 250 ml
- Incluye los elementos necesarios para realizar la instalación en pared
'- Incluye aerosol para recarga mensual
-Incluye el costo de instalación. </v>
          </cell>
          <cell r="D314" t="str">
            <v xml:space="preserve">Unidad 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</row>
        <row r="315">
          <cell r="A315">
            <v>297</v>
          </cell>
          <cell r="B315" t="str">
            <v>Dispensador goteo por gravedad y recarga</v>
          </cell>
          <cell r="C315" t="str">
            <v xml:space="preserve">- Elaborado en PVC blanco
- Goteo programable para desodorizar sanitarios y orinales
- Incluye manguera plástica de goteo
- Incluye los elementos necesarios para realizar la instalación en pared
'- Incluye líquido para recarga mensual con agentes tensoactivos con efecto limpiador y germicida
-Incluye el costo de instalación. </v>
          </cell>
          <cell r="D315" t="str">
            <v xml:space="preserve">Unidad 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</row>
        <row r="316">
          <cell r="A316">
            <v>298</v>
          </cell>
          <cell r="B316" t="str">
            <v xml:space="preserve">Dispensador de agua </v>
          </cell>
          <cell r="C316" t="str">
            <v xml:space="preserve">- Dispensador de agua fría y caliente
- Sistema de filtración multinivel
- Conexión directa a red de acueducto
- Uso de gas refrigerante seguro para la capa de ozono
- Capacidad entre 200 y 250 litros
-Incluye el costo de instalación.
-Incluye el costo de instalación.  </v>
          </cell>
          <cell r="D316" t="str">
            <v>Unidad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</row>
        <row r="317">
          <cell r="A317">
            <v>299</v>
          </cell>
          <cell r="B317" t="str">
            <v>Greca para tintos</v>
          </cell>
          <cell r="C317" t="str">
            <v>- Eléctrica de 110 v
- Cuerpo elaborada en lámina de acero inoxidable de calibre 24 como mínimo
- Resistencias elaboradas en acero inoxidable
- Terminales elaboradas en cobre remplazables con soldadura
- Mínimo dos servicios 
- Con su respectivo filtro y aro
- Con capacidad para 30 tintos
- Libre de soldadura de plomo</v>
          </cell>
          <cell r="D317" t="str">
            <v>Unidad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</row>
        <row r="318">
          <cell r="A318">
            <v>300</v>
          </cell>
          <cell r="B318">
            <v>0</v>
          </cell>
          <cell r="C318" t="str">
            <v>- Eléctrica de 110 v
- Cuerpo elaborada en lámina de acero inoxidable de calibre 24 como mínimo, grado alimento
- Resistencias elaboradas en acero inoxidable
- Terminales elaboradas en cobre remplazables sin soldadura
- Mínimo 2 servicios 
- Con su respectivo filtro y aro
- Con capacidad para 60 tintos
- Libre de soldadura de plomo</v>
          </cell>
          <cell r="D318" t="str">
            <v>Unidad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</row>
        <row r="319">
          <cell r="A319">
            <v>301</v>
          </cell>
          <cell r="B319">
            <v>0</v>
          </cell>
          <cell r="C319" t="str">
            <v>- Eléctrica de 110 v
- Cuerpo elaborada en lámina de acero inoxidable de calibre 24 como mínimo, grado alimento
- Resistencias elaboradas en acero inoxidable
- Terminales elaboradas en cobre remplazables sin soldadura
- Mínimo dos servicios
- Con su respectivo filtro y aro
- Con capacidad para 120 tintos
- Libre de soldadura de plomo</v>
          </cell>
          <cell r="D319" t="str">
            <v>Unidad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</row>
        <row r="320">
          <cell r="A320">
            <v>302</v>
          </cell>
          <cell r="B320" t="str">
            <v>Horno microondas</v>
          </cell>
          <cell r="C320" t="str">
            <v>- Potencia mínima de 900 w
- Tamaño mínimo de 40 cm de ancho por 25 cm de alto por 35 cm de profundidad.
- Con grill dorador.
- Con bandera giratoria de cristal templado
- Con programas automáticos</v>
          </cell>
          <cell r="D320" t="str">
            <v>Unidad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</row>
        <row r="321">
          <cell r="A321">
            <v>303</v>
          </cell>
          <cell r="B321" t="str">
            <v>Estufa</v>
          </cell>
          <cell r="C321" t="str">
            <v>- De un puesto
- Lámina inoxidable
- Eléctrica
- Con perilla para graduar mínimo 3 niveles de calor</v>
          </cell>
          <cell r="D321" t="str">
            <v>Unidad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</row>
        <row r="322">
          <cell r="A322">
            <v>304</v>
          </cell>
          <cell r="B322">
            <v>0</v>
          </cell>
          <cell r="C322" t="str">
            <v>- De un puesto
- Lámina inoxidable
- A gas
- Con perilla y quemador para graduar la llama
- Con parrilla</v>
          </cell>
          <cell r="D322" t="str">
            <v>Unidad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</row>
        <row r="323">
          <cell r="A323">
            <v>305</v>
          </cell>
          <cell r="B323" t="str">
            <v xml:space="preserve">Extensión eléctrica </v>
          </cell>
          <cell r="C323" t="str">
            <v>- De mínimo 15 metros de longitud
- Recubierta en plástico PVC</v>
          </cell>
          <cell r="D323" t="str">
            <v>Unidad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</row>
        <row r="324">
          <cell r="A324">
            <v>306</v>
          </cell>
          <cell r="B324">
            <v>0</v>
          </cell>
          <cell r="C324" t="str">
            <v>- De mínimo 30 metros de longitud
- Recubierta en plástico PVC</v>
          </cell>
          <cell r="D324" t="str">
            <v>Unidad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</row>
        <row r="325">
          <cell r="A325">
            <v>307</v>
          </cell>
          <cell r="B325" t="str">
            <v xml:space="preserve">Aspiradora </v>
          </cell>
          <cell r="C325" t="str">
            <v>- De uso industrial para aspirado en seco
- Motor con potencia entre 1200 w y 1400 w
- Capacidad entre 15 y 20 litros
- Cable de potencia con longitud mínima de 5m
- Accesorios mínimos: manguera puntera, 2 tubos para extensión, cepillos para tapizados</v>
          </cell>
          <cell r="D325" t="str">
            <v>Unidad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</row>
        <row r="326">
          <cell r="A326">
            <v>308</v>
          </cell>
          <cell r="B326">
            <v>0</v>
          </cell>
          <cell r="C326" t="str">
            <v>- De uso industrial para aspirado en seco y húmedo
- Motor con potencia 1200 w y 1400 w
- Capacidad entre 15 y 20 litros
- Cable de potencia con longitud mínima de 5m
- Accesorios mínimos: manguera puntera, 2 tubos para extensión, cepillos para tapizados</v>
          </cell>
          <cell r="D326" t="str">
            <v>Unidad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</row>
        <row r="327">
          <cell r="A327">
            <v>309</v>
          </cell>
          <cell r="B327">
            <v>0</v>
          </cell>
          <cell r="C327" t="str">
            <v>- De uso industrial para aspirado en seco y húmedo
- Motor con potencia entre 1200 w y 1400 w
- Capacidad entre 45 y 55 litros
- Cable de potencia con longitud mínima de 5m
- Accesorios mínimos: manguera puntera, 2 tubos para extensión, cepillos para tapizados</v>
          </cell>
          <cell r="D327" t="str">
            <v>Unidad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</row>
        <row r="328">
          <cell r="A328">
            <v>310</v>
          </cell>
          <cell r="B328">
            <v>0</v>
          </cell>
          <cell r="C328" t="str">
            <v>- De uso industrial para aspirado en seco y húmedo
- Dos motores, cada uno con una potencia entre 1200 w y 1400 w
- Capacidad entre 45 y 55 litros
- Cable de potencia con longitud mínima de 5m
- Accesorios mínimos: manguera puntera, 2 tubos para extensión, cepillos para tapizados</v>
          </cell>
          <cell r="D328" t="str">
            <v>Unidad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</row>
        <row r="329">
          <cell r="A329">
            <v>311</v>
          </cell>
          <cell r="B329" t="str">
            <v xml:space="preserve">Brilladora y lavadora de pisos </v>
          </cell>
          <cell r="C329" t="str">
            <v>- De uso industrial
- Motores con potencia mínima de 1,5 hp y velocidad mínima de 175 rpm. 
- Con manijas dobles
- Con tanque.
- Con interruptor de apagado de seguridad
- Diámetro mínimo de 16"
- Cable de potencia con longitud mínima de 8m
- Accesorios mínimos:portapad, cepillo duro.</v>
          </cell>
          <cell r="D329" t="str">
            <v>Unidad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</row>
        <row r="330">
          <cell r="A330">
            <v>312</v>
          </cell>
          <cell r="B330">
            <v>0</v>
          </cell>
          <cell r="C330" t="str">
            <v>- De uso industrial
- Motores con potencia mínima de 1,5 hp y velocidad mínima de 175 rpm. 
- Con manijas dobles
- Con tanque.
- Con interruptor de apagado de seguridad
- Diámetro mínimo de 18"
- Cable de potencia con longitud mínima de 8m
- Accesorios mínimos:portapad, cepillo duro.</v>
          </cell>
          <cell r="D330" t="str">
            <v>Unidad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</row>
        <row r="331">
          <cell r="A331">
            <v>313</v>
          </cell>
          <cell r="B331" t="str">
            <v>Brilladora de alta revolución</v>
          </cell>
          <cell r="C331" t="str">
            <v>- De uso industrial
- Motores con potencia mínima de 1,5 hp y velocidad mínima de 1600 rpm. 
- Con manijas dobles
- Con interruptor de apagado de seguridad
- Diámetro mínimo de 18"
- Cable de potencia con longitud mínima de 8m
- Accesorios mínimos:portapad, cepillo duro, pad blanco o rojo y pad café o negro</v>
          </cell>
          <cell r="D331" t="str">
            <v>Unidad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</row>
        <row r="332">
          <cell r="A332">
            <v>314</v>
          </cell>
          <cell r="B332" t="str">
            <v>Lavadora de alfombras y tapetes</v>
          </cell>
          <cell r="C332" t="str">
            <v>- Motor con potencia de mínimo 1100 w y velocidad mínima de 175 revoluciones por minuto. 
- Capacidad mínima de 5 litros
- Cable de potencia con longitud mínima de 8m</v>
          </cell>
          <cell r="D332" t="str">
            <v>Unidad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</row>
        <row r="333">
          <cell r="A333">
            <v>315</v>
          </cell>
          <cell r="B333" t="str">
            <v>Extractora industrial para lavar alfombras</v>
          </cell>
          <cell r="C333" t="str">
            <v>- De inyección y extracción con dos motores, cada uno con una potencia entre 1200 w y 1400 w. 
- Capacidad entre 60 y 70 litros
- Cable de potencia con longitud mínima de 8m</v>
          </cell>
          <cell r="D333" t="str">
            <v>Unidad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</row>
        <row r="334">
          <cell r="A334">
            <v>316</v>
          </cell>
          <cell r="B334" t="str">
            <v xml:space="preserve">Hidrolavadora </v>
          </cell>
          <cell r="C334" t="str">
            <v>- Motor eléctrico y potencia de mínimo 2.2 Kw - 1.450 RPM y entre 2.5 HP y 3.5 HP.
- Presión de salida de agua entre 1500 psi y 1900 psi.
- Tanque con capacidad mínima de 10 litros.
- Con ruedas</v>
          </cell>
          <cell r="D334" t="str">
            <v>Unidad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</row>
        <row r="335">
          <cell r="A335">
            <v>317</v>
          </cell>
          <cell r="B335" t="str">
            <v>Sopladora de hojas</v>
          </cell>
          <cell r="C335" t="str">
            <v>- Potenciado por motor a gasolina o eléctrico inalámbrico
- Caudal mínimo de 380 cfm / 645m3/h
- Autonomía mínima de 30 minutos
- Intensidad máxima de sonido de 100dB</v>
          </cell>
          <cell r="D335" t="str">
            <v>Unidad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</row>
        <row r="337">
          <cell r="A337" t="str">
            <v>Precio total elementos, equipos y maquinaria por mes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2891.25</v>
          </cell>
          <cell r="H337">
            <v>0</v>
          </cell>
          <cell r="I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</row>
        <row r="339">
          <cell r="A339" t="str">
            <v xml:space="preserve">TOTAL Mensual Bienes de Aseo y Cafetería 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1931963.25</v>
          </cell>
          <cell r="H339">
            <v>0</v>
          </cell>
          <cell r="I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</row>
        <row r="343">
          <cell r="A343">
            <v>0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</row>
        <row r="344">
          <cell r="A344">
            <v>0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</row>
        <row r="359">
          <cell r="A359">
            <v>0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</row>
        <row r="364">
          <cell r="A364">
            <v>0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</row>
        <row r="368">
          <cell r="A368">
            <v>0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</row>
        <row r="369">
          <cell r="A369">
            <v>0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</row>
        <row r="372">
          <cell r="A372">
            <v>0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</row>
        <row r="379">
          <cell r="A379">
            <v>0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</row>
        <row r="391">
          <cell r="A391">
            <v>0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</row>
        <row r="396">
          <cell r="A396">
            <v>0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</row>
        <row r="398">
          <cell r="A398">
            <v>0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</row>
        <row r="404">
          <cell r="A404">
            <v>0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</row>
        <row r="407">
          <cell r="A407">
            <v>0</v>
          </cell>
          <cell r="B407">
            <v>0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</row>
        <row r="408">
          <cell r="A408">
            <v>0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</row>
        <row r="409">
          <cell r="A409">
            <v>0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</row>
        <row r="411">
          <cell r="A411">
            <v>0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2">
          <cell r="A412">
            <v>0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</row>
        <row r="415">
          <cell r="A415">
            <v>0</v>
          </cell>
          <cell r="B415">
            <v>0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</row>
        <row r="421">
          <cell r="A421">
            <v>0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</row>
        <row r="422">
          <cell r="A422">
            <v>0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</row>
        <row r="450">
          <cell r="A450">
            <v>0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</row>
        <row r="459">
          <cell r="A459">
            <v>0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</row>
        <row r="465">
          <cell r="A465">
            <v>0</v>
          </cell>
          <cell r="B465">
            <v>0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</row>
        <row r="485">
          <cell r="A485">
            <v>0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</row>
        <row r="498">
          <cell r="A498">
            <v>0</v>
          </cell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</row>
        <row r="502">
          <cell r="A502">
            <v>0</v>
          </cell>
          <cell r="B502">
            <v>0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</row>
        <row r="505">
          <cell r="A505">
            <v>0</v>
          </cell>
          <cell r="B505">
            <v>0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</row>
        <row r="508">
          <cell r="A508">
            <v>0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</row>
        <row r="509">
          <cell r="A509">
            <v>0</v>
          </cell>
          <cell r="B509">
            <v>0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</row>
        <row r="514">
          <cell r="A514">
            <v>0</v>
          </cell>
          <cell r="B514">
            <v>0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</row>
        <row r="515">
          <cell r="A515">
            <v>0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</row>
        <row r="516">
          <cell r="A516">
            <v>0</v>
          </cell>
          <cell r="B516">
            <v>0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</row>
        <row r="517">
          <cell r="A517">
            <v>0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</row>
        <row r="526">
          <cell r="A526">
            <v>0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</row>
        <row r="527">
          <cell r="A527">
            <v>0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</row>
        <row r="528">
          <cell r="A528">
            <v>0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</row>
        <row r="529">
          <cell r="A529">
            <v>0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</row>
        <row r="532">
          <cell r="A532">
            <v>0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</row>
        <row r="533">
          <cell r="A533">
            <v>0</v>
          </cell>
          <cell r="B533">
            <v>0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</row>
        <row r="534">
          <cell r="A534">
            <v>0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</row>
        <row r="535">
          <cell r="A535">
            <v>0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</row>
        <row r="536">
          <cell r="A536">
            <v>0</v>
          </cell>
          <cell r="B536">
            <v>0</v>
          </cell>
          <cell r="C536">
            <v>0</v>
          </cell>
          <cell r="D536">
            <v>0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>
            <v>0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</row>
        <row r="539">
          <cell r="A539">
            <v>0</v>
          </cell>
          <cell r="B539">
            <v>0</v>
          </cell>
          <cell r="C539">
            <v>0</v>
          </cell>
          <cell r="D539">
            <v>0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</row>
        <row r="540">
          <cell r="A540">
            <v>0</v>
          </cell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</row>
        <row r="541">
          <cell r="A541">
            <v>0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</row>
        <row r="542">
          <cell r="A542">
            <v>0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</row>
        <row r="545">
          <cell r="A545">
            <v>0</v>
          </cell>
          <cell r="B545">
            <v>0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</row>
        <row r="551">
          <cell r="A551">
            <v>0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</row>
        <row r="552">
          <cell r="A552">
            <v>0</v>
          </cell>
          <cell r="B552">
            <v>0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</row>
        <row r="553">
          <cell r="A553">
            <v>0</v>
          </cell>
          <cell r="B553">
            <v>0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</row>
        <row r="554">
          <cell r="A554">
            <v>0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</row>
        <row r="555">
          <cell r="A555">
            <v>0</v>
          </cell>
          <cell r="B555">
            <v>0</v>
          </cell>
          <cell r="C555">
            <v>0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</row>
        <row r="556">
          <cell r="A556">
            <v>0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</row>
        <row r="557">
          <cell r="A557">
            <v>0</v>
          </cell>
          <cell r="B557">
            <v>0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</row>
        <row r="558">
          <cell r="A558">
            <v>0</v>
          </cell>
          <cell r="B558">
            <v>0</v>
          </cell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</row>
      </sheetData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>
        <row r="1">
          <cell r="A1" t="str">
            <v>Formato de cotización</v>
          </cell>
        </row>
      </sheetData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>
        <row r="1">
          <cell r="A1" t="str">
            <v>Formato de cotización</v>
          </cell>
        </row>
      </sheetData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>
        <row r="1">
          <cell r="A1" t="str">
            <v>Formato de cotización</v>
          </cell>
        </row>
      </sheetData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>
        <row r="1">
          <cell r="A1" t="str">
            <v>Formato de cotización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>
        <row r="1">
          <cell r="A1" t="str">
            <v>Formato de cotización</v>
          </cell>
        </row>
      </sheetData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1">
          <cell r="A1" t="str">
            <v>Formato de cotización</v>
          </cell>
        </row>
      </sheetData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>
        <row r="1">
          <cell r="A1" t="str">
            <v>Formato de cotización</v>
          </cell>
        </row>
      </sheetData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"/>
      <sheetName val="FACT"/>
      <sheetName val="PERSONAL SHD"/>
      <sheetName val="PERSONAL CAD"/>
      <sheetName val="9.2 EQUIPOS"/>
      <sheetName val="INSUMOS ASEO"/>
      <sheetName val="Gráfico1"/>
      <sheetName val="9.4 INSU. CAFETERIA"/>
      <sheetName val="9.5 SERV ESPECIA"/>
    </sheetNames>
    <sheetDataSet>
      <sheetData sheetId="0"/>
      <sheetData sheetId="1"/>
      <sheetData sheetId="2"/>
      <sheetData sheetId="3"/>
      <sheetData sheetId="4">
        <row r="19">
          <cell r="M19">
            <v>0</v>
          </cell>
        </row>
      </sheetData>
      <sheetData sheetId="5"/>
      <sheetData sheetId="6" refreshError="1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"/>
      <sheetName val="FACT"/>
      <sheetName val="PERSONAL SHD"/>
      <sheetName val="PERSONAL CAD"/>
      <sheetName val="9.2 EQUIPOS"/>
      <sheetName val="INSUMOS ASEO"/>
      <sheetName val="Gráfico1"/>
      <sheetName val="9.4 INSU. CAFETERIA"/>
      <sheetName val="9.5 SERV ESPECIA"/>
    </sheetNames>
    <sheetDataSet>
      <sheetData sheetId="0"/>
      <sheetData sheetId="1"/>
      <sheetData sheetId="2"/>
      <sheetData sheetId="3"/>
      <sheetData sheetId="4">
        <row r="19">
          <cell r="M19">
            <v>0</v>
          </cell>
        </row>
      </sheetData>
      <sheetData sheetId="5"/>
      <sheetData sheetId="6" refreshError="1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de Cotización General"/>
      <sheetName val="Detalle Bienes de Aseo y Caf"/>
      <sheetName val="Detalle Especificaciones"/>
      <sheetName val="Resumen - CSV"/>
      <sheetName val="Listas"/>
      <sheetName val="solCotizacionCSV"/>
      <sheetName val="ClasifiPersonal"/>
      <sheetName val="SIGLAS"/>
      <sheetName val="Solicitud_de_Cotización_Genera3"/>
      <sheetName val="Detalle_Bienes_de_Aseo_y_Caf3"/>
      <sheetName val="Detalle_Especificaciones3"/>
      <sheetName val="Resumen_-_CSV3"/>
      <sheetName val="Solicitud_de_Cotización_Genera1"/>
      <sheetName val="Detalle_Bienes_de_Aseo_y_Caf1"/>
      <sheetName val="Detalle_Especificaciones1"/>
      <sheetName val="Resumen_-_CSV1"/>
      <sheetName val="Solicitud_de_Cotización_General"/>
      <sheetName val="Detalle_Bienes_de_Aseo_y_Caf"/>
      <sheetName val="Detalle_Especificaciones"/>
      <sheetName val="Resumen_-_CSV"/>
      <sheetName val="Solicitud_de_Cotización_Genera2"/>
      <sheetName val="Detalle_Bienes_de_Aseo_y_Caf2"/>
      <sheetName val="Detalle_Especificaciones2"/>
      <sheetName val="Resumen_-_CSV2"/>
      <sheetName val="Solicitud_de_Cotización_Genera4"/>
      <sheetName val="Detalle_Bienes_de_Aseo_y_Caf4"/>
      <sheetName val="Detalle_Especificaciones4"/>
      <sheetName val="Resumen_-_CSV4"/>
      <sheetName val="Solicitud_de_Cotización_Genera5"/>
      <sheetName val="Detalle_Bienes_de_Aseo_y_Caf5"/>
      <sheetName val="Detalle_Especificaciones5"/>
      <sheetName val="Resumen_-_CSV5"/>
      <sheetName val="Solicitud_de_Cotización_Genera6"/>
      <sheetName val="Detalle_Bienes_de_Aseo_y_Caf6"/>
      <sheetName val="Detalle_Especificaciones6"/>
      <sheetName val="Resumen_-_CSV6"/>
      <sheetName val="Solicitud_de_Cotización_Genera7"/>
      <sheetName val="Detalle_Bienes_de_Aseo_y_Caf7"/>
      <sheetName val="Detalle_Especificaciones7"/>
      <sheetName val="Resumen_-_CSV7"/>
    </sheetNames>
    <sheetDataSet>
      <sheetData sheetId="0"/>
      <sheetData sheetId="1">
        <row r="336">
          <cell r="G336">
            <v>5686479.777777778</v>
          </cell>
        </row>
      </sheetData>
      <sheetData sheetId="2"/>
      <sheetData sheetId="3"/>
      <sheetData sheetId="4">
        <row r="2">
          <cell r="E2" t="str">
            <v>Batallón</v>
          </cell>
          <cell r="G2" t="str">
            <v>X</v>
          </cell>
          <cell r="I2">
            <v>0.33333333333333331</v>
          </cell>
          <cell r="J2" t="str">
            <v>a.m.</v>
          </cell>
        </row>
        <row r="3">
          <cell r="A3" t="str">
            <v>Servicio de Personal</v>
          </cell>
          <cell r="E3" t="str">
            <v>Campestre</v>
          </cell>
          <cell r="F3" t="str">
            <v>Aseo</v>
          </cell>
          <cell r="I3">
            <v>0.35416666666666669</v>
          </cell>
          <cell r="J3" t="str">
            <v>p.m.</v>
          </cell>
        </row>
        <row r="4">
          <cell r="A4" t="str">
            <v>Bienes de Aseo y Cafetería</v>
          </cell>
          <cell r="E4" t="str">
            <v>Club</v>
          </cell>
          <cell r="F4" t="str">
            <v>Aseo y cafetería</v>
          </cell>
          <cell r="I4">
            <v>0.375</v>
          </cell>
        </row>
        <row r="5">
          <cell r="A5" t="str">
            <v>Servicios Especiales</v>
          </cell>
          <cell r="E5" t="str">
            <v>Colegio</v>
          </cell>
          <cell r="F5" t="str">
            <v>Aseo, cafetería y mantenimiento</v>
          </cell>
          <cell r="I5">
            <v>0.39583333333333298</v>
          </cell>
        </row>
        <row r="6">
          <cell r="E6" t="str">
            <v>Edificio administrativo</v>
          </cell>
          <cell r="F6" t="str">
            <v>Aseo y mantenimiento</v>
          </cell>
          <cell r="I6">
            <v>0.41666666666666702</v>
          </cell>
        </row>
        <row r="7">
          <cell r="E7" t="str">
            <v>Otro</v>
          </cell>
          <cell r="I7">
            <v>0.4375</v>
          </cell>
        </row>
        <row r="8">
          <cell r="I8">
            <v>0.45833333333333298</v>
          </cell>
        </row>
        <row r="9">
          <cell r="I9">
            <v>0.47916666666666702</v>
          </cell>
        </row>
        <row r="10">
          <cell r="I10">
            <v>0.5</v>
          </cell>
        </row>
        <row r="11">
          <cell r="I11">
            <v>0.52083333333333304</v>
          </cell>
        </row>
        <row r="12">
          <cell r="I12">
            <v>4.1666666666666664E-2</v>
          </cell>
        </row>
        <row r="13">
          <cell r="I13">
            <v>6.25E-2</v>
          </cell>
        </row>
        <row r="14">
          <cell r="I14">
            <v>8.3333333333333329E-2</v>
          </cell>
        </row>
        <row r="15">
          <cell r="I15">
            <v>0.10416666666666667</v>
          </cell>
        </row>
        <row r="16">
          <cell r="I16">
            <v>0.125</v>
          </cell>
        </row>
        <row r="17">
          <cell r="I17">
            <v>0.14583333333333334</v>
          </cell>
        </row>
        <row r="18">
          <cell r="I18">
            <v>0.16666666666666666</v>
          </cell>
        </row>
        <row r="19">
          <cell r="I19">
            <v>0.1875</v>
          </cell>
        </row>
        <row r="20">
          <cell r="I20">
            <v>0.20833333333333334</v>
          </cell>
        </row>
      </sheetData>
      <sheetData sheetId="5"/>
      <sheetData sheetId="6"/>
      <sheetData sheetId="7" refreshError="1"/>
      <sheetData sheetId="8"/>
      <sheetData sheetId="9">
        <row r="336">
          <cell r="G336">
            <v>5686479.777777778</v>
          </cell>
        </row>
      </sheetData>
      <sheetData sheetId="10"/>
      <sheetData sheetId="11"/>
      <sheetData sheetId="12"/>
      <sheetData sheetId="13">
        <row r="336">
          <cell r="G336">
            <v>5686479.777777778</v>
          </cell>
        </row>
      </sheetData>
      <sheetData sheetId="14"/>
      <sheetData sheetId="15"/>
      <sheetData sheetId="16"/>
      <sheetData sheetId="17">
        <row r="336">
          <cell r="G336">
            <v>5686479.777777778</v>
          </cell>
        </row>
      </sheetData>
      <sheetData sheetId="18"/>
      <sheetData sheetId="19"/>
      <sheetData sheetId="20"/>
      <sheetData sheetId="21">
        <row r="336">
          <cell r="G336">
            <v>5686479.777777778</v>
          </cell>
        </row>
      </sheetData>
      <sheetData sheetId="22"/>
      <sheetData sheetId="23"/>
      <sheetData sheetId="24"/>
      <sheetData sheetId="25">
        <row r="336">
          <cell r="G336">
            <v>5686479.777777778</v>
          </cell>
        </row>
      </sheetData>
      <sheetData sheetId="26"/>
      <sheetData sheetId="27"/>
      <sheetData sheetId="28"/>
      <sheetData sheetId="29">
        <row r="336">
          <cell r="G336">
            <v>5686479.777777778</v>
          </cell>
        </row>
      </sheetData>
      <sheetData sheetId="30"/>
      <sheetData sheetId="31"/>
      <sheetData sheetId="32"/>
      <sheetData sheetId="33">
        <row r="336">
          <cell r="G336">
            <v>5686479.777777778</v>
          </cell>
        </row>
      </sheetData>
      <sheetData sheetId="34"/>
      <sheetData sheetId="35"/>
      <sheetData sheetId="36"/>
      <sheetData sheetId="37">
        <row r="336">
          <cell r="G336">
            <v>5686479.777777778</v>
          </cell>
        </row>
      </sheetData>
      <sheetData sheetId="38"/>
      <sheetData sheetId="3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ZO 2015 (2)"/>
      <sheetName val="MARZO 2015"/>
      <sheetName val="ABRIL 2015"/>
      <sheetName val="MARZO 2015 (3)"/>
      <sheetName val="ABRIL 2015 (2)"/>
      <sheetName val="INSUMOS"/>
      <sheetName val="INSUMOS ABRIL"/>
      <sheetName val="DL MARZO"/>
      <sheetName val="DL ABRIL"/>
      <sheetName val="MAYO 2015"/>
      <sheetName val="INSUMOS MAYO"/>
      <sheetName val="DL MAYO"/>
      <sheetName val="Hoja1"/>
      <sheetName val="DETALLE"/>
      <sheetName val="Hoja1 (2)"/>
      <sheetName val="Hoja2"/>
      <sheetName val="JUNIO 2015"/>
      <sheetName val="DL JUNIO"/>
      <sheetName val="INSUMOS JUNIO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F2" t="str">
            <v>CC</v>
          </cell>
          <cell r="G2" t="str">
            <v xml:space="preserve">APELLIDOS Y NOMBRES </v>
          </cell>
          <cell r="H2" t="str">
            <v>DIAS</v>
          </cell>
          <cell r="I2" t="str">
            <v>DIA</v>
          </cell>
          <cell r="J2" t="str">
            <v>HORAS</v>
          </cell>
        </row>
        <row r="3">
          <cell r="F3">
            <v>51791592</v>
          </cell>
          <cell r="G3" t="str">
            <v>AMEZQUITA ZAMBRANO FLOR MARIA</v>
          </cell>
          <cell r="H3">
            <v>1</v>
          </cell>
          <cell r="I3">
            <v>7</v>
          </cell>
          <cell r="J3">
            <v>8</v>
          </cell>
        </row>
        <row r="4">
          <cell r="F4">
            <v>75084572</v>
          </cell>
          <cell r="G4" t="str">
            <v>ARIAS LONDOÑO ELESVAN</v>
          </cell>
          <cell r="H4">
            <v>1</v>
          </cell>
          <cell r="I4">
            <v>7</v>
          </cell>
          <cell r="J4">
            <v>8</v>
          </cell>
        </row>
        <row r="5">
          <cell r="F5">
            <v>66926414</v>
          </cell>
          <cell r="G5" t="str">
            <v>ARREDONDO GALLEGO MAGNOLIA</v>
          </cell>
          <cell r="H5">
            <v>1</v>
          </cell>
          <cell r="I5">
            <v>7</v>
          </cell>
          <cell r="J5">
            <v>8</v>
          </cell>
        </row>
        <row r="6">
          <cell r="F6">
            <v>24221561</v>
          </cell>
          <cell r="G6" t="str">
            <v>AVILA AVILA CARMENZA</v>
          </cell>
          <cell r="H6">
            <v>1</v>
          </cell>
          <cell r="I6">
            <v>7</v>
          </cell>
          <cell r="J6">
            <v>8</v>
          </cell>
        </row>
        <row r="7">
          <cell r="F7">
            <v>3101724</v>
          </cell>
          <cell r="G7" t="str">
            <v>BARRIOS CALDERON JOSE EUSTACIO</v>
          </cell>
          <cell r="H7">
            <v>1</v>
          </cell>
          <cell r="I7">
            <v>7</v>
          </cell>
          <cell r="J7">
            <v>8</v>
          </cell>
        </row>
        <row r="8">
          <cell r="F8">
            <v>80116173</v>
          </cell>
          <cell r="G8" t="str">
            <v>BERNAL CAMELO JAIME ALEXEY</v>
          </cell>
          <cell r="H8">
            <v>1</v>
          </cell>
          <cell r="I8">
            <v>7</v>
          </cell>
          <cell r="J8">
            <v>8</v>
          </cell>
        </row>
        <row r="9">
          <cell r="F9">
            <v>41719018</v>
          </cell>
          <cell r="G9" t="str">
            <v>CARVAJAL GOMEZ BLANCA OFELIA</v>
          </cell>
          <cell r="H9">
            <v>1</v>
          </cell>
          <cell r="I9">
            <v>7</v>
          </cell>
          <cell r="J9">
            <v>8</v>
          </cell>
        </row>
        <row r="10">
          <cell r="F10">
            <v>1023903236</v>
          </cell>
          <cell r="G10" t="str">
            <v>CASTIBLANCO FORERO MONICA LIZETH</v>
          </cell>
          <cell r="H10">
            <v>1</v>
          </cell>
          <cell r="I10">
            <v>7</v>
          </cell>
          <cell r="J10">
            <v>8</v>
          </cell>
        </row>
        <row r="11">
          <cell r="F11">
            <v>41771150</v>
          </cell>
          <cell r="G11" t="str">
            <v>CASTIBLANCO RODRIGUEZ MARGARITA</v>
          </cell>
          <cell r="H11">
            <v>1</v>
          </cell>
          <cell r="I11">
            <v>7</v>
          </cell>
          <cell r="J11">
            <v>8</v>
          </cell>
        </row>
        <row r="12">
          <cell r="F12">
            <v>80126261</v>
          </cell>
          <cell r="G12" t="str">
            <v>CASTRO NIETO EUTIMIO</v>
          </cell>
          <cell r="H12">
            <v>1</v>
          </cell>
          <cell r="I12">
            <v>7</v>
          </cell>
          <cell r="J12">
            <v>8</v>
          </cell>
        </row>
        <row r="13">
          <cell r="F13">
            <v>41937289</v>
          </cell>
          <cell r="G13" t="str">
            <v>CEBALLOS VELASCO GLORIA PATRICIA</v>
          </cell>
          <cell r="H13">
            <v>1</v>
          </cell>
          <cell r="I13">
            <v>7</v>
          </cell>
          <cell r="J13">
            <v>8</v>
          </cell>
        </row>
        <row r="14">
          <cell r="F14">
            <v>79657293</v>
          </cell>
          <cell r="G14" t="str">
            <v>CORTES BULLA JOSE ANTONIO</v>
          </cell>
          <cell r="H14">
            <v>1</v>
          </cell>
          <cell r="I14">
            <v>7</v>
          </cell>
          <cell r="J14">
            <v>8</v>
          </cell>
        </row>
        <row r="15">
          <cell r="F15">
            <v>36166280</v>
          </cell>
          <cell r="G15" t="str">
            <v>CUENCA RODRIGUEZ NUBIA</v>
          </cell>
          <cell r="H15">
            <v>1</v>
          </cell>
          <cell r="I15">
            <v>7</v>
          </cell>
          <cell r="J15">
            <v>8</v>
          </cell>
        </row>
        <row r="16">
          <cell r="F16">
            <v>52488379</v>
          </cell>
          <cell r="G16" t="str">
            <v>CUEVAS AVENDAÑO ANA ELBA</v>
          </cell>
          <cell r="H16">
            <v>1</v>
          </cell>
          <cell r="I16">
            <v>7</v>
          </cell>
          <cell r="J16">
            <v>8</v>
          </cell>
        </row>
        <row r="17">
          <cell r="F17">
            <v>72022264</v>
          </cell>
          <cell r="G17" t="str">
            <v>DE LA HOZ ESCOBAR WILMER</v>
          </cell>
          <cell r="H17">
            <v>1</v>
          </cell>
          <cell r="I17">
            <v>7</v>
          </cell>
          <cell r="J17">
            <v>8</v>
          </cell>
        </row>
        <row r="18">
          <cell r="F18">
            <v>51876452</v>
          </cell>
          <cell r="G18" t="str">
            <v>FLORES ROJAS NANCY ELENA</v>
          </cell>
          <cell r="H18">
            <v>1</v>
          </cell>
          <cell r="I18">
            <v>7</v>
          </cell>
          <cell r="J18">
            <v>8</v>
          </cell>
        </row>
        <row r="19">
          <cell r="F19">
            <v>16351574</v>
          </cell>
          <cell r="G19" t="str">
            <v>INFANTE MONTERO DANILO</v>
          </cell>
          <cell r="H19">
            <v>1</v>
          </cell>
          <cell r="I19">
            <v>7</v>
          </cell>
          <cell r="J19">
            <v>8</v>
          </cell>
        </row>
        <row r="20">
          <cell r="F20">
            <v>52133504</v>
          </cell>
          <cell r="G20" t="str">
            <v>MARTIN  HILARION  MARIA DAISSY</v>
          </cell>
          <cell r="H20">
            <v>1</v>
          </cell>
          <cell r="I20">
            <v>7</v>
          </cell>
          <cell r="J20">
            <v>8</v>
          </cell>
        </row>
        <row r="21">
          <cell r="F21">
            <v>52239867</v>
          </cell>
          <cell r="G21" t="str">
            <v>MOLANO SUAREZ JACQUELINE</v>
          </cell>
          <cell r="H21">
            <v>1</v>
          </cell>
          <cell r="I21">
            <v>7</v>
          </cell>
          <cell r="J21">
            <v>8</v>
          </cell>
        </row>
        <row r="22">
          <cell r="F22">
            <v>35376148</v>
          </cell>
          <cell r="G22" t="str">
            <v>MORENO VARGAS YANETH</v>
          </cell>
          <cell r="H22">
            <v>1</v>
          </cell>
          <cell r="I22">
            <v>7</v>
          </cell>
          <cell r="J22">
            <v>8</v>
          </cell>
        </row>
        <row r="23">
          <cell r="F23">
            <v>41696650</v>
          </cell>
          <cell r="G23" t="str">
            <v xml:space="preserve">NEUQUE ALMONACID MARIA ELENA </v>
          </cell>
          <cell r="H23">
            <v>1</v>
          </cell>
          <cell r="I23">
            <v>7</v>
          </cell>
          <cell r="J23">
            <v>8</v>
          </cell>
        </row>
        <row r="24">
          <cell r="F24">
            <v>51636830</v>
          </cell>
          <cell r="G24" t="str">
            <v>NIETO VACA MYRIAM NIBIA</v>
          </cell>
          <cell r="H24">
            <v>1</v>
          </cell>
          <cell r="I24">
            <v>7</v>
          </cell>
          <cell r="J24">
            <v>8</v>
          </cell>
        </row>
        <row r="25">
          <cell r="F25">
            <v>41575562</v>
          </cell>
          <cell r="G25" t="str">
            <v>PARRA QUIÑONEZ LEONOR</v>
          </cell>
          <cell r="H25">
            <v>1</v>
          </cell>
          <cell r="I25">
            <v>7</v>
          </cell>
          <cell r="J25">
            <v>8</v>
          </cell>
        </row>
        <row r="26">
          <cell r="F26">
            <v>51800878</v>
          </cell>
          <cell r="G26" t="str">
            <v>QUIÑONES  FANNY</v>
          </cell>
          <cell r="H26">
            <v>1</v>
          </cell>
          <cell r="I26">
            <v>7</v>
          </cell>
          <cell r="J26">
            <v>8</v>
          </cell>
        </row>
        <row r="27">
          <cell r="F27">
            <v>79146401</v>
          </cell>
          <cell r="G27" t="str">
            <v>RUIZ JEREZ LUIS ARTURO</v>
          </cell>
          <cell r="H27">
            <v>1</v>
          </cell>
          <cell r="I27">
            <v>7</v>
          </cell>
          <cell r="J27">
            <v>8</v>
          </cell>
        </row>
        <row r="28">
          <cell r="F28">
            <v>52205468</v>
          </cell>
          <cell r="G28" t="str">
            <v>VILLAMIZAR BONILLA ALIX PATRICIA</v>
          </cell>
          <cell r="H28">
            <v>1</v>
          </cell>
          <cell r="I28">
            <v>7</v>
          </cell>
          <cell r="J28">
            <v>8</v>
          </cell>
        </row>
        <row r="29">
          <cell r="F29">
            <v>4066166</v>
          </cell>
          <cell r="G29" t="str">
            <v>SANABRIA CASAS LUIS RAUL</v>
          </cell>
          <cell r="H29">
            <v>1</v>
          </cell>
          <cell r="I29">
            <v>14</v>
          </cell>
          <cell r="J29">
            <v>8</v>
          </cell>
        </row>
        <row r="30">
          <cell r="F30">
            <v>5889214</v>
          </cell>
          <cell r="G30" t="str">
            <v>ROMERO GUTIERREZ JOSE EDGAR</v>
          </cell>
          <cell r="H30">
            <v>1</v>
          </cell>
          <cell r="I30">
            <v>14</v>
          </cell>
          <cell r="J30">
            <v>8</v>
          </cell>
        </row>
        <row r="31">
          <cell r="F31">
            <v>7705652</v>
          </cell>
          <cell r="G31" t="str">
            <v>CASTRO CARDOSO JOSE ELVER</v>
          </cell>
          <cell r="H31">
            <v>1</v>
          </cell>
          <cell r="I31">
            <v>14</v>
          </cell>
          <cell r="J31">
            <v>8</v>
          </cell>
        </row>
        <row r="32">
          <cell r="F32">
            <v>19328722</v>
          </cell>
          <cell r="G32" t="str">
            <v>MORENO RAMIREZ GERMAN</v>
          </cell>
          <cell r="H32">
            <v>1</v>
          </cell>
          <cell r="I32">
            <v>14</v>
          </cell>
          <cell r="J32">
            <v>8</v>
          </cell>
        </row>
        <row r="33">
          <cell r="F33">
            <v>19413727</v>
          </cell>
          <cell r="G33" t="str">
            <v>BELLO BAQUERO JOSE GUSTAVO</v>
          </cell>
          <cell r="H33">
            <v>1</v>
          </cell>
          <cell r="I33">
            <v>14</v>
          </cell>
          <cell r="J33">
            <v>8</v>
          </cell>
        </row>
        <row r="34">
          <cell r="F34">
            <v>20714343</v>
          </cell>
          <cell r="G34" t="str">
            <v>ROMERO MARTINEZ EUNICE</v>
          </cell>
          <cell r="H34">
            <v>1</v>
          </cell>
          <cell r="I34">
            <v>14</v>
          </cell>
          <cell r="J34">
            <v>8</v>
          </cell>
        </row>
        <row r="35">
          <cell r="F35">
            <v>21031148</v>
          </cell>
          <cell r="G35" t="str">
            <v>ROMERO RODRIGUEZ NOHORA HILDA</v>
          </cell>
          <cell r="H35">
            <v>1</v>
          </cell>
          <cell r="I35">
            <v>14</v>
          </cell>
          <cell r="J35">
            <v>8</v>
          </cell>
        </row>
        <row r="36">
          <cell r="F36">
            <v>23522456</v>
          </cell>
          <cell r="G36" t="str">
            <v>BERMUDEZ OLIVEROS  CARMEN CECILIA</v>
          </cell>
          <cell r="H36">
            <v>1</v>
          </cell>
          <cell r="I36">
            <v>14</v>
          </cell>
          <cell r="J36">
            <v>8</v>
          </cell>
        </row>
        <row r="37">
          <cell r="F37">
            <v>24037162</v>
          </cell>
          <cell r="G37" t="str">
            <v>JAIMES CACERES MARIA DEL CARMEN</v>
          </cell>
          <cell r="H37">
            <v>1</v>
          </cell>
          <cell r="I37">
            <v>14</v>
          </cell>
          <cell r="J37">
            <v>8</v>
          </cell>
        </row>
        <row r="38">
          <cell r="F38">
            <v>26468955</v>
          </cell>
          <cell r="G38" t="str">
            <v>ESQUIVEL ALFARO CARMEN</v>
          </cell>
          <cell r="H38">
            <v>1</v>
          </cell>
          <cell r="I38">
            <v>14</v>
          </cell>
          <cell r="J38">
            <v>8</v>
          </cell>
        </row>
        <row r="39">
          <cell r="F39">
            <v>28110707</v>
          </cell>
          <cell r="G39" t="str">
            <v>ALARCON GALLO LUZ MILA</v>
          </cell>
          <cell r="H39">
            <v>1</v>
          </cell>
          <cell r="I39">
            <v>14</v>
          </cell>
          <cell r="J39">
            <v>8</v>
          </cell>
        </row>
        <row r="40">
          <cell r="F40">
            <v>30650717</v>
          </cell>
          <cell r="G40" t="str">
            <v>MEJIA AVILA YODI ESTHER</v>
          </cell>
          <cell r="H40">
            <v>1</v>
          </cell>
          <cell r="I40">
            <v>14</v>
          </cell>
          <cell r="J40">
            <v>8</v>
          </cell>
        </row>
        <row r="41">
          <cell r="F41">
            <v>35411338</v>
          </cell>
          <cell r="G41" t="str">
            <v>GUERRERO NOVA BLANCA PATRICIA</v>
          </cell>
          <cell r="H41">
            <v>1</v>
          </cell>
          <cell r="I41">
            <v>14</v>
          </cell>
          <cell r="J41">
            <v>8</v>
          </cell>
        </row>
        <row r="42">
          <cell r="F42">
            <v>39613844</v>
          </cell>
          <cell r="G42" t="str">
            <v>RODRIGUEZ MOLINA MARINA</v>
          </cell>
          <cell r="H42">
            <v>1</v>
          </cell>
          <cell r="I42">
            <v>14</v>
          </cell>
          <cell r="J42">
            <v>8</v>
          </cell>
        </row>
        <row r="43">
          <cell r="F43">
            <v>41533124</v>
          </cell>
          <cell r="G43" t="str">
            <v>BARRERA BARRERA TRANSITO</v>
          </cell>
          <cell r="H43">
            <v>1</v>
          </cell>
          <cell r="I43">
            <v>14</v>
          </cell>
          <cell r="J43">
            <v>8</v>
          </cell>
        </row>
        <row r="44">
          <cell r="F44">
            <v>51813396</v>
          </cell>
          <cell r="G44" t="str">
            <v>OCHOA   ETELVINA</v>
          </cell>
          <cell r="H44">
            <v>1</v>
          </cell>
          <cell r="I44">
            <v>14</v>
          </cell>
          <cell r="J44">
            <v>8</v>
          </cell>
        </row>
        <row r="45">
          <cell r="F45">
            <v>51827146</v>
          </cell>
          <cell r="G45" t="str">
            <v xml:space="preserve">GARZON OLIVERA MARIA DE LOS ANGELES </v>
          </cell>
          <cell r="H45">
            <v>1</v>
          </cell>
          <cell r="I45">
            <v>14</v>
          </cell>
          <cell r="J45">
            <v>8</v>
          </cell>
        </row>
        <row r="46">
          <cell r="F46">
            <v>52016068</v>
          </cell>
          <cell r="G46" t="str">
            <v>BARRETO MARTIN  ALCIRA</v>
          </cell>
          <cell r="H46">
            <v>1</v>
          </cell>
          <cell r="I46">
            <v>14</v>
          </cell>
          <cell r="J46">
            <v>8</v>
          </cell>
        </row>
        <row r="47">
          <cell r="F47">
            <v>52032172</v>
          </cell>
          <cell r="G47" t="str">
            <v>CAICEDO GONZALEZ ATENAIS</v>
          </cell>
          <cell r="H47">
            <v>1</v>
          </cell>
          <cell r="I47">
            <v>14</v>
          </cell>
          <cell r="J47">
            <v>8</v>
          </cell>
        </row>
        <row r="48">
          <cell r="F48">
            <v>52090294</v>
          </cell>
          <cell r="G48" t="str">
            <v>OSSA QUIROZ LUZ AMPARO</v>
          </cell>
          <cell r="H48">
            <v>1</v>
          </cell>
          <cell r="I48">
            <v>14</v>
          </cell>
          <cell r="J48">
            <v>8</v>
          </cell>
        </row>
        <row r="49">
          <cell r="F49">
            <v>52209186</v>
          </cell>
          <cell r="G49" t="str">
            <v>MORALES MANRRIQUE ANA ELIZABETH</v>
          </cell>
          <cell r="H49">
            <v>1</v>
          </cell>
          <cell r="I49">
            <v>14</v>
          </cell>
          <cell r="J49">
            <v>8</v>
          </cell>
        </row>
        <row r="50">
          <cell r="F50">
            <v>52339824</v>
          </cell>
          <cell r="G50" t="str">
            <v>PINEDA SILVA BLANCA NURY</v>
          </cell>
          <cell r="H50">
            <v>1</v>
          </cell>
          <cell r="I50">
            <v>14</v>
          </cell>
          <cell r="J50">
            <v>8</v>
          </cell>
        </row>
        <row r="51">
          <cell r="F51">
            <v>53091612</v>
          </cell>
          <cell r="G51" t="str">
            <v xml:space="preserve">DIANA FLORES </v>
          </cell>
          <cell r="H51">
            <v>1</v>
          </cell>
          <cell r="I51">
            <v>14</v>
          </cell>
          <cell r="J51">
            <v>8</v>
          </cell>
        </row>
        <row r="52">
          <cell r="F52">
            <v>79657293</v>
          </cell>
          <cell r="G52" t="str">
            <v>CORTES BULLA JOSE ANTONIO</v>
          </cell>
          <cell r="H52">
            <v>1</v>
          </cell>
          <cell r="I52">
            <v>14</v>
          </cell>
          <cell r="J52">
            <v>8</v>
          </cell>
        </row>
        <row r="53">
          <cell r="F53">
            <v>79754620</v>
          </cell>
          <cell r="G53" t="str">
            <v>CHACON FRANCISCO</v>
          </cell>
          <cell r="H53">
            <v>1</v>
          </cell>
          <cell r="I53">
            <v>14</v>
          </cell>
          <cell r="J53">
            <v>8</v>
          </cell>
        </row>
        <row r="54">
          <cell r="F54">
            <v>1098669746</v>
          </cell>
          <cell r="G54" t="str">
            <v>VILLAMARIN PINTO MARIA ELENA</v>
          </cell>
          <cell r="H54">
            <v>1</v>
          </cell>
          <cell r="I54">
            <v>14</v>
          </cell>
          <cell r="J54">
            <v>8</v>
          </cell>
        </row>
        <row r="55">
          <cell r="F55">
            <v>3101724</v>
          </cell>
          <cell r="G55" t="str">
            <v>BARRIOS CALDERON JOSE EUSTACIO</v>
          </cell>
          <cell r="H55">
            <v>1</v>
          </cell>
          <cell r="I55">
            <v>21</v>
          </cell>
          <cell r="J55">
            <v>8</v>
          </cell>
          <cell r="L55">
            <v>51791592</v>
          </cell>
          <cell r="M55">
            <v>8</v>
          </cell>
        </row>
        <row r="56">
          <cell r="F56">
            <v>5889214</v>
          </cell>
          <cell r="G56" t="str">
            <v>ROMERO GUTIERREZ JOSE EDGAR</v>
          </cell>
          <cell r="H56">
            <v>1</v>
          </cell>
          <cell r="I56">
            <v>21</v>
          </cell>
          <cell r="J56">
            <v>8</v>
          </cell>
          <cell r="L56">
            <v>66926414</v>
          </cell>
          <cell r="M56">
            <v>8</v>
          </cell>
        </row>
        <row r="57">
          <cell r="F57">
            <v>19328722</v>
          </cell>
          <cell r="G57" t="str">
            <v>MORENO RAMIREZ GERMAN</v>
          </cell>
          <cell r="H57">
            <v>1</v>
          </cell>
          <cell r="I57">
            <v>21</v>
          </cell>
          <cell r="J57">
            <v>8</v>
          </cell>
          <cell r="L57">
            <v>24221561</v>
          </cell>
          <cell r="M57">
            <v>8</v>
          </cell>
        </row>
        <row r="58">
          <cell r="F58">
            <v>19419145</v>
          </cell>
          <cell r="G58" t="str">
            <v>MORENO GUSTAVO</v>
          </cell>
          <cell r="H58">
            <v>1</v>
          </cell>
          <cell r="I58">
            <v>21</v>
          </cell>
          <cell r="J58">
            <v>8</v>
          </cell>
          <cell r="L58">
            <v>3101724</v>
          </cell>
          <cell r="M58">
            <v>8</v>
          </cell>
        </row>
        <row r="59">
          <cell r="F59">
            <v>24221561</v>
          </cell>
          <cell r="G59" t="str">
            <v>AVILA AVILA CARMENZA</v>
          </cell>
          <cell r="H59">
            <v>1</v>
          </cell>
          <cell r="I59">
            <v>21</v>
          </cell>
          <cell r="J59">
            <v>8</v>
          </cell>
          <cell r="L59">
            <v>80116173</v>
          </cell>
          <cell r="M59">
            <v>8</v>
          </cell>
        </row>
        <row r="60">
          <cell r="F60">
            <v>32843322</v>
          </cell>
          <cell r="G60" t="str">
            <v xml:space="preserve">PEREZ IBAÑEZ MILENA </v>
          </cell>
          <cell r="H60">
            <v>1</v>
          </cell>
          <cell r="I60">
            <v>21</v>
          </cell>
          <cell r="J60">
            <v>8</v>
          </cell>
          <cell r="L60">
            <v>41719018</v>
          </cell>
          <cell r="M60">
            <v>8</v>
          </cell>
        </row>
        <row r="61">
          <cell r="F61">
            <v>35376148</v>
          </cell>
          <cell r="G61" t="str">
            <v>MORENO VARGAS YANETH</v>
          </cell>
          <cell r="H61">
            <v>1</v>
          </cell>
          <cell r="I61">
            <v>21</v>
          </cell>
          <cell r="J61">
            <v>8</v>
          </cell>
          <cell r="L61">
            <v>80126261</v>
          </cell>
          <cell r="M61">
            <v>8</v>
          </cell>
        </row>
        <row r="62">
          <cell r="F62">
            <v>35411338</v>
          </cell>
          <cell r="G62" t="str">
            <v>GUERRERO NOVA BLANCA PATRICIA</v>
          </cell>
          <cell r="H62">
            <v>1</v>
          </cell>
          <cell r="I62">
            <v>21</v>
          </cell>
          <cell r="J62">
            <v>8</v>
          </cell>
          <cell r="L62">
            <v>79657293</v>
          </cell>
          <cell r="M62">
            <v>8</v>
          </cell>
        </row>
        <row r="63">
          <cell r="F63">
            <v>36166280</v>
          </cell>
          <cell r="G63" t="str">
            <v>CUENCA RODRIGUEZ NUBIA</v>
          </cell>
          <cell r="H63">
            <v>1</v>
          </cell>
          <cell r="I63">
            <v>21</v>
          </cell>
          <cell r="J63">
            <v>8</v>
          </cell>
          <cell r="L63">
            <v>36166280</v>
          </cell>
          <cell r="M63">
            <v>8</v>
          </cell>
        </row>
        <row r="64">
          <cell r="F64">
            <v>41575562</v>
          </cell>
          <cell r="G64" t="str">
            <v>PARRA QUIÑONEZ LEONOR</v>
          </cell>
          <cell r="H64">
            <v>1</v>
          </cell>
          <cell r="I64">
            <v>21</v>
          </cell>
          <cell r="J64">
            <v>8</v>
          </cell>
          <cell r="L64">
            <v>72022264</v>
          </cell>
          <cell r="M64">
            <v>8</v>
          </cell>
        </row>
        <row r="65">
          <cell r="F65">
            <v>41719018</v>
          </cell>
          <cell r="G65" t="str">
            <v>CARVAJAL GOMEZ BLANCA OFELIA</v>
          </cell>
          <cell r="H65">
            <v>1</v>
          </cell>
          <cell r="I65">
            <v>21</v>
          </cell>
          <cell r="J65">
            <v>8</v>
          </cell>
          <cell r="L65">
            <v>51876452</v>
          </cell>
          <cell r="M65">
            <v>8</v>
          </cell>
        </row>
        <row r="66">
          <cell r="F66">
            <v>41735843</v>
          </cell>
          <cell r="G66" t="str">
            <v>CORREDOR DE CHALA ROSALBA</v>
          </cell>
          <cell r="H66">
            <v>1</v>
          </cell>
          <cell r="I66">
            <v>21</v>
          </cell>
          <cell r="J66">
            <v>8</v>
          </cell>
          <cell r="L66">
            <v>1007117607</v>
          </cell>
          <cell r="M66">
            <v>8</v>
          </cell>
        </row>
        <row r="67">
          <cell r="F67">
            <v>51636830</v>
          </cell>
          <cell r="G67" t="str">
            <v>NIETO VACA MYRIAM NIBIA</v>
          </cell>
          <cell r="H67">
            <v>1</v>
          </cell>
          <cell r="I67">
            <v>21</v>
          </cell>
          <cell r="J67">
            <v>8</v>
          </cell>
          <cell r="L67">
            <v>52239867</v>
          </cell>
          <cell r="M67">
            <v>8</v>
          </cell>
        </row>
        <row r="68">
          <cell r="F68">
            <v>51791592</v>
          </cell>
          <cell r="G68" t="str">
            <v>AMEZQUITA ZAMBRANO FLOR MARIA</v>
          </cell>
          <cell r="H68">
            <v>1</v>
          </cell>
          <cell r="I68">
            <v>21</v>
          </cell>
          <cell r="J68">
            <v>8</v>
          </cell>
          <cell r="L68">
            <v>19419145</v>
          </cell>
          <cell r="M68">
            <v>8</v>
          </cell>
        </row>
        <row r="69">
          <cell r="F69">
            <v>51876452</v>
          </cell>
          <cell r="G69" t="str">
            <v>FLORES ROJAS NANCY ELENA</v>
          </cell>
          <cell r="H69">
            <v>1</v>
          </cell>
          <cell r="I69">
            <v>21</v>
          </cell>
          <cell r="J69">
            <v>8</v>
          </cell>
          <cell r="L69">
            <v>19328722</v>
          </cell>
          <cell r="M69">
            <v>8</v>
          </cell>
        </row>
        <row r="70">
          <cell r="F70">
            <v>52205468</v>
          </cell>
          <cell r="G70" t="str">
            <v>VILLAMIZAR BONILLA ALIX PATRICIA</v>
          </cell>
          <cell r="H70">
            <v>1</v>
          </cell>
          <cell r="I70">
            <v>21</v>
          </cell>
          <cell r="J70">
            <v>8</v>
          </cell>
          <cell r="L70">
            <v>35376148</v>
          </cell>
          <cell r="M70">
            <v>8</v>
          </cell>
        </row>
        <row r="71">
          <cell r="F71">
            <v>52239867</v>
          </cell>
          <cell r="G71" t="str">
            <v>MOLANO SUAREZ JACQUELINE</v>
          </cell>
          <cell r="H71">
            <v>1</v>
          </cell>
          <cell r="I71">
            <v>21</v>
          </cell>
          <cell r="J71">
            <v>8</v>
          </cell>
          <cell r="L71">
            <v>51636830</v>
          </cell>
          <cell r="M71">
            <v>8</v>
          </cell>
        </row>
        <row r="72">
          <cell r="F72">
            <v>52265383</v>
          </cell>
          <cell r="G72" t="str">
            <v>VASQUEZ MORENO JHOVANA</v>
          </cell>
          <cell r="H72">
            <v>1</v>
          </cell>
          <cell r="I72">
            <v>21</v>
          </cell>
          <cell r="J72">
            <v>8</v>
          </cell>
          <cell r="L72">
            <v>41575562</v>
          </cell>
          <cell r="M72">
            <v>8</v>
          </cell>
        </row>
        <row r="73">
          <cell r="F73">
            <v>52531828</v>
          </cell>
          <cell r="G73" t="str">
            <v>SORIANO PINEDA SANDRA MILENA</v>
          </cell>
          <cell r="H73">
            <v>1</v>
          </cell>
          <cell r="I73">
            <v>21</v>
          </cell>
          <cell r="J73">
            <v>8</v>
          </cell>
          <cell r="L73">
            <v>32843322</v>
          </cell>
          <cell r="M73">
            <v>8</v>
          </cell>
        </row>
        <row r="74">
          <cell r="F74">
            <v>66926414</v>
          </cell>
          <cell r="G74" t="str">
            <v>ARREDONDO GALLEGO MAGNOLIA</v>
          </cell>
          <cell r="H74">
            <v>1</v>
          </cell>
          <cell r="I74">
            <v>21</v>
          </cell>
          <cell r="J74">
            <v>8</v>
          </cell>
          <cell r="L74">
            <v>5889214</v>
          </cell>
          <cell r="M74">
            <v>8</v>
          </cell>
        </row>
        <row r="75">
          <cell r="F75">
            <v>72022264</v>
          </cell>
          <cell r="G75" t="str">
            <v>DE LA HOZ ESCOBAR WILMER</v>
          </cell>
          <cell r="H75">
            <v>1</v>
          </cell>
          <cell r="I75">
            <v>21</v>
          </cell>
          <cell r="J75">
            <v>8</v>
          </cell>
          <cell r="L75">
            <v>52531828</v>
          </cell>
          <cell r="M75">
            <v>8</v>
          </cell>
        </row>
        <row r="76">
          <cell r="F76">
            <v>79657293</v>
          </cell>
          <cell r="G76" t="str">
            <v>CORTES BULLA JOSE ANTONIO</v>
          </cell>
          <cell r="H76">
            <v>1</v>
          </cell>
          <cell r="I76">
            <v>21</v>
          </cell>
          <cell r="J76">
            <v>8</v>
          </cell>
          <cell r="L76">
            <v>52265383</v>
          </cell>
          <cell r="M76">
            <v>8</v>
          </cell>
        </row>
        <row r="77">
          <cell r="F77">
            <v>80116173</v>
          </cell>
          <cell r="G77" t="str">
            <v>BERNAL CAMELO JAIME ALEXEY</v>
          </cell>
          <cell r="H77">
            <v>1</v>
          </cell>
          <cell r="I77">
            <v>21</v>
          </cell>
          <cell r="J77">
            <v>8</v>
          </cell>
          <cell r="L77">
            <v>52205468</v>
          </cell>
          <cell r="M77">
            <v>8</v>
          </cell>
        </row>
        <row r="78">
          <cell r="F78">
            <v>80126261</v>
          </cell>
          <cell r="G78" t="str">
            <v>CASTRO NIETO EUTIMIO</v>
          </cell>
          <cell r="H78">
            <v>1</v>
          </cell>
          <cell r="I78">
            <v>21</v>
          </cell>
          <cell r="J78">
            <v>8</v>
          </cell>
          <cell r="L78">
            <v>41735843</v>
          </cell>
          <cell r="M78">
            <v>8</v>
          </cell>
        </row>
        <row r="79">
          <cell r="F79">
            <v>1007117607</v>
          </cell>
          <cell r="G79" t="str">
            <v xml:space="preserve">GONZALES CONTRERAS IVAN ANTONIO </v>
          </cell>
          <cell r="H79">
            <v>1</v>
          </cell>
          <cell r="I79">
            <v>21</v>
          </cell>
          <cell r="J79">
            <v>8</v>
          </cell>
        </row>
        <row r="80">
          <cell r="F80">
            <v>1075665307</v>
          </cell>
          <cell r="G80" t="str">
            <v>HERRERA RUIZ JONATHAN SMITH</v>
          </cell>
          <cell r="H80">
            <v>1</v>
          </cell>
          <cell r="I80">
            <v>21</v>
          </cell>
          <cell r="J80">
            <v>8</v>
          </cell>
        </row>
        <row r="81">
          <cell r="F81">
            <v>4066166</v>
          </cell>
          <cell r="G81" t="str">
            <v>SANABRIA CASAS LUIS RAUL</v>
          </cell>
          <cell r="H81">
            <v>1</v>
          </cell>
          <cell r="I81">
            <v>28</v>
          </cell>
          <cell r="J81">
            <v>8</v>
          </cell>
        </row>
        <row r="82">
          <cell r="F82">
            <v>23522456</v>
          </cell>
          <cell r="G82" t="str">
            <v>BERMUDEZ OLIVEROS  CARMEN CECILIA</v>
          </cell>
          <cell r="H82">
            <v>1</v>
          </cell>
          <cell r="I82">
            <v>28</v>
          </cell>
          <cell r="J82">
            <v>8</v>
          </cell>
        </row>
        <row r="83">
          <cell r="F83">
            <v>24037162</v>
          </cell>
          <cell r="G83" t="str">
            <v>JAIMES CACERES MARIA DEL CARMEN</v>
          </cell>
          <cell r="H83">
            <v>1</v>
          </cell>
          <cell r="I83">
            <v>28</v>
          </cell>
          <cell r="J83">
            <v>8</v>
          </cell>
        </row>
        <row r="84">
          <cell r="F84">
            <v>26468955</v>
          </cell>
          <cell r="G84" t="str">
            <v>ESQUIVEL ALFARO CARMEN</v>
          </cell>
          <cell r="H84">
            <v>1</v>
          </cell>
          <cell r="I84">
            <v>28</v>
          </cell>
          <cell r="J84">
            <v>8</v>
          </cell>
        </row>
        <row r="85">
          <cell r="F85">
            <v>28110707</v>
          </cell>
          <cell r="G85" t="str">
            <v>ALARCON GALLO LUZ MILA</v>
          </cell>
          <cell r="H85">
            <v>1</v>
          </cell>
          <cell r="I85">
            <v>28</v>
          </cell>
          <cell r="J85">
            <v>8</v>
          </cell>
        </row>
        <row r="86">
          <cell r="F86">
            <v>30650717</v>
          </cell>
          <cell r="G86" t="str">
            <v>MEJIA AVILA YODI ESTHER</v>
          </cell>
          <cell r="H86">
            <v>1</v>
          </cell>
          <cell r="I86">
            <v>28</v>
          </cell>
          <cell r="J86">
            <v>8</v>
          </cell>
        </row>
        <row r="87">
          <cell r="F87">
            <v>35376148</v>
          </cell>
          <cell r="G87" t="str">
            <v>MORENO VARGAS YANETH</v>
          </cell>
          <cell r="H87">
            <v>1</v>
          </cell>
          <cell r="I87">
            <v>28</v>
          </cell>
          <cell r="J87">
            <v>8</v>
          </cell>
        </row>
        <row r="88">
          <cell r="F88">
            <v>39679000</v>
          </cell>
          <cell r="G88" t="str">
            <v xml:space="preserve">SILVA ANGELA </v>
          </cell>
          <cell r="H88">
            <v>1</v>
          </cell>
          <cell r="I88">
            <v>28</v>
          </cell>
          <cell r="J88">
            <v>8</v>
          </cell>
        </row>
        <row r="89">
          <cell r="F89">
            <v>39818196</v>
          </cell>
          <cell r="G89" t="str">
            <v>CARRANZA SANCHEZ EDILMA</v>
          </cell>
          <cell r="H89">
            <v>1</v>
          </cell>
          <cell r="I89">
            <v>28</v>
          </cell>
          <cell r="J89">
            <v>8</v>
          </cell>
        </row>
        <row r="90">
          <cell r="F90">
            <v>41533124</v>
          </cell>
          <cell r="G90" t="str">
            <v>BARRERA BARRERA TRANSITO</v>
          </cell>
          <cell r="H90">
            <v>1</v>
          </cell>
          <cell r="I90">
            <v>28</v>
          </cell>
          <cell r="J90">
            <v>8</v>
          </cell>
        </row>
        <row r="91">
          <cell r="F91">
            <v>41696650</v>
          </cell>
          <cell r="G91" t="str">
            <v xml:space="preserve">NEUQUE ALMONACID MARIA ELENA </v>
          </cell>
          <cell r="H91">
            <v>1</v>
          </cell>
          <cell r="I91">
            <v>28</v>
          </cell>
          <cell r="J91">
            <v>8</v>
          </cell>
        </row>
        <row r="92">
          <cell r="F92">
            <v>51813396</v>
          </cell>
          <cell r="G92" t="str">
            <v>OCHOA   ETELVINA</v>
          </cell>
          <cell r="H92">
            <v>1</v>
          </cell>
          <cell r="I92">
            <v>28</v>
          </cell>
          <cell r="J92">
            <v>8</v>
          </cell>
        </row>
        <row r="93">
          <cell r="F93">
            <v>51827146</v>
          </cell>
          <cell r="G93" t="str">
            <v xml:space="preserve">GARZON OLIVERA MARIA DE LOS ANGELES </v>
          </cell>
          <cell r="H93">
            <v>1</v>
          </cell>
          <cell r="I93">
            <v>28</v>
          </cell>
          <cell r="J93">
            <v>8</v>
          </cell>
        </row>
        <row r="94">
          <cell r="F94">
            <v>52010709</v>
          </cell>
          <cell r="G94" t="str">
            <v>DIAZ MONTERO LUZ DARY</v>
          </cell>
          <cell r="H94">
            <v>1</v>
          </cell>
          <cell r="I94">
            <v>28</v>
          </cell>
          <cell r="J94">
            <v>8</v>
          </cell>
        </row>
        <row r="95">
          <cell r="F95">
            <v>52032172</v>
          </cell>
          <cell r="G95" t="str">
            <v>CAICEDO GONZALEZ ATENAIS</v>
          </cell>
          <cell r="H95">
            <v>1</v>
          </cell>
          <cell r="I95">
            <v>28</v>
          </cell>
          <cell r="J95">
            <v>8</v>
          </cell>
        </row>
        <row r="96">
          <cell r="F96">
            <v>52090294</v>
          </cell>
          <cell r="G96" t="str">
            <v>OSSA QUIROZ LUZ AMPARO</v>
          </cell>
          <cell r="H96">
            <v>1</v>
          </cell>
          <cell r="I96">
            <v>28</v>
          </cell>
          <cell r="J96">
            <v>8</v>
          </cell>
        </row>
        <row r="97">
          <cell r="F97">
            <v>52133504</v>
          </cell>
          <cell r="G97" t="str">
            <v>MARTIN  HILARION  MARIA DAISSY</v>
          </cell>
          <cell r="H97">
            <v>1</v>
          </cell>
          <cell r="I97">
            <v>28</v>
          </cell>
          <cell r="J97">
            <v>8</v>
          </cell>
        </row>
        <row r="98">
          <cell r="F98">
            <v>52209186</v>
          </cell>
          <cell r="G98" t="str">
            <v>MORALES MANRRIQUE ANA ELIZABETH</v>
          </cell>
          <cell r="H98">
            <v>1</v>
          </cell>
          <cell r="I98">
            <v>28</v>
          </cell>
          <cell r="J98">
            <v>8</v>
          </cell>
        </row>
        <row r="99">
          <cell r="F99">
            <v>52339824</v>
          </cell>
          <cell r="G99" t="str">
            <v>PINEDA SILVA BLANCA NURY</v>
          </cell>
          <cell r="H99">
            <v>1</v>
          </cell>
          <cell r="I99">
            <v>28</v>
          </cell>
          <cell r="J99">
            <v>8</v>
          </cell>
        </row>
        <row r="100">
          <cell r="F100">
            <v>66926414</v>
          </cell>
          <cell r="G100" t="str">
            <v>ARREDONDO GALLEGO MAGNOLIA</v>
          </cell>
          <cell r="H100">
            <v>1</v>
          </cell>
          <cell r="I100">
            <v>28</v>
          </cell>
          <cell r="J100">
            <v>8</v>
          </cell>
        </row>
        <row r="101">
          <cell r="F101">
            <v>79124066</v>
          </cell>
          <cell r="G101" t="str">
            <v>RODRIGUEZ SANDOVAL GUMERCINDO</v>
          </cell>
          <cell r="H101">
            <v>1</v>
          </cell>
          <cell r="I101">
            <v>28</v>
          </cell>
          <cell r="J101">
            <v>8</v>
          </cell>
        </row>
        <row r="102">
          <cell r="F102">
            <v>79146401</v>
          </cell>
          <cell r="G102" t="str">
            <v>RUIZ JEREZ LUIS ARTURO</v>
          </cell>
          <cell r="H102">
            <v>1</v>
          </cell>
          <cell r="I102">
            <v>28</v>
          </cell>
          <cell r="J102">
            <v>8</v>
          </cell>
        </row>
        <row r="103">
          <cell r="F103">
            <v>79570622</v>
          </cell>
          <cell r="G103" t="str">
            <v>CUPITRA POLOCHE CAMPO ELIAS</v>
          </cell>
          <cell r="H103">
            <v>1</v>
          </cell>
          <cell r="I103">
            <v>28</v>
          </cell>
          <cell r="J103">
            <v>8</v>
          </cell>
        </row>
        <row r="104">
          <cell r="F104">
            <v>79754620</v>
          </cell>
          <cell r="G104" t="str">
            <v>CHACON FRANCISCO</v>
          </cell>
          <cell r="H104">
            <v>1</v>
          </cell>
          <cell r="I104">
            <v>28</v>
          </cell>
          <cell r="J104">
            <v>8</v>
          </cell>
        </row>
        <row r="105">
          <cell r="F105">
            <v>1003503031</v>
          </cell>
          <cell r="G105" t="str">
            <v>CARDOZO DIAZ LUIS CARLOS</v>
          </cell>
          <cell r="H105">
            <v>1</v>
          </cell>
          <cell r="I105">
            <v>28</v>
          </cell>
          <cell r="J105">
            <v>8</v>
          </cell>
        </row>
        <row r="106">
          <cell r="F106">
            <v>1023861556</v>
          </cell>
          <cell r="G106" t="str">
            <v xml:space="preserve">PEÑA ROGELES YINA PAOLA </v>
          </cell>
          <cell r="H106">
            <v>1</v>
          </cell>
          <cell r="I106">
            <v>28</v>
          </cell>
          <cell r="J106">
            <v>8</v>
          </cell>
        </row>
      </sheetData>
      <sheetData sheetId="16"/>
      <sheetData sheetId="17">
        <row r="7">
          <cell r="B7">
            <v>28110707</v>
          </cell>
          <cell r="C7" t="str">
            <v>ALARCON GALLO LUZ MILA</v>
          </cell>
        </row>
        <row r="8">
          <cell r="B8">
            <v>51791592</v>
          </cell>
          <cell r="C8" t="str">
            <v>AMEZQUITA ZAMBRANO FLOR MARIA</v>
          </cell>
        </row>
        <row r="9">
          <cell r="B9">
            <v>75084572</v>
          </cell>
          <cell r="C9" t="str">
            <v>ARIAS LONDOÑO ELESVAN</v>
          </cell>
        </row>
        <row r="10">
          <cell r="B10">
            <v>66926414</v>
          </cell>
          <cell r="C10" t="str">
            <v>ARREDONDO GALLEGO MAGNOLIA</v>
          </cell>
        </row>
        <row r="11">
          <cell r="B11">
            <v>24221561</v>
          </cell>
          <cell r="C11" t="str">
            <v>AVILA AVILA CARMENZA</v>
          </cell>
        </row>
        <row r="12">
          <cell r="B12">
            <v>41533124</v>
          </cell>
          <cell r="C12" t="str">
            <v>BARRERA BARRERA TRANSITO</v>
          </cell>
        </row>
        <row r="13">
          <cell r="B13">
            <v>52016068</v>
          </cell>
          <cell r="C13" t="str">
            <v>BARRETO MARTIN  ALCIRA</v>
          </cell>
        </row>
        <row r="14">
          <cell r="B14">
            <v>3101724</v>
          </cell>
          <cell r="C14" t="str">
            <v>BARRIOS CALDERON JOSE EUSTACIO</v>
          </cell>
        </row>
        <row r="15">
          <cell r="B15">
            <v>19413727</v>
          </cell>
          <cell r="C15" t="str">
            <v>BELLO BAQUERO JOSE GUSTAVO</v>
          </cell>
        </row>
        <row r="16">
          <cell r="B16">
            <v>23522456</v>
          </cell>
          <cell r="C16" t="str">
            <v>BERMUDEZ OLIVEROS  CARMEN CECILIA</v>
          </cell>
        </row>
        <row r="17">
          <cell r="B17">
            <v>80116173</v>
          </cell>
          <cell r="C17" t="str">
            <v>BERNAL CAMELO JAIME</v>
          </cell>
        </row>
        <row r="18">
          <cell r="B18">
            <v>52032172</v>
          </cell>
          <cell r="C18" t="str">
            <v>CAICEDO GONZALEZ ATENAIS</v>
          </cell>
        </row>
        <row r="19">
          <cell r="B19">
            <v>1003503031</v>
          </cell>
          <cell r="C19" t="str">
            <v>CARDOZO DIAZ LUIS CARLOS</v>
          </cell>
        </row>
        <row r="20">
          <cell r="B20">
            <v>39818196</v>
          </cell>
          <cell r="C20" t="str">
            <v>CARRANZA EDILMA</v>
          </cell>
        </row>
        <row r="21">
          <cell r="B21">
            <v>41719018</v>
          </cell>
          <cell r="C21" t="str">
            <v>CARVAJAL GOMEZ BLANCA OFELIA</v>
          </cell>
        </row>
        <row r="22">
          <cell r="B22">
            <v>1023903236</v>
          </cell>
          <cell r="C22" t="str">
            <v>CASTIBLANCO FORERO MONICA LIZETH</v>
          </cell>
        </row>
        <row r="23">
          <cell r="B23">
            <v>41771150</v>
          </cell>
          <cell r="C23" t="str">
            <v>CASTIBLANCO RODRIGUEZ MARGARITA</v>
          </cell>
        </row>
        <row r="24">
          <cell r="B24">
            <v>7705652</v>
          </cell>
          <cell r="C24" t="str">
            <v>CASTRO CARDOSO JOSE ELVER</v>
          </cell>
        </row>
        <row r="25">
          <cell r="B25">
            <v>80126261</v>
          </cell>
          <cell r="C25" t="str">
            <v>CASTRO NIETO EUTIMIO</v>
          </cell>
        </row>
        <row r="26">
          <cell r="B26">
            <v>41937289</v>
          </cell>
          <cell r="C26" t="str">
            <v>CEBALLOS VELASCO GLORIA PATRICIA</v>
          </cell>
        </row>
        <row r="27">
          <cell r="B27">
            <v>79754620</v>
          </cell>
          <cell r="C27" t="str">
            <v>CHACON FRANCISCO</v>
          </cell>
        </row>
        <row r="28">
          <cell r="B28">
            <v>41735843</v>
          </cell>
          <cell r="C28" t="str">
            <v>CORREDOR DE CHALA ROSALBA</v>
          </cell>
        </row>
        <row r="29">
          <cell r="B29">
            <v>79657293</v>
          </cell>
          <cell r="C29" t="str">
            <v>CORTES BULLA JOSE ANTONIO</v>
          </cell>
        </row>
        <row r="30">
          <cell r="B30">
            <v>36166280</v>
          </cell>
          <cell r="C30" t="str">
            <v>CUENCA RODRIGUEZ NUBIA</v>
          </cell>
        </row>
        <row r="31">
          <cell r="B31">
            <v>52488379</v>
          </cell>
          <cell r="C31" t="str">
            <v>CUEVAS AVENDAÑO ANA ELBA</v>
          </cell>
        </row>
        <row r="32">
          <cell r="B32">
            <v>79570622</v>
          </cell>
          <cell r="C32" t="str">
            <v>CUPITRA POLOCHE CAMPO ELIAS</v>
          </cell>
        </row>
        <row r="33">
          <cell r="B33">
            <v>72022264</v>
          </cell>
          <cell r="C33" t="str">
            <v>DE LA HOZ ESCOBAR WILMER</v>
          </cell>
        </row>
        <row r="34">
          <cell r="B34">
            <v>52010709</v>
          </cell>
          <cell r="C34" t="str">
            <v>DIAZ MONTERO LUZ DARY</v>
          </cell>
        </row>
        <row r="35">
          <cell r="B35">
            <v>26468955</v>
          </cell>
          <cell r="C35" t="str">
            <v>ESQUIVEL ALFARO CARMEN</v>
          </cell>
        </row>
        <row r="36">
          <cell r="B36">
            <v>53091612</v>
          </cell>
          <cell r="C36" t="str">
            <v>FLORES DIANA</v>
          </cell>
        </row>
        <row r="37">
          <cell r="B37">
            <v>51876452</v>
          </cell>
          <cell r="C37" t="str">
            <v>FLORES ROJAS NANCY ELENA</v>
          </cell>
        </row>
        <row r="38">
          <cell r="B38">
            <v>51827146</v>
          </cell>
          <cell r="C38" t="str">
            <v xml:space="preserve">GARZON OLIVERA MARIA DE LOS ANGELES </v>
          </cell>
        </row>
        <row r="39">
          <cell r="B39">
            <v>1007117607</v>
          </cell>
          <cell r="C39" t="str">
            <v xml:space="preserve">GONZALES CONTRERAS IVAN ANTONIO </v>
          </cell>
        </row>
        <row r="40">
          <cell r="B40">
            <v>1075665307</v>
          </cell>
          <cell r="C40" t="str">
            <v>HERRERA RUIZ JONATHAN SMITH</v>
          </cell>
        </row>
        <row r="41">
          <cell r="B41">
            <v>16351574</v>
          </cell>
          <cell r="C41" t="str">
            <v>INFANTE MONTERO DANILO</v>
          </cell>
        </row>
        <row r="42">
          <cell r="B42">
            <v>24037162</v>
          </cell>
          <cell r="C42" t="str">
            <v>JAIME  CACERES MARIA</v>
          </cell>
        </row>
        <row r="43">
          <cell r="B43">
            <v>30650717</v>
          </cell>
          <cell r="C43" t="str">
            <v>MEJIA AVILA YODI ESTHER</v>
          </cell>
        </row>
        <row r="44">
          <cell r="B44">
            <v>52239867</v>
          </cell>
          <cell r="C44" t="str">
            <v>MOLANO SUAREZ JACQUELINE</v>
          </cell>
        </row>
        <row r="45">
          <cell r="B45">
            <v>52209186</v>
          </cell>
          <cell r="C45" t="str">
            <v>MORALES MANRRIQUE ANA ELIZABETH</v>
          </cell>
        </row>
        <row r="46">
          <cell r="B46">
            <v>19419145</v>
          </cell>
          <cell r="C46" t="str">
            <v>MORENO GUSTAVO</v>
          </cell>
        </row>
        <row r="47">
          <cell r="B47">
            <v>19328722</v>
          </cell>
          <cell r="C47" t="str">
            <v>MORENO RAMIREZ GERMAN</v>
          </cell>
        </row>
        <row r="48">
          <cell r="B48">
            <v>35376148</v>
          </cell>
          <cell r="C48" t="str">
            <v>MORENO VARGAS YANETH</v>
          </cell>
        </row>
        <row r="49">
          <cell r="B49">
            <v>41696650</v>
          </cell>
          <cell r="C49" t="str">
            <v xml:space="preserve">NEUQUE ALMONACID MARIA ELENA </v>
          </cell>
        </row>
        <row r="50">
          <cell r="B50">
            <v>51636830</v>
          </cell>
          <cell r="C50" t="str">
            <v>NIETO VACA MYRIAM NIBIA</v>
          </cell>
        </row>
        <row r="51">
          <cell r="B51">
            <v>51813396</v>
          </cell>
          <cell r="C51" t="str">
            <v>OCHOA   ETELVINA</v>
          </cell>
        </row>
        <row r="52">
          <cell r="B52">
            <v>52090294</v>
          </cell>
          <cell r="C52" t="str">
            <v>OSSA QUIROZ LUZ AMPARO</v>
          </cell>
        </row>
        <row r="53">
          <cell r="B53">
            <v>41575562</v>
          </cell>
          <cell r="C53" t="str">
            <v>PARRA QUIÑONEZ LEONOR</v>
          </cell>
        </row>
        <row r="54">
          <cell r="B54">
            <v>1023861556</v>
          </cell>
          <cell r="C54" t="str">
            <v>PEÑA PAOLA</v>
          </cell>
        </row>
        <row r="55">
          <cell r="B55">
            <v>32843322</v>
          </cell>
          <cell r="C55" t="str">
            <v xml:space="preserve">PEREZ IBAÑEZ MILENA </v>
          </cell>
        </row>
        <row r="56">
          <cell r="B56">
            <v>52339824</v>
          </cell>
          <cell r="C56" t="str">
            <v>PINEDA BLANCA NURI</v>
          </cell>
        </row>
        <row r="57">
          <cell r="B57">
            <v>51800878</v>
          </cell>
          <cell r="C57" t="str">
            <v>QUIÑONES  FANNY</v>
          </cell>
        </row>
        <row r="58">
          <cell r="B58">
            <v>39613844</v>
          </cell>
          <cell r="C58" t="str">
            <v>RODRIGUEZ MOLINA MARINA</v>
          </cell>
        </row>
        <row r="59">
          <cell r="B59">
            <v>79124066</v>
          </cell>
          <cell r="C59" t="str">
            <v>RODRIGUEZ SANDOVAL GUMERCINDO</v>
          </cell>
        </row>
        <row r="60">
          <cell r="B60">
            <v>5889214</v>
          </cell>
          <cell r="C60" t="str">
            <v>ROMERO EDGAR</v>
          </cell>
        </row>
        <row r="61">
          <cell r="B61">
            <v>21031148</v>
          </cell>
          <cell r="C61" t="str">
            <v>ROMERO RODRIGUEZ NOHORA HILDA</v>
          </cell>
        </row>
        <row r="62">
          <cell r="B62">
            <v>79146401</v>
          </cell>
          <cell r="C62" t="str">
            <v>RUIZ JEREZ LUIS ARTURO</v>
          </cell>
        </row>
        <row r="63">
          <cell r="B63">
            <v>4066166</v>
          </cell>
          <cell r="C63" t="str">
            <v xml:space="preserve">SANABRIA CASAS LUIS </v>
          </cell>
        </row>
        <row r="64">
          <cell r="B64">
            <v>39679000</v>
          </cell>
          <cell r="C64" t="str">
            <v xml:space="preserve">SILVA ANGELA </v>
          </cell>
        </row>
        <row r="65">
          <cell r="B65">
            <v>52531828</v>
          </cell>
          <cell r="C65" t="str">
            <v>SORIANO PINEDA SANDRA MILENA</v>
          </cell>
        </row>
        <row r="66">
          <cell r="B66">
            <v>52265383</v>
          </cell>
          <cell r="C66" t="str">
            <v>VASQUEZ MORENO JHOVANA</v>
          </cell>
        </row>
        <row r="67">
          <cell r="B67">
            <v>1098669746</v>
          </cell>
          <cell r="C67" t="str">
            <v>VILLAMARIN PINTO MARIA ELENA</v>
          </cell>
        </row>
        <row r="68">
          <cell r="B68">
            <v>52205468</v>
          </cell>
          <cell r="C68" t="str">
            <v>VILLAMIZAR ALIX PATRICIA</v>
          </cell>
        </row>
      </sheetData>
      <sheetData sheetId="18"/>
      <sheetData sheetId="1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de Cotización General"/>
      <sheetName val="Detalle Bienes de Aseo y Caf"/>
      <sheetName val="Detalle Especificaciones"/>
      <sheetName val="Resumen - CSV"/>
      <sheetName val="Cotizacion Bienes de Aseo y Ca"/>
      <sheetName val="Cotizacion"/>
      <sheetName val="ConsolidadoServicios"/>
      <sheetName val="solCotizacionCSV_es"/>
      <sheetName val="Listas"/>
      <sheetName val="ClasifiPersonal"/>
      <sheetName val="TablaDinamica"/>
      <sheetName val="temp"/>
      <sheetName val="Precios"/>
    </sheetNames>
    <sheetDataSet>
      <sheetData sheetId="0">
        <row r="9">
          <cell r="H9">
            <v>11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E2" t="str">
            <v>Sí</v>
          </cell>
        </row>
        <row r="3">
          <cell r="E3" t="str">
            <v>No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DESCRIPCION INSUMOS ASEO"/>
      <sheetName val="2.DESCRIPCION INSUMOS CAFETERIA"/>
      <sheetName val="3. DESCRIPCION EQUIPO Y MAQUINA"/>
      <sheetName val="DESCRIP. SERV. ESPECIALIZADOS"/>
      <sheetName val="DESCRIPCION PERSONAL"/>
      <sheetName val="PROYECCION DE INSUMOS ASEO"/>
      <sheetName val="PROYECCION INSUMO CAFETERIA"/>
      <sheetName val="PROYECCION EQUIPOS"/>
      <sheetName val="PERSONAL SH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DESCRIPCION INSUMOS ASEO"/>
      <sheetName val="2.DESCRIPCION INSUMOS CAFETERIA"/>
      <sheetName val="3. DESCRIPCION EQUIPO Y MAQUINA"/>
      <sheetName val="DESCRIP. SERV. ESPECIALIZADOS"/>
      <sheetName val="DESCRIPCION PERSONAL"/>
      <sheetName val="PROYECCION DE INSUMOS ASEO"/>
      <sheetName val="PROYECCION INSUMO CAFETERIA"/>
      <sheetName val="PROYECCION EQUIPOS"/>
      <sheetName val="PERSONAL SH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BRERO 2015 (2)"/>
      <sheetName val="FEBRERO 2015"/>
      <sheetName val="MARZO 2015"/>
      <sheetName val="ABRIL 2015"/>
      <sheetName val="MAYO 2015"/>
      <sheetName val="JUNIO 2015"/>
      <sheetName val="JULIO 2015"/>
      <sheetName val="INSUMOS JULIO 2015"/>
      <sheetName val="AGOSTO 2015"/>
      <sheetName val="INSUMOS AGOSTO 2015"/>
      <sheetName val="SEPTIEMBRE 2015"/>
      <sheetName val="INSUMOS SEPTIEMBRE"/>
      <sheetName val="Hoja3"/>
      <sheetName val="Hoja2"/>
      <sheetName val="Hoja1"/>
      <sheetName val="INSUMOS"/>
      <sheetName val="INSUMOS (2)"/>
      <sheetName val="OCTUBRE 2015"/>
      <sheetName val="INSUMOS OCTUBRE2015"/>
      <sheetName val="NOVIEMBRE 2015"/>
      <sheetName val="INSUMOS NOV 2015"/>
      <sheetName val="Hoja5"/>
      <sheetName val="DICIEMBRE 20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B4" t="str">
            <v>No.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">
          <cell r="A1">
            <v>4</v>
          </cell>
          <cell r="B1" t="str">
            <v>JABON EN BARRA REY</v>
          </cell>
          <cell r="C1">
            <v>1</v>
          </cell>
        </row>
        <row r="2">
          <cell r="A2">
            <v>8</v>
          </cell>
          <cell r="B2" t="str">
            <v>JABON DE MANOS X3750CC TEKNOLIDESMA</v>
          </cell>
          <cell r="C2">
            <v>1</v>
          </cell>
        </row>
        <row r="3">
          <cell r="A3">
            <v>11</v>
          </cell>
          <cell r="B3" t="str">
            <v>LIMPIADOR MULTIUSOS X3750CC TEKNOLIDESMA</v>
          </cell>
          <cell r="C3">
            <v>1</v>
          </cell>
        </row>
        <row r="4">
          <cell r="A4">
            <v>28</v>
          </cell>
          <cell r="B4" t="str">
            <v>HIPOCLORITO 5% X3750CC BERHLAN</v>
          </cell>
          <cell r="C4">
            <v>2</v>
          </cell>
        </row>
        <row r="5">
          <cell r="A5">
            <v>56</v>
          </cell>
          <cell r="B5" t="str">
            <v>AMBIENTADOR LIQUIDO 3750CC TEKNOLIDESMA</v>
          </cell>
          <cell r="C5">
            <v>1</v>
          </cell>
        </row>
        <row r="6">
          <cell r="A6">
            <v>88</v>
          </cell>
          <cell r="B6" t="str">
            <v>TRAPERO MECHA 450GR EN ALGODON</v>
          </cell>
          <cell r="C6">
            <v>1</v>
          </cell>
        </row>
        <row r="7">
          <cell r="A7">
            <v>147</v>
          </cell>
          <cell r="B7" t="str">
            <v>TOALLAS PARA MANOS C X150H NATURAL TISU</v>
          </cell>
          <cell r="C7">
            <v>18</v>
          </cell>
        </row>
        <row r="8">
          <cell r="A8">
            <v>186</v>
          </cell>
          <cell r="B8" t="str">
            <v>AROMATICA PARA INFUSION SRTIDA X20 SAMAN</v>
          </cell>
          <cell r="C8">
            <v>10</v>
          </cell>
        </row>
        <row r="9">
          <cell r="A9">
            <v>173</v>
          </cell>
          <cell r="B9" t="str">
            <v>CAFE TIPO GOURMET LIBRA OMA</v>
          </cell>
          <cell r="C9">
            <v>15</v>
          </cell>
        </row>
        <row r="10">
          <cell r="A10">
            <v>178</v>
          </cell>
          <cell r="B10" t="str">
            <v>AZUCAR BLANCA PAQ 200 SOBRES X 5 GR SAMA</v>
          </cell>
          <cell r="C10">
            <v>8</v>
          </cell>
        </row>
        <row r="11">
          <cell r="A11">
            <v>188</v>
          </cell>
          <cell r="B11" t="str">
            <v>BEBIDA DE PANELA INSTANTANEA GRANULADA</v>
          </cell>
          <cell r="C11">
            <v>10</v>
          </cell>
        </row>
      </sheetData>
      <sheetData sheetId="2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de Cotización General"/>
      <sheetName val="Detalle Bienes de Aseo y Caf"/>
      <sheetName val="Detalle Especificaciones"/>
      <sheetName val="Resumen - CSV"/>
      <sheetName val="Cotizacion Bienes de Aseo y Ca"/>
      <sheetName val="Cotizacion"/>
      <sheetName val="Listas"/>
      <sheetName val="solCotizacionCSV_es"/>
      <sheetName val="ClasifiPersonal"/>
      <sheetName val="ConsolidadoServicios"/>
      <sheetName val="TablaDinamica"/>
      <sheetName val="temp"/>
      <sheetName val="Precios"/>
      <sheetName val="solCotizacionCSV_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L2" t="str">
            <v>Operario de aseo</v>
          </cell>
        </row>
        <row r="3">
          <cell r="L3" t="str">
            <v>Operario de cafetería</v>
          </cell>
        </row>
        <row r="4">
          <cell r="L4" t="str">
            <v>Operario de aseo y cafetería</v>
          </cell>
        </row>
        <row r="5">
          <cell r="L5" t="str">
            <v>Operario auxiliar</v>
          </cell>
        </row>
        <row r="6">
          <cell r="L6" t="str">
            <v>Operario auxiliar capacitado para trabajo en alturas</v>
          </cell>
        </row>
        <row r="7">
          <cell r="L7" t="str">
            <v>Operario de mantenimiento</v>
          </cell>
        </row>
        <row r="8">
          <cell r="L8" t="str">
            <v>Operario de mantenimiento capacitado para trabajo en alturas</v>
          </cell>
        </row>
        <row r="9">
          <cell r="L9" t="str">
            <v>Coordinador de tiempo completo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BRERO 2015"/>
      <sheetName val="MARZO 2015"/>
      <sheetName val="ABRIL 2015"/>
      <sheetName val="MAYO 2015"/>
      <sheetName val="JUNIO 2015"/>
      <sheetName val="JULIO 2015"/>
      <sheetName val="AGOSTO 2015"/>
      <sheetName val="SEPTIEMBRE 2015"/>
      <sheetName val="OCTUBRE 2015"/>
      <sheetName val="NOVIEMBRE 2015"/>
      <sheetName val="DICIEMBRE 2015"/>
      <sheetName val="INSUMOS SEDE 1"/>
      <sheetName val="INSUMOS SEDE 2"/>
      <sheetName val="Hoja1"/>
      <sheetName val="Hoja2"/>
      <sheetName val="DICIEMBRE 2015 (2)"/>
      <sheetName val="DICIEMBRE 2015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3">
          <cell r="A13">
            <v>1</v>
          </cell>
          <cell r="B13" t="str">
            <v xml:space="preserve">Jabón para loza </v>
          </cell>
          <cell r="C13" t="str">
            <v>- Con agente(s) tensoactivo(s) principal(es) con efecto limpiador y desengrasante en una concentración mínima del 8%.
- Disponible en múltiples fragancias</v>
          </cell>
          <cell r="D13" t="str">
            <v>Líquido, en recipiente plástico con capacidad mínima de 3.750 cc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</row>
        <row r="14">
          <cell r="A14">
            <v>2</v>
          </cell>
          <cell r="B14" t="str">
            <v xml:space="preserve">Jabón para loza </v>
          </cell>
          <cell r="C14" t="str">
            <v>- Con agente(s) tensoactivo(s) principal(es) con efecto limpiador y desengrasante en una concentración mínima del 8%.
- Disponible en múltiples fragancias</v>
          </cell>
          <cell r="D14" t="str">
            <v>Líquido, en recipiente plástico de mínimo 500 cc</v>
          </cell>
          <cell r="E14">
            <v>1.0900000000000001</v>
          </cell>
          <cell r="F14">
            <v>1942.5</v>
          </cell>
          <cell r="G14">
            <v>2117.3250000000003</v>
          </cell>
          <cell r="H14">
            <v>0</v>
          </cell>
          <cell r="I14">
            <v>0</v>
          </cell>
          <cell r="J14">
            <v>1.0900000000000001</v>
          </cell>
        </row>
        <row r="15">
          <cell r="A15">
            <v>3</v>
          </cell>
          <cell r="B15" t="str">
            <v xml:space="preserve">Jabón para loza </v>
          </cell>
          <cell r="C15" t="str">
            <v>- Con agente(s) tensoactivo(s) principal(es) con efecto limpiador y desengrasante en una concentración mínima del 15%.
- Disponible en múltiples fragancias</v>
          </cell>
          <cell r="D15" t="str">
            <v>Crema, en recipiente plástico de mínimo 900 gr</v>
          </cell>
          <cell r="E15">
            <v>2</v>
          </cell>
          <cell r="F15">
            <v>4162.2</v>
          </cell>
          <cell r="G15">
            <v>8324.4</v>
          </cell>
          <cell r="H15">
            <v>0</v>
          </cell>
          <cell r="I15">
            <v>2</v>
          </cell>
          <cell r="J15">
            <v>0</v>
          </cell>
        </row>
        <row r="16">
          <cell r="A16">
            <v>4</v>
          </cell>
          <cell r="B16" t="str">
            <v>Jabón en barra</v>
          </cell>
          <cell r="C16" t="str">
            <v xml:space="preserve">-Composición de ácidos grasos de mínimo 50%. </v>
          </cell>
          <cell r="D16" t="str">
            <v>Barra, unidad con peso mínimo de 250 gr en envoltura individual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5</v>
          </cell>
          <cell r="B17" t="str">
            <v xml:space="preserve">Jabón abrasivo </v>
          </cell>
          <cell r="C17" t="str">
            <v>-Con agente(s) tensoactivo(s) pincipal(es) con efecto limpiador, pulidor y desengrasante en una concentración mínima del 5%.</v>
          </cell>
          <cell r="D17" t="str">
            <v>En polvo, en tarro de mínimo 500 gr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>
            <v>6</v>
          </cell>
          <cell r="B18" t="str">
            <v>Jabón de tocador</v>
          </cell>
          <cell r="C18" t="str">
            <v>- Elaborado con grasas vegetales
- Con agente humectante
- pH entre 5 y 8.
- Disponible en múltiples fragancias</v>
          </cell>
          <cell r="D18" t="str">
            <v>Barra, unidad con peso mínimo de 125 gr en envoltura individual</v>
          </cell>
          <cell r="E18">
            <v>5.36</v>
          </cell>
          <cell r="F18">
            <v>1294.6500000000001</v>
          </cell>
          <cell r="G18">
            <v>6939.3240000000005</v>
          </cell>
          <cell r="H18">
            <v>0</v>
          </cell>
          <cell r="I18">
            <v>4</v>
          </cell>
          <cell r="J18">
            <v>1.36</v>
          </cell>
        </row>
        <row r="19">
          <cell r="A19">
            <v>7</v>
          </cell>
          <cell r="B19" t="str">
            <v>Jabón de dispensador para manos</v>
          </cell>
          <cell r="C19" t="str">
            <v>- Con agente limpiador en una concentración mínima del 6%
- Con agente humectante en una concentración mínima del 3%
- pH entre 5 y 8
- Disponible en múltiples fragancias</v>
          </cell>
          <cell r="D19" t="str">
            <v xml:space="preserve">Líquido, en recipiente plástico con dispensador y capacidad mínima de 200 ml. 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</row>
        <row r="20">
          <cell r="A20">
            <v>8</v>
          </cell>
          <cell r="B20" t="str">
            <v>Jabón de dispensador para manos</v>
          </cell>
          <cell r="C20" t="str">
            <v>- Con agente limpiador en una concentración mínima del 6%
- Con agente humectante en una concentración mínima del 3%
- pH entre 5 y 8
- Disponible en múltiples fragancias</v>
          </cell>
          <cell r="D20" t="str">
            <v>Líquido, en recipiente plástico con capacidad mínima de 3.750 cc</v>
          </cell>
          <cell r="E20">
            <v>1</v>
          </cell>
          <cell r="F20">
            <v>5985</v>
          </cell>
          <cell r="G20">
            <v>5985</v>
          </cell>
          <cell r="H20">
            <v>0</v>
          </cell>
          <cell r="I20">
            <v>1</v>
          </cell>
          <cell r="J20">
            <v>0</v>
          </cell>
        </row>
        <row r="21">
          <cell r="A21">
            <v>9</v>
          </cell>
          <cell r="B21">
            <v>0</v>
          </cell>
          <cell r="C21" t="str">
            <v>- Con agente limpiador en una concentración mínima del 6%.
- Con agente antibacterial en una concentración mínima del 0,2%
- Con agente humectante en una concentración mínima del 3%
- pH entre 5 y 8
- Disponible en múltiples fragancias</v>
          </cell>
          <cell r="D21" t="str">
            <v>Líquido, en recipiente plástico con capacidad mínima de 3.750 cc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</row>
        <row r="22">
          <cell r="A22">
            <v>10</v>
          </cell>
          <cell r="B22" t="str">
            <v>Gel antibacterial para manos</v>
          </cell>
          <cell r="C22" t="str">
            <v>- Con agente antibacterial en una concentración mínima del 0,2%
- Con agente humectante
- pH entre 5 y 8
- Con fragancia</v>
          </cell>
          <cell r="D22" t="str">
            <v>Gel, en recipiente plástico con capacidad mínima de 3.750 cc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>
            <v>11</v>
          </cell>
          <cell r="B23" t="str">
            <v>Limpiador multiusos</v>
          </cell>
          <cell r="C23" t="str">
            <v>- Con agente(s) tensoactivo(s) principal(es) con efecto limpiador y desengrasante en una concentración mínima del 8%
- Disponible en múltiples fragancias</v>
          </cell>
          <cell r="D23" t="str">
            <v>Líquido, en recipiente plástico con capacidad mínima de 3.750 cc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</row>
        <row r="24">
          <cell r="A24">
            <v>12</v>
          </cell>
          <cell r="B24">
            <v>0</v>
          </cell>
          <cell r="C24" t="str">
            <v>- Con agente(s) tensoactivo(s) principal(es) con efecto limpiador y desengrasante en una concentración mínima del 8%
- Disponible en múltiples fragancias</v>
          </cell>
          <cell r="D24" t="str">
            <v>Líquido, en recipiente plástico con capacidad mínima de 500 cc, con atomizador de pistola.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A25">
            <v>13</v>
          </cell>
          <cell r="B25">
            <v>0</v>
          </cell>
          <cell r="C25" t="str">
            <v>- Con agente(s) tensoactivo(s) principal(es) con efecto limpiador y desengrasante en una concentración mínima del 8%
- Disponible en múltiples fragancias</v>
          </cell>
          <cell r="D25" t="str">
            <v>Líquido, en recipiente plástico de repuesto con capacidad mínima de 500 cc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>
            <v>14</v>
          </cell>
          <cell r="B26" t="str">
            <v>Líquido desengrasante</v>
          </cell>
          <cell r="C26" t="str">
            <v>- Con agente(s) tensoactivo(s) principal(es) con efecto limpiador y desengrasante en una concentración mínima del 8%
- Disponible en múltiples fragancias</v>
          </cell>
          <cell r="D26" t="str">
            <v>Líquido, en recipiente plástico con capacidad mínima de 3.750 cc</v>
          </cell>
          <cell r="E26">
            <v>1</v>
          </cell>
          <cell r="F26">
            <v>9345</v>
          </cell>
          <cell r="G26">
            <v>9345</v>
          </cell>
          <cell r="H26">
            <v>0</v>
          </cell>
          <cell r="I26">
            <v>1</v>
          </cell>
          <cell r="J26">
            <v>0</v>
          </cell>
        </row>
        <row r="27">
          <cell r="A27">
            <v>15</v>
          </cell>
          <cell r="B27" t="str">
            <v>Detergente multiusos</v>
          </cell>
          <cell r="C27" t="str">
            <v xml:space="preserve">-Tensoactivo(s) principal(es) con efecto limpiador de mínimo 11%. </v>
          </cell>
          <cell r="D27" t="str">
            <v>Polvo, en bolsa plástica o recipiente plástico con un peso de 1.000 gr</v>
          </cell>
          <cell r="E27">
            <v>11.35</v>
          </cell>
          <cell r="F27">
            <v>862.05</v>
          </cell>
          <cell r="G27">
            <v>9784.2674999999999</v>
          </cell>
          <cell r="H27">
            <v>0</v>
          </cell>
          <cell r="I27">
            <v>4.54</v>
          </cell>
          <cell r="J27">
            <v>6.81</v>
          </cell>
        </row>
        <row r="28">
          <cell r="A28">
            <v>16</v>
          </cell>
          <cell r="B28" t="str">
            <v>Detergente multiusos</v>
          </cell>
          <cell r="C28" t="str">
            <v xml:space="preserve">-Tensoactivo(s) principal(es) con efecto limpiador de mínimo 11%. </v>
          </cell>
          <cell r="D28" t="str">
            <v>Líquido, en recipiente plástico con capacidad mínima de 3.750 cc</v>
          </cell>
          <cell r="E28">
            <v>4</v>
          </cell>
          <cell r="F28">
            <v>13244.7</v>
          </cell>
          <cell r="G28">
            <v>52978.8</v>
          </cell>
          <cell r="H28">
            <v>0</v>
          </cell>
          <cell r="I28">
            <v>4</v>
          </cell>
          <cell r="J28">
            <v>0</v>
          </cell>
        </row>
        <row r="29">
          <cell r="A29">
            <v>17</v>
          </cell>
          <cell r="B29" t="str">
            <v>Detergente para ropa</v>
          </cell>
          <cell r="C29" t="str">
            <v>- Con agente(s) tensoactivo(s) principal(es) con efecto limpiador en una concentración mínima del 15%
- Con agente(s) suavizante(s) 
- Con agente(s) potenciador(es) del efecto limpiador</v>
          </cell>
          <cell r="D29" t="str">
            <v>Líquido, en recipiente plástico con capacidad mínima de 3.750 cc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>
            <v>18</v>
          </cell>
          <cell r="B30" t="str">
            <v>Suavizante para ropa</v>
          </cell>
          <cell r="C30" t="str">
            <v>- Con agente(s) tensoactivo(s) principal(es) con efecto suavizante en una concentración mínima del 3,5%
- Con múltiples fragancias</v>
          </cell>
          <cell r="D30" t="str">
            <v>Líquido, en recipiente plástico con capacidad mínima de 3.750 cc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>
            <v>19</v>
          </cell>
          <cell r="B31" t="str">
            <v>Desinfectante para uso general</v>
          </cell>
          <cell r="C31" t="str">
            <v>- Con agente(s) tensoactivo(s) con efecto antibacterial en una concentración mínima del 0,2%
- Con agente(s) tensoactivo(s) con efecto limpiador y desengrasante en una concentración mínima del 1,5%</v>
          </cell>
          <cell r="D31" t="str">
            <v>Líquido, en recipiente plástico con capacidad mínima de 3.750 cc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>
            <v>20</v>
          </cell>
          <cell r="B32">
            <v>0</v>
          </cell>
          <cell r="C32" t="str">
            <v>- Con agente(s) tensoactivo(s) con efecto antibacterial en una concentración mínima del 0,2%
- Con agente(s) tensoactivo(s) con efecto limpiador y desengrasante en una concentración mínima del 1,5%</v>
          </cell>
          <cell r="D32" t="str">
            <v>Líquido, en recipiente plástico con capacidad mínima de 500 cc, con atomizador de pistola.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>
            <v>21</v>
          </cell>
          <cell r="B33">
            <v>0</v>
          </cell>
          <cell r="C33" t="str">
            <v>- Con agente(s) tensoactivo(s) con efecto antibacterial en una concentración mínima del 0,2%
- Con agente(s) tensoactivo(s) con efecto limpiador y desengrasante en una concentración mínima del 1,5%</v>
          </cell>
          <cell r="D33" t="str">
            <v>Líquido, en recipiente plástico de repuesto con capacidad mínima de 500 cc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>
            <v>22</v>
          </cell>
          <cell r="B34" t="str">
            <v>Desinfectante de alto nivel de desinfección para uso hospitalario</v>
          </cell>
          <cell r="C34" t="str">
            <v>- Con agentes bactericidas, fungicidas, tubercolicidas, esporicidas y virucidas.</v>
          </cell>
          <cell r="D34" t="str">
            <v>Líquido, en recipiente plástico con capacidad mínima de 3.750 cc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>
            <v>23</v>
          </cell>
          <cell r="B35" t="str">
            <v xml:space="preserve">Desinfecante  para baños </v>
          </cell>
          <cell r="C35" t="str">
            <v>- Con agentes bactericidas, fungicidas y virucidas.</v>
          </cell>
          <cell r="D35" t="str">
            <v>Unidad con peso mínimo de 45 gr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A36">
            <v>24</v>
          </cell>
          <cell r="B36">
            <v>0</v>
          </cell>
          <cell r="C36" t="str">
            <v>- Con agentes bactericidas, fungicidas y virucidas.</v>
          </cell>
          <cell r="D36" t="str">
            <v>Líquido, en recipiente plástico con capacidad mínima de 3.750 cc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>
            <v>25</v>
          </cell>
          <cell r="B37" t="str">
            <v>Líquido para limpiar vidrios</v>
          </cell>
          <cell r="C37" t="str">
            <v>- Con agente(s) principal(es) con efecto limpiador y desengrasante en una concentración mínima del 4%
- Con fragancia</v>
          </cell>
          <cell r="D37" t="str">
            <v>Líquido, en recipiente plástico con capacidad mínima de 3.750 cc</v>
          </cell>
          <cell r="E37">
            <v>2</v>
          </cell>
          <cell r="F37">
            <v>4882.5</v>
          </cell>
          <cell r="G37">
            <v>9765</v>
          </cell>
          <cell r="H37">
            <v>0</v>
          </cell>
          <cell r="I37">
            <v>2</v>
          </cell>
          <cell r="J37">
            <v>0</v>
          </cell>
        </row>
        <row r="38">
          <cell r="A38">
            <v>26</v>
          </cell>
          <cell r="B38" t="str">
            <v>Líquido para limpiar vidrios</v>
          </cell>
          <cell r="C38" t="str">
            <v>- Con agente(s) principal(es) con efecto limpiador y desengrasante en una concentración mínima del 4%
- Con fragancia</v>
          </cell>
          <cell r="D38" t="str">
            <v>Líquido, en recipiente plástico con capacidad mínima de 500 cc, con atomizador de pistola.</v>
          </cell>
          <cell r="E38">
            <v>2.27</v>
          </cell>
          <cell r="F38">
            <v>1890</v>
          </cell>
          <cell r="G38">
            <v>4290.3</v>
          </cell>
          <cell r="H38">
            <v>0</v>
          </cell>
          <cell r="I38">
            <v>0</v>
          </cell>
          <cell r="J38">
            <v>2.27</v>
          </cell>
        </row>
        <row r="39">
          <cell r="A39">
            <v>27</v>
          </cell>
          <cell r="B39">
            <v>0</v>
          </cell>
          <cell r="C39" t="str">
            <v>- Con agente(s) principal(es) con efecto limpiador y desengrasante en una concentración mínima del 4%
- Con fragancia</v>
          </cell>
          <cell r="D39" t="str">
            <v>Líquido, en recipiente plástico de repuesto con capacidad mínima de 500 cc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A40">
            <v>28</v>
          </cell>
          <cell r="B40" t="str">
            <v>Hipoclorito</v>
          </cell>
          <cell r="C40" t="str">
            <v>- Solución con una concentración mínima del 5%</v>
          </cell>
          <cell r="D40" t="str">
            <v>Líquido, en recipiente plástico con capacidad mínima de 3.750 cc</v>
          </cell>
          <cell r="E40">
            <v>4</v>
          </cell>
          <cell r="F40">
            <v>3780</v>
          </cell>
          <cell r="G40">
            <v>15120</v>
          </cell>
          <cell r="H40">
            <v>0</v>
          </cell>
          <cell r="I40">
            <v>4</v>
          </cell>
          <cell r="J40">
            <v>0</v>
          </cell>
        </row>
        <row r="41">
          <cell r="A41">
            <v>29</v>
          </cell>
          <cell r="B41" t="str">
            <v>Hipoclorito</v>
          </cell>
          <cell r="C41" t="str">
            <v>- Solución con una concentración mínima del 5%</v>
          </cell>
          <cell r="D41" t="str">
            <v>Líquido, en recipiente plástico con capacidad mínima de 1.000 cc</v>
          </cell>
          <cell r="E41">
            <v>2.1800000000000002</v>
          </cell>
          <cell r="F41">
            <v>1183.3499999999999</v>
          </cell>
          <cell r="G41">
            <v>2579.703</v>
          </cell>
          <cell r="H41">
            <v>0</v>
          </cell>
          <cell r="I41">
            <v>0</v>
          </cell>
          <cell r="J41">
            <v>2.1800000000000002</v>
          </cell>
        </row>
        <row r="42">
          <cell r="A42">
            <v>30</v>
          </cell>
          <cell r="B42" t="str">
            <v>Hipoclorito</v>
          </cell>
          <cell r="C42" t="str">
            <v>- Granulado con una concentración mínima del 90%</v>
          </cell>
          <cell r="D42" t="str">
            <v>Granulado, en bolsa plástica de mínimo 1.000 g</v>
          </cell>
          <cell r="E42">
            <v>0.9</v>
          </cell>
          <cell r="F42">
            <v>6200.25</v>
          </cell>
          <cell r="G42">
            <v>5580.2250000000004</v>
          </cell>
          <cell r="H42">
            <v>0</v>
          </cell>
          <cell r="I42">
            <v>0</v>
          </cell>
          <cell r="J42">
            <v>0.9</v>
          </cell>
        </row>
        <row r="43">
          <cell r="A43">
            <v>31</v>
          </cell>
          <cell r="B43" t="str">
            <v>Alcohol industrial</v>
          </cell>
          <cell r="C43" t="str">
            <v>- Solución acuosa de alcohol etílico desnaturalizado con una concentración mínima de 95%
- Desnaturalizado</v>
          </cell>
          <cell r="D43" t="str">
            <v>Líquido, en recipiente plástico con capacidad mínima de 3.750 cc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A44">
            <v>32</v>
          </cell>
          <cell r="B44" t="str">
            <v>Creolina</v>
          </cell>
          <cell r="C44" t="str">
            <v>- Solución con una concentración mínima de fenoles de 4%</v>
          </cell>
          <cell r="D44" t="str">
            <v>Líquido, en recipiente plástico con capacidad mínima de 3.750 cc</v>
          </cell>
          <cell r="E44">
            <v>1.54</v>
          </cell>
          <cell r="F44">
            <v>12705</v>
          </cell>
          <cell r="G44">
            <v>19565.7</v>
          </cell>
          <cell r="H44">
            <v>0</v>
          </cell>
          <cell r="I44">
            <v>1</v>
          </cell>
          <cell r="J44">
            <v>0.54</v>
          </cell>
        </row>
        <row r="45">
          <cell r="A45">
            <v>33</v>
          </cell>
          <cell r="B45" t="str">
            <v>Líquido para limpiar equipos de oficina</v>
          </cell>
          <cell r="C45" t="str">
            <v>- Con agente(s) principal(es) con efecto limpiador, desengrasante y desinfectante en una concentración mínima del 4%</v>
          </cell>
          <cell r="D45" t="str">
            <v>Líquido, en recipiente plástico con capacidad mínima de 3.750 cc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</row>
        <row r="46">
          <cell r="A46">
            <v>34</v>
          </cell>
          <cell r="B46">
            <v>0</v>
          </cell>
          <cell r="C46" t="str">
            <v>- Con agente(s) principal(es) con efecto limpiador, desengrasante y desinfectante en una concentración mínima del 4%</v>
          </cell>
          <cell r="D46" t="str">
            <v>Líquido, en recipiente plástico con capacidad mínima de 500 cc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A47">
            <v>35</v>
          </cell>
          <cell r="B47" t="str">
            <v>Destapador de cañerías</v>
          </cell>
          <cell r="C47" t="str">
            <v>- Con agente(s) que degrada(n) la materia orgánica.
- Para uso en tuberías plásticas y metálicas.</v>
          </cell>
          <cell r="D47" t="str">
            <v>En recipiente plástico con capacidad mínima de 300 cc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</row>
        <row r="48">
          <cell r="A48">
            <v>36</v>
          </cell>
          <cell r="B48" t="str">
            <v>Champú para alfombras y tapizados</v>
          </cell>
          <cell r="C48" t="str">
            <v>- Con agente(s) principal(es) con efecto limpiador en una concentración mínima del 8%</v>
          </cell>
          <cell r="D48" t="str">
            <v>Líquido, en recipiente plástico con capacidad mínima de 3.750 cc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</row>
        <row r="49">
          <cell r="A49">
            <v>37</v>
          </cell>
          <cell r="B49">
            <v>0</v>
          </cell>
          <cell r="C49" t="str">
            <v>- Con agente(s) principal(es) con efecto limpiador en una concentración mínima del 8%
- Con agente espumante para la generación de espuma seca</v>
          </cell>
          <cell r="D49" t="str">
            <v>Líquido, en recipiente plástico con capacidad mínima de 3.750 cc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</row>
        <row r="50">
          <cell r="A50">
            <v>38</v>
          </cell>
          <cell r="B50" t="str">
            <v>Desodorizador de alfombras y tapizados</v>
          </cell>
          <cell r="C50" t="str">
            <v>- Con agente con efecto neutralizador de la molécula de olor.</v>
          </cell>
          <cell r="D50" t="str">
            <v>Polvo, en recipiente plástico con un peso de mínimo 400 gr</v>
          </cell>
          <cell r="E50">
            <v>1</v>
          </cell>
          <cell r="F50">
            <v>9964.5</v>
          </cell>
          <cell r="G50">
            <v>9964.5</v>
          </cell>
          <cell r="H50">
            <v>0</v>
          </cell>
          <cell r="I50">
            <v>1</v>
          </cell>
          <cell r="J50">
            <v>0</v>
          </cell>
        </row>
        <row r="51">
          <cell r="A51">
            <v>39</v>
          </cell>
          <cell r="B51" t="str">
            <v>Desmanchador de alfombras y tapizados</v>
          </cell>
          <cell r="C51" t="str">
            <v>- Con agente(s) tensoactivo(s) con efecto limpiador y desengrasante
- Para uso en múltiples superficies, incluyendo tela, cuero, y plástico</v>
          </cell>
          <cell r="D51" t="str">
            <v>En recipiente plástico con capacidad mínima de 500 cc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A52">
            <v>40</v>
          </cell>
          <cell r="B52" t="str">
            <v xml:space="preserve">Lustrador de muebles </v>
          </cell>
          <cell r="C52" t="str">
            <v>- Con agentes limpiadores y abrillantadores en una concentración mínima del 5%
- Con agente con efecto protector ante rayos ultravioleta</v>
          </cell>
          <cell r="D52" t="str">
            <v>Líquido, en recipiente plástico con capacidad mínima de 500 cc</v>
          </cell>
          <cell r="E52">
            <v>4.3600000000000003</v>
          </cell>
          <cell r="F52">
            <v>2730</v>
          </cell>
          <cell r="G52">
            <v>11902.800000000001</v>
          </cell>
          <cell r="H52">
            <v>0</v>
          </cell>
          <cell r="I52">
            <v>2.1800000000000002</v>
          </cell>
          <cell r="J52">
            <v>2.1800000000000002</v>
          </cell>
        </row>
        <row r="53">
          <cell r="A53">
            <v>41</v>
          </cell>
          <cell r="B53" t="str">
            <v xml:space="preserve">Líquido cubre rasguños para madera </v>
          </cell>
          <cell r="C53" t="str">
            <v>- Con agente con efecto protector ante rayos ultravioleta</v>
          </cell>
          <cell r="D53" t="str">
            <v>En recipiente plástico con capacidad mínima de 500 cc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</row>
        <row r="54">
          <cell r="A54">
            <v>42</v>
          </cell>
          <cell r="B54" t="str">
            <v>Crema para cuero</v>
          </cell>
          <cell r="C54" t="str">
            <v>- Con agente con efecto protector ante rayos ultravioleta</v>
          </cell>
          <cell r="D54" t="str">
            <v>Crema, en recipiente plástico con capacidad mínima de 500 cc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</row>
        <row r="55">
          <cell r="A55">
            <v>43</v>
          </cell>
          <cell r="B55" t="str">
            <v>Cera</v>
          </cell>
          <cell r="C55" t="str">
            <v>- Polimérica autobrillante.
- Con polímeros acrílicos, nivelantes y plastificantes.
- Neutra (para pisos de todos los colores)
- Contenido mínimo de sólidos del 10%</v>
          </cell>
          <cell r="D55" t="str">
            <v>Líquido, en recipiente plástico con capacidad mínima de 3.750 cc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</row>
        <row r="56">
          <cell r="A56">
            <v>44</v>
          </cell>
          <cell r="B56" t="str">
            <v>Cera</v>
          </cell>
          <cell r="C56" t="str">
            <v>- Emulsionada
- Neutra (para pisos de todos los colores)
- Contenido mínimo de sólidos del 5%</v>
          </cell>
          <cell r="D56" t="str">
            <v>Líquido, en recipiente plástico con capacidad mínima de 3.750 cc</v>
          </cell>
          <cell r="E56">
            <v>1.45</v>
          </cell>
          <cell r="F56">
            <v>7245</v>
          </cell>
          <cell r="G56">
            <v>10505.25</v>
          </cell>
          <cell r="H56">
            <v>0</v>
          </cell>
          <cell r="I56">
            <v>1</v>
          </cell>
          <cell r="J56">
            <v>0.45</v>
          </cell>
        </row>
        <row r="57">
          <cell r="A57">
            <v>45</v>
          </cell>
          <cell r="B57" t="str">
            <v>Cera</v>
          </cell>
          <cell r="C57" t="str">
            <v>- Emulsionada
- Roja
- Contenido mínimo de sólidos del 5%</v>
          </cell>
          <cell r="D57" t="str">
            <v>Líquido, en recipiente plástico con capacidad mínima de 3.750 cc</v>
          </cell>
          <cell r="E57">
            <v>4</v>
          </cell>
          <cell r="F57">
            <v>7612.5</v>
          </cell>
          <cell r="G57">
            <v>30450</v>
          </cell>
          <cell r="H57">
            <v>0</v>
          </cell>
          <cell r="I57">
            <v>4</v>
          </cell>
          <cell r="J57">
            <v>0</v>
          </cell>
        </row>
        <row r="58">
          <cell r="A58">
            <v>46</v>
          </cell>
          <cell r="B58">
            <v>0</v>
          </cell>
          <cell r="C58" t="str">
            <v>- Solvente
- Contenido mínimo de sólidos del 10%</v>
          </cell>
          <cell r="D58" t="str">
            <v>Líquido, en recipiente plástico con capacidad mínima de 3.750 cc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</row>
        <row r="59">
          <cell r="A59">
            <v>47</v>
          </cell>
          <cell r="B59" t="str">
            <v>Sellante para pisos</v>
          </cell>
          <cell r="C59" t="str">
            <v>- Polimérico autobrillante.
- Con polímeros acrílicos, nivelantes y plastificantes.
- Contenido mínimo de sólidos del 20%</v>
          </cell>
          <cell r="D59" t="str">
            <v>Líquido, en recipiente plástico con capacidad mínima de 3.750 cc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</row>
        <row r="60">
          <cell r="A60">
            <v>48</v>
          </cell>
          <cell r="B60" t="str">
            <v>Mantenedor de pisos</v>
          </cell>
          <cell r="C60" t="str">
            <v>- Polimérico autobrillante.
- Con polímeros acrílicos, nivelantes y plastificantes.
- Contenido mínimo de sólidos del 15%</v>
          </cell>
          <cell r="D60" t="str">
            <v>Líquido, en recipiente plástico con capacidad mínima de 3.750 cc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>
            <v>49</v>
          </cell>
          <cell r="B61" t="str">
            <v xml:space="preserve">Removedor de cera </v>
          </cell>
          <cell r="C61" t="str">
            <v>- Con agente activo alcalino en una concentración mínima del 20%
- pH entre 11 y 14</v>
          </cell>
          <cell r="D61" t="str">
            <v>Líquido, en recipiente plástico con capacidad mínima de 3.750 cc</v>
          </cell>
          <cell r="E61">
            <v>1</v>
          </cell>
          <cell r="F61">
            <v>9345</v>
          </cell>
          <cell r="G61">
            <v>9345</v>
          </cell>
          <cell r="H61">
            <v>0</v>
          </cell>
          <cell r="I61">
            <v>1</v>
          </cell>
          <cell r="J61">
            <v>0</v>
          </cell>
        </row>
        <row r="62">
          <cell r="A62">
            <v>50</v>
          </cell>
          <cell r="B62" t="str">
            <v>Abrillantador para piso laminado</v>
          </cell>
          <cell r="C62" t="str">
            <v>- Con agente(s) con efecto limpiador y brillador.</v>
          </cell>
          <cell r="D62" t="str">
            <v>Líquido, en recipiente plástico con capacidad mínima de 3.750 cc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>
            <v>51</v>
          </cell>
          <cell r="B63" t="str">
            <v>Disolvente alifático tipo Varsol</v>
          </cell>
          <cell r="C63" t="str">
            <v xml:space="preserve">- Solución con agentes desinfectantes, desmanchadores y desengrasantes  en concentración mínima del 15%. </v>
          </cell>
          <cell r="D63" t="str">
            <v>Líquido, en recipiente plástico con capacidad mínima de 3.750 cc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</row>
        <row r="64">
          <cell r="A64">
            <v>52</v>
          </cell>
          <cell r="B64" t="str">
            <v>Desmanchador multiusos</v>
          </cell>
          <cell r="C64" t="str">
            <v>- Con agente(s) tensoactivo(s) con efecto limpiador y desengrasante
- Para superficies de todo tipo.</v>
          </cell>
          <cell r="D64" t="str">
            <v>Crema, en bolsa plástica de mínimo 750 gr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>
            <v>53</v>
          </cell>
          <cell r="B65" t="str">
            <v>Líquido brillametal</v>
          </cell>
          <cell r="C65" t="str">
            <v>- Con agentes con efecto limpiador, pulidor y brillador.
- Para todo tipo de metales</v>
          </cell>
          <cell r="D65" t="str">
            <v xml:space="preserve">En crema tubo de mínimo 70 gr </v>
          </cell>
          <cell r="E65">
            <v>2.1800000000000002</v>
          </cell>
          <cell r="F65">
            <v>4707.1499999999996</v>
          </cell>
          <cell r="G65">
            <v>10261.587</v>
          </cell>
          <cell r="H65">
            <v>0</v>
          </cell>
          <cell r="I65">
            <v>2.1800000000000002</v>
          </cell>
          <cell r="J65">
            <v>0</v>
          </cell>
        </row>
        <row r="66">
          <cell r="A66">
            <v>54</v>
          </cell>
          <cell r="B66">
            <v>0</v>
          </cell>
          <cell r="C66" t="str">
            <v>- Con agentes con efecto limpiador, pulidor y brillador.
- Para todo tipo de metales</v>
          </cell>
          <cell r="D66" t="str">
            <v>Líquido , en recipiente plástico con capacidad mínima de 250 ml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</row>
        <row r="67">
          <cell r="A67">
            <v>55</v>
          </cell>
          <cell r="B67" t="str">
            <v>Betún</v>
          </cell>
          <cell r="C67" t="str">
            <v>- Contenido mínimo de sólidos del 30%
- Color negro</v>
          </cell>
          <cell r="D67" t="str">
            <v>Tarro de mínimo 500 gr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A68">
            <v>56</v>
          </cell>
          <cell r="B68" t="str">
            <v>Ambientador para habitaciones</v>
          </cell>
          <cell r="C68" t="str">
            <v>- Solución con alcohol etílico y solventes. 
- Con fragancia en una concentración del 1,5%
- En múltiples fragancias</v>
          </cell>
          <cell r="D68" t="str">
            <v>Líquido, en recipiente plástico con capacidad mínima de 3.750 cc</v>
          </cell>
          <cell r="E68">
            <v>4</v>
          </cell>
          <cell r="F68">
            <v>5300.4</v>
          </cell>
          <cell r="G68">
            <v>21201.599999999999</v>
          </cell>
          <cell r="H68">
            <v>0</v>
          </cell>
          <cell r="I68">
            <v>4</v>
          </cell>
          <cell r="J68">
            <v>0</v>
          </cell>
        </row>
        <row r="69">
          <cell r="A69">
            <v>57</v>
          </cell>
          <cell r="B69" t="str">
            <v>Ambientador para habitaciones</v>
          </cell>
          <cell r="C69" t="str">
            <v>- Solución con alcohol etílico y solventes. 
- Con fragancia en una concentración del 1,5%
- En múltiples fragancias</v>
          </cell>
          <cell r="D69" t="str">
            <v>Líquido, en aerosol seguro para la capa de ozono con capacidad mínima de 400 cc</v>
          </cell>
          <cell r="E69">
            <v>15.63</v>
          </cell>
          <cell r="F69">
            <v>9271.5</v>
          </cell>
          <cell r="G69">
            <v>144913.54500000001</v>
          </cell>
          <cell r="H69">
            <v>0</v>
          </cell>
          <cell r="I69">
            <v>13.63</v>
          </cell>
          <cell r="J69">
            <v>2</v>
          </cell>
        </row>
        <row r="70">
          <cell r="A70">
            <v>58</v>
          </cell>
          <cell r="B70" t="str">
            <v xml:space="preserve">Insecticida </v>
          </cell>
          <cell r="C70" t="str">
            <v>- Para eliminar insectos rastreros. 
- Con acción residual hasta por 4 semanas
- Sin olor</v>
          </cell>
          <cell r="D70" t="str">
            <v>Líquido, en aerosol seguro para la capa de ozono con capacidad mínima de 350 cc</v>
          </cell>
          <cell r="E70">
            <v>2.1800000000000002</v>
          </cell>
          <cell r="F70">
            <v>9964.5</v>
          </cell>
          <cell r="G70">
            <v>21722.61</v>
          </cell>
          <cell r="H70">
            <v>0</v>
          </cell>
          <cell r="I70">
            <v>0</v>
          </cell>
          <cell r="J70">
            <v>2.1800000000000002</v>
          </cell>
        </row>
        <row r="71">
          <cell r="A71">
            <v>59</v>
          </cell>
          <cell r="B71" t="str">
            <v xml:space="preserve">Insecticida </v>
          </cell>
          <cell r="C71" t="str">
            <v>- Para eliminar insectos voladores
- Con acción residual hasta por 4 semanas
- Sin olor</v>
          </cell>
          <cell r="D71" t="str">
            <v>Líquido, en aerosol seguro para la capa de ozono con capacidad mínima de 350 cc</v>
          </cell>
          <cell r="E71">
            <v>2.1800000000000002</v>
          </cell>
          <cell r="F71">
            <v>14122.5</v>
          </cell>
          <cell r="G71">
            <v>30787.050000000003</v>
          </cell>
          <cell r="H71">
            <v>0</v>
          </cell>
          <cell r="I71">
            <v>0</v>
          </cell>
          <cell r="J71">
            <v>2.1800000000000002</v>
          </cell>
        </row>
        <row r="72">
          <cell r="A72">
            <v>60</v>
          </cell>
          <cell r="B72" t="str">
            <v>Limpiones</v>
          </cell>
          <cell r="C72" t="str">
            <v>- En tela de toalla fileteada
- Color blanco sin estampado
- Tamaño mínimo de 45cm de largo por 45cm de ancho.</v>
          </cell>
          <cell r="D72" t="str">
            <v>Unidad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>
            <v>61</v>
          </cell>
          <cell r="B73" t="str">
            <v>Limpiones</v>
          </cell>
          <cell r="C73" t="str">
            <v>- En tela de toalla fileteada
- Color blanco sin estampado</v>
          </cell>
          <cell r="D73" t="str">
            <v>Rollo por metro de tela</v>
          </cell>
          <cell r="E73">
            <v>10.45</v>
          </cell>
          <cell r="F73">
            <v>4200</v>
          </cell>
          <cell r="G73">
            <v>43890</v>
          </cell>
          <cell r="H73">
            <v>0</v>
          </cell>
          <cell r="I73">
            <v>9.09</v>
          </cell>
          <cell r="J73">
            <v>1.36</v>
          </cell>
        </row>
        <row r="74">
          <cell r="A74">
            <v>62</v>
          </cell>
          <cell r="B74">
            <v>0</v>
          </cell>
          <cell r="C74" t="str">
            <v>- En tela fileteada
- Color blanco sin estampado
- Tamaño mínimo de 45 cm de largo por 45 cm de ancho</v>
          </cell>
          <cell r="D74" t="str">
            <v>Unidad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>
            <v>63</v>
          </cell>
          <cell r="B75">
            <v>0</v>
          </cell>
          <cell r="C75" t="str">
            <v>- En tela fileteada
- Color blanco sin estampado</v>
          </cell>
          <cell r="D75" t="str">
            <v>Rollo por metro de tela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>
            <v>64</v>
          </cell>
          <cell r="B76">
            <v>0</v>
          </cell>
          <cell r="C76" t="str">
            <v>- En tela tipo galleta fileteada
- Color blanco o beige sin estampado</v>
          </cell>
          <cell r="D76" t="str">
            <v>Rollo por metro de tela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</row>
        <row r="77">
          <cell r="A77">
            <v>65</v>
          </cell>
          <cell r="B77" t="str">
            <v>Bayetilla</v>
          </cell>
          <cell r="C77" t="str">
            <v>- En tela fileteada
- Color blanco sin estampado</v>
          </cell>
          <cell r="D77" t="str">
            <v>Rollo por metro de tela</v>
          </cell>
          <cell r="E77">
            <v>7.81</v>
          </cell>
          <cell r="F77">
            <v>2205</v>
          </cell>
          <cell r="G77">
            <v>17221.05</v>
          </cell>
          <cell r="H77">
            <v>0</v>
          </cell>
          <cell r="I77">
            <v>7.27</v>
          </cell>
          <cell r="J77">
            <v>0.54</v>
          </cell>
        </row>
        <row r="78">
          <cell r="A78">
            <v>66</v>
          </cell>
          <cell r="B78">
            <v>0</v>
          </cell>
          <cell r="C78" t="str">
            <v>- En tela fileteada
- Color rojo sin estampado</v>
          </cell>
          <cell r="D78" t="str">
            <v>Rollo por metro de tela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79">
          <cell r="A79">
            <v>67</v>
          </cell>
          <cell r="B79" t="str">
            <v xml:space="preserve">Paño absorbente multiusos </v>
          </cell>
          <cell r="C79" t="str">
            <v>- Material que no libera motas o pelusas
-Interfoliado 
- Reutilizable
- Tamaño mínimo de 38 cm de largo por 25 cm de ancho</v>
          </cell>
          <cell r="D79" t="str">
            <v>Unidad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</row>
        <row r="80">
          <cell r="A80">
            <v>68</v>
          </cell>
          <cell r="B80">
            <v>0</v>
          </cell>
          <cell r="C80" t="str">
            <v>- Material que no libera motas o pelusas 
- Interfolidado
- Reutilizable
- Tamaño mínimo de 18 cm de largo por 20 cm de ancho</v>
          </cell>
          <cell r="D80" t="str">
            <v>Unidad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>
            <v>69</v>
          </cell>
          <cell r="B81" t="str">
            <v>Estopa</v>
          </cell>
          <cell r="C81" t="str">
            <v>- Hecha 100% de hilos de algodón blanco peinado.
-Suave al tacto, para lustrar</v>
          </cell>
          <cell r="D81" t="str">
            <v xml:space="preserve">Bolsa de mínimo 400 gr. 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</row>
        <row r="82">
          <cell r="A82">
            <v>70</v>
          </cell>
          <cell r="B82" t="str">
            <v xml:space="preserve">Esponjilla </v>
          </cell>
          <cell r="C82" t="str">
            <v>- Espuma enmallada
- Tamaño mínimo de 7 cm de largo por 10 cm de ancho</v>
          </cell>
          <cell r="D82" t="str">
            <v xml:space="preserve">Unidad 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</row>
        <row r="83">
          <cell r="A83">
            <v>71</v>
          </cell>
          <cell r="B83" t="str">
            <v xml:space="preserve">Esponjilla </v>
          </cell>
          <cell r="C83" t="str">
            <v>- Doble uso (material de esponjilla blanda y abrasiva)
- Tamaño mínimo de 7 cm de largo por 10 cm de ancho</v>
          </cell>
          <cell r="D83" t="str">
            <v>Unidad</v>
          </cell>
          <cell r="E83">
            <v>2</v>
          </cell>
          <cell r="F83">
            <v>262.5</v>
          </cell>
          <cell r="G83">
            <v>525</v>
          </cell>
          <cell r="H83">
            <v>0</v>
          </cell>
          <cell r="I83">
            <v>0</v>
          </cell>
          <cell r="J83">
            <v>2</v>
          </cell>
        </row>
        <row r="84">
          <cell r="A84">
            <v>72</v>
          </cell>
          <cell r="B84" t="str">
            <v xml:space="preserve">Esponjilla </v>
          </cell>
          <cell r="C84" t="str">
            <v>- Abrasiva
- Tamaño mínimo de 9 cm de largo por 12 cm de ancho</v>
          </cell>
          <cell r="D84" t="str">
            <v>Unidad</v>
          </cell>
          <cell r="E84">
            <v>24</v>
          </cell>
          <cell r="F84">
            <v>118.65</v>
          </cell>
          <cell r="G84">
            <v>2847.6000000000004</v>
          </cell>
          <cell r="H84">
            <v>0</v>
          </cell>
          <cell r="I84">
            <v>24</v>
          </cell>
          <cell r="J84">
            <v>0</v>
          </cell>
        </row>
        <row r="85">
          <cell r="A85">
            <v>73</v>
          </cell>
          <cell r="B85">
            <v>0</v>
          </cell>
          <cell r="C85" t="str">
            <v>- Elaborada con fibra de acero inoxidable para dar brillo
- Tamaño mínimo de 5 cm de largo por 9 cm de ancho</v>
          </cell>
          <cell r="D85" t="str">
            <v>Unidad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</row>
        <row r="86">
          <cell r="A86">
            <v>74</v>
          </cell>
          <cell r="B86">
            <v>0</v>
          </cell>
          <cell r="C86" t="str">
            <v>- Elaborada con alambre de acero inoxidable
- Tamaño mínimo de 9 cm de largo por 10 cm de ancho</v>
          </cell>
          <cell r="D86" t="str">
            <v>Unidad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A87">
            <v>75</v>
          </cell>
          <cell r="B87" t="str">
            <v>Escobas</v>
          </cell>
          <cell r="C87" t="str">
            <v>- Cerdas suaves elaboradas con PET calibre entre 0,4 y 0,5 mm.
- Área de barrido mínima de 25 cm de largo por 7 cm de ancho por 7 cm de alto
- Material de base en plástico con acople tipo rosca
- Mínimo 85 moños
- Mango en madera con una extensión mínima de 120 cm</v>
          </cell>
          <cell r="D87" t="str">
            <v xml:space="preserve">Unidad </v>
          </cell>
          <cell r="E87">
            <v>13</v>
          </cell>
          <cell r="F87">
            <v>1837.5</v>
          </cell>
          <cell r="G87">
            <v>23887.5</v>
          </cell>
          <cell r="H87">
            <v>0</v>
          </cell>
          <cell r="I87">
            <v>12</v>
          </cell>
          <cell r="J87">
            <v>1</v>
          </cell>
        </row>
        <row r="88">
          <cell r="A88">
            <v>76</v>
          </cell>
          <cell r="B88">
            <v>0</v>
          </cell>
          <cell r="C88" t="str">
            <v>- Cerdas suaves elaboradas con PET calibre entre 0,4 y 0,5 mm.
- Área de barrido mínima de 25cm de largo por 7cm de ancho por 7cm de alto
- Material de base en plástico con acople tipo rosca
- Mínimo 85 moños
- Mango metálico con una extensión mínima de 120 cm</v>
          </cell>
          <cell r="D88" t="str">
            <v xml:space="preserve">Unidad 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</row>
        <row r="89">
          <cell r="A89">
            <v>77</v>
          </cell>
          <cell r="B89">
            <v>0</v>
          </cell>
          <cell r="C89" t="str">
            <v>- Cerdas suaves elaboradas con PVC, plumilladas, calibre entre 0,4 y 0,5 mm.
- Área de barrido mínima de 37 cm de largo por 7 cm de ancho por 7 cm de alto
- Material de base en plástico con acople tipo rosca
- Mínimo 100 moños
- Mango metálico con una extensión mínima de 120 cm</v>
          </cell>
          <cell r="D89" t="str">
            <v xml:space="preserve">Unidad 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</row>
        <row r="90">
          <cell r="A90">
            <v>78</v>
          </cell>
          <cell r="B90">
            <v>0</v>
          </cell>
          <cell r="C90" t="str">
            <v>- Cerdas duras elaboradas con PET calibre entre 0,4 y 0,5 mm.
- Área de barrido mínima de 25 cm de largo por 7 cm de ancho por 7cm de alto
- Material de base en plástico con acople tipo rosca
- Mínimo 85 moños
- Mango en madera on una extensión mínima de 120 cm</v>
          </cell>
          <cell r="D90" t="str">
            <v xml:space="preserve">Unidad 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</row>
        <row r="91">
          <cell r="A91">
            <v>79</v>
          </cell>
          <cell r="B91" t="str">
            <v>Escobas</v>
          </cell>
          <cell r="C91" t="str">
            <v>- Cerdas duras elaboradas con PET calibre entre 0,4 y 0,5 mm.
- Área de barrido mínima de 25 cm de largo por 7cm de ancho por 7cm de alto
- Material de base en plástico con acople tipo rosca
- Mínimo 85 moños
- Mango metálico con una extensión mínima de 120 cm</v>
          </cell>
          <cell r="D91" t="str">
            <v xml:space="preserve">Unidad </v>
          </cell>
          <cell r="E91">
            <v>13</v>
          </cell>
          <cell r="F91">
            <v>2552.5500000000002</v>
          </cell>
          <cell r="G91">
            <v>33183.15</v>
          </cell>
          <cell r="H91">
            <v>0</v>
          </cell>
          <cell r="I91">
            <v>12</v>
          </cell>
          <cell r="J91">
            <v>1</v>
          </cell>
        </row>
        <row r="92">
          <cell r="A92">
            <v>80</v>
          </cell>
          <cell r="B92">
            <v>0</v>
          </cell>
          <cell r="C92" t="str">
            <v>- Cerdas duras elaboradas con PVC, plumilladas, calibre entre 0,4 y 0,5 mm.
- Área de barrido mínima de 37cm de largo por 7cm de ancho por 7 cm de alto
- Material de base en plástico con acople tipo rosca
- Mínimo 100 moños
- Mango metálico con una extensión mínima de 120 cm</v>
          </cell>
          <cell r="D92" t="str">
            <v xml:space="preserve">Unidad 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</row>
        <row r="93">
          <cell r="A93">
            <v>81</v>
          </cell>
          <cell r="B93" t="str">
            <v xml:space="preserve">Cepillos </v>
          </cell>
          <cell r="C93" t="str">
            <v>- Tipo plancha, con mango de plástico
- Cuerpo elaborado en plástico
- Cerdas duras en fibra plástica
- Tamaño mínimo de 15 cm de largo por 5cm de ancho por 6 cm de alto.</v>
          </cell>
          <cell r="D93" t="str">
            <v xml:space="preserve">Unidad </v>
          </cell>
          <cell r="E93">
            <v>2</v>
          </cell>
          <cell r="F93">
            <v>945</v>
          </cell>
          <cell r="G93">
            <v>1890</v>
          </cell>
          <cell r="H93">
            <v>0</v>
          </cell>
          <cell r="I93">
            <v>1</v>
          </cell>
          <cell r="J93">
            <v>1</v>
          </cell>
        </row>
        <row r="94">
          <cell r="A94">
            <v>82</v>
          </cell>
          <cell r="B94" t="str">
            <v xml:space="preserve">Cepillos </v>
          </cell>
          <cell r="C94" t="str">
            <v>- Para pisos
- Cuerpo elaborado en plástico
- Cerdas duras en fibra plástica
- Tamaño mínimo de 26 cm de largo por 6 cm de ancho por 7 cm de alto.
- Mango metálico con una extensión mínima de 120cm</v>
          </cell>
          <cell r="D94" t="str">
            <v>Unidad</v>
          </cell>
          <cell r="E94">
            <v>5</v>
          </cell>
          <cell r="F94">
            <v>3114.3</v>
          </cell>
          <cell r="G94">
            <v>15571.5</v>
          </cell>
          <cell r="H94">
            <v>0</v>
          </cell>
          <cell r="I94">
            <v>4</v>
          </cell>
          <cell r="J94">
            <v>1</v>
          </cell>
        </row>
        <row r="95">
          <cell r="A95">
            <v>83</v>
          </cell>
          <cell r="B95">
            <v>0</v>
          </cell>
          <cell r="C95" t="str">
            <v>- Para pisos
- Cuerpo elaborado en plástico
- Cerdas duras en fibra plástica
- Tamaño mínimo de 35 cm de largo por 6cm de ancho por 7 cm de alto.
- Mango metálico con una extensión mínima de 120 cm</v>
          </cell>
          <cell r="D95" t="str">
            <v>Unidad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</row>
        <row r="96">
          <cell r="A96">
            <v>84</v>
          </cell>
          <cell r="B96" t="str">
            <v>Trapero</v>
          </cell>
          <cell r="C96" t="str">
            <v>- Elaborado con hilaza de algodón natural
- Mecha con peso mínimo 250 gr y extensión mínima de 32 cm de largo
- Mango de madera con una extensión mínima de 120 cm</v>
          </cell>
          <cell r="D96" t="str">
            <v>Unidad</v>
          </cell>
          <cell r="E96">
            <v>1</v>
          </cell>
          <cell r="F96">
            <v>3937.5</v>
          </cell>
          <cell r="G96">
            <v>3937.5</v>
          </cell>
          <cell r="H96">
            <v>0</v>
          </cell>
          <cell r="I96">
            <v>0</v>
          </cell>
          <cell r="J96">
            <v>1</v>
          </cell>
        </row>
        <row r="97">
          <cell r="A97">
            <v>85</v>
          </cell>
          <cell r="B97" t="str">
            <v>Trapero</v>
          </cell>
          <cell r="C97" t="str">
            <v>- Elaborado con hilaza de algodón natural
- Mecha con peso mínimo 250 gr y extensión mínima de 32 cm de largo
- Con acople tipo rosca
- Mango metálico con una extensión mínima de 120 cm</v>
          </cell>
          <cell r="D97" t="str">
            <v xml:space="preserve">Unidad </v>
          </cell>
          <cell r="E97">
            <v>4</v>
          </cell>
          <cell r="F97">
            <v>4386.8999999999996</v>
          </cell>
          <cell r="G97">
            <v>17547.599999999999</v>
          </cell>
          <cell r="H97">
            <v>0</v>
          </cell>
          <cell r="I97">
            <v>4</v>
          </cell>
          <cell r="J97">
            <v>0</v>
          </cell>
        </row>
        <row r="98">
          <cell r="A98">
            <v>86</v>
          </cell>
          <cell r="B98" t="str">
            <v>Trapero</v>
          </cell>
          <cell r="C98" t="str">
            <v>- Elaborado con hilaza de algodón natural
- Mecha con peso mínimo de 350 gr y extensión mínima de 32 cm de largo
- Con acople tipo rosca
- Mango metálico con una extensión mínima de 120 cm</v>
          </cell>
          <cell r="D98" t="str">
            <v xml:space="preserve">Unidad </v>
          </cell>
          <cell r="E98">
            <v>10</v>
          </cell>
          <cell r="F98">
            <v>4386.8999999999996</v>
          </cell>
          <cell r="G98">
            <v>43869</v>
          </cell>
          <cell r="H98">
            <v>0</v>
          </cell>
          <cell r="I98">
            <v>10</v>
          </cell>
          <cell r="J98">
            <v>0</v>
          </cell>
        </row>
        <row r="99">
          <cell r="A99">
            <v>87</v>
          </cell>
          <cell r="B99">
            <v>0</v>
          </cell>
          <cell r="C99" t="str">
            <v>- Elaborado con hilaza de algodón natural
- Mecha con peso mínimo de 450 gr y extensión mínima de 32 cm de largo
- Con acople tipo rosca
- Mango metálico con una extensión mínima de 120 cm</v>
          </cell>
          <cell r="D99" t="str">
            <v xml:space="preserve">Unidad 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</row>
        <row r="100">
          <cell r="A100">
            <v>88</v>
          </cell>
          <cell r="B100">
            <v>0</v>
          </cell>
          <cell r="C100" t="str">
            <v>- Elaborado con hilaza de algodón natural
- Mecha con peso mínimo de 450 gr y extensión mínima de 32 cm de largo
- Mango metálico tipo gancho con una extensión mínima de 120 cm</v>
          </cell>
          <cell r="D100" t="str">
            <v xml:space="preserve">Unidad 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</row>
        <row r="101">
          <cell r="A101">
            <v>89</v>
          </cell>
          <cell r="B101" t="str">
            <v>Cepillo para sanitario (churrusco)</v>
          </cell>
          <cell r="C101" t="str">
            <v xml:space="preserve">- Cerdas duras elaboradas en fibras plásticas
- Extensión mínima de las cerdas es de 2,5 cm
- Base y mango elaborados en plástico
- Mango con longitud mínima de 33 cm </v>
          </cell>
          <cell r="D101" t="str">
            <v>Unidad</v>
          </cell>
          <cell r="E101">
            <v>7</v>
          </cell>
          <cell r="F101">
            <v>1293.5999999999999</v>
          </cell>
          <cell r="G101">
            <v>9055.1999999999989</v>
          </cell>
          <cell r="H101">
            <v>0</v>
          </cell>
          <cell r="I101">
            <v>6</v>
          </cell>
          <cell r="J101">
            <v>1</v>
          </cell>
        </row>
        <row r="102">
          <cell r="A102">
            <v>90</v>
          </cell>
          <cell r="B102" t="str">
            <v>Pads</v>
          </cell>
          <cell r="C102" t="str">
            <v>- Para brillo
- Diámetro mínimo de 16 pulgadas
- Rojo o blanco</v>
          </cell>
          <cell r="D102" t="str">
            <v xml:space="preserve">Unidad </v>
          </cell>
          <cell r="E102">
            <v>13</v>
          </cell>
          <cell r="F102">
            <v>5250</v>
          </cell>
          <cell r="G102">
            <v>68250</v>
          </cell>
          <cell r="H102">
            <v>0</v>
          </cell>
          <cell r="I102">
            <v>12</v>
          </cell>
          <cell r="J102">
            <v>1</v>
          </cell>
        </row>
        <row r="103">
          <cell r="A103">
            <v>91</v>
          </cell>
          <cell r="B103">
            <v>0</v>
          </cell>
          <cell r="C103" t="str">
            <v>- Para remoción
- Diámetro mínimo de 16 pulgadas
- Café o negro</v>
          </cell>
          <cell r="D103" t="str">
            <v xml:space="preserve">Unidad 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>
            <v>92</v>
          </cell>
          <cell r="B104">
            <v>0</v>
          </cell>
          <cell r="C104" t="str">
            <v>- Para brillo
- Diámetro mínimo de 20 pulgadas
- Rojo o blanco</v>
          </cell>
          <cell r="D104" t="str">
            <v>Unidad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</row>
        <row r="105">
          <cell r="A105">
            <v>93</v>
          </cell>
          <cell r="B105">
            <v>0</v>
          </cell>
          <cell r="C105" t="str">
            <v>- Para remoción
- Diámetro mínimo de 20 pulgadas
- Café o negro</v>
          </cell>
          <cell r="D105" t="str">
            <v>Unidad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</row>
        <row r="106">
          <cell r="A106">
            <v>94</v>
          </cell>
          <cell r="B106" t="str">
            <v>Boneth</v>
          </cell>
          <cell r="C106" t="str">
            <v>- Diámetro mínimo de 16 pulgadas
- Elaborado en hilaza de algodón</v>
          </cell>
          <cell r="D106" t="str">
            <v>Unidad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A107">
            <v>95</v>
          </cell>
          <cell r="B107">
            <v>0</v>
          </cell>
          <cell r="C107" t="str">
            <v>- Diámetro mínimo de 20 pulgadas
- Elaborado en hilaza de algodón</v>
          </cell>
          <cell r="D107" t="str">
            <v>Unidad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>
            <v>96</v>
          </cell>
          <cell r="B108" t="str">
            <v>Bolsas plástica</v>
          </cell>
          <cell r="C108" t="str">
            <v>- Elaborada en polietileno de baja densidad
- De color negro
- Calibre de mínimo 1 ,4
- Tamaño de 40 cm de ancho por 55 cm de largo</v>
          </cell>
          <cell r="D108" t="str">
            <v>Paquete de mínimo 6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</row>
        <row r="109">
          <cell r="A109">
            <v>97</v>
          </cell>
          <cell r="B109">
            <v>0</v>
          </cell>
          <cell r="C109" t="str">
            <v>- Elaborada en polietileno de baja densidad
- De color verde
- Calibre de mínimo 1 ,4
- Tamaño de 40 cm de ancho por 55 cm de largo</v>
          </cell>
          <cell r="D109" t="str">
            <v>Paquete de mínimo 6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</row>
        <row r="110">
          <cell r="A110">
            <v>98</v>
          </cell>
          <cell r="B110">
            <v>0</v>
          </cell>
          <cell r="C110" t="str">
            <v>- Elaborada en polietileno de baja densidad
- De color blanco
- Calibre de mínimo 1 ,4
- Tamaño de 40 cm de ancho por 55 cm de largo</v>
          </cell>
          <cell r="D110" t="str">
            <v>Paquete de mínimo 6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</row>
        <row r="111">
          <cell r="A111">
            <v>99</v>
          </cell>
          <cell r="B111">
            <v>0</v>
          </cell>
          <cell r="C111" t="str">
            <v>- Elaborada en polietileno de baja densidad
- De color rojo
- Calibre de mínimo 1 ,4
- Tamaño de 40 cm de ancho por 55 cm de largo</v>
          </cell>
          <cell r="D111" t="str">
            <v>Paquete de mínimo 6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</row>
        <row r="112">
          <cell r="A112">
            <v>100</v>
          </cell>
          <cell r="B112">
            <v>0</v>
          </cell>
          <cell r="C112" t="str">
            <v>- Elaborada en polietileno de baja densidad
- De color negro
- Calibre de mínimo 1 ,4
- Tamaño de 60 cm de ancho por 70 cm de largo</v>
          </cell>
          <cell r="D112" t="str">
            <v>Paquete de mínimo 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</row>
        <row r="113">
          <cell r="A113">
            <v>101</v>
          </cell>
          <cell r="B113">
            <v>0</v>
          </cell>
          <cell r="C113" t="str">
            <v>- Elaborada en polietileno de baja densidad
- De color verde
- Calibre de mínimo 1 ,4
- Tamaño de 60 cm de ancho por 70 cm de largo</v>
          </cell>
          <cell r="D113" t="str">
            <v>Paquete de mínimo 6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</row>
        <row r="114">
          <cell r="A114">
            <v>102</v>
          </cell>
          <cell r="B114">
            <v>0</v>
          </cell>
          <cell r="C114" t="str">
            <v>- Elaborada en polietileno de baja densidad
- De color blanco
- Calibre de mínimo 1 ,4
- Tamaño de 60 cm de ancho por 70 cm de largo</v>
          </cell>
          <cell r="D114" t="str">
            <v>Paquete de mínimo 6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</row>
        <row r="115">
          <cell r="A115">
            <v>103</v>
          </cell>
          <cell r="B115">
            <v>0</v>
          </cell>
          <cell r="C115" t="str">
            <v>- Elaborada en polietileno de baja densidad
- De color rojo
- Calibre de mínimo 1 ,4
- Tamaño de 60 cm de ancho por 70 cm de largo</v>
          </cell>
          <cell r="D115" t="str">
            <v>Paquete de mínimo 6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</row>
        <row r="116">
          <cell r="A116">
            <v>104</v>
          </cell>
          <cell r="B116">
            <v>0</v>
          </cell>
          <cell r="C116" t="str">
            <v>- Elaborada en polietileno de baja densidad
- De color negro
- Calibre de mínimo 2 
- Tamaño de 40 cm de ancho por 55 cm de largo</v>
          </cell>
          <cell r="D116" t="str">
            <v>Paquete de mínimo 6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</row>
        <row r="117">
          <cell r="A117">
            <v>105</v>
          </cell>
          <cell r="B117">
            <v>0</v>
          </cell>
          <cell r="C117" t="str">
            <v>- Elaborada en polietileno de baja densidad
- De color verde
- Calibre de mínimo 2 
- Tamaño de 40 cm de ancho por 55 cm de largo</v>
          </cell>
          <cell r="D117" t="str">
            <v>Paquete de mínimo 6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</row>
        <row r="118">
          <cell r="A118">
            <v>106</v>
          </cell>
          <cell r="B118">
            <v>0</v>
          </cell>
          <cell r="C118" t="str">
            <v>- Elaborada en polietileno de baja densidad
- De color blanco
- Calibre de mínimo 2 
- Tamaño de 40 cm de ancho por 55 cm de largo</v>
          </cell>
          <cell r="D118" t="str">
            <v>Paquete de mínimo 6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</row>
        <row r="119">
          <cell r="A119">
            <v>107</v>
          </cell>
          <cell r="B119">
            <v>0</v>
          </cell>
          <cell r="C119" t="str">
            <v>- Elaborada en polietileno de baja densidad
- De color rojo
- Calibre de mínimo 2 
- Tamaño de 40 cm de ancho por 55 cm de largo
- Con impresión de aviso de riesgo biológico</v>
          </cell>
          <cell r="D119" t="str">
            <v>Paquete de mínimo 6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</row>
        <row r="120">
          <cell r="A120">
            <v>108</v>
          </cell>
          <cell r="B120" t="str">
            <v>Bolsas plástica</v>
          </cell>
          <cell r="C120" t="str">
            <v>- Elaborada en polietileno de baja densidad
- De color negro
-Calibre de mínimo 2 
- Tamaño de 60 cm de ancho por 70 cm de largo</v>
          </cell>
          <cell r="D120" t="str">
            <v>Paquete de mínimo 6</v>
          </cell>
          <cell r="E120">
            <v>10</v>
          </cell>
          <cell r="F120">
            <v>864</v>
          </cell>
          <cell r="G120">
            <v>8640</v>
          </cell>
          <cell r="H120">
            <v>0</v>
          </cell>
          <cell r="I120">
            <v>10</v>
          </cell>
          <cell r="J120">
            <v>0</v>
          </cell>
        </row>
        <row r="121">
          <cell r="A121">
            <v>109</v>
          </cell>
          <cell r="B121" t="str">
            <v>Bolsas plástica</v>
          </cell>
          <cell r="C121" t="str">
            <v>- Elaborada en polietileno de baja densidad
- De color verde
- Calibre de mínimo 2 
- Tamaño de 60 cm de ancho por 70 cm de largo</v>
          </cell>
          <cell r="D121" t="str">
            <v>Paquete de mínimo 6</v>
          </cell>
          <cell r="E121">
            <v>10</v>
          </cell>
          <cell r="F121">
            <v>1020</v>
          </cell>
          <cell r="G121">
            <v>10200</v>
          </cell>
          <cell r="H121">
            <v>0</v>
          </cell>
          <cell r="I121">
            <v>10</v>
          </cell>
          <cell r="J121">
            <v>0</v>
          </cell>
        </row>
        <row r="122">
          <cell r="A122">
            <v>110</v>
          </cell>
          <cell r="B122" t="str">
            <v>Bolsas plástica</v>
          </cell>
          <cell r="C122" t="str">
            <v>- Elaborada en polietileno de baja densidad
- De color blanco
- Calibre de mínimo 2 
- Tamaño de 60 cm de ancho por 70 cm de largo</v>
          </cell>
          <cell r="D122" t="str">
            <v>Paquete de mínimo 6</v>
          </cell>
          <cell r="E122">
            <v>10</v>
          </cell>
          <cell r="F122">
            <v>1164</v>
          </cell>
          <cell r="G122">
            <v>11640</v>
          </cell>
          <cell r="H122">
            <v>0</v>
          </cell>
          <cell r="I122">
            <v>10</v>
          </cell>
          <cell r="J122">
            <v>0</v>
          </cell>
        </row>
        <row r="123">
          <cell r="A123">
            <v>111</v>
          </cell>
          <cell r="B123">
            <v>0</v>
          </cell>
          <cell r="C123" t="str">
            <v>- Elaborada en polietileno de baja densidad
- De color rojo
- Calibre de mínimo 2 
- Tamaño de 60 cm de ancho por 70 cm de largo
- Con impresión de aviso de riesgo biológico</v>
          </cell>
          <cell r="D123" t="str">
            <v>Paquete de mínimo 6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</row>
        <row r="124">
          <cell r="A124">
            <v>112</v>
          </cell>
          <cell r="B124">
            <v>0</v>
          </cell>
          <cell r="C124" t="str">
            <v>- Elaborada en polietileno de baja densidad
- De color negro
- Calibre de mínimo 2 
- Tamaño de 70 cm de ancho por 90 cm de largo</v>
          </cell>
          <cell r="D124" t="str">
            <v>Paquete de mínimo 6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A125">
            <v>113</v>
          </cell>
          <cell r="B125">
            <v>0</v>
          </cell>
          <cell r="C125" t="str">
            <v>- Elaborada en polietileno de baja densidad
- De color verde
- Calibre de mínimo 2 
- Tamaño de 70 cm de ancho por 90 cm de largo</v>
          </cell>
          <cell r="D125" t="str">
            <v>Paquete de mínimo 6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>
            <v>114</v>
          </cell>
          <cell r="B126">
            <v>0</v>
          </cell>
          <cell r="C126" t="str">
            <v>- Elaborada en polietileno de baja densidad
- De color blanco
- Calibre de mínimo 2 
- Tamaño de 70 cm de ancho por 90 cm de largo</v>
          </cell>
          <cell r="D126" t="str">
            <v>Paquete de mínimo 6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</row>
        <row r="127">
          <cell r="A127">
            <v>115</v>
          </cell>
          <cell r="B127">
            <v>0</v>
          </cell>
          <cell r="C127" t="str">
            <v>- Elaborada en polietileno de baja densidad
- De color rojo
- Calibre de mínimo 2 
- Tamaño de 70 cm de ancho por 90 cm de largo
- Con impresión de aviso de riesgo biológico</v>
          </cell>
          <cell r="D127" t="str">
            <v>Paquete de mínimo 6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</row>
        <row r="128">
          <cell r="A128">
            <v>116</v>
          </cell>
          <cell r="B128">
            <v>0</v>
          </cell>
          <cell r="C128" t="str">
            <v>- Elaborada en polietileno de baja densidad
- De color negro
- Calibre de mínimo 2 
- Tamaño de 80 cm de ancho por 110 cm de largo</v>
          </cell>
          <cell r="D128" t="str">
            <v>Paquete de mínimo 6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</row>
        <row r="129">
          <cell r="A129">
            <v>117</v>
          </cell>
          <cell r="B129">
            <v>0</v>
          </cell>
          <cell r="C129" t="str">
            <v>- Elaborada en polietileno de baja densidad
- De color verde
- Calibre de mínimo 2 
- Tamaño de 80 cm de ancho por 110 cm de largo</v>
          </cell>
          <cell r="D129" t="str">
            <v>Paquete de mínimo 6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</row>
        <row r="130">
          <cell r="A130">
            <v>118</v>
          </cell>
          <cell r="B130">
            <v>0</v>
          </cell>
          <cell r="C130" t="str">
            <v>- Elaborada en polietileno de baja densidad
- De color blanco
-Calibre de mínimo 2 
- Tamaño de 80 cm de ancho por 110 cm de largo</v>
          </cell>
          <cell r="D130" t="str">
            <v>Paquete de mínimo 6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</row>
        <row r="131">
          <cell r="A131">
            <v>119</v>
          </cell>
          <cell r="B131">
            <v>0</v>
          </cell>
          <cell r="C131" t="str">
            <v>- Elaborada en polietileno de baja densidad
- De color rojo
-Calibre de mínimo 2  
- Tamaño de 80 cm de ancho por 110 cm de largo
- Con impresión de aviso de riesgo biológico</v>
          </cell>
          <cell r="D131" t="str">
            <v>Paquete de mínimo 6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</row>
        <row r="132">
          <cell r="A132">
            <v>120</v>
          </cell>
          <cell r="B132">
            <v>0</v>
          </cell>
          <cell r="C132" t="str">
            <v>- Elaborada en polietileno de baja densidad
- De color negro
- Calibre de mínimo 3 
- Tamaño de 40 cm de ancho por 55 cm de largo</v>
          </cell>
          <cell r="D132" t="str">
            <v>Paquete de mínimo 6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</row>
        <row r="133">
          <cell r="A133">
            <v>121</v>
          </cell>
          <cell r="B133" t="str">
            <v>Bolsas plástica</v>
          </cell>
          <cell r="C133" t="str">
            <v>- Elaborada en polietileno de baja densidad
- De color negro
- Calibre de mínimo 3 
- Tamaño de 70 cm de ancho por 90 cm de largo</v>
          </cell>
          <cell r="D133" t="str">
            <v>Paquete de mínimo 6</v>
          </cell>
          <cell r="E133">
            <v>2</v>
          </cell>
          <cell r="F133">
            <v>1938</v>
          </cell>
          <cell r="G133">
            <v>3876</v>
          </cell>
          <cell r="H133">
            <v>0</v>
          </cell>
          <cell r="I133">
            <v>0</v>
          </cell>
          <cell r="J133">
            <v>2</v>
          </cell>
        </row>
        <row r="134">
          <cell r="A134">
            <v>122</v>
          </cell>
          <cell r="B134">
            <v>0</v>
          </cell>
          <cell r="C134" t="str">
            <v>- Elaborada en polietileno de baja densidad
- De color negro
-  Calibre de mínimo 3 
- Tamaño de 60 cm de ancho por 70 cm de largo</v>
          </cell>
          <cell r="D134" t="str">
            <v>Paquete de mínimo 6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A135">
            <v>123</v>
          </cell>
          <cell r="B135" t="str">
            <v>Bolsas plástica</v>
          </cell>
          <cell r="C135" t="str">
            <v>- Elaborada en polietileno de baja densidad
- De color negro
-  Calibre de mínimo 3 
- Tamaño de 80 cm de ancho por 110 cm de largo</v>
          </cell>
          <cell r="D135" t="str">
            <v>Paquete de mínimo 6</v>
          </cell>
          <cell r="E135">
            <v>30</v>
          </cell>
          <cell r="F135">
            <v>2694</v>
          </cell>
          <cell r="G135">
            <v>80820</v>
          </cell>
          <cell r="H135">
            <v>0</v>
          </cell>
          <cell r="I135">
            <v>30</v>
          </cell>
          <cell r="J135">
            <v>0</v>
          </cell>
        </row>
        <row r="136">
          <cell r="A136">
            <v>124</v>
          </cell>
          <cell r="B136">
            <v>0</v>
          </cell>
          <cell r="C136" t="str">
            <v>- Elaborada en polietileno de baja densidad
- De color rojo
-  Calibre de mínimo 3 
- Tamaño de 80 cm de ancho por 110 cm de largo
- Con impresión de aviso de riesgo biológico</v>
          </cell>
          <cell r="D136" t="str">
            <v>Paquete de mínimo 6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</row>
        <row r="137">
          <cell r="A137">
            <v>125</v>
          </cell>
          <cell r="B137">
            <v>0</v>
          </cell>
          <cell r="C137" t="str">
            <v>- Elaborada en polietileno de baja densidad
- De color rojo
-  Calibre de mínimo 3 
- Tamaño de 70 cm de ancho por 90 cm de largo
- Con impresión de aviso de riesgo biológico</v>
          </cell>
          <cell r="D137" t="str">
            <v>Paquete de mínimo 6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</row>
        <row r="138">
          <cell r="A138">
            <v>126</v>
          </cell>
          <cell r="B138">
            <v>0</v>
          </cell>
          <cell r="C138" t="str">
            <v>- Elaborada en polietileno de baja densidad
- De color rojo
-  Calibre de mínimo 3 
- Tamaño de 70 cm de ancho por 60 cm de largo
- Con impresión de aviso de riesgo biológico</v>
          </cell>
          <cell r="D138" t="str">
            <v>Paquete de mínimo 6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</row>
        <row r="139">
          <cell r="A139">
            <v>127</v>
          </cell>
          <cell r="B139">
            <v>0</v>
          </cell>
          <cell r="C139" t="str">
            <v>- Elaborada en polietileno de baja densidad
- De color rojo
-  Calibre de mínimo 3 
- Tamaño de 40 cm de ancho por 55 cm de largo
- Con impresión de aviso de riesgo biológico</v>
          </cell>
          <cell r="D139" t="str">
            <v>Paquete de mínimo 6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</row>
        <row r="140">
          <cell r="A140">
            <v>128</v>
          </cell>
          <cell r="B140" t="str">
            <v>Guantes</v>
          </cell>
          <cell r="C140" t="str">
            <v>- Tipo doméstico
- Elaborados en látex
- Calibre mínimo de 18
- Tallas 7 a 9
- Color amarillo</v>
          </cell>
          <cell r="D140" t="str">
            <v>Par</v>
          </cell>
          <cell r="E140">
            <v>5</v>
          </cell>
          <cell r="F140">
            <v>1684.2</v>
          </cell>
          <cell r="G140">
            <v>8421</v>
          </cell>
          <cell r="H140">
            <v>0</v>
          </cell>
          <cell r="I140">
            <v>4</v>
          </cell>
          <cell r="J140">
            <v>1</v>
          </cell>
        </row>
        <row r="141">
          <cell r="A141">
            <v>129</v>
          </cell>
          <cell r="B141" t="str">
            <v>Guantes</v>
          </cell>
          <cell r="C141" t="str">
            <v>- Tipo doméstico
- Elaborados en látex
- Calibre mínimo de 18
- Tallas 7 a 9
- Color negro</v>
          </cell>
          <cell r="D141" t="str">
            <v>Par</v>
          </cell>
          <cell r="E141">
            <v>12</v>
          </cell>
          <cell r="F141">
            <v>1684.2</v>
          </cell>
          <cell r="G141">
            <v>20210.400000000001</v>
          </cell>
          <cell r="H141">
            <v>0</v>
          </cell>
          <cell r="I141">
            <v>12</v>
          </cell>
          <cell r="J141">
            <v>0</v>
          </cell>
        </row>
        <row r="142">
          <cell r="A142">
            <v>130</v>
          </cell>
          <cell r="B142">
            <v>0</v>
          </cell>
          <cell r="C142" t="str">
            <v>- Tipo doméstico
- Elaborados en látex
- Calibre mínimo de 25
- Tallas 7 a 9
- Color negro</v>
          </cell>
          <cell r="D142" t="str">
            <v>Par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</row>
        <row r="143">
          <cell r="A143">
            <v>131</v>
          </cell>
          <cell r="B143">
            <v>0</v>
          </cell>
          <cell r="C143" t="str">
            <v>- Tipo doméstico
- Elaborados en látex
- Calibre mínimo de 25
- Tallas 7 a 9
- Color rojo</v>
          </cell>
          <cell r="D143" t="str">
            <v>Par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</row>
        <row r="144">
          <cell r="A144">
            <v>132</v>
          </cell>
          <cell r="B144">
            <v>0</v>
          </cell>
          <cell r="C144" t="str">
            <v>- Tipo industrial
- Elaborados en látex
- Calibre mínimo de 35
- Tallas 7 a 9
- Color negro</v>
          </cell>
          <cell r="D144" t="str">
            <v>Par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</row>
        <row r="145">
          <cell r="A145">
            <v>133</v>
          </cell>
          <cell r="B145">
            <v>0</v>
          </cell>
          <cell r="C145" t="str">
            <v>- Elaborados en látex desechable (tipo cirugía)
- Empovaldos
- Tallas 7 a 9</v>
          </cell>
          <cell r="D145" t="str">
            <v>Caja de mínimo 100 unidades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</row>
        <row r="146">
          <cell r="A146">
            <v>134</v>
          </cell>
          <cell r="B146">
            <v>0</v>
          </cell>
          <cell r="C146" t="str">
            <v>- Elaborados en carnaza
- Tallas 7 a 9</v>
          </cell>
          <cell r="D146" t="str">
            <v>Par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A147">
            <v>135</v>
          </cell>
          <cell r="B147">
            <v>0</v>
          </cell>
          <cell r="C147" t="str">
            <v>- Tipo mosquetero
- Calibre mínimo de 40
- Tallas 7 a 9
- Color negro</v>
          </cell>
          <cell r="D147" t="str">
            <v>Par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</row>
        <row r="148">
          <cell r="A148">
            <v>136</v>
          </cell>
          <cell r="B148" t="str">
            <v>Guantes</v>
          </cell>
          <cell r="C148" t="str">
            <v>- Elaborados en hilaza
- Tallas 7 a 9</v>
          </cell>
          <cell r="D148" t="str">
            <v>Par</v>
          </cell>
          <cell r="E148">
            <v>5</v>
          </cell>
          <cell r="F148">
            <v>2299.5</v>
          </cell>
          <cell r="G148">
            <v>11497.5</v>
          </cell>
          <cell r="H148">
            <v>0</v>
          </cell>
          <cell r="I148">
            <v>5</v>
          </cell>
          <cell r="J148">
            <v>0</v>
          </cell>
        </row>
        <row r="149">
          <cell r="A149">
            <v>137</v>
          </cell>
          <cell r="B149" t="str">
            <v xml:space="preserve">Tapabocas </v>
          </cell>
          <cell r="C149" t="str">
            <v xml:space="preserve">- Elaborado en tela no tejida
- Desechable
- Con tiras elásticas </v>
          </cell>
          <cell r="D149" t="str">
            <v xml:space="preserve">Caja de mínimo 50 unidades </v>
          </cell>
          <cell r="E149">
            <v>1.54</v>
          </cell>
          <cell r="F149">
            <v>4672.5</v>
          </cell>
          <cell r="G149">
            <v>7195.6500000000005</v>
          </cell>
          <cell r="H149">
            <v>0</v>
          </cell>
          <cell r="I149">
            <v>1</v>
          </cell>
          <cell r="J149">
            <v>0.54</v>
          </cell>
        </row>
        <row r="150">
          <cell r="A150">
            <v>138</v>
          </cell>
          <cell r="B150" t="str">
            <v xml:space="preserve">Tapabocas </v>
          </cell>
          <cell r="C150" t="str">
            <v>- Elaborado en tela no tejida de polipropileno y poliester
- Desechable
- Con tiras elásticas
- Con soporte nasal</v>
          </cell>
          <cell r="D150" t="str">
            <v>Unidad</v>
          </cell>
          <cell r="E150">
            <v>6</v>
          </cell>
          <cell r="F150">
            <v>231</v>
          </cell>
          <cell r="G150">
            <v>1386</v>
          </cell>
          <cell r="H150">
            <v>0</v>
          </cell>
          <cell r="I150">
            <v>6</v>
          </cell>
          <cell r="J150">
            <v>0</v>
          </cell>
        </row>
        <row r="151">
          <cell r="A151">
            <v>139</v>
          </cell>
          <cell r="B151" t="str">
            <v>Papel higiénico</v>
          </cell>
          <cell r="C151" t="str">
            <v>- Rollo con longitud mínima de 32 metros
- Doble hoja blanca
- Sin fragancia</v>
          </cell>
          <cell r="D151" t="str">
            <v>Rollo</v>
          </cell>
          <cell r="E151">
            <v>17.810000000000002</v>
          </cell>
          <cell r="F151">
            <v>710.85</v>
          </cell>
          <cell r="G151">
            <v>12660.238500000001</v>
          </cell>
          <cell r="H151">
            <v>0</v>
          </cell>
          <cell r="I151">
            <v>8.7200000000000006</v>
          </cell>
          <cell r="J151">
            <v>9.09</v>
          </cell>
        </row>
        <row r="152">
          <cell r="A152">
            <v>140</v>
          </cell>
          <cell r="B152">
            <v>0</v>
          </cell>
          <cell r="C152" t="str">
            <v>- Rollo con longitud mínima de 250 metros
- Doble hoja de color natural
- Sin fragancia</v>
          </cell>
          <cell r="D152" t="str">
            <v>Rollo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</row>
        <row r="153">
          <cell r="A153">
            <v>141</v>
          </cell>
          <cell r="B153">
            <v>0</v>
          </cell>
          <cell r="C153" t="str">
            <v>- Rollo con longitud mínima de 250 metros
- Doble hoja blanca
- Sin fragancia</v>
          </cell>
          <cell r="D153" t="str">
            <v>Rollo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</row>
        <row r="154">
          <cell r="A154">
            <v>142</v>
          </cell>
          <cell r="B154">
            <v>0</v>
          </cell>
          <cell r="C154" t="str">
            <v>- Rollo con longitud mínima de 400 metros
- Hoja sencilla de color natural
- Sin fragancia</v>
          </cell>
          <cell r="D154" t="str">
            <v>Rollo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</row>
        <row r="155">
          <cell r="A155">
            <v>143</v>
          </cell>
          <cell r="B155" t="str">
            <v>Papel higiénico</v>
          </cell>
          <cell r="C155" t="str">
            <v>- Rollo con longitud mínima de 400 metros
- Hoja sencilla de color blanco
- Sin fragancia</v>
          </cell>
          <cell r="D155" t="str">
            <v>Rollo</v>
          </cell>
          <cell r="E155">
            <v>81.81</v>
          </cell>
          <cell r="F155">
            <v>6264.3</v>
          </cell>
          <cell r="G155">
            <v>512482.38300000003</v>
          </cell>
          <cell r="H155">
            <v>0</v>
          </cell>
          <cell r="I155">
            <v>81.81</v>
          </cell>
          <cell r="J155">
            <v>0</v>
          </cell>
        </row>
        <row r="156">
          <cell r="A156">
            <v>144</v>
          </cell>
          <cell r="B156">
            <v>0</v>
          </cell>
          <cell r="C156" t="str">
            <v>-Tipo multihoja
- Doble hoja color blanco</v>
          </cell>
          <cell r="D156" t="str">
            <v>Paquete de mínimo 250 unidades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</row>
        <row r="157">
          <cell r="A157">
            <v>145</v>
          </cell>
          <cell r="B157" t="str">
            <v>Toallas para manos</v>
          </cell>
          <cell r="C157" t="str">
            <v>- Rollo con longitud mínima de 150 metros
- Doble hoja con un tamaño mínimo 15 cm de ancho
- Disponibles en color blanco y natural</v>
          </cell>
          <cell r="D157" t="str">
            <v>Rollo</v>
          </cell>
          <cell r="E157">
            <v>64.53</v>
          </cell>
          <cell r="F157">
            <v>9413.25</v>
          </cell>
          <cell r="G157">
            <v>607437.02249999996</v>
          </cell>
          <cell r="H157">
            <v>0</v>
          </cell>
          <cell r="I157">
            <v>63.63</v>
          </cell>
          <cell r="J157">
            <v>0.9</v>
          </cell>
        </row>
        <row r="158">
          <cell r="A158">
            <v>146</v>
          </cell>
          <cell r="B158">
            <v>0</v>
          </cell>
          <cell r="C158" t="str">
            <v>- Rollo con longitud mínima de 250 metros
- Hoja sencilla  con un tamaño mínimo de15 cm de ancho
- Disponibles en color blanco y natural</v>
          </cell>
          <cell r="D158" t="str">
            <v>Rollo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A159">
            <v>147</v>
          </cell>
          <cell r="B159">
            <v>0</v>
          </cell>
          <cell r="C159" t="str">
            <v>- Toallas interdobladas, paquete con mínimo 150 unidades
- Doble hoja con un tamaño mínimo de 20 cm de largo por 15 cm de ancho</v>
          </cell>
          <cell r="D159" t="str">
            <v>Unidad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</row>
        <row r="160">
          <cell r="A160">
            <v>148</v>
          </cell>
          <cell r="B160" t="str">
            <v xml:space="preserve">Pañuelos </v>
          </cell>
          <cell r="C160" t="str">
            <v>- Doble hoja
- Color blanco</v>
          </cell>
          <cell r="D160" t="str">
            <v xml:space="preserve">Caja de mínimo 70 unidades 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</row>
        <row r="161">
          <cell r="A161">
            <v>149</v>
          </cell>
          <cell r="B161" t="str">
            <v>Vasos</v>
          </cell>
          <cell r="C161" t="str">
            <v>- Elaborado en plástico
- Color blanco
- Capacidad mínima de 9 oz</v>
          </cell>
          <cell r="D161" t="str">
            <v>Unidad</v>
          </cell>
          <cell r="E161">
            <v>90.9</v>
          </cell>
          <cell r="F161">
            <v>26.25</v>
          </cell>
          <cell r="G161">
            <v>2386.125</v>
          </cell>
          <cell r="H161">
            <v>0</v>
          </cell>
          <cell r="I161">
            <v>90.9</v>
          </cell>
          <cell r="J161">
            <v>0</v>
          </cell>
        </row>
        <row r="162">
          <cell r="A162">
            <v>150</v>
          </cell>
          <cell r="B162">
            <v>0</v>
          </cell>
          <cell r="C162" t="str">
            <v>- Elaborado en cartón 100% biodegradable
- Capacidad mínima de 4 oz</v>
          </cell>
          <cell r="D162" t="str">
            <v>Unidad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</row>
        <row r="163">
          <cell r="A163">
            <v>151</v>
          </cell>
          <cell r="B163">
            <v>0</v>
          </cell>
          <cell r="C163" t="str">
            <v>- Elaborado en cartón 100% biodegradable
- Capacidad mínima de 7 oz</v>
          </cell>
          <cell r="D163" t="str">
            <v>Unidad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</row>
        <row r="164">
          <cell r="A164">
            <v>152</v>
          </cell>
          <cell r="B164">
            <v>0</v>
          </cell>
          <cell r="C164" t="str">
            <v>- Elaborado en cartón 100% biodegradable
- Capacidad mínima de 9 oz</v>
          </cell>
          <cell r="D164" t="str">
            <v>Unidad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</row>
        <row r="165">
          <cell r="A165">
            <v>153</v>
          </cell>
          <cell r="B165" t="str">
            <v>Mezcladores</v>
          </cell>
          <cell r="C165" t="str">
            <v>- Elaborados en plástico
- Calibre mínimo de 2
- Longitud mínima de 11 cm
- Color rojo o café</v>
          </cell>
          <cell r="D165" t="str">
            <v>Paquete de mínimo 1000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</row>
        <row r="166">
          <cell r="A166">
            <v>154</v>
          </cell>
          <cell r="B166" t="str">
            <v xml:space="preserve">Cuchara </v>
          </cell>
          <cell r="C166" t="str">
            <v>- Elaboradas en plástico
- Color blanco
- Longitud total mínima de 16 cm</v>
          </cell>
          <cell r="D166" t="str">
            <v>Unidad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</row>
        <row r="167">
          <cell r="A167">
            <v>155</v>
          </cell>
          <cell r="B167" t="str">
            <v>Tenedor</v>
          </cell>
          <cell r="C167" t="str">
            <v>- Elaboradas en plástico
- Color blanco
- Longitud total mínima de 16 cm</v>
          </cell>
          <cell r="D167" t="str">
            <v>Unidad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A168">
            <v>156</v>
          </cell>
          <cell r="B168">
            <v>0</v>
          </cell>
          <cell r="C168" t="str">
            <v>- Elaboradas en plástico
- Color blanco
- Longitud total mínima de 12 cm</v>
          </cell>
          <cell r="D168" t="str">
            <v>Unidad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</row>
        <row r="169">
          <cell r="A169">
            <v>157</v>
          </cell>
          <cell r="B169" t="str">
            <v xml:space="preserve">Cuchillo </v>
          </cell>
          <cell r="C169" t="str">
            <v>- Elaborados en plástico
- Color blanco
- Longitud total mínima de 16 cm</v>
          </cell>
          <cell r="D169" t="str">
            <v>Unidad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</row>
        <row r="170">
          <cell r="A170">
            <v>158</v>
          </cell>
          <cell r="B170" t="str">
            <v xml:space="preserve">Cuchara pequeña </v>
          </cell>
          <cell r="C170" t="str">
            <v>- Elaboradas en plástico
- Color blanco
- Longitud total mínima de 12 cm</v>
          </cell>
          <cell r="D170" t="str">
            <v>Unidad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>
            <v>159</v>
          </cell>
          <cell r="B171" t="str">
            <v>Platos</v>
          </cell>
          <cell r="C171" t="str">
            <v>- Elaborados en plástico
- Llanos
- Color blanco
- Diámetro mínimo de 22 cm</v>
          </cell>
          <cell r="D171" t="str">
            <v>Unidad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</row>
        <row r="172">
          <cell r="A172">
            <v>160</v>
          </cell>
          <cell r="B172">
            <v>0</v>
          </cell>
          <cell r="C172" t="str">
            <v>- Elaborados en plástico
- Llanos
- Color blanco
- Diámetro mínimo de 15 cm</v>
          </cell>
          <cell r="D172" t="str">
            <v>Unidad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>
            <v>161</v>
          </cell>
          <cell r="B173">
            <v>0</v>
          </cell>
          <cell r="C173" t="str">
            <v>- Elaborados en plástico
- Hondos
- Color blanco
- Diámetro mínimo de 25 cm</v>
          </cell>
          <cell r="D173" t="str">
            <v>Unidad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A174">
            <v>162</v>
          </cell>
          <cell r="B174" t="str">
            <v>Servilleta</v>
          </cell>
          <cell r="C174" t="str">
            <v>- Tipo cafetería
- Color blanco
- Dimensiones mínimas de 27 cm de largo y 17 cm de ancho</v>
          </cell>
          <cell r="D174" t="str">
            <v>Paquete de mínimo 100 unidades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</row>
        <row r="175">
          <cell r="A175">
            <v>163</v>
          </cell>
          <cell r="B175" t="str">
            <v>Filtro para greca</v>
          </cell>
          <cell r="C175" t="str">
            <v>- Elaborada en tela
- Para greca
- Capacidad de media libra</v>
          </cell>
          <cell r="D175" t="str">
            <v>Unidad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</row>
        <row r="176">
          <cell r="A176">
            <v>164</v>
          </cell>
          <cell r="B176">
            <v>0</v>
          </cell>
          <cell r="C176" t="str">
            <v>- Elaborada en tela
- Para greca
- Capacidad de una 1 libra</v>
          </cell>
          <cell r="D176" t="str">
            <v>Unidad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</row>
        <row r="177">
          <cell r="A177">
            <v>165</v>
          </cell>
          <cell r="B177">
            <v>0</v>
          </cell>
          <cell r="C177" t="str">
            <v>- Elaborada en tela
- Para greca
- Capacidad de dos 2 libras</v>
          </cell>
          <cell r="D177" t="str">
            <v>Unidad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</row>
        <row r="178">
          <cell r="A178">
            <v>166</v>
          </cell>
          <cell r="B178" t="str">
            <v>Papel Aluminio</v>
          </cell>
          <cell r="C178" t="str">
            <v>- Longitud mínima del rollo de 15 metros
- Ancho mínimo del rollo de 27 cm
- Caja con sierra</v>
          </cell>
          <cell r="D178" t="str">
            <v>Caja de carton con un 1 rollo de mínimo 15 metros de largo y 27 cm de ancho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A179">
            <v>167</v>
          </cell>
          <cell r="B179">
            <v>0</v>
          </cell>
          <cell r="C179" t="str">
            <v>- Longitud mínima del rollo de 60 metros
- Ancho mínimo del rollo de 27 cm
- Caja con sierra</v>
          </cell>
          <cell r="D179" t="str">
            <v>Caja de carton con un 1 rollo de mínimo 60 metros de largo y 27 cm de ancho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>
            <v>168</v>
          </cell>
          <cell r="B180" t="str">
            <v>Película transparente para alimentos</v>
          </cell>
          <cell r="C180" t="str">
            <v>- Longitud mínima del rollo de 30 metros
- Ancho mínimo del rollo de 27 cm
- Caja con sierra</v>
          </cell>
          <cell r="D180" t="str">
            <v>Caja de carton con un 1 rollo de mínimo 30 metros de largo y 27 cm de ancho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A181">
            <v>169</v>
          </cell>
          <cell r="B181" t="str">
            <v xml:space="preserve">Termo para café </v>
          </cell>
          <cell r="C181" t="str">
            <v>- Elaborado en plástico
- Capacidad mínima de 1 litro</v>
          </cell>
          <cell r="D181" t="str">
            <v>Unidad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>
            <v>170</v>
          </cell>
          <cell r="B182" t="str">
            <v xml:space="preserve">Termo para café </v>
          </cell>
          <cell r="C182" t="str">
            <v>- Elaborada en acero inoxidable
- Con válvula dispensadora
- Capacidad mínima de 2 litros</v>
          </cell>
          <cell r="D182" t="str">
            <v>Unidad</v>
          </cell>
          <cell r="E182">
            <v>4</v>
          </cell>
          <cell r="F182">
            <v>21000</v>
          </cell>
          <cell r="G182">
            <v>84000</v>
          </cell>
          <cell r="H182">
            <v>0</v>
          </cell>
          <cell r="I182">
            <v>3</v>
          </cell>
          <cell r="J182">
            <v>1</v>
          </cell>
        </row>
        <row r="183">
          <cell r="A183">
            <v>171</v>
          </cell>
          <cell r="B183" t="str">
            <v>Jarra</v>
          </cell>
          <cell r="C183" t="str">
            <v>- Elaborada en plástico
- Capacidad mínima de 2 litros
- Con tapa</v>
          </cell>
          <cell r="D183" t="str">
            <v>Unidad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>
            <v>172</v>
          </cell>
          <cell r="B184" t="str">
            <v xml:space="preserve">Café </v>
          </cell>
          <cell r="C184" t="str">
            <v xml:space="preserve">- 100% café tostado y molido
- Tipo medio
- Empacada en bolsa de polipropileno aluminizada resistente a la humedad y al oxígeno
- Debe cumplir con Resolución 288 de 2008 sobre rotulado y etiquetado nutricional y las normas que la modifiquen
- Debe cumplir con la NTC 3534 </v>
          </cell>
          <cell r="D184" t="str">
            <v xml:space="preserve">Libra 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>
            <v>173</v>
          </cell>
          <cell r="B185" t="str">
            <v xml:space="preserve">Café </v>
          </cell>
          <cell r="C185" t="str">
            <v>- 100% café tostado y molido
- Tipo medio
- Tipo gourmet
- Empacada en bolsa de polipropileno aluminizada resistente a la humedad y al oxigeno
-  Debe cumplir con Resolución 288 de 2008 sobre rotulado y etiquetado nutricional y las normas que la modifiquen
- Debe cumplir con la NTC 3534</v>
          </cell>
          <cell r="D185" t="str">
            <v xml:space="preserve">Libra </v>
          </cell>
          <cell r="E185">
            <v>114.99</v>
          </cell>
          <cell r="F185">
            <v>7339.5</v>
          </cell>
          <cell r="G185">
            <v>843969.10499999998</v>
          </cell>
          <cell r="H185">
            <v>0</v>
          </cell>
          <cell r="I185">
            <v>112.27</v>
          </cell>
          <cell r="J185">
            <v>2.72</v>
          </cell>
        </row>
        <row r="186">
          <cell r="A186">
            <v>174</v>
          </cell>
          <cell r="B186">
            <v>0</v>
          </cell>
          <cell r="C186" t="str">
            <v>- 100% café tostado y molido
- Tipo medio
- Descafeinado
- Empacada en bolsa de polipropileno aluminizada resistente a la humedad y al oxigeno
-  Debe cumplir con Resolución 288 de 2008 sobre rotulado y etiquetado nutricional y las normas que la modifiquen
- Debe cumplir con la NTC 3634</v>
          </cell>
          <cell r="D186" t="str">
            <v xml:space="preserve">Libra 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</row>
        <row r="187">
          <cell r="A187">
            <v>175</v>
          </cell>
          <cell r="B187">
            <v>0</v>
          </cell>
          <cell r="C187" t="str">
            <v>- Instantáneo, para máquinas automáticas</v>
          </cell>
          <cell r="D187" t="str">
            <v>Bolsa de mínimo 500 gr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</row>
        <row r="188">
          <cell r="A188">
            <v>176</v>
          </cell>
          <cell r="B188" t="str">
            <v>Crema para café</v>
          </cell>
          <cell r="C188" t="str">
            <v>- No láctea
- Debe cumplir con Resolución 288 de 2008 sobre rotulado y etiquetado nutricional y las normas que la modifiquen</v>
          </cell>
          <cell r="D188" t="str">
            <v>Frasco de mínimo 450 gr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>
            <v>177</v>
          </cell>
          <cell r="B189" t="str">
            <v>Crema para café</v>
          </cell>
          <cell r="C189" t="str">
            <v>- No láctea
- Debe cumplir con Resolución 288 de 2008 sobre rotulado y etiquetado nutricional y las normas que la modifiquen</v>
          </cell>
          <cell r="D189" t="str">
            <v>Bolsas de mínimo 100 sobres de mínimo 4 gr</v>
          </cell>
          <cell r="E189">
            <v>23.08</v>
          </cell>
          <cell r="F189">
            <v>8069.25</v>
          </cell>
          <cell r="G189">
            <v>186238.28999999998</v>
          </cell>
          <cell r="H189">
            <v>0</v>
          </cell>
          <cell r="I189">
            <v>22.72</v>
          </cell>
          <cell r="J189">
            <v>0.36</v>
          </cell>
        </row>
        <row r="190">
          <cell r="A190">
            <v>178</v>
          </cell>
          <cell r="B190" t="str">
            <v xml:space="preserve">Azúcar </v>
          </cell>
          <cell r="C190" t="str">
            <v>- Blanca
- Empaque elaborado en materiales atóxicos
- Debe cumplir con Resolución 288 de 2008 sobre rotulado y etiquetado nutricional y las normas que la modifiquen
- Debe cumplir con la NTC 778</v>
          </cell>
          <cell r="D190" t="str">
            <v>Bolsa de mínimo 200 sobres de 5 gr</v>
          </cell>
          <cell r="E190">
            <v>22.36</v>
          </cell>
          <cell r="F190">
            <v>2449.65</v>
          </cell>
          <cell r="G190">
            <v>54774.173999999999</v>
          </cell>
          <cell r="H190">
            <v>0</v>
          </cell>
          <cell r="I190">
            <v>22.09</v>
          </cell>
          <cell r="J190">
            <v>0.27</v>
          </cell>
        </row>
        <row r="191">
          <cell r="A191">
            <v>179</v>
          </cell>
          <cell r="B191">
            <v>0</v>
          </cell>
          <cell r="C191" t="str">
            <v>- Blanca
- Empaque elaborado en materiales atóxicos
- Debe cumplir con Resolución 288 de 2008 sobre rotulado y etiquetado nutricional y las normas que la modifiquen
- Debe cumplir con la NTC 778</v>
          </cell>
          <cell r="D191" t="str">
            <v xml:space="preserve">Libra 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</row>
        <row r="192">
          <cell r="A192">
            <v>180</v>
          </cell>
          <cell r="B192">
            <v>0</v>
          </cell>
          <cell r="C192" t="str">
            <v>- Morena
- Empaque elaborado en materiales atóxicos
- Debe cumplir con Resolución 288 de 2008 sobre rotulado y etiquetado nutricional y las normas que la modifiquen
- Debe cumplir con la NTC 607</v>
          </cell>
          <cell r="D192" t="str">
            <v>Bolsa de mínimo 200 sobres de mínimo 5 gr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A193">
            <v>181</v>
          </cell>
          <cell r="B193" t="str">
            <v xml:space="preserve">Azúcar </v>
          </cell>
          <cell r="C193" t="str">
            <v>- Morena
- Empaque elaborado en materiales atóxicos
- Debe cumplir con Resolución 288 de 2008 sobre rotulado y etiquetado nutricional y las normas que la modifiquen
- Debe cumplir con la NTC 607</v>
          </cell>
          <cell r="D193" t="str">
            <v xml:space="preserve">Libra </v>
          </cell>
          <cell r="E193">
            <v>113.63000000000001</v>
          </cell>
          <cell r="F193">
            <v>945</v>
          </cell>
          <cell r="G193">
            <v>107380.35</v>
          </cell>
          <cell r="H193">
            <v>0</v>
          </cell>
          <cell r="I193">
            <v>109.09</v>
          </cell>
          <cell r="J193">
            <v>4.54</v>
          </cell>
        </row>
        <row r="194">
          <cell r="A194">
            <v>182</v>
          </cell>
          <cell r="B194" t="str">
            <v xml:space="preserve">Endulzante </v>
          </cell>
          <cell r="C194" t="str">
            <v>- Sin calorías
- Empaque elaborado en materiales atóxicos
- Debe cumplir con Resolución 288 de 2008 sobre rotulado y etiquetado nutricional y las normas que la modifiquen</v>
          </cell>
          <cell r="D194" t="str">
            <v>Caja de mínimo 100 sobres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</row>
        <row r="195">
          <cell r="A195">
            <v>183</v>
          </cell>
          <cell r="B195" t="str">
            <v>Sal</v>
          </cell>
          <cell r="C195" t="str">
            <v>- Refinada, con un 99,9% de pureza
- Con adiciones de yodo y flúor
- Debe cumplir con Resolución 288 de 2008 sobre rotulado y etiquetado nutricional y las normas que la modifiquen</v>
          </cell>
          <cell r="D195" t="str">
            <v xml:space="preserve">Libra 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</row>
        <row r="196">
          <cell r="A196">
            <v>184</v>
          </cell>
          <cell r="B196">
            <v>0</v>
          </cell>
          <cell r="C196" t="str">
            <v>- Refinada, con un 99,9% de pureza
- Con adiciones de yodo y flúor
- Debe cumplir con Resolución 288 de 2008 sobre rotulado y etiquetado nutricional y las normas que la modifiquen</v>
          </cell>
          <cell r="D196" t="str">
            <v>Tarro de mínimo 500 gr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</row>
        <row r="197">
          <cell r="A197">
            <v>185</v>
          </cell>
          <cell r="B197">
            <v>0</v>
          </cell>
          <cell r="C197" t="str">
            <v>- Refinada, con un 99,9% de pureza
- Con adiciones de yodo y flúor
- Debe cumplir con Resolución 288 de 2008 sobre rotulado y etiquetado nutricional y las normas que la modifiquen</v>
          </cell>
          <cell r="D197" t="str">
            <v>Salero de mínimo 130 gr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</row>
        <row r="198">
          <cell r="A198">
            <v>186</v>
          </cell>
          <cell r="B198" t="str">
            <v xml:space="preserve">Aromática </v>
          </cell>
          <cell r="C198" t="str">
            <v>- Para infusión
- Cajas disponbiles en múltiples sabores
- 100% naturales</v>
          </cell>
          <cell r="D198" t="str">
            <v>Cajas de mínimo 20 en sobres.</v>
          </cell>
          <cell r="E198">
            <v>21.63</v>
          </cell>
          <cell r="F198">
            <v>509.25</v>
          </cell>
          <cell r="G198">
            <v>11015.077499999999</v>
          </cell>
          <cell r="H198">
            <v>0</v>
          </cell>
          <cell r="I198">
            <v>21.27</v>
          </cell>
          <cell r="J198">
            <v>0.36</v>
          </cell>
        </row>
        <row r="199">
          <cell r="A199">
            <v>187</v>
          </cell>
          <cell r="B199" t="str">
            <v>Bebida de frutas</v>
          </cell>
          <cell r="C199" t="str">
            <v>- En jarabe 
- Cajas disponbiles en múltiples sabores</v>
          </cell>
          <cell r="D199" t="str">
            <v>Caja de mínimo 20 sobres</v>
          </cell>
          <cell r="E199">
            <v>16.72</v>
          </cell>
          <cell r="F199">
            <v>6426</v>
          </cell>
          <cell r="G199">
            <v>107442.71999999999</v>
          </cell>
          <cell r="H199">
            <v>0</v>
          </cell>
          <cell r="I199">
            <v>16.72</v>
          </cell>
          <cell r="J199">
            <v>0</v>
          </cell>
        </row>
        <row r="200">
          <cell r="A200">
            <v>188</v>
          </cell>
          <cell r="B200" t="str">
            <v>Bebida de panela</v>
          </cell>
          <cell r="C200" t="str">
            <v>- Bebida instantánea granulada
- Cajas disponbiles en múltiples sabores</v>
          </cell>
          <cell r="D200" t="str">
            <v xml:space="preserve">Caja de mínimo 25 sobres 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</row>
        <row r="201">
          <cell r="A201">
            <v>189</v>
          </cell>
          <cell r="B201" t="str">
            <v xml:space="preserve">Té </v>
          </cell>
          <cell r="C201" t="str">
            <v>- Para infusión
- Cajas disponbiles en múltiples sabores
- 100% naturales</v>
          </cell>
          <cell r="D201" t="str">
            <v>Caja x 20 mínimo sobres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</row>
        <row r="202">
          <cell r="A202">
            <v>190</v>
          </cell>
          <cell r="B202" t="str">
            <v>Fruta natural para aromática</v>
          </cell>
          <cell r="C202" t="str">
            <v>- Para infusión
'- 100% naturales
- Incluye fresa, mora, lulo, piña y maracuyá</v>
          </cell>
          <cell r="D202" t="str">
            <v xml:space="preserve">Libra 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</row>
        <row r="203">
          <cell r="A203">
            <v>191</v>
          </cell>
          <cell r="B203" t="str">
            <v>Hierbas naturales para aromática</v>
          </cell>
          <cell r="C203" t="str">
            <v>- Para infusión
'- 100% naturales
'- Incluye hierbabuena, manzanilla, limonaria, albahaca y toronjil</v>
          </cell>
          <cell r="D203" t="str">
            <v xml:space="preserve">Libra 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</row>
        <row r="204">
          <cell r="A204">
            <v>192</v>
          </cell>
          <cell r="B204" t="str">
            <v>Agua potable</v>
          </cell>
          <cell r="C204" t="str">
            <v>- Agua potable potable purificada</v>
          </cell>
          <cell r="D204" t="str">
            <v xml:space="preserve">Botella plástica de mínimo 500 ml 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</row>
        <row r="205">
          <cell r="A205">
            <v>193</v>
          </cell>
          <cell r="B205">
            <v>0</v>
          </cell>
          <cell r="C205" t="str">
            <v>- Agua potable potable purificada
-  Con gas</v>
          </cell>
          <cell r="D205" t="str">
            <v xml:space="preserve">Botella plástica de mínimo 500 ml 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</row>
        <row r="206">
          <cell r="A206">
            <v>194</v>
          </cell>
          <cell r="B206" t="str">
            <v>Agua potable</v>
          </cell>
          <cell r="C206" t="str">
            <v>- Agua potable potable purificada</v>
          </cell>
          <cell r="D206" t="str">
            <v xml:space="preserve">Botellón de mínimo 20 litros </v>
          </cell>
          <cell r="E206">
            <v>44.519999999999996</v>
          </cell>
          <cell r="F206">
            <v>5250</v>
          </cell>
          <cell r="G206">
            <v>233729.99999999997</v>
          </cell>
          <cell r="H206">
            <v>0</v>
          </cell>
          <cell r="I206">
            <v>41.8</v>
          </cell>
          <cell r="J206">
            <v>2.72</v>
          </cell>
        </row>
        <row r="207">
          <cell r="A207">
            <v>195</v>
          </cell>
          <cell r="B207" t="str">
            <v xml:space="preserve">Válvula dispensadora para botellón de agua </v>
          </cell>
          <cell r="C207" t="str">
            <v>- Manual
- En material plástico 
-Con boquilla ajustable a los diferentes tipos de botellones</v>
          </cell>
          <cell r="D207" t="str">
            <v>Unidad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</row>
        <row r="209">
          <cell r="A209" t="str">
            <v>Precio total insumos por mes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3662506.1220000004</v>
          </cell>
          <cell r="H209">
            <v>0</v>
          </cell>
          <cell r="I209">
            <v>0</v>
          </cell>
          <cell r="J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</row>
        <row r="211">
          <cell r="A211" t="str">
            <v>B. Elementos, equipos y maquinaria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</row>
        <row r="213">
          <cell r="A213" t="str">
            <v>No.</v>
          </cell>
          <cell r="B213" t="str">
            <v>Bien</v>
          </cell>
          <cell r="C213" t="str">
            <v xml:space="preserve">Especificación </v>
          </cell>
          <cell r="D213" t="str">
            <v xml:space="preserve">Presentación </v>
          </cell>
          <cell r="E213" t="str">
            <v>Cantidad Mensual</v>
          </cell>
          <cell r="F213" t="str">
            <v>Precio unitario</v>
          </cell>
          <cell r="G213" t="str">
            <v>Total</v>
          </cell>
          <cell r="H213">
            <v>0</v>
          </cell>
          <cell r="I213" t="str">
            <v>Sede 1</v>
          </cell>
          <cell r="J213" t="str">
            <v>Sede 2</v>
          </cell>
        </row>
        <row r="214">
          <cell r="A214">
            <v>196</v>
          </cell>
          <cell r="B214" t="str">
            <v>Plumero o limpia polvo</v>
          </cell>
          <cell r="C214" t="str">
            <v>- Fibras sintéticas
- Mango de plástico
- Largo total mínimo de 65 cm
- Electrostático</v>
          </cell>
          <cell r="D214" t="str">
            <v>Unidad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</row>
        <row r="215">
          <cell r="A215">
            <v>197</v>
          </cell>
          <cell r="B215" t="str">
            <v>Cepillo para paredes y techos</v>
          </cell>
          <cell r="C215" t="str">
            <v>- Cuerpo elaborado en plástico
- Cerdas duras en fibra plástica
- Largo mínimo de 120 cm</v>
          </cell>
          <cell r="D215" t="str">
            <v>Unidad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</row>
        <row r="216">
          <cell r="A216">
            <v>198</v>
          </cell>
          <cell r="B216" t="str">
            <v>Brillador</v>
          </cell>
          <cell r="C216" t="str">
            <v>- Mopa elaborada en algodón
- Área de barrido mínima de 100 cm de largo por 16cm de ancho
- Armazón y mango metálico</v>
          </cell>
          <cell r="D216" t="str">
            <v xml:space="preserve">Unidad </v>
          </cell>
          <cell r="E216">
            <v>2</v>
          </cell>
          <cell r="F216">
            <v>2375</v>
          </cell>
          <cell r="G216">
            <v>4750</v>
          </cell>
          <cell r="H216">
            <v>0</v>
          </cell>
          <cell r="I216">
            <v>2</v>
          </cell>
          <cell r="J216">
            <v>0</v>
          </cell>
        </row>
        <row r="217">
          <cell r="A217">
            <v>199</v>
          </cell>
          <cell r="B217">
            <v>0</v>
          </cell>
          <cell r="C217" t="str">
            <v>- Mopa elaborada en algodón
- Área de barrido mínima de 60cm de largo por 16cm de ancho
- Armazón y mango metálico</v>
          </cell>
          <cell r="D217" t="str">
            <v xml:space="preserve">Unidad 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</row>
        <row r="218">
          <cell r="A218">
            <v>200</v>
          </cell>
          <cell r="B218" t="str">
            <v>Organizador  porta escobas</v>
          </cell>
          <cell r="C218" t="str">
            <v>- Con capacidad para organizar 6 escobas de manera simultánea</v>
          </cell>
          <cell r="D218" t="str">
            <v>Unidad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</row>
        <row r="219">
          <cell r="A219">
            <v>201</v>
          </cell>
          <cell r="B219" t="str">
            <v xml:space="preserve">Recogedor de basura </v>
          </cell>
          <cell r="C219" t="str">
            <v>- Elaborado en plástico
- Con banda de goma y dientas barrescobas
- Mango con longitud mínima de 70 cm</v>
          </cell>
          <cell r="D219" t="str">
            <v>Unidad</v>
          </cell>
          <cell r="E219">
            <v>13</v>
          </cell>
          <cell r="F219">
            <v>425</v>
          </cell>
          <cell r="G219">
            <v>5525</v>
          </cell>
          <cell r="H219">
            <v>0</v>
          </cell>
          <cell r="I219">
            <v>12</v>
          </cell>
          <cell r="J219">
            <v>1</v>
          </cell>
        </row>
        <row r="220">
          <cell r="A220">
            <v>202</v>
          </cell>
          <cell r="B220">
            <v>0</v>
          </cell>
          <cell r="C220" t="str">
            <v>- Elaborado en plástico
- Plegable, con tapa que abre y cierra automáticamente
- Mango con longitud mínima de 70 cm</v>
          </cell>
          <cell r="D220" t="str">
            <v>Unidad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</row>
        <row r="221">
          <cell r="A221">
            <v>203</v>
          </cell>
          <cell r="B221" t="str">
            <v>Destapador para sanitario (chupa)</v>
          </cell>
          <cell r="C221" t="str">
            <v>- Tipo campana
- Chupa elaborada en caucho
- Diámetro mínimo de 12 cm
- Mango elaborado en plástico o madera
- Mango con longitud mínima de 33 cm</v>
          </cell>
          <cell r="D221" t="str">
            <v>Unidad</v>
          </cell>
          <cell r="E221">
            <v>7</v>
          </cell>
          <cell r="F221">
            <v>450</v>
          </cell>
          <cell r="G221">
            <v>3150</v>
          </cell>
          <cell r="H221">
            <v>0</v>
          </cell>
          <cell r="I221">
            <v>6</v>
          </cell>
          <cell r="J221">
            <v>1</v>
          </cell>
        </row>
        <row r="222">
          <cell r="A222">
            <v>204</v>
          </cell>
          <cell r="B222" t="str">
            <v>Rastrillo</v>
          </cell>
          <cell r="C222" t="str">
            <v>- Barra dentada plástica con mínimo 18 dientes
- Mango plástico con longitud mínima de 120 cm</v>
          </cell>
          <cell r="D222" t="str">
            <v xml:space="preserve">Unidad </v>
          </cell>
          <cell r="E222">
            <v>1</v>
          </cell>
          <cell r="F222">
            <v>813.25</v>
          </cell>
          <cell r="G222">
            <v>813.25</v>
          </cell>
          <cell r="H222">
            <v>0</v>
          </cell>
          <cell r="I222">
            <v>1</v>
          </cell>
          <cell r="J222">
            <v>0</v>
          </cell>
        </row>
        <row r="223">
          <cell r="A223">
            <v>205</v>
          </cell>
          <cell r="B223">
            <v>0</v>
          </cell>
          <cell r="C223" t="str">
            <v>- Barra dentada metálica con mínimo 18 dientes
- Mango metálico con longitud mínima de 120 cm</v>
          </cell>
          <cell r="D223" t="str">
            <v xml:space="preserve">Unidad </v>
          </cell>
          <cell r="E223">
            <v>0</v>
          </cell>
          <cell r="F223">
            <v>1875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</row>
        <row r="224">
          <cell r="A224">
            <v>206</v>
          </cell>
          <cell r="B224" t="str">
            <v xml:space="preserve">Espátula </v>
          </cell>
          <cell r="C224" t="str">
            <v>- Metálica con mango de plástico
- Con hoja de mínimo 2 pulgadas de largo</v>
          </cell>
          <cell r="D224" t="str">
            <v xml:space="preserve">Unidad </v>
          </cell>
          <cell r="E224">
            <v>3</v>
          </cell>
          <cell r="F224">
            <v>207</v>
          </cell>
          <cell r="G224">
            <v>621</v>
          </cell>
          <cell r="H224">
            <v>0</v>
          </cell>
          <cell r="I224">
            <v>3</v>
          </cell>
          <cell r="J224">
            <v>0</v>
          </cell>
        </row>
        <row r="225">
          <cell r="A225">
            <v>207</v>
          </cell>
          <cell r="B225" t="str">
            <v>Haraganes</v>
          </cell>
          <cell r="C225" t="str">
            <v>- Para limpiar vidrios
- Con banda de goma con longitud mínima de 25 cm.
- Mango con longitud mínima de 60 cm</v>
          </cell>
          <cell r="D225" t="str">
            <v xml:space="preserve">Unidad 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</row>
        <row r="226">
          <cell r="A226">
            <v>208</v>
          </cell>
          <cell r="B226">
            <v>0</v>
          </cell>
          <cell r="C226" t="str">
            <v>- Para limpiar vidrios 
- Con banda de goma con longitud mínima de 50 cm.
- Mango metálico extensible con longitud mínima de 60 cm y máxima de 160 cm</v>
          </cell>
          <cell r="D226" t="str">
            <v xml:space="preserve">Unidad 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</row>
        <row r="227">
          <cell r="A227">
            <v>209</v>
          </cell>
          <cell r="B227">
            <v>0</v>
          </cell>
          <cell r="C227" t="str">
            <v>- Para escurrir pisos 
- Con banda de goma con longitud mínima de 30 cm
- Mango metálico con longitud mínima de 120 cm</v>
          </cell>
          <cell r="D227" t="str">
            <v xml:space="preserve">Unidad 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</row>
        <row r="228">
          <cell r="A228">
            <v>210</v>
          </cell>
          <cell r="B228">
            <v>0</v>
          </cell>
          <cell r="C228" t="str">
            <v>- Para escurrir pisos 
-Con banda de goma con longitud mínima de 60 cm.
- Mango metálico con longitud mínima de 120 cm</v>
          </cell>
          <cell r="D228" t="str">
            <v xml:space="preserve">Unidad 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</row>
        <row r="229">
          <cell r="A229">
            <v>211</v>
          </cell>
          <cell r="B229" t="str">
            <v>Baldes</v>
          </cell>
          <cell r="C229" t="str">
            <v>- Elaborado en plástico
- Capacidad de mínima de 12 litros
- Con manija móvil 
- Con "pico" antiderrames 
- Disponibles en color amarillo, azul y rojo</v>
          </cell>
          <cell r="D229" t="str">
            <v xml:space="preserve">Unidad </v>
          </cell>
          <cell r="E229">
            <v>13</v>
          </cell>
          <cell r="F229">
            <v>323.25</v>
          </cell>
          <cell r="G229">
            <v>4202.25</v>
          </cell>
          <cell r="H229">
            <v>0</v>
          </cell>
          <cell r="I229">
            <v>12</v>
          </cell>
          <cell r="J229">
            <v>1</v>
          </cell>
        </row>
        <row r="230">
          <cell r="A230">
            <v>212</v>
          </cell>
          <cell r="B230" t="str">
            <v xml:space="preserve">Atomizadores </v>
          </cell>
          <cell r="C230" t="str">
            <v>- Elaborado en plástico
- Reutilizable
- Capacidad mínima de 500 cc</v>
          </cell>
          <cell r="D230" t="str">
            <v>Unidad</v>
          </cell>
          <cell r="E230">
            <v>13</v>
          </cell>
          <cell r="F230">
            <v>154.75</v>
          </cell>
          <cell r="G230">
            <v>2011.75</v>
          </cell>
          <cell r="H230">
            <v>0</v>
          </cell>
          <cell r="I230">
            <v>12</v>
          </cell>
          <cell r="J230">
            <v>1</v>
          </cell>
        </row>
        <row r="231">
          <cell r="A231">
            <v>213</v>
          </cell>
          <cell r="B231" t="str">
            <v>Vasos</v>
          </cell>
          <cell r="C231" t="str">
            <v>- Elaborado en vidrio
- Cilíndrico
- Capacidad mínima de 9 oz</v>
          </cell>
          <cell r="D231" t="str">
            <v>Unidad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</row>
        <row r="232">
          <cell r="A232">
            <v>214</v>
          </cell>
          <cell r="B232">
            <v>0</v>
          </cell>
          <cell r="C232" t="str">
            <v>- Elaborado en vidrio
- Cilíndrico
- Capacidad mínima de 12 oz</v>
          </cell>
          <cell r="D232" t="str">
            <v>Unidad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</row>
        <row r="233">
          <cell r="A233">
            <v>215</v>
          </cell>
          <cell r="B233" t="str">
            <v xml:space="preserve">Cuchara </v>
          </cell>
          <cell r="C233" t="str">
            <v>- Elaboradas en acero inoxidable
- Longitud total mínima de 17 cm</v>
          </cell>
          <cell r="D233" t="str">
            <v>Unidad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</row>
        <row r="234">
          <cell r="A234">
            <v>216</v>
          </cell>
          <cell r="B234" t="str">
            <v xml:space="preserve">Tenedor </v>
          </cell>
          <cell r="C234" t="str">
            <v>- Elaborados en acero inoxidable
- Longitud total mínima de 17 cm</v>
          </cell>
          <cell r="D234" t="str">
            <v>Unidad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</row>
        <row r="235">
          <cell r="A235">
            <v>217</v>
          </cell>
          <cell r="B235" t="str">
            <v>Cuchillo</v>
          </cell>
          <cell r="C235" t="str">
            <v>- Elaborados en acero inoxidable
- Longitud total mínima de 20 cm</v>
          </cell>
          <cell r="D235" t="str">
            <v>Unidad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</row>
        <row r="236">
          <cell r="A236">
            <v>218</v>
          </cell>
          <cell r="B236" t="str">
            <v>Cuchara pequeña</v>
          </cell>
          <cell r="C236" t="str">
            <v>- Elaborados en acero inoxidable
- Longitud total mínima de 12 cm</v>
          </cell>
          <cell r="D236" t="str">
            <v>Unidad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</row>
        <row r="237">
          <cell r="A237">
            <v>219</v>
          </cell>
          <cell r="B237" t="str">
            <v>Platos</v>
          </cell>
          <cell r="C237" t="str">
            <v>- Elaborados en porcelana blanca
- Llanos
- Color blanco
- Diámetro mínimo de 26 cm
- Apto para uso en horno microondas</v>
          </cell>
          <cell r="D237" t="str">
            <v>Unidad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</row>
        <row r="238">
          <cell r="A238">
            <v>220</v>
          </cell>
          <cell r="B238">
            <v>0</v>
          </cell>
          <cell r="C238" t="str">
            <v>- Elaborados en porcelana blanca
- Llanos
- Color blanco
- Diámetro mínimo de 22 cm
- Apto para uso en horno microondas</v>
          </cell>
          <cell r="D238" t="str">
            <v>Unidad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</row>
        <row r="239">
          <cell r="A239">
            <v>221</v>
          </cell>
          <cell r="B239">
            <v>0</v>
          </cell>
          <cell r="C239" t="str">
            <v>- Elaborados en porcelana blanca
- Llanos
- Color blanco
- Diámetro mínimo de 16 cm
- Apto para uso en horno microondas</v>
          </cell>
          <cell r="D239" t="str">
            <v>Unidad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</row>
        <row r="240">
          <cell r="A240">
            <v>222</v>
          </cell>
          <cell r="B240">
            <v>0</v>
          </cell>
          <cell r="C240" t="str">
            <v>- Elaborados en porcelana blanca
- Hondo
- Color blanco
- Diámetro mínimo de 17 cm
- Apto para uso en horno microondas</v>
          </cell>
          <cell r="D240" t="str">
            <v>Unidad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</row>
        <row r="241">
          <cell r="A241">
            <v>223</v>
          </cell>
          <cell r="B241">
            <v>0</v>
          </cell>
          <cell r="C241" t="str">
            <v>- Elaborados en porcelana blanca
- Hondo
- Color blanco
- Diámetro mínimo de 22 cm
- Apto para uso en horno microondas</v>
          </cell>
          <cell r="D241" t="str">
            <v>Unidad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</row>
        <row r="242">
          <cell r="A242">
            <v>224</v>
          </cell>
          <cell r="B242" t="str">
            <v>Juego de cubiertos</v>
          </cell>
          <cell r="C242" t="str">
            <v xml:space="preserve">- Elaborados en acero inoxidable
- Incluye cuchillo (longitud mínima de 20 cm), tenedor (longitud mínima de 17 cm), cuchara (longitud mínima de 17 cm), cuchara pequeña para postre (longitud mínima de 12 cm) y tenedor pequeño (longitud mínima de 12 cm). </v>
          </cell>
          <cell r="D242" t="str">
            <v>Juego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</row>
        <row r="243">
          <cell r="A243">
            <v>225</v>
          </cell>
          <cell r="B243" t="str">
            <v>Terno para café</v>
          </cell>
          <cell r="C243" t="str">
            <v xml:space="preserve">-Pocillo y plato de porcelana blanca para café. 
- Plato de mínimo 13 cm de diámetro y pocillo de mínimo 170 cc 
- No se debe rayar con el uso de los cubiertos y debe ser apta para uso en horno microondas. </v>
          </cell>
          <cell r="D243" t="str">
            <v>Juego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</row>
        <row r="244">
          <cell r="A244">
            <v>226</v>
          </cell>
          <cell r="B244" t="str">
            <v xml:space="preserve">Vajilla </v>
          </cell>
          <cell r="C244" t="str">
            <v xml:space="preserve">- Elaborada en porcelana
- Compuesta de 8 puestos y cuatro piezas por puesto:
- Plato para cena (diámetro mínimo de 26 cm)
- Plato hondo (diámetro mínimo de 20 cm)
- Plato auxiliar (diámetro mínimo de 17 cm)
- Taza (capacidad mínima es de 280 cc)
- Apta para uso en horno microondas. </v>
          </cell>
          <cell r="D244" t="str">
            <v>Juego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</row>
        <row r="245">
          <cell r="A245">
            <v>227</v>
          </cell>
          <cell r="B245">
            <v>0</v>
          </cell>
          <cell r="C245" t="str">
            <v xml:space="preserve">- Elaborada en porcelana
- Compuesta de 4 puestos y cuatro piezas por puesto:
- Plato para cena (diámetro mínimo de 26 cm)
- Plato hondo (diámetro mínimo de 20 cm)
- Plato auxiliar (diámetro mínimo de 17 cm)
- Taza (capacidad mínima es de 280 cc)
- Apta para uso en horno microondas. </v>
          </cell>
          <cell r="D245" t="str">
            <v>Juego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</row>
        <row r="246">
          <cell r="A246">
            <v>228</v>
          </cell>
          <cell r="B246" t="str">
            <v xml:space="preserve">Portavasos </v>
          </cell>
          <cell r="C246" t="str">
            <v>- Elaborado en acero inoxidable
- Diámetro mínimo de 12 cm</v>
          </cell>
          <cell r="D246" t="str">
            <v>Unidad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</row>
        <row r="247">
          <cell r="A247">
            <v>229</v>
          </cell>
          <cell r="B247" t="str">
            <v xml:space="preserve">Cuchillo de cocina </v>
          </cell>
          <cell r="C247" t="str">
            <v>- Hoja elaborada en acero inoxidable de mínimo 20 cm de largo y 2 cm de ancho.
- Mango liso elaborado en polipropileno negro</v>
          </cell>
          <cell r="D247" t="str">
            <v>Unidad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</row>
        <row r="248">
          <cell r="A248">
            <v>230</v>
          </cell>
          <cell r="B248" t="str">
            <v>Tijeras de cocina</v>
          </cell>
          <cell r="C248" t="str">
            <v>- Hojas elaborada en acero inoxidable de mínimo 20 cm de largo
- Mango de plástico liso</v>
          </cell>
          <cell r="D248" t="str">
            <v>Unidad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</row>
        <row r="249">
          <cell r="A249">
            <v>231</v>
          </cell>
          <cell r="B249" t="str">
            <v xml:space="preserve">Jarra </v>
          </cell>
          <cell r="C249" t="str">
            <v>- Elaborada en vidrio
- Capacidad mínima de 1,5 litros</v>
          </cell>
          <cell r="D249" t="str">
            <v>Unidad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</row>
        <row r="250">
          <cell r="A250">
            <v>232</v>
          </cell>
          <cell r="B250" t="str">
            <v>Servilleta</v>
          </cell>
          <cell r="C250" t="str">
            <v>- Elaborada en tela
- Color blanco
- Dimensiones mínimas de 40 cm de largo y 40 cm de ancho.</v>
          </cell>
          <cell r="D250" t="str">
            <v>Unidad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</row>
        <row r="251">
          <cell r="A251">
            <v>233</v>
          </cell>
          <cell r="B251" t="str">
            <v>Bandeja</v>
          </cell>
          <cell r="C251" t="str">
            <v>- Elaborada en acero inoxidable
- Diseño sencillo
- Dimensiones mínimas de 37 cm de largo por 28 cm de ancho</v>
          </cell>
          <cell r="D251" t="str">
            <v>Unidad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</row>
        <row r="252">
          <cell r="A252">
            <v>234</v>
          </cell>
          <cell r="B252">
            <v>0</v>
          </cell>
          <cell r="C252" t="str">
            <v>- Elaborada en acero inoxidable
- Diseño sencillo
- Dimensiones mínimas de 50 cm de largo por 36 cm de ancho</v>
          </cell>
          <cell r="D252" t="str">
            <v>Unidad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</row>
        <row r="253">
          <cell r="A253">
            <v>235</v>
          </cell>
          <cell r="B253">
            <v>0</v>
          </cell>
          <cell r="C253" t="str">
            <v>- Elaborada en plástico
- Superficie antideslizante
- Diseño sencillo
- Dimensiones mínimas de 37cm de largo por 28 cm de ancho
- Color blanco o beige</v>
          </cell>
          <cell r="D253" t="str">
            <v>Unidad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</row>
        <row r="254">
          <cell r="A254">
            <v>236</v>
          </cell>
          <cell r="B254">
            <v>0</v>
          </cell>
          <cell r="C254" t="str">
            <v>- Elaborada en plástico
- Superficie antideslizante
- Diseño sencillo
- Dimensiones mínimas de 50 cm de largo por 36 cm de ancho
- Color blanco o beige</v>
          </cell>
          <cell r="D254" t="str">
            <v>Unidad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</row>
        <row r="255">
          <cell r="A255">
            <v>237</v>
          </cell>
          <cell r="B255" t="str">
            <v xml:space="preserve">Olleta </v>
          </cell>
          <cell r="C255" t="str">
            <v>- Elaborada en aluminio
- Capacidad mínima de 2 litros</v>
          </cell>
          <cell r="D255" t="str">
            <v>Unidad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</row>
        <row r="256">
          <cell r="A256">
            <v>238</v>
          </cell>
          <cell r="B256" t="str">
            <v>Olla</v>
          </cell>
          <cell r="C256" t="str">
            <v>- Elaborada en aluminio
- Con tapa en aluminio 
- Capacidad mínima de 3 litros</v>
          </cell>
          <cell r="D256" t="str">
            <v>Unidad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</row>
        <row r="257">
          <cell r="A257">
            <v>239</v>
          </cell>
          <cell r="B257">
            <v>0</v>
          </cell>
          <cell r="C257" t="str">
            <v>- Elaborada en aluminio
- Con tapa en aluminio 
- Capacidad mínima de 5 litros</v>
          </cell>
          <cell r="D257" t="str">
            <v>Unidad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</row>
        <row r="258">
          <cell r="A258">
            <v>240</v>
          </cell>
          <cell r="B258">
            <v>0</v>
          </cell>
          <cell r="C258" t="str">
            <v>- Elaborada en aluminio
- Con tapa en aluminio 
- Capacidad mínima de 8 litros</v>
          </cell>
          <cell r="D258" t="str">
            <v>Unidad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</row>
        <row r="259">
          <cell r="A259">
            <v>241</v>
          </cell>
          <cell r="B259" t="str">
            <v xml:space="preserve">Escurridor para platos </v>
          </cell>
          <cell r="C259" t="str">
            <v>- Elaborado en plástico
- Con rejilla, portacubiertos y bandeja plástica de goteo
- Dimensiones mínimas de 45cm de largo y 35cm de ancho</v>
          </cell>
          <cell r="D259" t="str">
            <v>Unidad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</row>
        <row r="260">
          <cell r="A260">
            <v>242</v>
          </cell>
          <cell r="B260">
            <v>0</v>
          </cell>
          <cell r="C260" t="str">
            <v>- Rejilla elaborada en acero inoxidable
- Portacubiertos y bandeja de goteo plásticos
- Dimensiones mínimas de 45 cm de largo y 35cm de ancho</v>
          </cell>
          <cell r="D260" t="str">
            <v>Unidad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</row>
        <row r="261">
          <cell r="A261">
            <v>243</v>
          </cell>
          <cell r="B261" t="str">
            <v xml:space="preserve">Soporte para Botellón de agua </v>
          </cell>
          <cell r="C261" t="str">
            <v>- Metálico
- Plegable</v>
          </cell>
          <cell r="D261" t="str">
            <v>Unidad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</row>
        <row r="262">
          <cell r="A262">
            <v>244</v>
          </cell>
          <cell r="B262" t="str">
            <v>Carro exprimidor de trapero</v>
          </cell>
          <cell r="C262" t="str">
            <v>- Elaborado en plástico
- Capacidad mínima de 24 litros
- Con cuatro ruedas y manija de escurridor
- Cuerpo de color amarillo</v>
          </cell>
          <cell r="D262" t="str">
            <v xml:space="preserve">Unidad </v>
          </cell>
          <cell r="E262">
            <v>3</v>
          </cell>
          <cell r="F262">
            <v>2727.4722222222222</v>
          </cell>
          <cell r="G262">
            <v>8182.4166666666661</v>
          </cell>
          <cell r="H262">
            <v>0</v>
          </cell>
          <cell r="I262">
            <v>2</v>
          </cell>
          <cell r="J262">
            <v>1</v>
          </cell>
        </row>
        <row r="263">
          <cell r="A263">
            <v>245</v>
          </cell>
          <cell r="B263">
            <v>0</v>
          </cell>
          <cell r="C263" t="str">
            <v>- Elaborado en plástico
- Capacidad mínima de 24 litros
- Con cuatro ruedas y manija de escurridor
- Cuerpo de color azul</v>
          </cell>
          <cell r="D263" t="str">
            <v xml:space="preserve">Unidad 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</row>
        <row r="264">
          <cell r="A264">
            <v>246</v>
          </cell>
          <cell r="B264">
            <v>0</v>
          </cell>
          <cell r="C264" t="str">
            <v>- Elaborado en plástico
- Capacidad mínima de 24 litros
- Con cuatro ruedas y manija de escurridor
- Cuerpo de color rojo</v>
          </cell>
          <cell r="D264" t="str">
            <v xml:space="preserve">Unidad 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</row>
        <row r="265">
          <cell r="A265">
            <v>247</v>
          </cell>
          <cell r="B265">
            <v>0</v>
          </cell>
          <cell r="C265" t="str">
            <v>- Elaborado en plástico
- Capacidad mínima de 35 litros
- Con cuatro ruedas y manija de escurridor
- Cuerpo de color amarillo</v>
          </cell>
          <cell r="D265" t="str">
            <v xml:space="preserve">Unidad 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</row>
        <row r="266">
          <cell r="A266">
            <v>248</v>
          </cell>
          <cell r="B266">
            <v>0</v>
          </cell>
          <cell r="C266" t="str">
            <v>- Elaborado en plástico
- Capacidad mínima de 35 litros
- Con cuatro ruedas y manija de escurridor
- Cuerpo de color azul</v>
          </cell>
          <cell r="D266" t="str">
            <v xml:space="preserve">Unidad 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</row>
        <row r="267">
          <cell r="A267">
            <v>249</v>
          </cell>
          <cell r="B267">
            <v>0</v>
          </cell>
          <cell r="C267" t="str">
            <v>- Elaborado en plástico
- Capacidad mínima de 35 litros
- Con cuatro ruedas y manija de escurridor
- Cuerpo de color rojo</v>
          </cell>
          <cell r="D267" t="str">
            <v xml:space="preserve">Unidad 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</row>
        <row r="268">
          <cell r="A268">
            <v>250</v>
          </cell>
          <cell r="B268" t="str">
            <v xml:space="preserve">Carros para limpieza </v>
          </cell>
          <cell r="C268" t="str">
            <v>- Tamaño mínimo de 80 cm de largo por 27 cm de ancho por 65 cm de alto
- Mínimo dos bandejas de servicio
- Con cuatro ruedas. 
- Ruedas delanteras con ángulo de giro de 360 grados</v>
          </cell>
          <cell r="D268" t="str">
            <v xml:space="preserve">Unidad </v>
          </cell>
          <cell r="E268">
            <v>1</v>
          </cell>
          <cell r="F268">
            <v>5138.8888888888887</v>
          </cell>
          <cell r="G268">
            <v>5138.8888888888887</v>
          </cell>
          <cell r="H268">
            <v>0</v>
          </cell>
          <cell r="I268">
            <v>1</v>
          </cell>
          <cell r="J268">
            <v>0</v>
          </cell>
        </row>
        <row r="269">
          <cell r="A269">
            <v>251</v>
          </cell>
          <cell r="B269" t="str">
            <v xml:space="preserve">Carro de bebidas </v>
          </cell>
          <cell r="C269" t="str">
            <v>- Elaborado en acero inoxidable
- Mínimo dos estantes para distribución de bebidas
- Tamaño mínimo de 80 cm de largo por 50 cm de ancho por 90 cm de alto</v>
          </cell>
          <cell r="D269" t="str">
            <v>Unidad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</row>
        <row r="270">
          <cell r="A270">
            <v>252</v>
          </cell>
          <cell r="B270" t="str">
            <v>Escalera</v>
          </cell>
          <cell r="C270" t="str">
            <v>- Cuerpo plástico
- Altura mínima de mínimo dos pasos.</v>
          </cell>
          <cell r="D270" t="str">
            <v xml:space="preserve">Unidad 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</row>
        <row r="271">
          <cell r="A271">
            <v>253</v>
          </cell>
          <cell r="B271">
            <v>0</v>
          </cell>
          <cell r="C271" t="str">
            <v>- Cuerpo metálico
- Altura mínima de  mínimo dos pasos.</v>
          </cell>
          <cell r="D271" t="str">
            <v>Unidad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</row>
        <row r="272">
          <cell r="A272">
            <v>254</v>
          </cell>
          <cell r="B272">
            <v>0</v>
          </cell>
          <cell r="C272" t="str">
            <v>- Cuerpo metálico
- Altura mínima de mínimo cuatro pasos.</v>
          </cell>
          <cell r="D272" t="str">
            <v>Unidad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</row>
        <row r="273">
          <cell r="A273">
            <v>255</v>
          </cell>
          <cell r="B273">
            <v>0</v>
          </cell>
          <cell r="C273" t="str">
            <v>- Cuerpo metálico
- Altura mínima de mínimo seis pasos.</v>
          </cell>
          <cell r="D273" t="str">
            <v>Unidad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</row>
        <row r="274">
          <cell r="A274">
            <v>256</v>
          </cell>
          <cell r="B274" t="str">
            <v>Mangueras</v>
          </cell>
          <cell r="C274" t="str">
            <v>- Longitud mínima de 10 metros
- Elaborada en PVC
- Con terminales roscadas en ambos extremos</v>
          </cell>
          <cell r="D274" t="str">
            <v>Unidad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</row>
        <row r="275">
          <cell r="A275">
            <v>257</v>
          </cell>
          <cell r="B275">
            <v>0</v>
          </cell>
          <cell r="C275" t="str">
            <v>- Longitud mínima de 30 metros
- Elaborada en PVC
- Con terminales roscadas en ambos extremos</v>
          </cell>
          <cell r="D275" t="str">
            <v>Unidad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</row>
        <row r="276">
          <cell r="A276">
            <v>258</v>
          </cell>
          <cell r="B276">
            <v>0</v>
          </cell>
          <cell r="C276" t="str">
            <v>- Longitud mínima de 60 metros
- Elaborada en PVC
- Con terminales roscadas en ambos extremos</v>
          </cell>
          <cell r="D276" t="str">
            <v>Unidad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</row>
        <row r="277">
          <cell r="A277">
            <v>259</v>
          </cell>
          <cell r="B277" t="str">
            <v>Contenedor de basura</v>
          </cell>
          <cell r="C277" t="str">
            <v xml:space="preserve">- Elaborado en plástico
- Con tapa
- Capacidad mínima de 20 litros
- Color azul
- Impresión de la palabra "Plásticos" en la cara delantera del contenedor </v>
          </cell>
          <cell r="D277" t="str">
            <v xml:space="preserve">Unidad 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</row>
        <row r="278">
          <cell r="A278">
            <v>260</v>
          </cell>
          <cell r="B278">
            <v>0</v>
          </cell>
          <cell r="C278" t="str">
            <v xml:space="preserve">- Elaborado en plástico
- Con tapa
- Capacidad mínima de 20 litros
- Color gris
- Impresión de las palabras "Papel y cartón" en la cara delantera del contenedor </v>
          </cell>
          <cell r="D278" t="str">
            <v xml:space="preserve">Unidad 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</row>
        <row r="279">
          <cell r="A279">
            <v>261</v>
          </cell>
          <cell r="B279">
            <v>0</v>
          </cell>
          <cell r="C279" t="str">
            <v xml:space="preserve">- Elaborado en plástico
- Con tapa
- Capacidad mínima de 20 litros
- Color verde
- Impresión de las palabras  "No reciclables" u "Orgánicos" u "Ordinarios" en la cara delantera del contenedor </v>
          </cell>
          <cell r="D279" t="str">
            <v xml:space="preserve">Unidad 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</row>
        <row r="280">
          <cell r="A280">
            <v>262</v>
          </cell>
          <cell r="B280">
            <v>0</v>
          </cell>
          <cell r="C280" t="str">
            <v xml:space="preserve">- Elaborado en plástico
- Con tapa
- Capacidad mínima de 20 litros
- Color rojo
- Impresión de las palabras "Riesgo biológico" o "Residuos peligrosos" en la cara delantera del contenedor </v>
          </cell>
          <cell r="D280" t="str">
            <v xml:space="preserve">Unidad 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</row>
        <row r="281">
          <cell r="A281">
            <v>263</v>
          </cell>
          <cell r="B281">
            <v>0</v>
          </cell>
          <cell r="C281" t="str">
            <v xml:space="preserve">- Elaborado en plástico
- Con tapa
- Capacidad mínima de 50 litros
- Color azul
- Impresión de la palabra "Plásticos" en la cara delantera del contenedor </v>
          </cell>
          <cell r="D281" t="str">
            <v xml:space="preserve">Unidad 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</row>
        <row r="282">
          <cell r="A282">
            <v>264</v>
          </cell>
          <cell r="B282">
            <v>0</v>
          </cell>
          <cell r="C282" t="str">
            <v xml:space="preserve">- Elaborado en plástico
- Con tapa
- Capacidad mínima de 50 litros
- Color gris
- Impresión de las palabras "Papel y cartón" en la cara delantera del contenedor </v>
          </cell>
          <cell r="D282" t="str">
            <v xml:space="preserve">Unidad 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</row>
        <row r="283">
          <cell r="A283">
            <v>265</v>
          </cell>
          <cell r="B283">
            <v>0</v>
          </cell>
          <cell r="C283" t="str">
            <v xml:space="preserve">- Elaborado en plástico
- Con tapa
- Capacidad mínima de 50 litros
- Color verde
- Impresión de las palabras  "No reciclables" u "Orgánicos" u "Ordinarios" en la cara delantera del contenedor </v>
          </cell>
          <cell r="D283" t="str">
            <v xml:space="preserve">Unidad 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</row>
        <row r="284">
          <cell r="A284">
            <v>266</v>
          </cell>
          <cell r="B284">
            <v>0</v>
          </cell>
          <cell r="C284" t="str">
            <v xml:space="preserve">- Elaborado en plástico
- Con tapa
- Capacidad mínima de 50 litros
- Color rojo
- Impresión de las palabras "Riesgo biológico" o "Residuos peligrosos" en la cara delantera del contenedor </v>
          </cell>
          <cell r="D284" t="str">
            <v xml:space="preserve">Unidad 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</row>
        <row r="285">
          <cell r="A285">
            <v>267</v>
          </cell>
          <cell r="B285">
            <v>0</v>
          </cell>
          <cell r="C285" t="str">
            <v xml:space="preserve">- Elaborado en plástico
- Con tapa
- Capacidad mínima de 120 litros
- Color azul
- Impresión de la palabra "Plásticos" en la cara delantera del contenedor </v>
          </cell>
          <cell r="D285" t="str">
            <v xml:space="preserve">Unidad 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</row>
        <row r="286">
          <cell r="A286">
            <v>268</v>
          </cell>
          <cell r="B286">
            <v>0</v>
          </cell>
          <cell r="C286" t="str">
            <v xml:space="preserve">- Elaborado en plástico
- Con tapa
- Capacidad mínima de 120 litros
- Color gris
- Impresión de las palabras "Papel y cartón" en la cara delantera del contenedor </v>
          </cell>
          <cell r="D286" t="str">
            <v xml:space="preserve">Unidad 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</row>
        <row r="287">
          <cell r="A287">
            <v>269</v>
          </cell>
          <cell r="B287">
            <v>0</v>
          </cell>
          <cell r="C287" t="str">
            <v xml:space="preserve">- Elaborado en plástico
- Con tapa
- Capacidad mínima de 120 litros
- Color verde
- Impresión de las palabras "No reciclables" u "Orgánicos" u "Ordinarios" en la cara delantera del contenedor </v>
          </cell>
          <cell r="D287" t="str">
            <v xml:space="preserve">Unidad 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</row>
        <row r="288">
          <cell r="A288">
            <v>270</v>
          </cell>
          <cell r="B288">
            <v>0</v>
          </cell>
          <cell r="C288" t="str">
            <v xml:space="preserve">- Elaborado en plástico
- Con tapa
- Capacidad mínima de 120 litros
- Color rojo
- Impresión de las palabras "Riesgo biológico" o "Residuos peligrosos" en la cara delantera del contenedor </v>
          </cell>
          <cell r="D288" t="str">
            <v xml:space="preserve">Unidad 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</row>
        <row r="289">
          <cell r="A289">
            <v>271</v>
          </cell>
          <cell r="B289">
            <v>0</v>
          </cell>
          <cell r="C289" t="str">
            <v>- Elaborado en plástico
- Con tapa
- Capacidad mínima de 180 litros
- Color gris
- Con ruedas traseras macizas y manijas</v>
          </cell>
          <cell r="D289" t="str">
            <v xml:space="preserve">Unidad 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</row>
        <row r="290">
          <cell r="A290">
            <v>272</v>
          </cell>
          <cell r="B290">
            <v>0</v>
          </cell>
          <cell r="C290" t="str">
            <v>- Elaborado en plástico
- Con tapa
- Capacidad mínima de 240 litros
- Color gris
- Con ruedas traseras macizas y manijas</v>
          </cell>
          <cell r="D290" t="str">
            <v xml:space="preserve">Unidad 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</row>
        <row r="291">
          <cell r="A291">
            <v>273</v>
          </cell>
          <cell r="B291">
            <v>0</v>
          </cell>
          <cell r="C291" t="str">
            <v>- Elaborado en plástico
- Con tapa
- Capacidad mínima de 340 litros
- Color gris
- Con ruedas traseras macizas y manijas</v>
          </cell>
          <cell r="D291" t="str">
            <v xml:space="preserve">Unidad 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</row>
        <row r="292">
          <cell r="A292">
            <v>274</v>
          </cell>
          <cell r="B292">
            <v>0</v>
          </cell>
          <cell r="C292" t="str">
            <v>- Elaborado en plástico
- Con tapa
- Capacidad mínima de 760 litros
- Color gris
- Con ruedas traseras macizas y manijas</v>
          </cell>
          <cell r="D292" t="str">
            <v xml:space="preserve">Unidad 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</row>
        <row r="293">
          <cell r="A293">
            <v>275</v>
          </cell>
          <cell r="B293" t="str">
            <v>Punto Ecológico</v>
          </cell>
          <cell r="C293" t="str">
            <v>- Base metálica
- Mínimo tres contenedores así:
- Contenedor azul con tapa con palabra "Plásticos" en la cara frontal
- Contenedor verde con tapa con palabras "No reciclables" u "Orgánicos" u "Ordinarios" en la cara frontal
- Contenedor gris con tapa con palabras "Papel y cartón" en la cara frontal
- Capacidad mínima de 50 litros para cada contenedor
- Contenedores elaborados en plástico</v>
          </cell>
          <cell r="D293" t="str">
            <v>Unidad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</row>
        <row r="294">
          <cell r="A294">
            <v>276</v>
          </cell>
          <cell r="B294">
            <v>0</v>
          </cell>
          <cell r="C294" t="str">
            <v>- Base metálica
- Mínimo tres contenedores así:
- Contenedor azul con tapa con palabra "Plásticos" en la cara frontal
- Contenedor verde con tapa con palabras "No reciclables" u "Orgánicos" u "Ordinarios" en la cara frontal
- Contenedor gris con tapa con palabras "Papel y cartón" en la cara frontal
- Capacidad mínima de 100 litros para cada contenedor
- Contenedores elaborados en plástico</v>
          </cell>
          <cell r="D294" t="str">
            <v>Unidad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</row>
        <row r="295">
          <cell r="A295">
            <v>277</v>
          </cell>
          <cell r="B295" t="str">
            <v>Papelera</v>
          </cell>
          <cell r="C295" t="str">
            <v>- Cuerpo metálico
- Con mecanismo de pedal para abrir y cerrar tapa
- Con capacidad mínima de 10 litros
- Diseño para baño</v>
          </cell>
          <cell r="D295" t="str">
            <v xml:space="preserve">Unidad 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</row>
        <row r="296">
          <cell r="A296">
            <v>278</v>
          </cell>
          <cell r="B296">
            <v>0</v>
          </cell>
          <cell r="C296" t="str">
            <v>- Cuerpo metálico
- Con capacidad mínima de 10 litros
- Diseño para oficina</v>
          </cell>
          <cell r="D296" t="str">
            <v xml:space="preserve">Unidad 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</row>
        <row r="297">
          <cell r="A297">
            <v>279</v>
          </cell>
          <cell r="B297">
            <v>0</v>
          </cell>
          <cell r="C297" t="str">
            <v>- Cuerpo metálico enmallado sin tapa
- Con capacidad mínima de 10 litros
- Diseño para oficina</v>
          </cell>
          <cell r="D297" t="str">
            <v xml:space="preserve">Unidad 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</row>
        <row r="298">
          <cell r="A298">
            <v>280</v>
          </cell>
          <cell r="B298">
            <v>0</v>
          </cell>
          <cell r="C298" t="str">
            <v>- Cuerpo plástico
- Con mecanismo de pedal para abrir y cerrar tapa
- Con capacidad mínima de 10 litros
- Diseño para baño</v>
          </cell>
          <cell r="D298" t="str">
            <v xml:space="preserve">Unidad 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</row>
        <row r="299">
          <cell r="A299">
            <v>281</v>
          </cell>
          <cell r="B299">
            <v>0</v>
          </cell>
          <cell r="C299" t="str">
            <v>- Cuerpo plástico sin tapa
- Con capacidad mínima de 10 litros
- Diseño para baño</v>
          </cell>
          <cell r="D299" t="str">
            <v xml:space="preserve">Unidad 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</row>
        <row r="300">
          <cell r="A300">
            <v>282</v>
          </cell>
          <cell r="B300" t="str">
            <v>Señales peatonales de prevención y atención</v>
          </cell>
          <cell r="C300" t="str">
            <v>- Elaborado en plástico
- Tipo tijera, plegable 
- Tamaño mínimo de 25 cm de ancho por 60 cm de alto por 25 cm de largo.
- Impresión en las dos caras con las palabras "Cerrado" o "Área cerrada" o "No pasar".
- Color amarillo</v>
          </cell>
          <cell r="D300" t="str">
            <v xml:space="preserve">Unidad </v>
          </cell>
          <cell r="E300">
            <v>11</v>
          </cell>
          <cell r="F300">
            <v>313.61111111111109</v>
          </cell>
          <cell r="G300">
            <v>3449.7222222222217</v>
          </cell>
          <cell r="H300">
            <v>0</v>
          </cell>
          <cell r="I300">
            <v>10</v>
          </cell>
          <cell r="J300">
            <v>1</v>
          </cell>
        </row>
        <row r="301">
          <cell r="A301">
            <v>283</v>
          </cell>
          <cell r="B301">
            <v>0</v>
          </cell>
          <cell r="C301" t="str">
            <v>- Elaborado en plástico
- Tipo tijera, plegable
- Tamaño mínimo de 25 cm de ancho por 60 cm de alto por 25 cm de largo.
- Impresión en las dos caras con las palabras "Cuidado".
- Color amarillo</v>
          </cell>
          <cell r="D301" t="str">
            <v xml:space="preserve">Unidad 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</row>
        <row r="302">
          <cell r="A302">
            <v>284</v>
          </cell>
          <cell r="B302">
            <v>0</v>
          </cell>
          <cell r="C302" t="str">
            <v>- Elaborado en plástico
- Tipo tijera, plegable
- Tamaño mínimo de 25 cm de ancho por 60 cm de alto por 25 cm de largo.
- Impresión en las dos caras con las palabras "Piso mojado".
- Color amarillo</v>
          </cell>
          <cell r="D302" t="str">
            <v xml:space="preserve">Unidad 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</row>
        <row r="303">
          <cell r="A303">
            <v>285</v>
          </cell>
          <cell r="B303" t="str">
            <v xml:space="preserve">Dispensador para papel higiénico </v>
          </cell>
          <cell r="C303" t="str">
            <v xml:space="preserve">- Elaborado en plástico ABS blanco
- Para rollo de 250 metros y 400 metros
- Con visor para ver el estado del rollo
- Con cerradura y llave
- Incluye los elementos necesarios para realizar la instalación en pared
-Incluye el costo de instalación. </v>
          </cell>
          <cell r="D303" t="str">
            <v xml:space="preserve">Unidad 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</row>
        <row r="304">
          <cell r="A304">
            <v>286</v>
          </cell>
          <cell r="B304">
            <v>0</v>
          </cell>
          <cell r="C304" t="str">
            <v xml:space="preserve">- Elaborado en acero inoxidable
- Para rollo de 250 metros y 400 metros
- Con visor para ver el estado del rollo
- Con cerradura y llave
- Incluye los elementos necesarios para realizar la instalación en pared
-Incluye el costo de instalación. </v>
          </cell>
          <cell r="D304" t="str">
            <v xml:space="preserve">Unidad 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</row>
        <row r="305">
          <cell r="A305">
            <v>287</v>
          </cell>
          <cell r="B305" t="str">
            <v>Dispensador de toallas de manos</v>
          </cell>
          <cell r="C305" t="str">
            <v xml:space="preserve">- Elaborado en plástico ABS
- Para toallas de papel en rollo de 150 metros y 250 metros
- Con mecanismo accionador de palanca, perilla giratoria o para halar con la mano. 
- Con cuchilla serrada para cortar la toalla de manos
- Con cerradura y llave
- Incluye los elementos necesarios para realizar la instalación en pared
-Incluye el costo de instalación. </v>
          </cell>
          <cell r="D305" t="str">
            <v xml:space="preserve">Unidad 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</row>
        <row r="306">
          <cell r="A306">
            <v>288</v>
          </cell>
          <cell r="B306">
            <v>0</v>
          </cell>
          <cell r="C306" t="str">
            <v xml:space="preserve">- Elaborado en plástico ABS
- Para toallas de papel en rollo de 150 metros y 250 metros
- Con sensor para suministro de papel
- Con cuchilla serrada para cortar la toalla de manos
- Con cerradura y llave
- Incluye los elementos necesarios para realizar la instalación en pared
-Incluye el costo de instalación. </v>
          </cell>
          <cell r="D306" t="str">
            <v xml:space="preserve">Unidad 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</row>
        <row r="307">
          <cell r="A307">
            <v>289</v>
          </cell>
          <cell r="B307">
            <v>0</v>
          </cell>
          <cell r="C307" t="str">
            <v xml:space="preserve">- Elaborado en acero inoxidable
- Para toallas de papel en rollo de 150 metros y 250 metros
- Con mecanismo accionador de palanca, perilla giratoria y para halar con la mano.
- Con cuchilla serrada para cortar la toalla de manos
- Con cerradura y llave
- Incluye los elementos necesarios para realizar la instalación en pared
-Incluye el costo de instalación. </v>
          </cell>
          <cell r="D307" t="str">
            <v xml:space="preserve">Unidad 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</row>
        <row r="308">
          <cell r="A308">
            <v>290</v>
          </cell>
          <cell r="B308">
            <v>0</v>
          </cell>
          <cell r="C308" t="str">
            <v xml:space="preserve">- Elaborado en plástico ABS
- Para toallas de papel interdobladas con capacidad mínima de 300 toallas
- Con mecanismo para halar con la mano.
- Con cerradura y llave
- Incluye los elementos necesarios para realizar la instalación en pared
-Incluye el costo de instalación. </v>
          </cell>
          <cell r="D308" t="str">
            <v xml:space="preserve">Unidad 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</row>
        <row r="309">
          <cell r="A309">
            <v>291</v>
          </cell>
          <cell r="B309">
            <v>0</v>
          </cell>
          <cell r="C309" t="str">
            <v xml:space="preserve">- Elaborado en acero inoxidable
- Para toallas de papel interdobladas con capacidad mínima de 300 toallas
- Con mecanismo para halar con la mano.
- Con cerradura y llave
- Incluye los elementos necesarios para realizar la instalación en pared
-Incluye el costo de instalación. </v>
          </cell>
          <cell r="D309" t="str">
            <v xml:space="preserve">Unidad 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</row>
        <row r="310">
          <cell r="A310">
            <v>292</v>
          </cell>
          <cell r="B310" t="str">
            <v>Dispensador de jabón líquido</v>
          </cell>
          <cell r="C310" t="str">
            <v xml:space="preserve">- Elaborado en plástico ABS blanco
- Con válvula manual anticorrosiva.
- Uso habilitado para cualquier jabón líquido con capacidad mínima de 900 cc
- Con cerradura y llave
- Incluye los elementos necesarios para realizar la instalación en pared
-Incluye el costo de instalación. </v>
          </cell>
          <cell r="D310" t="str">
            <v xml:space="preserve">Unidad 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</row>
        <row r="311">
          <cell r="A311">
            <v>293</v>
          </cell>
          <cell r="B311">
            <v>0</v>
          </cell>
          <cell r="C311" t="str">
            <v xml:space="preserve">- Elaborado en plástico ABS blanco
- Con sensor para suministro de jabón
- Uso habilitado para cualquier jabón líquido con capacidad mínima de 900 cc
- Con cerradura y llave
- Incluye los elementos necesarios para realizar la instalación en pared
-Incluye el costo de instalación. </v>
          </cell>
          <cell r="D311" t="str">
            <v xml:space="preserve">Unidad 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</row>
        <row r="312">
          <cell r="A312">
            <v>294</v>
          </cell>
          <cell r="B312">
            <v>0</v>
          </cell>
          <cell r="C312" t="str">
            <v xml:space="preserve">- Elaborado en acero inoxidable
- Con válvula manual anticorrosiva.
- Uso habilitado para cualquier jabón líquido con capacidad mínima de 900 cc
- Con cerradura y llave
- Incluye los elementos necesarios para realizar la instalación en pared
-Incluye el costo de instalación. </v>
          </cell>
          <cell r="D312" t="str">
            <v xml:space="preserve">Unidad 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</row>
        <row r="313">
          <cell r="A313">
            <v>295</v>
          </cell>
          <cell r="B313">
            <v>0</v>
          </cell>
          <cell r="C313" t="str">
            <v xml:space="preserve">- Elaborado en acero inoxidable
- Con sensor para suministro de jabón
- Uso habilitado para cualquier jabón líquido con capacidad mínima de 900 cc
- Con cerradura y llave
- Incluye los elementos necesarios para realizar la instalación en pared
-Incluye el costo de instalación. </v>
          </cell>
          <cell r="D313" t="str">
            <v xml:space="preserve">Unidad 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</row>
        <row r="314">
          <cell r="A314">
            <v>296</v>
          </cell>
          <cell r="B314" t="str">
            <v>Dispensador para ambientador</v>
          </cell>
          <cell r="C314" t="str">
            <v xml:space="preserve">- Elaborado en plástico ABS blanco
- Con dispersión programable de líquido ambientador
- Capacidad mínima de 250 ml
- Incluye los elementos necesarios para realizar la instalación en pared
'- Incluye aerosol para recarga mensual
-Incluye el costo de instalación. </v>
          </cell>
          <cell r="D314" t="str">
            <v xml:space="preserve">Unidad </v>
          </cell>
          <cell r="E314">
            <v>10</v>
          </cell>
          <cell r="F314">
            <v>60000</v>
          </cell>
          <cell r="G314">
            <v>600000</v>
          </cell>
          <cell r="H314">
            <v>0</v>
          </cell>
          <cell r="I314">
            <v>10</v>
          </cell>
          <cell r="J314">
            <v>0</v>
          </cell>
        </row>
        <row r="315">
          <cell r="A315">
            <v>297</v>
          </cell>
          <cell r="B315" t="str">
            <v>Dispensador goteo por gravedad y recarga</v>
          </cell>
          <cell r="C315" t="str">
            <v xml:space="preserve">- Elaborado en PVC blanco
- Goteo programable para desodorizar sanitarios y orinales
- Incluye manguera plástica de goteo
- Incluye los elementos necesarios para realizar la instalación en pared
'- Incluye líquido para recarga mensual con agentes tensoactivos con efecto limpiador y germicida
-Incluye el costo de instalación. </v>
          </cell>
          <cell r="D315" t="str">
            <v xml:space="preserve">Unidad 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</row>
        <row r="316">
          <cell r="A316">
            <v>298</v>
          </cell>
          <cell r="B316" t="str">
            <v xml:space="preserve">Dispensador de agua </v>
          </cell>
          <cell r="C316" t="str">
            <v xml:space="preserve">- Dispensador de agua fría y caliente
- Sistema de filtración multinivel
- Conexión directa a red de acueducto
- Uso de gas refrigerante seguro para la capa de ozono
- Capacidad entre 200 y 250 litros
-Incluye el costo de instalación.
-Incluye el costo de instalación.  </v>
          </cell>
          <cell r="D316" t="str">
            <v>Unidad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</row>
        <row r="317">
          <cell r="A317">
            <v>299</v>
          </cell>
          <cell r="B317" t="str">
            <v>Greca para tintos</v>
          </cell>
          <cell r="C317" t="str">
            <v>- Eléctrica de 110 v
- Cuerpo elaborada en lámina de acero inoxidable de calibre 24 como mínimo
- Resistencias elaboradas en acero inoxidable
- Terminales elaboradas en cobre remplazables con soldadura
- Mínimo dos servicios 
- Con su respectivo filtro y aro
- Con capacidad para 30 tintos
- Libre de soldadura de plomo</v>
          </cell>
          <cell r="D317" t="str">
            <v>Unidad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</row>
        <row r="318">
          <cell r="A318">
            <v>300</v>
          </cell>
          <cell r="B318">
            <v>0</v>
          </cell>
          <cell r="C318" t="str">
            <v>- Eléctrica de 110 v
- Cuerpo elaborada en lámina de acero inoxidable de calibre 24 como mínimo, grado alimento
- Resistencias elaboradas en acero inoxidable
- Terminales elaboradas en cobre remplazables sin soldadura
- Mínimo 2 servicios 
- Con su respectivo filtro y aro
- Con capacidad para 60 tintos
- Libre de soldadura de plomo</v>
          </cell>
          <cell r="D318" t="str">
            <v>Unidad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</row>
        <row r="319">
          <cell r="A319">
            <v>301</v>
          </cell>
          <cell r="B319">
            <v>0</v>
          </cell>
          <cell r="C319" t="str">
            <v>- Eléctrica de 110 v
- Cuerpo elaborada en lámina de acero inoxidable de calibre 24 como mínimo, grado alimento
- Resistencias elaboradas en acero inoxidable
- Terminales elaboradas en cobre remplazables sin soldadura
- Mínimo dos servicios
- Con su respectivo filtro y aro
- Con capacidad para 120 tintos
- Libre de soldadura de plomo</v>
          </cell>
          <cell r="D319" t="str">
            <v>Unidad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</row>
        <row r="320">
          <cell r="A320">
            <v>302</v>
          </cell>
          <cell r="B320" t="str">
            <v>Horno microondas</v>
          </cell>
          <cell r="C320" t="str">
            <v>- Potencia mínima de 900 w
- Tamaño mínimo de 40 cm de ancho por 25 cm de alto por 35 cm de profundidad.
- Con grill dorador.
- Con bandera giratoria de cristal templado
- Con programas automáticos</v>
          </cell>
          <cell r="D320" t="str">
            <v>Unidad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</row>
        <row r="321">
          <cell r="A321">
            <v>303</v>
          </cell>
          <cell r="B321" t="str">
            <v>Estufa</v>
          </cell>
          <cell r="C321" t="str">
            <v>- De un puesto
- Lámina inoxidable
- Eléctrica
- Con perilla para graduar mínimo 3 niveles de calor</v>
          </cell>
          <cell r="D321" t="str">
            <v>Unidad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</row>
        <row r="322">
          <cell r="A322">
            <v>304</v>
          </cell>
          <cell r="B322">
            <v>0</v>
          </cell>
          <cell r="C322" t="str">
            <v>- De un puesto
- Lámina inoxidable
- A gas
- Con perilla y quemador para graduar la llama
- Con parrilla</v>
          </cell>
          <cell r="D322" t="str">
            <v>Unidad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</row>
        <row r="323">
          <cell r="A323">
            <v>305</v>
          </cell>
          <cell r="B323" t="str">
            <v xml:space="preserve">Extensión eléctrica </v>
          </cell>
          <cell r="C323" t="str">
            <v>- De mínimo 15 metros de longitud
- Recubierta en plástico PVC</v>
          </cell>
          <cell r="D323" t="str">
            <v>Unidad</v>
          </cell>
          <cell r="E323">
            <v>2</v>
          </cell>
          <cell r="F323">
            <v>1525</v>
          </cell>
          <cell r="G323">
            <v>3050</v>
          </cell>
          <cell r="H323">
            <v>0</v>
          </cell>
          <cell r="I323">
            <v>2</v>
          </cell>
          <cell r="J323">
            <v>0</v>
          </cell>
        </row>
        <row r="324">
          <cell r="A324">
            <v>306</v>
          </cell>
          <cell r="B324">
            <v>0</v>
          </cell>
          <cell r="C324" t="str">
            <v>- De mínimo 30 metros de longitud
- Recubierta en plástico PVC</v>
          </cell>
          <cell r="D324" t="str">
            <v>Unidad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</row>
        <row r="325">
          <cell r="A325">
            <v>307</v>
          </cell>
          <cell r="B325" t="str">
            <v xml:space="preserve">Aspiradora </v>
          </cell>
          <cell r="C325" t="str">
            <v>- De uso industrial para aspirado en seco
- Motor con potencia entre 1200 w y 1400 w
- Capacidad entre 15 y 20 litros
- Cable de potencia con longitud mínima de 5m
- Accesorios mínimos: manguera puntera, 2 tubos para extensión, cepillos para tapizados</v>
          </cell>
          <cell r="D325" t="str">
            <v>Unidad</v>
          </cell>
          <cell r="E325">
            <v>1</v>
          </cell>
          <cell r="F325">
            <v>11111.111111111111</v>
          </cell>
          <cell r="G325">
            <v>11111.111111111111</v>
          </cell>
          <cell r="H325">
            <v>0</v>
          </cell>
          <cell r="I325">
            <v>1</v>
          </cell>
          <cell r="J325">
            <v>0</v>
          </cell>
        </row>
        <row r="326">
          <cell r="A326">
            <v>308</v>
          </cell>
          <cell r="B326">
            <v>0</v>
          </cell>
          <cell r="C326" t="str">
            <v>- De uso industrial para aspirado en seco y húmedo
- Motor con potencia 1200 w y 1400 w
- Capacidad entre 15 y 20 litros
- Cable de potencia con longitud mínima de 5m
- Accesorios mínimos: manguera puntera, 2 tubos para extensión, cepillos para tapizados</v>
          </cell>
          <cell r="D326" t="str">
            <v>Unidad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</row>
        <row r="327">
          <cell r="A327">
            <v>309</v>
          </cell>
          <cell r="B327">
            <v>0</v>
          </cell>
          <cell r="C327" t="str">
            <v>- De uso industrial para aspirado en seco y húmedo
- Motor con potencia entre 1200 w y 1400 w
- Capacidad entre 45 y 55 litros
- Cable de potencia con longitud mínima de 5m
- Accesorios mínimos: manguera puntera, 2 tubos para extensión, cepillos para tapizados</v>
          </cell>
          <cell r="D327" t="str">
            <v>Unidad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</row>
        <row r="328">
          <cell r="A328">
            <v>310</v>
          </cell>
          <cell r="B328">
            <v>0</v>
          </cell>
          <cell r="C328" t="str">
            <v>- De uso industrial para aspirado en seco y húmedo
- Dos motores, cada uno con una potencia entre 1200 w y 1400 w
- Capacidad entre 45 y 55 litros
- Cable de potencia con longitud mínima de 5m
- Accesorios mínimos: manguera puntera, 2 tubos para extensión, cepillos para tapizados</v>
          </cell>
          <cell r="D328" t="str">
            <v>Unidad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</row>
        <row r="329">
          <cell r="A329">
            <v>311</v>
          </cell>
          <cell r="B329" t="str">
            <v xml:space="preserve">Brilladora y lavadora de pisos </v>
          </cell>
          <cell r="C329" t="str">
            <v>- De uso industrial
- Motores con potencia mínima de 1,5 hp y velocidad mínima de 175 rpm. 
- Con manijas dobles
- Con tanque.
- Con interruptor de apagado de seguridad
- Diámetro mínimo de 16"
- Cable de potencia con longitud mínima de 8m
- Accesorios mínimos:portapad, cepillo duro.</v>
          </cell>
          <cell r="D329" t="str">
            <v>Unidad</v>
          </cell>
          <cell r="E329">
            <v>7</v>
          </cell>
          <cell r="F329">
            <v>37500</v>
          </cell>
          <cell r="G329">
            <v>262500</v>
          </cell>
          <cell r="H329">
            <v>0</v>
          </cell>
          <cell r="I329">
            <v>6</v>
          </cell>
          <cell r="J329">
            <v>1</v>
          </cell>
        </row>
        <row r="330">
          <cell r="A330">
            <v>312</v>
          </cell>
          <cell r="B330">
            <v>0</v>
          </cell>
          <cell r="C330" t="str">
            <v>- De uso industrial
- Motores con potencia mínima de 1,5 hp y velocidad mínima de 175 rpm. 
- Con manijas dobles
- Con tanque.
- Con interruptor de apagado de seguridad
- Diámetro mínimo de 18"
- Cable de potencia con longitud mínima de 8m
- Accesorios mínimos:portapad, cepillo duro.</v>
          </cell>
          <cell r="D330" t="str">
            <v>Unidad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</row>
        <row r="331">
          <cell r="A331">
            <v>313</v>
          </cell>
          <cell r="B331" t="str">
            <v>Brilladora de alta revolución</v>
          </cell>
          <cell r="C331" t="str">
            <v>- De uso industrial
- Motores con potencia mínima de 1,5 hp y velocidad mínima de 1600 rpm. 
- Con manijas dobles
- Con interruptor de apagado de seguridad
- Diámetro mínimo de 18"
- Cable de potencia con longitud mínima de 8m
- Accesorios mínimos:portapad, cepillo duro, pad blanco o rojo y pad café o negro</v>
          </cell>
          <cell r="D331" t="str">
            <v>Unidad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</row>
        <row r="332">
          <cell r="A332">
            <v>314</v>
          </cell>
          <cell r="B332" t="str">
            <v>Lavadora de alfombras y tapetes</v>
          </cell>
          <cell r="C332" t="str">
            <v>- Motor con potencia de mínimo 1100 w y velocidad mínima de 175 revoluciones por minuto. 
- Capacidad mínima de 5 litros
- Cable de potencia con longitud mínima de 8m</v>
          </cell>
          <cell r="D332" t="str">
            <v>Unidad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</row>
        <row r="333">
          <cell r="A333">
            <v>315</v>
          </cell>
          <cell r="B333" t="str">
            <v>Extractora industrial para lavar alfombras</v>
          </cell>
          <cell r="C333" t="str">
            <v>- De inyección y extracción con dos motores, cada uno con una potencia entre 1200 w y 1400 w. 
- Capacidad entre 60 y 70 litros
- Cable de potencia con longitud mínima de 8m</v>
          </cell>
          <cell r="D333" t="str">
            <v>Unidad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</row>
        <row r="334">
          <cell r="A334">
            <v>316</v>
          </cell>
          <cell r="B334" t="str">
            <v xml:space="preserve">Hidrolavadora </v>
          </cell>
          <cell r="C334" t="str">
            <v>- Motor eléctrico y potencia de mínimo 2.2 Kw - 1.450 RPM y entre 2.5 HP y 3.5 HP.
- Presión de salida de agua entre 1500 psi y 1900 psi.
- Tanque con capacidad mínima de 10 litros.
- Con ruedas</v>
          </cell>
          <cell r="D334" t="str">
            <v>Unidad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</row>
        <row r="335">
          <cell r="A335">
            <v>317</v>
          </cell>
          <cell r="B335" t="str">
            <v>Sopladora de hojas</v>
          </cell>
          <cell r="C335" t="str">
            <v>- Potenciado por motor a gasolina o eléctrico inalámbrico
- Caudal mínimo de 380 cfm / 645m3/h
- Autonomía mínima de 30 minutos
- Intensidad máxima de sonido de 100dB</v>
          </cell>
          <cell r="D335" t="str">
            <v>Unidad</v>
          </cell>
          <cell r="E335">
            <v>1</v>
          </cell>
          <cell r="F335">
            <v>25638.888888888891</v>
          </cell>
          <cell r="G335">
            <v>25638.888888888891</v>
          </cell>
          <cell r="H335">
            <v>0</v>
          </cell>
          <cell r="I335">
            <v>1</v>
          </cell>
          <cell r="J335">
            <v>0</v>
          </cell>
        </row>
      </sheetData>
      <sheetData sheetId="14"/>
      <sheetData sheetId="15"/>
      <sheetData sheetId="1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"/>
    </sheetNames>
    <sheetDataSet>
      <sheetData sheetId="0">
        <row r="6">
          <cell r="C6" t="str">
            <v>Jabón para loza 1</v>
          </cell>
          <cell r="D6" t="str">
            <v>- Con agente(s) tensoactivo(s) principal(es) con efecto limpiador y desengrasante en una concentración mínima del 8%.
- Disponible en mínimo (2) dos fragancias
 - El  envase del producto deberá estar correctamente etiquetado bajo los parámetros establecidos en el sistema globalmente armonizado, indicando: nombre comercial del producto, pictogramas de los compuestos peligrosos e instrucciones de uso</v>
          </cell>
          <cell r="E6" t="str">
            <v>Líquido, en recipiente plástico con capacidad mínima de 3.785 cc</v>
          </cell>
          <cell r="F6">
            <v>6400</v>
          </cell>
          <cell r="G6">
            <v>19</v>
          </cell>
          <cell r="H6" t="str">
            <v>REPRESENTACIONES JESCA</v>
          </cell>
          <cell r="J6">
            <v>0</v>
          </cell>
          <cell r="L6">
            <v>0</v>
          </cell>
          <cell r="N6">
            <v>0</v>
          </cell>
          <cell r="P6">
            <v>0</v>
          </cell>
          <cell r="R6">
            <v>0</v>
          </cell>
        </row>
        <row r="7">
          <cell r="C7" t="str">
            <v>Jabón para loza 2</v>
          </cell>
          <cell r="D7" t="str">
            <v>- Con agente(s) C35tensoactivo(s) principal(es) con efecto limpiador y desengrasante en una concentración mínima del 8%.
- Disponible en mínimo (2) dos fragancias
 -  El  envase del producto deberá estar correctamente etiquetado bajo los parámetros establecidos en el sistema globalmente armonizado, indicando: nombre comercial del producto, pictogramas de los compuestos peligrosos e instrucciones de uso</v>
          </cell>
          <cell r="E7" t="str">
            <v>Líquido, en recipiente plástico de mínimo 500 cc</v>
          </cell>
          <cell r="F7">
            <v>1700</v>
          </cell>
          <cell r="G7">
            <v>19</v>
          </cell>
          <cell r="H7" t="str">
            <v>REPRESENTACIONES JESCA</v>
          </cell>
          <cell r="J7">
            <v>0</v>
          </cell>
          <cell r="L7">
            <v>0</v>
          </cell>
          <cell r="N7">
            <v>0</v>
          </cell>
          <cell r="P7">
            <v>0</v>
          </cell>
          <cell r="R7">
            <v>0</v>
          </cell>
        </row>
        <row r="8">
          <cell r="C8" t="str">
            <v>Jabón para loza 3</v>
          </cell>
          <cell r="D8" t="str">
            <v xml:space="preserve"> - Con agente(s) tensoactivo(s) principal(es) con efecto limpiador y desengrasante en una concentración mínima del 15%.
 - Disponible en mínimo (2) dos fragancias
 -  El  envase del producto deberá estar correctamente etiquetado, indicando: nombre comercial del producto, pictogramas de los compuestos peligrosos si aplica e instrucciones de uso.</v>
          </cell>
          <cell r="E8" t="str">
            <v>Crema, en recipiente plástico de mínimo 900 gr</v>
          </cell>
          <cell r="F8">
            <v>4500</v>
          </cell>
          <cell r="G8">
            <v>19</v>
          </cell>
          <cell r="H8" t="str">
            <v>REPRESENTACIONES JESCA</v>
          </cell>
          <cell r="J8">
            <v>0</v>
          </cell>
          <cell r="L8">
            <v>0</v>
          </cell>
          <cell r="N8">
            <v>0</v>
          </cell>
          <cell r="P8">
            <v>0</v>
          </cell>
          <cell r="R8">
            <v>0</v>
          </cell>
        </row>
        <row r="9">
          <cell r="C9" t="str">
            <v>Jabón en barra</v>
          </cell>
          <cell r="D9" t="str">
            <v>-Composición de ácidos grasos de mínimo 50%.</v>
          </cell>
          <cell r="E9" t="str">
            <v>Barra, unidad con peso mínimo de 250 gr en
envoltura individual</v>
          </cell>
          <cell r="F9">
            <v>1300</v>
          </cell>
          <cell r="G9">
            <v>19</v>
          </cell>
          <cell r="H9" t="str">
            <v>REPRESENTACIONES JESCA</v>
          </cell>
          <cell r="J9">
            <v>0</v>
          </cell>
          <cell r="L9">
            <v>0</v>
          </cell>
          <cell r="N9">
            <v>0</v>
          </cell>
          <cell r="P9">
            <v>0</v>
          </cell>
          <cell r="R9">
            <v>0</v>
          </cell>
        </row>
        <row r="10">
          <cell r="C10" t="str">
            <v>Jabón abrasivo</v>
          </cell>
          <cell r="D10" t="str">
            <v>-Con agente(s) tensoactivo(s) pincipal(es) con efecto limpiador, pulidor y desengrasante
- Con agente activo mínimo del 5%</v>
          </cell>
          <cell r="E10" t="str">
            <v>En polvo, en tarro de mínimo 500 gr</v>
          </cell>
          <cell r="F10">
            <v>2250</v>
          </cell>
          <cell r="G10">
            <v>19</v>
          </cell>
          <cell r="H10" t="str">
            <v>REPRESENTACIONES JESCA</v>
          </cell>
          <cell r="J10">
            <v>0</v>
          </cell>
          <cell r="L10">
            <v>0</v>
          </cell>
          <cell r="N10">
            <v>0</v>
          </cell>
          <cell r="P10">
            <v>0</v>
          </cell>
          <cell r="R10">
            <v>0</v>
          </cell>
        </row>
        <row r="11">
          <cell r="C11" t="str">
            <v>Jabón de tocador</v>
          </cell>
          <cell r="D11" t="str">
            <v xml:space="preserve"> - Elaborado con grasas vegetales
 - Con agente humectante
 - pH modificar entre PH 5,5 a 7
 - Disponible en mínimo (2) dos fragancias
 -  Debe estar  correctamente etiquetados bajo los parámetros indicando: nombre comercial del producto, pictogramas de los compuestos peligrosos e instrucciones de uso</v>
          </cell>
          <cell r="E11" t="str">
            <v>Barra, unidad con peso mínimo de 125 gr en envoltura individual</v>
          </cell>
          <cell r="F11">
            <v>1300</v>
          </cell>
          <cell r="G11">
            <v>19</v>
          </cell>
          <cell r="H11" t="str">
            <v>REPRESENTACIONES JESCA</v>
          </cell>
          <cell r="J11">
            <v>0</v>
          </cell>
          <cell r="L11">
            <v>0</v>
          </cell>
          <cell r="N11">
            <v>0</v>
          </cell>
          <cell r="P11">
            <v>0</v>
          </cell>
          <cell r="R11">
            <v>0</v>
          </cell>
        </row>
        <row r="12">
          <cell r="C12" t="str">
            <v>Jabón de dispensador para manos 1</v>
          </cell>
          <cell r="D12" t="str">
            <v>- Con agente limpiador en una concentración mínima del 6%
- Con agente humectante en una concentración mínima del 3%
- pH entre 5,5 a 7
- Disponible en mínimo (2) dos fragancias</v>
          </cell>
          <cell r="E12" t="str">
            <v>Líquido, en recipiente plástico con dispensador y capacidad mínima de 500 ml.</v>
          </cell>
          <cell r="F12">
            <v>2200</v>
          </cell>
          <cell r="G12">
            <v>19</v>
          </cell>
          <cell r="H12" t="str">
            <v>REPRESENTACIONES JESCA</v>
          </cell>
          <cell r="J12">
            <v>0</v>
          </cell>
          <cell r="L12">
            <v>0</v>
          </cell>
          <cell r="N12">
            <v>0</v>
          </cell>
          <cell r="P12">
            <v>0</v>
          </cell>
          <cell r="R12">
            <v>0</v>
          </cell>
        </row>
        <row r="13">
          <cell r="C13" t="str">
            <v>Jabón de dispensador para manos 2</v>
          </cell>
          <cell r="D13" t="str">
            <v>- Con agente limpiador en una concentración mínima del 6%
- Con agente humectante en una concentración mínima del 3%
- pH entre 5,5 a 7
- Disponible en mínimo (2) dos fragancias</v>
          </cell>
          <cell r="E13" t="str">
            <v>Líquido, en recipiente plástico con capacidad mínima de 3.785 cc</v>
          </cell>
          <cell r="F13">
            <v>5900</v>
          </cell>
          <cell r="G13">
            <v>19</v>
          </cell>
          <cell r="H13" t="str">
            <v>REPRESENTACIONES JESCA</v>
          </cell>
          <cell r="J13">
            <v>0</v>
          </cell>
          <cell r="L13">
            <v>0</v>
          </cell>
          <cell r="N13">
            <v>0</v>
          </cell>
          <cell r="P13">
            <v>0</v>
          </cell>
          <cell r="R13">
            <v>0</v>
          </cell>
        </row>
        <row r="14">
          <cell r="C14" t="str">
            <v>Jabón de dispensador para manos 3</v>
          </cell>
          <cell r="D14" t="str">
            <v>- Con agente limpiador en una concentración mínima del 6%.
- Con agente antibacterial en una concentración mínima del 0,2%
- Con agente humectante en una concentración mínima del 3%
- pH entre 5,5 a 7
- Disponible en mínimo (2) dos fragancias</v>
          </cell>
          <cell r="E14" t="str">
            <v>Líquido, en recipiente plástico con capacidad mínima de 3.785 cc</v>
          </cell>
          <cell r="F14">
            <v>6200</v>
          </cell>
          <cell r="G14">
            <v>19</v>
          </cell>
          <cell r="H14" t="str">
            <v>REPRESENTACIONES JESCA</v>
          </cell>
          <cell r="J14">
            <v>0</v>
          </cell>
          <cell r="L14">
            <v>0</v>
          </cell>
          <cell r="N14">
            <v>0</v>
          </cell>
          <cell r="P14">
            <v>0</v>
          </cell>
          <cell r="R14">
            <v>0</v>
          </cell>
        </row>
        <row r="15">
          <cell r="C15" t="str">
            <v>Gel antibacterial para manos</v>
          </cell>
          <cell r="D15" t="str">
            <v>- Con agente antibacterial en una concentración mínima del 0,2%
- Con agente humectante
- pH entre 5, 5 a 7
- Con fragancia</v>
          </cell>
          <cell r="E15" t="str">
            <v>Gel, en recipiente plástico con capacidad mínima de 3.785 cc</v>
          </cell>
          <cell r="F15">
            <v>12000</v>
          </cell>
          <cell r="G15">
            <v>19</v>
          </cell>
          <cell r="H15" t="str">
            <v>REPRESENTACIONES JESCA</v>
          </cell>
          <cell r="J15">
            <v>0</v>
          </cell>
          <cell r="L15">
            <v>0</v>
          </cell>
          <cell r="N15">
            <v>0</v>
          </cell>
          <cell r="P15">
            <v>0</v>
          </cell>
          <cell r="R15">
            <v>0</v>
          </cell>
        </row>
        <row r="16">
          <cell r="C16" t="str">
            <v>Limpiador multiusos 1</v>
          </cell>
          <cell r="D16" t="str">
            <v>- Con agente(s) tensoactivo(s) principal(es) con efecto limpiador en una concentración mínima del 8%
- Disponible en mínimo (2) dos fragancias
 - El envase debe estar  correctamente etiquetados bajo los parámetros establecidos en el sistema globalmente armonizado indicando: nombre comercial del producto, pictogramas de los compuestos peligrosos e instrucciones de uso</v>
          </cell>
          <cell r="E16" t="str">
            <v xml:space="preserve">Líquido, en recipiente plástico con capacidad mínima de 3.785 cc </v>
          </cell>
          <cell r="F16">
            <v>5300</v>
          </cell>
          <cell r="G16">
            <v>19</v>
          </cell>
          <cell r="H16" t="str">
            <v>REPRESENTACIONES JESCA</v>
          </cell>
          <cell r="J16">
            <v>0</v>
          </cell>
          <cell r="L16">
            <v>0</v>
          </cell>
          <cell r="N16">
            <v>0</v>
          </cell>
          <cell r="P16">
            <v>0</v>
          </cell>
          <cell r="R16">
            <v>0</v>
          </cell>
        </row>
        <row r="17">
          <cell r="C17" t="str">
            <v>Limpiador multiusos 2</v>
          </cell>
          <cell r="D17" t="str">
            <v>- Con agente(s) tensoactivo(s) principal(es) con efecto limpiador y desengrasante en una concentración mínima del 8%
- Disponible en mínimo (2) dos fragancias
 - El envase debe estar  correctamente etiquetados bajo los parámetros establecidos en el sistema globalmente armonizado indicando: nombre comercial del producto, pictogramas de los compuestos peligrosos e instrucciones de uso</v>
          </cell>
          <cell r="E17" t="str">
            <v>Líquido, en recipiente plástico con capacidad mínima de 500 cc, con
atomizador de pistola.</v>
          </cell>
          <cell r="F17">
            <v>2300</v>
          </cell>
          <cell r="G17">
            <v>19</v>
          </cell>
          <cell r="H17" t="str">
            <v>REPRESENTACIONES JESCA</v>
          </cell>
          <cell r="J17">
            <v>0</v>
          </cell>
          <cell r="L17">
            <v>0</v>
          </cell>
          <cell r="N17">
            <v>0</v>
          </cell>
          <cell r="P17">
            <v>0</v>
          </cell>
          <cell r="R17">
            <v>0</v>
          </cell>
        </row>
        <row r="18">
          <cell r="C18" t="str">
            <v>Limpiador multiusos 3</v>
          </cell>
          <cell r="D18" t="str">
            <v>- Con agente(s) tensoactivo(s) principal(es) con efecto limpiador y desengrasante en una concentración mínima del 8%
- Disponible en mínimo (2) dos fragancias
 - El envase debe estar  correctamente etiquetados bajo los parámetros establecidos en el sistema globalmente armonizado indicando: nombre comercial del producto, pictogramas de los compuestos peligrosos e instrucciones de uso</v>
          </cell>
          <cell r="E18" t="str">
            <v>Líquido, en recipiente plástico de repuesto  con capacidad mínima de 500 cc</v>
          </cell>
          <cell r="F18">
            <v>1800</v>
          </cell>
          <cell r="G18">
            <v>19</v>
          </cell>
          <cell r="H18" t="str">
            <v>REPRESENTACIONES JESCA</v>
          </cell>
          <cell r="J18">
            <v>0</v>
          </cell>
          <cell r="L18">
            <v>0</v>
          </cell>
          <cell r="N18">
            <v>0</v>
          </cell>
          <cell r="P18">
            <v>0</v>
          </cell>
          <cell r="R18">
            <v>0</v>
          </cell>
        </row>
        <row r="19">
          <cell r="C19" t="str">
            <v>Líquido desengrasante</v>
          </cell>
          <cell r="D19" t="str">
            <v xml:space="preserve"> - Con agente(s) tensoactivo(s) principal(es) con efecto limpiador y desengrasante en una concentración mínima del 10%
 - El envase debe estar  correctamente etiquetados bajo los parámetros establecidos en el sistema globalmente armonizado indicando: nombre comercial del producto, pictogramas de los compuestos peligrosos e instrucciones de uso
</v>
          </cell>
          <cell r="E19" t="str">
            <v>Líquido, en recipiente plástico con capacidad mínima de 3.785 cc</v>
          </cell>
          <cell r="F19">
            <v>5700</v>
          </cell>
          <cell r="G19">
            <v>19</v>
          </cell>
          <cell r="H19" t="str">
            <v>REPRESENTACIONES JESCA</v>
          </cell>
          <cell r="J19">
            <v>0</v>
          </cell>
          <cell r="L19">
            <v>0</v>
          </cell>
          <cell r="N19">
            <v>0</v>
          </cell>
          <cell r="P19">
            <v>0</v>
          </cell>
          <cell r="R19">
            <v>0</v>
          </cell>
        </row>
        <row r="20">
          <cell r="C20" t="str">
            <v>Detergente multiusos en polvo</v>
          </cell>
          <cell r="D20" t="str">
            <v xml:space="preserve"> - Con agente tensoactivo de mínimo 60% de biodegradabilidad
  -Con efecto limpiador de mínimo 9%.
 -  El  envase del producto deberá estar correctamente etiquetado bajo los parámetros: nombre comercial del producto, pictogramas de los compuestos peligrosos e instrucciones de uso
</v>
          </cell>
          <cell r="E20" t="str">
            <v>Polvo, en bolsa plástica o recipiente plástico
con un peso de 1.000 gr</v>
          </cell>
          <cell r="F20">
            <v>3500</v>
          </cell>
          <cell r="G20">
            <v>19</v>
          </cell>
          <cell r="H20" t="str">
            <v>REPRESENTACIONES JESCA</v>
          </cell>
          <cell r="J20">
            <v>0</v>
          </cell>
          <cell r="L20">
            <v>0</v>
          </cell>
          <cell r="N20">
            <v>0</v>
          </cell>
          <cell r="P20">
            <v>0</v>
          </cell>
          <cell r="R20">
            <v>0</v>
          </cell>
        </row>
        <row r="21">
          <cell r="C21" t="str">
            <v>Desinfectante para uso general 1</v>
          </cell>
          <cell r="D21" t="str">
            <v>- Con agente(s) tensoactivo(s) con efecto antibacterial en una concentración mínima del 0,2%
- Con agente(s) tensoactivo(s) con efecto limpiador y desengrasante en una concentración mínima del 1,5%
 - El envase debe estar  correctamente etiquetados bajo los parámetros establecidos en el sistema globalmente armonizado indicando: nombre comercial del producto, pictogramas de los compuestos peligrosos e instrucciones de uso</v>
          </cell>
          <cell r="E21" t="str">
            <v>Líquido, en recipiente plástico con capacidad mínima de 3.785 cc</v>
          </cell>
          <cell r="F21">
            <v>4800</v>
          </cell>
          <cell r="G21">
            <v>19</v>
          </cell>
          <cell r="H21" t="str">
            <v>REPRESENTACIONES JESCA</v>
          </cell>
          <cell r="J21">
            <v>0</v>
          </cell>
          <cell r="L21">
            <v>0</v>
          </cell>
          <cell r="N21">
            <v>0</v>
          </cell>
          <cell r="P21">
            <v>0</v>
          </cell>
          <cell r="R21">
            <v>0</v>
          </cell>
        </row>
        <row r="22">
          <cell r="C22" t="str">
            <v>Desinfectante para uso general 2</v>
          </cell>
          <cell r="D22" t="str">
            <v>- Con agente(s) tensoactivo(s) con efecto antibacterial en una concentración mínima del 0,2%
- Con agente(s) tensoactivo(s) con efecto limpiador y desengrasante en una concentración mínima del 1,5%
 - El envase debe estar  correctamente etiquetados bajo los parámetros establecidos en el sistema globalmente armonizado indicando: nombre comercial del producto, pictogramas de los compuestos peligrosos e instrucciones de uso</v>
          </cell>
          <cell r="E22" t="str">
            <v>Líquido, en recipiente plástico con capacidad mínima de 500 cc, con atomizador de pistola.</v>
          </cell>
          <cell r="F22">
            <v>2300</v>
          </cell>
          <cell r="G22">
            <v>19</v>
          </cell>
          <cell r="H22" t="str">
            <v>REPRESENTACIONES JESCA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R22">
            <v>0</v>
          </cell>
        </row>
        <row r="23">
          <cell r="C23" t="str">
            <v>Desinfectante para uso general 3</v>
          </cell>
          <cell r="D23" t="str">
            <v>- Con agente(s) tensoactivo(s) con efecto antibacterial en una concentración mínima del 0,2%
- Con agente(s) tensoactivo(s) con efecto limpiador y desengrasante en una concentración mínima del 1,5%
 - El envase debe estar  correctamente etiquetados bajo los parámetros establecidos en el sistema globalmente armonizado indicando: nombre comercial del producto, pictogramas de los compuestos peligrosos e instrucciones de uso</v>
          </cell>
          <cell r="E23" t="str">
            <v>Líquido, en recipiente plástico con capacidad mínima de 500 cc</v>
          </cell>
          <cell r="F23">
            <v>1500</v>
          </cell>
          <cell r="G23">
            <v>19</v>
          </cell>
          <cell r="H23" t="str">
            <v>REPRESENTACIONES JESCA</v>
          </cell>
          <cell r="J23">
            <v>0</v>
          </cell>
          <cell r="L23">
            <v>0</v>
          </cell>
          <cell r="N23">
            <v>0</v>
          </cell>
          <cell r="P23">
            <v>0</v>
          </cell>
          <cell r="R23">
            <v>0</v>
          </cell>
        </row>
        <row r="24">
          <cell r="C24" t="str">
            <v>Desinfectante de alto nivel de desinfección para uso
hospitalario</v>
          </cell>
          <cell r="D24" t="str">
            <v xml:space="preserve"> - Con agentes bactericidas, fungicidas, tubercolicidas, esporicidas y virucidas.
 - Sin fragacia
 - El envase debe estar  correctamente etiquetados bajo los parámetros establecidos en el sistema globalmente armonizado indicando: nombre comercial del producto, pictogramas de los compuestos peligrosos e instrucciones de uso</v>
          </cell>
          <cell r="E24" t="str">
            <v>Líquido, en recipiente plástico con capacidad
mínima de 3.785 cc</v>
          </cell>
          <cell r="F24">
            <v>7800</v>
          </cell>
          <cell r="G24">
            <v>19</v>
          </cell>
          <cell r="H24" t="str">
            <v>REPRESENTACIONES JESCA</v>
          </cell>
          <cell r="J24">
            <v>0</v>
          </cell>
          <cell r="L24">
            <v>0</v>
          </cell>
          <cell r="N24">
            <v>0</v>
          </cell>
          <cell r="P24">
            <v>0</v>
          </cell>
          <cell r="R24">
            <v>0</v>
          </cell>
        </row>
        <row r="25">
          <cell r="C25" t="str">
            <v>Pastilla desinfectante para sanitario</v>
          </cell>
          <cell r="D25" t="str">
            <v>- Con agentes bactericidas, fungicidas y virucidas.</v>
          </cell>
          <cell r="E25" t="str">
            <v>Unidad con peso mínimo de 45 gr</v>
          </cell>
          <cell r="F25">
            <v>2800</v>
          </cell>
          <cell r="G25">
            <v>19</v>
          </cell>
          <cell r="H25" t="str">
            <v>REPRESENTACIONES JESCA</v>
          </cell>
          <cell r="J25">
            <v>0</v>
          </cell>
          <cell r="L25">
            <v>0</v>
          </cell>
          <cell r="N25">
            <v>0</v>
          </cell>
          <cell r="P25">
            <v>0</v>
          </cell>
          <cell r="R25">
            <v>0</v>
          </cell>
        </row>
        <row r="26">
          <cell r="C26" t="str">
            <v>Líquido para limpiar vidrios 1</v>
          </cell>
          <cell r="D26" t="str">
            <v>- Con agente(s) principal(es) con efecto limpiador y desengrasante en una concentración mínima del 4%
- Disponible mínimo en dos (2) fragancias
 - El envase debe estar  correctamente etiquetados bajo los parámetros establecidos en el sistema globalmente armonizado indicando: nombre comercial del producto, pictogramas de los compuestos peligrosos e instrucciones de uso</v>
          </cell>
          <cell r="E26" t="str">
            <v>Líquido, en recipiente plástico con capacidad mínima de 3.785 cc</v>
          </cell>
          <cell r="F26">
            <v>3600</v>
          </cell>
          <cell r="G26">
            <v>19</v>
          </cell>
          <cell r="H26" t="str">
            <v>REPRESENTACIONES JESCA</v>
          </cell>
          <cell r="J26">
            <v>0</v>
          </cell>
          <cell r="L26">
            <v>0</v>
          </cell>
          <cell r="N26">
            <v>0</v>
          </cell>
          <cell r="P26">
            <v>0</v>
          </cell>
          <cell r="R26">
            <v>0</v>
          </cell>
        </row>
        <row r="27">
          <cell r="C27" t="str">
            <v>Líquido para limpiar vidrios 2</v>
          </cell>
          <cell r="D27" t="str">
            <v>- Con agente(s) principal(es) con efecto limpiador y desengrasante en una concentración mínima del 4%
- Disponible mínimo en dos (2) fragancias
 - El envase debe estar  correctamente etiquetados bajo los parámetros establecidos en el sistema globalmente armonizado indicando: nombre comercial del producto, pictogramas de los compuestos peligrosos e instrucciones de uso</v>
          </cell>
          <cell r="E27" t="str">
            <v>Líquido, en recipiente plástico con capacidad mínima de 500 cc, con
atomizador de pistola.</v>
          </cell>
          <cell r="F27">
            <v>2300</v>
          </cell>
          <cell r="G27">
            <v>19</v>
          </cell>
          <cell r="H27" t="str">
            <v>REPRESENTACIONES JESCA</v>
          </cell>
          <cell r="J27">
            <v>0</v>
          </cell>
          <cell r="L27">
            <v>0</v>
          </cell>
          <cell r="N27">
            <v>0</v>
          </cell>
          <cell r="P27">
            <v>0</v>
          </cell>
          <cell r="R27">
            <v>0</v>
          </cell>
        </row>
        <row r="28">
          <cell r="C28" t="str">
            <v>Líquido para limpiar vidrios 3</v>
          </cell>
          <cell r="D28" t="str">
            <v>- Con agente(s) principal(es) con efecto limpiador y desengrasante en una concentración mínima del 4%
- Disponible mínimo en dos (2) fragancias
 - El envase debe estar  correctamente etiquetados bajo los parámetros establecidos en el sistema globalmente armonizado indicando: nombre comercial del producto, pictogramas de los compuestos peligrosos e instrucciones de uso</v>
          </cell>
          <cell r="E28" t="str">
            <v>Líquido, en recipiente plástico de repuesto con capacidad mínima
de 500 cc</v>
          </cell>
          <cell r="F28">
            <v>1550</v>
          </cell>
          <cell r="G28">
            <v>19</v>
          </cell>
          <cell r="H28" t="str">
            <v>REPRESENTACIONES JESCA</v>
          </cell>
          <cell r="J28">
            <v>0</v>
          </cell>
          <cell r="L28">
            <v>0</v>
          </cell>
          <cell r="N28">
            <v>0</v>
          </cell>
          <cell r="P28">
            <v>0</v>
          </cell>
          <cell r="R28">
            <v>0</v>
          </cell>
        </row>
        <row r="29">
          <cell r="C29" t="str">
            <v>Blanqueador o hipoclorito 1</v>
          </cell>
          <cell r="D29" t="str">
            <v>- Solución con una concentración mínima del 5%
 - El  envase del producto deberá estar correctamente etiquetado, indicando: nombre comercial del producto, pictogramas de los compuestos peligrosos e instrucciones de uso
 -  El  envase del producto deberá estar correctamente etiquetado bajo los parámetros establecidos en el sistema globalmente armonizado, indicando: nombre comercial del producto, pictogramas de los compuestos peligrosos e instrucciones de uso</v>
          </cell>
          <cell r="E29" t="str">
            <v>Líquido, en recipiente plástico con capacidad
mínima de 3.785 cc</v>
          </cell>
          <cell r="F29">
            <v>3600</v>
          </cell>
          <cell r="G29">
            <v>19</v>
          </cell>
          <cell r="H29" t="str">
            <v>REPRESENTACIONES JESCA</v>
          </cell>
          <cell r="J29">
            <v>0</v>
          </cell>
          <cell r="L29">
            <v>0</v>
          </cell>
          <cell r="N29">
            <v>0</v>
          </cell>
          <cell r="P29">
            <v>0</v>
          </cell>
          <cell r="R29">
            <v>0</v>
          </cell>
        </row>
        <row r="30">
          <cell r="C30" t="str">
            <v>Blanqueador o hipoclorito 2</v>
          </cell>
          <cell r="D30" t="str">
            <v>- Solución con una concentración mínima del 5%
 - El  envase del producto deberá estar correctamente etiquetado, indicando: nombre comercial del producto, pictogramas de los compuestos peligrosos e instrucciones de uso
 -  El  envase del producto deberá estar correctamente etiquetado bajo los parámetros establecidos en el sistema globalmente armonizado, indicando: nombre comercial del producto, pictogramas de los compuestos peligrosos e instrucciones de uso</v>
          </cell>
          <cell r="E30" t="str">
            <v>Líquido, en recipiente plástico con capacidad
mínima de 1.000 cc</v>
          </cell>
          <cell r="F30">
            <v>1800</v>
          </cell>
          <cell r="G30">
            <v>19</v>
          </cell>
          <cell r="H30" t="str">
            <v>REPRESENTACIONES JESCA</v>
          </cell>
          <cell r="J30">
            <v>0</v>
          </cell>
          <cell r="L30">
            <v>0</v>
          </cell>
          <cell r="N30">
            <v>0</v>
          </cell>
          <cell r="P30">
            <v>0</v>
          </cell>
          <cell r="R30">
            <v>0</v>
          </cell>
        </row>
        <row r="31">
          <cell r="C31" t="str">
            <v>Blanqueador o hipoclorito 3</v>
          </cell>
          <cell r="D31" t="str">
            <v>- Granulado con una concentración mínima del 90%
 - El  envase del producto deberá estar correctamente etiquetado, indicando: nombre comercial del producto, pictogramas de los compuestos peligrosos e instrucciones de uso
 -  El  envase del producto deberá estar correctamente etiquetado bajo los parámetros establecidos en el sistema globalmente armonizado, indicando: nombre comercial del producto, pictogramas de los compuestos peligrosos e instrucciones de uso</v>
          </cell>
          <cell r="E31" t="str">
            <v>Granulado, en bolsa plástica de mínimo
1.000 g</v>
          </cell>
          <cell r="F31">
            <v>23400</v>
          </cell>
          <cell r="G31">
            <v>19</v>
          </cell>
          <cell r="H31" t="str">
            <v>REPRESENTACIONES JESCA</v>
          </cell>
          <cell r="J31">
            <v>0</v>
          </cell>
          <cell r="L31">
            <v>0</v>
          </cell>
          <cell r="N31">
            <v>0</v>
          </cell>
          <cell r="P31">
            <v>0</v>
          </cell>
          <cell r="R31">
            <v>0</v>
          </cell>
        </row>
        <row r="32">
          <cell r="C32" t="str">
            <v>Alcohol industrial 1</v>
          </cell>
          <cell r="D32" t="str">
            <v xml:space="preserve"> - Solución acuosa de alcohol etílico desnaturalizado con una concentración mínima de 70%
 - Desnaturalizado</v>
          </cell>
          <cell r="E32" t="str">
            <v>Líquido, en recipiente plástico con capacidad mínima de 3.785 cc</v>
          </cell>
          <cell r="F32">
            <v>14000</v>
          </cell>
          <cell r="G32">
            <v>19</v>
          </cell>
          <cell r="H32" t="str">
            <v>REPRESENTACIONES JESCA</v>
          </cell>
          <cell r="J32">
            <v>0</v>
          </cell>
          <cell r="L32">
            <v>0</v>
          </cell>
          <cell r="N32">
            <v>0</v>
          </cell>
          <cell r="P32">
            <v>0</v>
          </cell>
          <cell r="R32">
            <v>0</v>
          </cell>
        </row>
        <row r="33">
          <cell r="C33" t="str">
            <v>Alcohol industrial 2</v>
          </cell>
          <cell r="D33" t="str">
            <v>- Solución acuosa de alcohol etílico desnaturalizado con una concentración mínima de 70%
- Desnaturalizado</v>
          </cell>
          <cell r="E33" t="str">
            <v>Líquido, en recipiente plástico con capacidad mínima de 1000cc</v>
          </cell>
          <cell r="F33">
            <v>4500</v>
          </cell>
          <cell r="G33">
            <v>19</v>
          </cell>
          <cell r="H33" t="str">
            <v>REPRESENTACIONES JESCA</v>
          </cell>
          <cell r="J33">
            <v>0</v>
          </cell>
          <cell r="L33">
            <v>0</v>
          </cell>
          <cell r="N33">
            <v>0</v>
          </cell>
          <cell r="P33">
            <v>0</v>
          </cell>
          <cell r="R33">
            <v>0</v>
          </cell>
        </row>
        <row r="34">
          <cell r="C34" t="str">
            <v>Creolina 1</v>
          </cell>
          <cell r="D34" t="str">
            <v>- Solución con una concentración mínima de fenoles de 4%</v>
          </cell>
          <cell r="E34" t="str">
            <v>Líquido, en recipiente
plástico con capacidad mínima de 500 cc</v>
          </cell>
          <cell r="F34">
            <v>2000</v>
          </cell>
          <cell r="G34">
            <v>19</v>
          </cell>
          <cell r="H34" t="str">
            <v>REPRESENTACIONES JESCA</v>
          </cell>
          <cell r="J34">
            <v>0</v>
          </cell>
          <cell r="L34">
            <v>0</v>
          </cell>
          <cell r="N34">
            <v>0</v>
          </cell>
          <cell r="P34">
            <v>0</v>
          </cell>
          <cell r="R34">
            <v>0</v>
          </cell>
        </row>
        <row r="35">
          <cell r="C35" t="str">
            <v>Creolina 2</v>
          </cell>
          <cell r="D35" t="str">
            <v>- Solución con una concentración mínima de fenoles de 4%</v>
          </cell>
          <cell r="E35" t="str">
            <v>Líquido, en recipiente plástico con capacidad
mínima de 3.785 cc</v>
          </cell>
          <cell r="F35">
            <v>8300</v>
          </cell>
          <cell r="G35">
            <v>19</v>
          </cell>
          <cell r="H35" t="str">
            <v>REPRESENTACIONES JESCA</v>
          </cell>
          <cell r="J35">
            <v>0</v>
          </cell>
          <cell r="L35">
            <v>0</v>
          </cell>
          <cell r="N35">
            <v>0</v>
          </cell>
          <cell r="P35">
            <v>0</v>
          </cell>
          <cell r="R35">
            <v>0</v>
          </cell>
        </row>
        <row r="36">
          <cell r="C36" t="str">
            <v>Líquido para limpiar equipos de oficina 1</v>
          </cell>
          <cell r="D36" t="str">
            <v xml:space="preserve"> - Con agente(s) principal(es) con efecto limpiador, desengrasante y desinfectante en una concentración mínima del 4%
 - El envase debe estar  correctamente etiquetados bajo los parámetros establecidos en el sistema globalmente armonizado indicando: nombre comercial del producto, pictogramas de los compuestos peligrosos e instrucciones de uso</v>
          </cell>
          <cell r="E36" t="str">
            <v>Líquido, en recipiente plástico con capacidad mínima de 500 cc con
atomizador</v>
          </cell>
          <cell r="F36">
            <v>2500</v>
          </cell>
          <cell r="G36">
            <v>19</v>
          </cell>
          <cell r="H36" t="str">
            <v>REPRESENTACIONES JESCA</v>
          </cell>
          <cell r="J36">
            <v>0</v>
          </cell>
          <cell r="L36">
            <v>0</v>
          </cell>
          <cell r="N36">
            <v>0</v>
          </cell>
          <cell r="P36">
            <v>0</v>
          </cell>
          <cell r="R36">
            <v>0</v>
          </cell>
        </row>
        <row r="37">
          <cell r="C37" t="str">
            <v>Líquido para limpiar equipos de oficina 2</v>
          </cell>
          <cell r="D37" t="str">
            <v xml:space="preserve"> - Con agente(s) principal(es) con efecto limpiador, desengrasante y desinfectante en una concentración mínima del 4%
 - El envase debe estar  correctamente etiquetados bajo los parámetros establecidos en el sistema globalmente armonizado indicando: nombre comercial del producto, pictogramas de los compuestos peligrosos e instrucciones de uso</v>
          </cell>
          <cell r="E37" t="str">
            <v>Líquido, en recipiente plástico con capacidad
mínima de 500 cc</v>
          </cell>
          <cell r="F37">
            <v>2000</v>
          </cell>
          <cell r="G37">
            <v>19</v>
          </cell>
          <cell r="H37" t="str">
            <v>REPRESENTACIONES JESCA</v>
          </cell>
          <cell r="J37">
            <v>0</v>
          </cell>
          <cell r="L37">
            <v>0</v>
          </cell>
          <cell r="N37">
            <v>0</v>
          </cell>
          <cell r="P37">
            <v>0</v>
          </cell>
          <cell r="R37">
            <v>0</v>
          </cell>
        </row>
        <row r="38">
          <cell r="C38" t="str">
            <v>Champú para alfombras y tapizados 1</v>
          </cell>
          <cell r="D38" t="str">
            <v>- Con agente(s) principal(es) con efecto limpiador en una concentración mínima del 8%
 - El envase debe estar  correctamente etiquetado: nombre comercial del producto, pictogramas de los compuestos peligrosos e instrucciones de uso</v>
          </cell>
          <cell r="E38" t="str">
            <v>Líquido, en recipiente plástico con capacidad
mínima de 3.785 cc</v>
          </cell>
          <cell r="F38">
            <v>5000</v>
          </cell>
          <cell r="G38">
            <v>19</v>
          </cell>
          <cell r="H38" t="str">
            <v>REPRESENTACIONES JESCA</v>
          </cell>
          <cell r="J38">
            <v>0</v>
          </cell>
          <cell r="L38">
            <v>0</v>
          </cell>
          <cell r="N38">
            <v>0</v>
          </cell>
          <cell r="P38">
            <v>0</v>
          </cell>
          <cell r="R38">
            <v>0</v>
          </cell>
        </row>
        <row r="39">
          <cell r="C39" t="str">
            <v>Champú para alfombras y tapizados 2</v>
          </cell>
          <cell r="D39" t="str">
            <v>- Con agente(s) principal(es) con efecto limpiador en una concentración mínima del 8%
- Con agente espumante para la generación de
espuma seca
 - El envase debe estar  correctamente etiquetados: nombre comercial del producto, pictogramas de los compuestos peligrosos e instrucciones de uso</v>
          </cell>
          <cell r="E39" t="str">
            <v xml:space="preserve">Líquido, en recipiente plástico con capacidad mínima de 500 cc </v>
          </cell>
          <cell r="F39">
            <v>2000</v>
          </cell>
          <cell r="G39">
            <v>19</v>
          </cell>
          <cell r="H39" t="str">
            <v>REPRESENTACIONES JESCA</v>
          </cell>
          <cell r="J39">
            <v>0</v>
          </cell>
          <cell r="L39">
            <v>0</v>
          </cell>
          <cell r="N39">
            <v>0</v>
          </cell>
          <cell r="P39">
            <v>0</v>
          </cell>
          <cell r="R39">
            <v>0</v>
          </cell>
        </row>
        <row r="40">
          <cell r="C40" t="str">
            <v>Desodorizador de alfombras y tapizados</v>
          </cell>
          <cell r="D40" t="str">
            <v>- Con agente con efecto neutralizador de la molécula de olor.</v>
          </cell>
          <cell r="E40" t="str">
            <v>Polvo, en recipiente plástico con un peso de
mínimo 400 gr</v>
          </cell>
          <cell r="F40">
            <v>13000</v>
          </cell>
          <cell r="G40">
            <v>19</v>
          </cell>
          <cell r="H40" t="str">
            <v>REPRESENTACIONES JESCA</v>
          </cell>
          <cell r="J40">
            <v>0</v>
          </cell>
          <cell r="L40">
            <v>0</v>
          </cell>
          <cell r="N40">
            <v>0</v>
          </cell>
          <cell r="P40">
            <v>0</v>
          </cell>
          <cell r="R40">
            <v>0</v>
          </cell>
        </row>
        <row r="41">
          <cell r="C41" t="str">
            <v>Lustrador de muebles</v>
          </cell>
          <cell r="D41" t="str">
            <v xml:space="preserve"> - Con agentes limpiadores y abrillantadores en una concentración mínima del 5%
 -  El  envase del producto deberá estar correctamente etiquetado bajo los parámetros establecidos en el sistema globalmente armonizado, indicando: nombre comercial del producto, pictogramas de los compuestos peligrosos e instrucciones de uso</v>
          </cell>
          <cell r="E41" t="str">
            <v>Líquido, en recipiente plástico con capacidad mínima de 200 cc</v>
          </cell>
          <cell r="F41">
            <v>1400</v>
          </cell>
          <cell r="G41">
            <v>19</v>
          </cell>
          <cell r="H41" t="str">
            <v>REPRESENTACIONES JESCA</v>
          </cell>
          <cell r="J41">
            <v>0</v>
          </cell>
          <cell r="L41">
            <v>0</v>
          </cell>
          <cell r="N41">
            <v>0</v>
          </cell>
          <cell r="P41">
            <v>0</v>
          </cell>
          <cell r="R41">
            <v>0</v>
          </cell>
        </row>
        <row r="42">
          <cell r="C42" t="str">
            <v>Líquido cubre rasguños para madera</v>
          </cell>
          <cell r="D42" t="str">
            <v xml:space="preserve">
-  Con agentes limpiadores y abrillantadores en una concentración mínima del 5%)
</v>
          </cell>
          <cell r="E42" t="str">
            <v>En recipiente plástico
con capacidad mínima de 240 cc</v>
          </cell>
          <cell r="F42">
            <v>2000</v>
          </cell>
          <cell r="G42">
            <v>19</v>
          </cell>
          <cell r="H42" t="str">
            <v>REPRESENTACIONES JESCA</v>
          </cell>
          <cell r="J42">
            <v>0</v>
          </cell>
          <cell r="L42">
            <v>0</v>
          </cell>
          <cell r="N42">
            <v>0</v>
          </cell>
          <cell r="P42">
            <v>0</v>
          </cell>
          <cell r="R42">
            <v>0</v>
          </cell>
        </row>
        <row r="43">
          <cell r="C43" t="str">
            <v>Crema para cuero</v>
          </cell>
          <cell r="D43" t="str">
            <v xml:space="preserve"> - Con agentes limpiadores y abrillantadores en una concentración mínima del 5% </v>
          </cell>
          <cell r="E43" t="str">
            <v>Crema, en recipiente plástico con capacidad
mínima de 200 cc</v>
          </cell>
          <cell r="F43">
            <v>2000</v>
          </cell>
          <cell r="G43">
            <v>19</v>
          </cell>
          <cell r="H43" t="str">
            <v>REPRESENTACIONES JESCA</v>
          </cell>
          <cell r="J43">
            <v>0</v>
          </cell>
          <cell r="L43">
            <v>0</v>
          </cell>
          <cell r="N43">
            <v>0</v>
          </cell>
          <cell r="P43">
            <v>0</v>
          </cell>
          <cell r="R43">
            <v>0</v>
          </cell>
        </row>
        <row r="44">
          <cell r="C44" t="str">
            <v>Cera Polimérica</v>
          </cell>
          <cell r="D44" t="str">
            <v>- Polimérica autobrillante.
- Con polímeros acrílicos, nivelantes y plastificantes.
- Neutra (para pisos de todos los colores)
- Contenido mínimo de sólidos del 10%</v>
          </cell>
          <cell r="E44" t="str">
            <v>Líquido, en recipiente plástico con capacidad mínima de 3.785 cc</v>
          </cell>
          <cell r="F44">
            <v>14292</v>
          </cell>
          <cell r="G44">
            <v>19</v>
          </cell>
          <cell r="H44" t="str">
            <v>REPRESENTACIONES JESCA</v>
          </cell>
          <cell r="J44">
            <v>0</v>
          </cell>
          <cell r="L44">
            <v>0</v>
          </cell>
          <cell r="N44">
            <v>0</v>
          </cell>
          <cell r="P44">
            <v>0</v>
          </cell>
          <cell r="R44">
            <v>0</v>
          </cell>
        </row>
        <row r="45">
          <cell r="C45" t="str">
            <v>Cera emulsionada Neutra</v>
          </cell>
          <cell r="D45" t="str">
            <v>- Emulsionada
- Neutra (para pisos de todos los colores)
- Contenido mínimo de sólidos del 5%</v>
          </cell>
          <cell r="E45" t="str">
            <v>Líquido, en recipiente plástico con capacidad
mínima de 3.785 cc</v>
          </cell>
          <cell r="F45">
            <v>5500</v>
          </cell>
          <cell r="G45">
            <v>19</v>
          </cell>
          <cell r="H45" t="str">
            <v>REPRESENTACIONES JESCA</v>
          </cell>
          <cell r="J45">
            <v>0</v>
          </cell>
          <cell r="L45">
            <v>0</v>
          </cell>
          <cell r="N45">
            <v>0</v>
          </cell>
          <cell r="P45">
            <v>0</v>
          </cell>
          <cell r="R45">
            <v>0</v>
          </cell>
        </row>
        <row r="46">
          <cell r="C46" t="str">
            <v>Cera emulsionada roja</v>
          </cell>
          <cell r="D46" t="str">
            <v>- Emulsionada
- Roja
- Contenido mínimo de sólidos del 5%
- Antideslizante</v>
          </cell>
          <cell r="E46" t="str">
            <v>Líquido, en recipiente plástico con capacidad mínima de 3.785 cc</v>
          </cell>
          <cell r="F46">
            <v>5500</v>
          </cell>
          <cell r="G46">
            <v>19</v>
          </cell>
          <cell r="H46" t="str">
            <v>REPRESENTACIONES JESCA</v>
          </cell>
          <cell r="J46">
            <v>0</v>
          </cell>
          <cell r="L46">
            <v>0</v>
          </cell>
          <cell r="N46">
            <v>0</v>
          </cell>
          <cell r="P46">
            <v>0</v>
          </cell>
          <cell r="R46">
            <v>0</v>
          </cell>
        </row>
        <row r="47">
          <cell r="C47" t="str">
            <v>Cera solvente</v>
          </cell>
          <cell r="D47" t="str">
            <v>- Solvente
- Contenido mínimo de sólidos del 10%</v>
          </cell>
          <cell r="E47" t="str">
            <v>Líquido, en recipiente plástico con capacidad
mínima de 3.785 cc</v>
          </cell>
          <cell r="F47">
            <v>20000</v>
          </cell>
          <cell r="G47">
            <v>19</v>
          </cell>
          <cell r="H47" t="str">
            <v>REPRESENTACIONES JESCA</v>
          </cell>
          <cell r="J47">
            <v>0</v>
          </cell>
          <cell r="L47">
            <v>0</v>
          </cell>
          <cell r="N47">
            <v>0</v>
          </cell>
          <cell r="P47">
            <v>0</v>
          </cell>
          <cell r="R47">
            <v>0</v>
          </cell>
        </row>
        <row r="48">
          <cell r="C48" t="str">
            <v>Sellante para pisos</v>
          </cell>
          <cell r="D48" t="str">
            <v>- Polimérico autobrillante.
- Con polímeros acrílicos, nivelantes y plastificantes.
- Contenido mínimo de sólidos del 20%
 - El envase debe estar  correctamente etiquetados bajo los parámetros establecidos en el sistema globalmente armonizado indicando: nombre comercial del producto, pictogramas de los compuestos peligrosos e instrucciones de uso</v>
          </cell>
          <cell r="E48" t="str">
            <v>Líquido, en recipiente plástico con capacidad mínima de 3.785 cc</v>
          </cell>
          <cell r="F48">
            <v>24000</v>
          </cell>
          <cell r="G48">
            <v>19</v>
          </cell>
          <cell r="H48" t="str">
            <v>REPRESENTACIONES JESCA</v>
          </cell>
          <cell r="J48">
            <v>0</v>
          </cell>
          <cell r="L48">
            <v>0</v>
          </cell>
          <cell r="N48">
            <v>0</v>
          </cell>
          <cell r="P48">
            <v>0</v>
          </cell>
          <cell r="R48">
            <v>0</v>
          </cell>
        </row>
        <row r="49">
          <cell r="C49" t="str">
            <v>Mantenedor de pisos</v>
          </cell>
          <cell r="D49" t="str">
            <v>- Polimérico autobrillante.
- Con polímeros acrílicos, nivelantes y plastificantes.
- Contenido mínimo de sólidos del 8%</v>
          </cell>
          <cell r="E49" t="str">
            <v>Líquido, en recipiente
plástico con capacidad mínima de 3.785 cc</v>
          </cell>
          <cell r="F49">
            <v>11000</v>
          </cell>
          <cell r="G49">
            <v>19</v>
          </cell>
          <cell r="H49" t="str">
            <v>REPRESENTACIONES JESCA</v>
          </cell>
          <cell r="J49">
            <v>0</v>
          </cell>
          <cell r="L49">
            <v>0</v>
          </cell>
          <cell r="N49">
            <v>0</v>
          </cell>
          <cell r="P49">
            <v>0</v>
          </cell>
          <cell r="R49">
            <v>0</v>
          </cell>
        </row>
        <row r="50">
          <cell r="C50" t="str">
            <v>Removedor de cera</v>
          </cell>
          <cell r="D50" t="str">
            <v>- Con agente activo alcalino en una concentración mínima del 9%
- pH entre 11 y 14</v>
          </cell>
          <cell r="E50" t="str">
            <v>Líquido, en recipiente plástico con capacidad mínima de 3.785 cc</v>
          </cell>
          <cell r="F50">
            <v>6000</v>
          </cell>
          <cell r="G50">
            <v>19</v>
          </cell>
          <cell r="H50" t="str">
            <v>REPRESENTACIONES JESCA</v>
          </cell>
          <cell r="J50">
            <v>0</v>
          </cell>
          <cell r="L50">
            <v>0</v>
          </cell>
          <cell r="N50">
            <v>0</v>
          </cell>
          <cell r="P50">
            <v>0</v>
          </cell>
          <cell r="R50">
            <v>0</v>
          </cell>
        </row>
        <row r="51">
          <cell r="C51" t="str">
            <v>Abrillantador para piso laminado</v>
          </cell>
          <cell r="D51" t="str">
            <v>- Con agente(s) con efecto limpiador y brillador.</v>
          </cell>
          <cell r="E51" t="str">
            <v>Líquido, en recipiente
plástico con capacidad mínima de 3.785 cc</v>
          </cell>
          <cell r="F51">
            <v>12800</v>
          </cell>
          <cell r="G51">
            <v>19</v>
          </cell>
          <cell r="H51" t="str">
            <v>REPRESENTACIONES JESCA</v>
          </cell>
          <cell r="J51">
            <v>0</v>
          </cell>
          <cell r="L51">
            <v>0</v>
          </cell>
          <cell r="N51">
            <v>0</v>
          </cell>
          <cell r="P51">
            <v>0</v>
          </cell>
          <cell r="R51">
            <v>0</v>
          </cell>
        </row>
        <row r="52">
          <cell r="C52" t="str">
            <v xml:space="preserve">Jabón neutro para pisos </v>
          </cell>
          <cell r="D52" t="str">
            <v xml:space="preserve"> - Jabón multiusos
 - PH Neutro, 
 - No corrosivo ni tóxico. </v>
          </cell>
          <cell r="E52" t="str">
            <v>Líquido, en recipiente
plástico con capacidad mínima de 3.785 cc</v>
          </cell>
          <cell r="F52">
            <v>5800</v>
          </cell>
          <cell r="G52">
            <v>19</v>
          </cell>
          <cell r="H52" t="str">
            <v>REPRESENTACIONES JESCA</v>
          </cell>
          <cell r="J52">
            <v>0</v>
          </cell>
          <cell r="L52">
            <v>0</v>
          </cell>
          <cell r="N52">
            <v>0</v>
          </cell>
          <cell r="P52">
            <v>0</v>
          </cell>
          <cell r="R52">
            <v>0</v>
          </cell>
        </row>
        <row r="53">
          <cell r="C53" t="str">
            <v>Varsol  ecológico 1</v>
          </cell>
          <cell r="D53" t="str">
            <v>- Solución con agentes desinfectantes, desmanchadores y desengrasantes  en concentración mínima del 15%.
- Biodegradable mínimo en un 95%</v>
          </cell>
          <cell r="E53" t="str">
            <v>Líquido, en recipiente plástico con capacidad mínima de 1000 cc</v>
          </cell>
          <cell r="F53">
            <v>4000</v>
          </cell>
          <cell r="G53">
            <v>19</v>
          </cell>
          <cell r="H53" t="str">
            <v>REPRESENTACIONES JESCA</v>
          </cell>
          <cell r="J53">
            <v>0</v>
          </cell>
          <cell r="L53">
            <v>0</v>
          </cell>
          <cell r="N53">
            <v>0</v>
          </cell>
          <cell r="P53">
            <v>0</v>
          </cell>
          <cell r="R53">
            <v>0</v>
          </cell>
        </row>
        <row r="54">
          <cell r="C54" t="str">
            <v>Varsol ecológico 2</v>
          </cell>
          <cell r="D54" t="str">
            <v>- Solución con agentes desinfectantes, desmanchadores y desengrasantes  en concentración mínima del 15%.
- Biodegradable mínimo en un 95%</v>
          </cell>
          <cell r="E54" t="str">
            <v>Líquido, en recipiente plástico con capacidad mínima de 3.785 cc</v>
          </cell>
          <cell r="F54">
            <v>12000</v>
          </cell>
          <cell r="G54">
            <v>19</v>
          </cell>
          <cell r="H54" t="str">
            <v>REPRESENTACIONES JESCA</v>
          </cell>
          <cell r="J54">
            <v>0</v>
          </cell>
          <cell r="L54">
            <v>0</v>
          </cell>
          <cell r="N54">
            <v>0</v>
          </cell>
          <cell r="P54">
            <v>0</v>
          </cell>
          <cell r="R54">
            <v>0</v>
          </cell>
        </row>
        <row r="55">
          <cell r="C55" t="str">
            <v>Desmanchador multiusos</v>
          </cell>
          <cell r="D55" t="str">
            <v>- Con agente(s) tensoactivo(s) con efecto limpiador y desengrasante
- Para superficies de todo tipo.</v>
          </cell>
          <cell r="E55" t="str">
            <v>Crema, en bolsa plástica de mínimo 500 gr</v>
          </cell>
          <cell r="F55">
            <v>5000</v>
          </cell>
          <cell r="G55">
            <v>19</v>
          </cell>
          <cell r="H55" t="str">
            <v>REPRESENTACIONES JESCA</v>
          </cell>
          <cell r="J55">
            <v>0</v>
          </cell>
          <cell r="L55">
            <v>0</v>
          </cell>
          <cell r="N55">
            <v>0</v>
          </cell>
          <cell r="P55">
            <v>0</v>
          </cell>
          <cell r="R55">
            <v>0</v>
          </cell>
        </row>
        <row r="56">
          <cell r="C56" t="str">
            <v>Brillametal en crema</v>
          </cell>
          <cell r="D56" t="str">
            <v>- Con agentes con efecto limpiador, pulidor y brillador.
- Para todo tipo de metales
 - El  envase del producto deberá estar correctamente etiquetado, indicando: nombre comercial del producto, pictogramas de los compuestos peligrosos e instrucciones de uso</v>
          </cell>
          <cell r="E56" t="str">
            <v>En crema de mínimo 70 gr</v>
          </cell>
          <cell r="F56">
            <v>4500</v>
          </cell>
          <cell r="G56">
            <v>19</v>
          </cell>
          <cell r="H56" t="str">
            <v>REPRESENTACIONES JESCA</v>
          </cell>
          <cell r="J56">
            <v>0</v>
          </cell>
          <cell r="L56">
            <v>0</v>
          </cell>
          <cell r="N56">
            <v>0</v>
          </cell>
          <cell r="P56">
            <v>0</v>
          </cell>
          <cell r="R56">
            <v>0</v>
          </cell>
        </row>
        <row r="57">
          <cell r="C57" t="str">
            <v>Brillametal líquido</v>
          </cell>
          <cell r="D57" t="str">
            <v>- Con agentes con efecto limpiador, pulidor y brillador.
- Para todo tipo de metales</v>
          </cell>
          <cell r="E57" t="str">
            <v>Líquido , en recipiente plástico con capacidad mínima de 250 ml</v>
          </cell>
          <cell r="F57">
            <v>18000</v>
          </cell>
          <cell r="G57">
            <v>19</v>
          </cell>
          <cell r="H57" t="str">
            <v>REPRESENTACIONES JESCA</v>
          </cell>
          <cell r="J57">
            <v>0</v>
          </cell>
          <cell r="L57">
            <v>0</v>
          </cell>
          <cell r="N57">
            <v>0</v>
          </cell>
          <cell r="P57">
            <v>0</v>
          </cell>
          <cell r="R57">
            <v>0</v>
          </cell>
        </row>
        <row r="58">
          <cell r="C58" t="str">
            <v>Betún</v>
          </cell>
          <cell r="D58" t="str">
            <v>- Contenido mínimo de sólidos del 30%
- Color negro</v>
          </cell>
          <cell r="E58" t="str">
            <v>Tarro de mínimo 100 gr</v>
          </cell>
          <cell r="F58">
            <v>7000</v>
          </cell>
          <cell r="G58">
            <v>19</v>
          </cell>
          <cell r="H58" t="str">
            <v>REPRESENTACIONES JESCA</v>
          </cell>
          <cell r="J58">
            <v>0</v>
          </cell>
          <cell r="L58">
            <v>0</v>
          </cell>
          <cell r="N58">
            <v>0</v>
          </cell>
          <cell r="P58">
            <v>0</v>
          </cell>
          <cell r="R58">
            <v>0</v>
          </cell>
        </row>
        <row r="59">
          <cell r="C59" t="str">
            <v>Ambientador 1</v>
          </cell>
          <cell r="D59" t="str">
            <v>- Solución con alcohol etílico y solventes.
- Con fragancia en una concentración del 1,5%
- En múltiples fragancias
 - Envase correctamente etiquetado bajo los parámetros establecidos en el sistema globalmente armonizado.</v>
          </cell>
          <cell r="E59" t="str">
            <v>Líquido, en recipiente plástico con capacidad
mínima de 3.785 cc</v>
          </cell>
          <cell r="F59">
            <v>5000</v>
          </cell>
          <cell r="G59">
            <v>19</v>
          </cell>
          <cell r="H59" t="str">
            <v>REPRESENTACIONES JESCA</v>
          </cell>
          <cell r="J59">
            <v>0</v>
          </cell>
          <cell r="L59">
            <v>0</v>
          </cell>
          <cell r="N59">
            <v>0</v>
          </cell>
          <cell r="P59">
            <v>0</v>
          </cell>
          <cell r="R59">
            <v>0</v>
          </cell>
        </row>
        <row r="60">
          <cell r="C60" t="str">
            <v>Ambientador 2</v>
          </cell>
          <cell r="D60" t="str">
            <v>- Solución con alcohol etílico y solventes.
- Con fragancia en una concentración del 1,5%
- En múltiples fragancias
- libre de CFC
 - Envase correctamente etiquetado bajo los parámetros establecidos indicando: nombre comercial del producto, pictogramas de los compuestos peligrosos e instrucciones de uso.</v>
          </cell>
          <cell r="E60" t="str">
            <v>Líquido, en aerosol seguro para la capa de ozono con capacidad mínima de 400 cc</v>
          </cell>
          <cell r="F60">
            <v>6200</v>
          </cell>
          <cell r="G60">
            <v>19</v>
          </cell>
          <cell r="H60" t="str">
            <v>REPRESENTACIONES JESCA</v>
          </cell>
          <cell r="J60">
            <v>0</v>
          </cell>
          <cell r="L60">
            <v>0</v>
          </cell>
          <cell r="N60">
            <v>0</v>
          </cell>
          <cell r="P60">
            <v>0</v>
          </cell>
          <cell r="R60">
            <v>0</v>
          </cell>
        </row>
        <row r="61">
          <cell r="C61" t="str">
            <v>Insecticida 1</v>
          </cell>
          <cell r="D61" t="str">
            <v>- Para eliminar insectos rastreros.
- Con acción residual hasta por 4 semanas
- Sin olor
- Libre de CFC
 - El  envase del producto deberá estar correctamente etiquetado, indicando: nombre comercial del producto, pictogramas de los compuestos peligrosos e instrucciones de uso</v>
          </cell>
          <cell r="E61" t="str">
            <v>Líquido, en aerosol seguro para la capa de ozono con capacidad
mínima de 350 cc</v>
          </cell>
          <cell r="F61">
            <v>10000</v>
          </cell>
          <cell r="G61">
            <v>19</v>
          </cell>
          <cell r="H61" t="str">
            <v>REPRESENTACIONES JESCA</v>
          </cell>
          <cell r="J61">
            <v>0</v>
          </cell>
          <cell r="L61">
            <v>0</v>
          </cell>
          <cell r="N61">
            <v>0</v>
          </cell>
          <cell r="P61">
            <v>0</v>
          </cell>
          <cell r="R61">
            <v>0</v>
          </cell>
        </row>
        <row r="62">
          <cell r="C62" t="str">
            <v>Insecticida 2</v>
          </cell>
          <cell r="D62" t="str">
            <v>- Para eliminar insectos voladores
- Con acción residual hasta por 4 semanas
- Sin olor
- Libre de CFC
 - El  envase del producto deberá estar correctamente etiquetado, indicando: nombre comercial del producto, pictogramas de los compuestos peligrosos e instrucciones de uso</v>
          </cell>
          <cell r="E62" t="str">
            <v>Líquido, en aerosol seguro para la capa de ozono con capacidad
mínima de 350 cc</v>
          </cell>
          <cell r="F62">
            <v>10000</v>
          </cell>
          <cell r="G62">
            <v>19</v>
          </cell>
          <cell r="H62" t="str">
            <v>REPRESENTACIONES JESCA</v>
          </cell>
          <cell r="J62">
            <v>0</v>
          </cell>
          <cell r="L62">
            <v>0</v>
          </cell>
          <cell r="N62">
            <v>0</v>
          </cell>
          <cell r="P62">
            <v>0</v>
          </cell>
          <cell r="R62">
            <v>0</v>
          </cell>
        </row>
        <row r="63">
          <cell r="C63" t="str">
            <v>Limpiones 1</v>
          </cell>
          <cell r="D63" t="str">
            <v>- En tela de toalla fileteada
- Color blanco sin estampado
- Tamaño mínimo de 45cm de largo por 45cm de ancho.</v>
          </cell>
          <cell r="E63" t="str">
            <v>Unidad</v>
          </cell>
          <cell r="F63">
            <v>2100</v>
          </cell>
          <cell r="G63">
            <v>19</v>
          </cell>
          <cell r="H63" t="str">
            <v>REPRESENTACIONES JESCA</v>
          </cell>
          <cell r="J63">
            <v>0</v>
          </cell>
          <cell r="L63">
            <v>0</v>
          </cell>
          <cell r="N63">
            <v>0</v>
          </cell>
          <cell r="P63">
            <v>0</v>
          </cell>
          <cell r="R63">
            <v>0</v>
          </cell>
        </row>
        <row r="64">
          <cell r="C64" t="str">
            <v>Limpiones 2</v>
          </cell>
          <cell r="D64" t="str">
            <v>- En tela de toalla fileteada
- Color blanco sin estampado
-Tamaño mínimo de 100 cm de largo por 70 cm de ancho</v>
          </cell>
          <cell r="E64" t="str">
            <v>Unidad</v>
          </cell>
          <cell r="F64">
            <v>6000</v>
          </cell>
          <cell r="G64">
            <v>19</v>
          </cell>
          <cell r="H64" t="str">
            <v>REPRESENTACIONES JESCA</v>
          </cell>
          <cell r="J64">
            <v>0</v>
          </cell>
          <cell r="L64">
            <v>0</v>
          </cell>
          <cell r="N64">
            <v>0</v>
          </cell>
          <cell r="P64">
            <v>0</v>
          </cell>
          <cell r="R64">
            <v>0</v>
          </cell>
        </row>
        <row r="65">
          <cell r="C65" t="str">
            <v>Limpiones 3</v>
          </cell>
          <cell r="D65" t="str">
            <v>- En tela fileteada
- Color blanco sin estampado
- Tamaño mínimo de 45 cm de largo por 45 cm de ancho</v>
          </cell>
          <cell r="E65" t="str">
            <v>Unidad</v>
          </cell>
          <cell r="F65">
            <v>2100</v>
          </cell>
          <cell r="G65">
            <v>19</v>
          </cell>
          <cell r="H65" t="str">
            <v>REPRESENTACIONES JESCA</v>
          </cell>
          <cell r="J65">
            <v>0</v>
          </cell>
          <cell r="L65">
            <v>0</v>
          </cell>
          <cell r="N65">
            <v>0</v>
          </cell>
          <cell r="P65">
            <v>0</v>
          </cell>
          <cell r="R65">
            <v>0</v>
          </cell>
        </row>
        <row r="66">
          <cell r="C66" t="str">
            <v>Limpiones 4</v>
          </cell>
          <cell r="D66" t="str">
            <v>- En tela fileteada
- Color blanco sin estampado
-Tamaño mínimo de 100 cm de largo por 70 cm de ancho</v>
          </cell>
          <cell r="E66" t="str">
            <v>Unidad</v>
          </cell>
          <cell r="F66">
            <v>6000</v>
          </cell>
          <cell r="G66">
            <v>19</v>
          </cell>
          <cell r="H66" t="str">
            <v>REPRESENTACIONES JESCA</v>
          </cell>
          <cell r="J66">
            <v>0</v>
          </cell>
          <cell r="L66">
            <v>0</v>
          </cell>
          <cell r="N66">
            <v>0</v>
          </cell>
          <cell r="P66">
            <v>0</v>
          </cell>
          <cell r="R66">
            <v>0</v>
          </cell>
        </row>
        <row r="67">
          <cell r="C67" t="str">
            <v>Limpiones 5</v>
          </cell>
          <cell r="D67" t="str">
            <v>- En tela tipo galleta fileteada
- Color blanco o beige sin estampado
-Tamaño mínimo de 100 cm de largo por 70 cm de ancho</v>
          </cell>
          <cell r="E67" t="str">
            <v>Unidad</v>
          </cell>
          <cell r="F67">
            <v>6000</v>
          </cell>
          <cell r="G67">
            <v>19</v>
          </cell>
          <cell r="H67" t="str">
            <v>REPRESENTACIONES JESCA</v>
          </cell>
          <cell r="J67">
            <v>0</v>
          </cell>
          <cell r="L67">
            <v>0</v>
          </cell>
          <cell r="N67">
            <v>0</v>
          </cell>
          <cell r="P67">
            <v>0</v>
          </cell>
          <cell r="R67">
            <v>0</v>
          </cell>
        </row>
        <row r="68">
          <cell r="C68" t="str">
            <v>Bayetilla 1</v>
          </cell>
          <cell r="D68" t="str">
            <v xml:space="preserve"> - En tela fileteada
 -  100% algodón y fibra natural 
- Color blanco sin estampado
-Tamaño mínimo de 100 cm de largo por 70 cm de ancho</v>
          </cell>
          <cell r="E68" t="str">
            <v>Unidad</v>
          </cell>
          <cell r="F68">
            <v>3700</v>
          </cell>
          <cell r="G68">
            <v>19</v>
          </cell>
          <cell r="H68" t="str">
            <v>REPRESENTACIONES JESCA</v>
          </cell>
          <cell r="J68">
            <v>0</v>
          </cell>
          <cell r="L68">
            <v>0</v>
          </cell>
          <cell r="N68">
            <v>0</v>
          </cell>
          <cell r="P68">
            <v>0</v>
          </cell>
          <cell r="R68">
            <v>0</v>
          </cell>
        </row>
        <row r="69">
          <cell r="C69" t="str">
            <v>Bayetilla 2</v>
          </cell>
          <cell r="D69" t="str">
            <v xml:space="preserve"> - En tela fileteada
 - 100% algodón y fibra natural 
 - Color rojo sin estampado
 -Tamaño mínimo de 100 cm de largo por 70 cm de ancho</v>
          </cell>
          <cell r="E69" t="str">
            <v>Unidad</v>
          </cell>
          <cell r="F69">
            <v>3700</v>
          </cell>
          <cell r="G69">
            <v>19</v>
          </cell>
          <cell r="H69" t="str">
            <v>REPRESENTACIONES JESCA</v>
          </cell>
          <cell r="J69">
            <v>0</v>
          </cell>
          <cell r="L69">
            <v>0</v>
          </cell>
          <cell r="N69">
            <v>0</v>
          </cell>
          <cell r="P69">
            <v>0</v>
          </cell>
          <cell r="R69">
            <v>0</v>
          </cell>
        </row>
        <row r="70">
          <cell r="C70" t="str">
            <v>Toalla en tela blanca para pisos por metro (repuesto de haraganes)</v>
          </cell>
          <cell r="D70" t="str">
            <v xml:space="preserve"> - Elaborado  en microfibras
 - Color blanco
 - Tamaño mínimo de 100 cm de largo por 70 cm de ancho</v>
          </cell>
          <cell r="E70" t="str">
            <v>Unidad</v>
          </cell>
          <cell r="F70">
            <v>9000</v>
          </cell>
          <cell r="G70">
            <v>19</v>
          </cell>
          <cell r="H70" t="str">
            <v>REPRESENTACIONES JESCA</v>
          </cell>
          <cell r="J70">
            <v>0</v>
          </cell>
          <cell r="L70">
            <v>0</v>
          </cell>
          <cell r="N70">
            <v>0</v>
          </cell>
          <cell r="P70">
            <v>0</v>
          </cell>
          <cell r="R70">
            <v>0</v>
          </cell>
        </row>
        <row r="71">
          <cell r="C71" t="str">
            <v>Paño absorbente multiusos 1</v>
          </cell>
          <cell r="D71" t="str">
            <v>- Material que no libera motas o pelusas
-Interfoliado
- Reutilizable
- Tamaño mínimo de 38 cm de largo por 25 cm de ancho</v>
          </cell>
          <cell r="E71" t="str">
            <v>Unidad</v>
          </cell>
          <cell r="F71">
            <v>1900</v>
          </cell>
          <cell r="G71">
            <v>19</v>
          </cell>
          <cell r="H71" t="str">
            <v>REPRESENTACIONES JESCA</v>
          </cell>
          <cell r="J71">
            <v>0</v>
          </cell>
          <cell r="L71">
            <v>0</v>
          </cell>
          <cell r="N71">
            <v>0</v>
          </cell>
          <cell r="P71">
            <v>0</v>
          </cell>
          <cell r="R71">
            <v>0</v>
          </cell>
        </row>
        <row r="72">
          <cell r="C72" t="str">
            <v>Paño absorbente multiusos 2</v>
          </cell>
          <cell r="D72" t="str">
            <v>- Material que no libera motas o pelusas
- Interfolidado
- Reutilizable
- Tamaño mínimo de 18 cm de largo por 20 cm de ancho</v>
          </cell>
          <cell r="E72" t="str">
            <v>Unidad</v>
          </cell>
          <cell r="F72">
            <v>1200</v>
          </cell>
          <cell r="G72">
            <v>19</v>
          </cell>
          <cell r="H72" t="str">
            <v>REPRESENTACIONES JESCA</v>
          </cell>
          <cell r="J72">
            <v>0</v>
          </cell>
          <cell r="L72">
            <v>0</v>
          </cell>
          <cell r="N72">
            <v>0</v>
          </cell>
          <cell r="P72">
            <v>0</v>
          </cell>
          <cell r="R72">
            <v>0</v>
          </cell>
        </row>
        <row r="73">
          <cell r="C73" t="str">
            <v>Estopa</v>
          </cell>
          <cell r="D73" t="str">
            <v>- Hecha 100% de hilos de algodón blanco peinado.
-Suave al tacto, para lustrar</v>
          </cell>
          <cell r="E73" t="str">
            <v>Bolsa de mínimo 400 gr.</v>
          </cell>
          <cell r="F73">
            <v>5000</v>
          </cell>
          <cell r="G73">
            <v>19</v>
          </cell>
          <cell r="H73" t="str">
            <v>REPRESENTACIONES JESCA</v>
          </cell>
          <cell r="J73">
            <v>0</v>
          </cell>
          <cell r="L73">
            <v>0</v>
          </cell>
          <cell r="N73">
            <v>0</v>
          </cell>
          <cell r="P73">
            <v>0</v>
          </cell>
          <cell r="R73">
            <v>0</v>
          </cell>
        </row>
        <row r="74">
          <cell r="C74" t="str">
            <v>Esponjilla 1</v>
          </cell>
          <cell r="D74" t="str">
            <v>- Espuma enmallada
- Tamaño mínimo de 7 cm de largo por 10 cm de ancho</v>
          </cell>
          <cell r="E74" t="str">
            <v>Unidad</v>
          </cell>
          <cell r="F74">
            <v>800</v>
          </cell>
          <cell r="G74">
            <v>19</v>
          </cell>
          <cell r="H74" t="str">
            <v>REPRESENTACIONES JESCA</v>
          </cell>
          <cell r="J74">
            <v>0</v>
          </cell>
          <cell r="L74">
            <v>0</v>
          </cell>
          <cell r="N74">
            <v>0</v>
          </cell>
          <cell r="P74">
            <v>0</v>
          </cell>
          <cell r="R74">
            <v>0</v>
          </cell>
        </row>
        <row r="75">
          <cell r="C75" t="str">
            <v>Esponjilla 2</v>
          </cell>
          <cell r="D75" t="str">
            <v>- Doble uso (material de esponjilla blanda y abrasiva)
- Tamaño mínimo de 7 cm de largo por 10 cm de
ancho</v>
          </cell>
          <cell r="E75" t="str">
            <v>Unidad</v>
          </cell>
          <cell r="F75">
            <v>500</v>
          </cell>
          <cell r="G75">
            <v>19</v>
          </cell>
          <cell r="H75" t="str">
            <v>REPRESENTACIONES JESCA</v>
          </cell>
          <cell r="J75">
            <v>0</v>
          </cell>
          <cell r="L75">
            <v>0</v>
          </cell>
          <cell r="N75">
            <v>0</v>
          </cell>
          <cell r="P75">
            <v>0</v>
          </cell>
          <cell r="R75">
            <v>0</v>
          </cell>
        </row>
        <row r="76">
          <cell r="C76" t="str">
            <v>Esponjilla 3</v>
          </cell>
          <cell r="D76" t="str">
            <v>- Abrasiva
- Tamaño mínimo de 9 cm de largo por 12 cm de</v>
          </cell>
          <cell r="E76" t="str">
            <v>Unidad</v>
          </cell>
          <cell r="F76">
            <v>190</v>
          </cell>
          <cell r="G76">
            <v>19</v>
          </cell>
          <cell r="H76" t="str">
            <v>REPRESENTACIONES JESCA</v>
          </cell>
          <cell r="J76">
            <v>0</v>
          </cell>
          <cell r="L76">
            <v>0</v>
          </cell>
          <cell r="N76">
            <v>0</v>
          </cell>
          <cell r="P76">
            <v>0</v>
          </cell>
          <cell r="R76">
            <v>0</v>
          </cell>
        </row>
        <row r="77">
          <cell r="C77" t="str">
            <v>Esponjilla 4</v>
          </cell>
          <cell r="D77" t="str">
            <v>- Elaborada con fibra de acero inoxidable para dar brillo
- Tamaño mínimo de 5 cm de largo por 5 cm de</v>
          </cell>
          <cell r="E77" t="str">
            <v>Unidad</v>
          </cell>
          <cell r="F77">
            <v>165</v>
          </cell>
          <cell r="G77">
            <v>19</v>
          </cell>
          <cell r="H77" t="str">
            <v>REPRESENTACIONES JESCA</v>
          </cell>
          <cell r="J77">
            <v>0</v>
          </cell>
          <cell r="L77">
            <v>0</v>
          </cell>
          <cell r="N77">
            <v>0</v>
          </cell>
          <cell r="P77">
            <v>0</v>
          </cell>
          <cell r="R77">
            <v>0</v>
          </cell>
        </row>
        <row r="78">
          <cell r="C78" t="str">
            <v>Esponjilla 5</v>
          </cell>
          <cell r="D78" t="str">
            <v>- Elaborada con alambre de acero inoxidable
- Tamaño mínimo de 7 cm de largo por 10 cm de ancho</v>
          </cell>
          <cell r="E78" t="str">
            <v>Unidad</v>
          </cell>
          <cell r="F78">
            <v>500</v>
          </cell>
          <cell r="G78">
            <v>19</v>
          </cell>
          <cell r="H78" t="str">
            <v>REPRESENTACIONES JESCA</v>
          </cell>
          <cell r="J78">
            <v>0</v>
          </cell>
          <cell r="L78">
            <v>0</v>
          </cell>
          <cell r="N78">
            <v>0</v>
          </cell>
          <cell r="P78">
            <v>0</v>
          </cell>
          <cell r="R78">
            <v>0</v>
          </cell>
        </row>
        <row r="79">
          <cell r="C79" t="str">
            <v>Escoba 1</v>
          </cell>
          <cell r="D79" t="str">
            <v xml:space="preserve">- Cerdas suaves elaboradas con PET calibre entre 0,3 y 0,4 mm.
- Área de barrido mínima de 25 cm de largo por 8 cm de ancho por 10 cm de alto
- Material de base en plástico con acople tipo rosca
</v>
          </cell>
          <cell r="E79" t="str">
            <v>Unidad</v>
          </cell>
          <cell r="F79">
            <v>2000</v>
          </cell>
          <cell r="G79">
            <v>19</v>
          </cell>
          <cell r="H79" t="str">
            <v>REPRESENTACIONES JESCA</v>
          </cell>
          <cell r="J79">
            <v>0</v>
          </cell>
          <cell r="L79">
            <v>0</v>
          </cell>
          <cell r="N79">
            <v>0</v>
          </cell>
          <cell r="P79">
            <v>0</v>
          </cell>
          <cell r="R79">
            <v>0</v>
          </cell>
        </row>
        <row r="80">
          <cell r="C80" t="str">
            <v>Escoba 2</v>
          </cell>
          <cell r="D80" t="str">
            <v xml:space="preserve">- Cerdas duras elaboradas con PET calibre entre 0,4 y 0,6 mm.
- Área de barrido mínima de 25 cm de largo por 8 cm de ancho por 10 cm de alto
- Material de base en plástico con acople tipo rosca
</v>
          </cell>
          <cell r="E80" t="str">
            <v>Unidad</v>
          </cell>
          <cell r="F80">
            <v>2000</v>
          </cell>
          <cell r="G80">
            <v>19</v>
          </cell>
          <cell r="H80" t="str">
            <v>REPRESENTACIONES JESCA</v>
          </cell>
          <cell r="J80">
            <v>0</v>
          </cell>
          <cell r="L80">
            <v>0</v>
          </cell>
          <cell r="N80">
            <v>0</v>
          </cell>
          <cell r="P80">
            <v>0</v>
          </cell>
          <cell r="R80">
            <v>0</v>
          </cell>
        </row>
        <row r="81">
          <cell r="C81" t="str">
            <v>Escoba 3</v>
          </cell>
          <cell r="D81" t="str">
            <v xml:space="preserve">- Cerdas suaves elaboradas con PET calibre entre 0,3 y 0,4 mm.
- Área de barrido mínima de 35 cm de largo por 8 cm de ancho por 10 cm de alto
- Material de base en plástico con acople tipo rosca
</v>
          </cell>
          <cell r="E81" t="str">
            <v>Unidad</v>
          </cell>
          <cell r="F81">
            <v>2000</v>
          </cell>
          <cell r="G81">
            <v>19</v>
          </cell>
          <cell r="H81" t="str">
            <v>REPRESENTACIONES JESCA</v>
          </cell>
          <cell r="J81">
            <v>0</v>
          </cell>
          <cell r="L81">
            <v>0</v>
          </cell>
          <cell r="N81">
            <v>0</v>
          </cell>
          <cell r="P81">
            <v>0</v>
          </cell>
          <cell r="R81">
            <v>0</v>
          </cell>
        </row>
        <row r="82">
          <cell r="C82" t="str">
            <v>Escoba 4</v>
          </cell>
          <cell r="D82" t="str">
            <v xml:space="preserve">- Cerdas duras elaboradas con PET calibre entre 0,4 y 0,6 mm.
- Área de barrido mínima de 35 cm de largo por 8 cm de ancho por 10 cm de alto
- Material de base en plástico con acople tipo rosca
</v>
          </cell>
          <cell r="E82" t="str">
            <v>Unidad</v>
          </cell>
          <cell r="F82">
            <v>2000</v>
          </cell>
          <cell r="G82">
            <v>19</v>
          </cell>
          <cell r="H82" t="str">
            <v>REPRESENTACIONES JESCA</v>
          </cell>
          <cell r="J82">
            <v>0</v>
          </cell>
          <cell r="L82">
            <v>0</v>
          </cell>
          <cell r="N82">
            <v>0</v>
          </cell>
          <cell r="P82">
            <v>0</v>
          </cell>
          <cell r="R82">
            <v>0</v>
          </cell>
        </row>
        <row r="83">
          <cell r="C83" t="str">
            <v>Mango metálico escoba 1</v>
          </cell>
          <cell r="D83" t="str">
            <v xml:space="preserve">- Extensión mínima de 140 cm
- Acople plástico o rosca para palos de escoba
 </v>
          </cell>
          <cell r="E83" t="str">
            <v>Unidad</v>
          </cell>
          <cell r="F83">
            <v>6000</v>
          </cell>
          <cell r="G83">
            <v>19</v>
          </cell>
          <cell r="H83" t="str">
            <v>REPRESENTACIONES JESCA</v>
          </cell>
          <cell r="J83">
            <v>0</v>
          </cell>
          <cell r="L83">
            <v>0</v>
          </cell>
          <cell r="N83">
            <v>0</v>
          </cell>
          <cell r="P83">
            <v>0</v>
          </cell>
          <cell r="R83">
            <v>0</v>
          </cell>
        </row>
        <row r="84">
          <cell r="C84" t="str">
            <v>Mango madera escoba 1</v>
          </cell>
          <cell r="D84" t="str">
            <v xml:space="preserve">- Extensión mínima de 140 cm
 -Acople plástico o rosca para palos de escoba
 </v>
          </cell>
          <cell r="E84" t="str">
            <v>Unidad</v>
          </cell>
          <cell r="F84">
            <v>2400</v>
          </cell>
          <cell r="G84">
            <v>19</v>
          </cell>
          <cell r="H84" t="str">
            <v>REPRESENTACIONES JESCA</v>
          </cell>
          <cell r="J84">
            <v>0</v>
          </cell>
          <cell r="L84">
            <v>0</v>
          </cell>
          <cell r="N84">
            <v>0</v>
          </cell>
          <cell r="P84">
            <v>0</v>
          </cell>
          <cell r="R84">
            <v>0</v>
          </cell>
        </row>
        <row r="85">
          <cell r="C85" t="str">
            <v>Cepillos 1</v>
          </cell>
          <cell r="D85" t="str">
            <v>- Tipo plancha, con mango de plástico
- Cuerpo elaborado en plástico
- Cerdas duras en fibra plástica
- Tamaño mínimo de 15 cm de largo por 5cm de ancho por 6 cm de alto.</v>
          </cell>
          <cell r="E85" t="str">
            <v>Unidad</v>
          </cell>
          <cell r="F85">
            <v>1400</v>
          </cell>
          <cell r="G85">
            <v>19</v>
          </cell>
          <cell r="H85" t="str">
            <v>REPRESENTACIONES JESCA</v>
          </cell>
          <cell r="J85">
            <v>0</v>
          </cell>
          <cell r="L85">
            <v>0</v>
          </cell>
          <cell r="N85">
            <v>0</v>
          </cell>
          <cell r="P85">
            <v>0</v>
          </cell>
          <cell r="R85">
            <v>0</v>
          </cell>
        </row>
        <row r="86">
          <cell r="C86" t="str">
            <v>Cepillos 2</v>
          </cell>
          <cell r="D86" t="str">
            <v>- Para pisos
- Cuerpo elaborado en plástico
- Cerdas duras en fibra plástica
- Tamaño mínimo de 23 cm de largo por 6 cm de ancho por 7 cm de alto.
- Mango metálico con una extensión mínima de
140 cm</v>
          </cell>
          <cell r="E86" t="str">
            <v>Unidad</v>
          </cell>
          <cell r="F86">
            <v>6750</v>
          </cell>
          <cell r="G86">
            <v>19</v>
          </cell>
          <cell r="H86" t="str">
            <v>REPRESENTACIONES JESCA</v>
          </cell>
          <cell r="J86">
            <v>0</v>
          </cell>
          <cell r="L86">
            <v>0</v>
          </cell>
          <cell r="N86">
            <v>0</v>
          </cell>
          <cell r="P86">
            <v>0</v>
          </cell>
          <cell r="R86">
            <v>0</v>
          </cell>
        </row>
        <row r="87">
          <cell r="C87" t="str">
            <v>Cepillos 3</v>
          </cell>
          <cell r="D87" t="str">
            <v>- Para pisos
- Cuerpo elaborado en plástico
- Cerdas duras en fibra plástica
- Tamaño mínimo de 35 cm de largo por 6 cm de ancho por 7 cm de alto.
- Mango metálico con una extensión mínima de
140 cm</v>
          </cell>
          <cell r="E87" t="str">
            <v>Unidad</v>
          </cell>
          <cell r="F87">
            <v>6750</v>
          </cell>
          <cell r="G87">
            <v>19</v>
          </cell>
          <cell r="H87" t="str">
            <v>REPRESENTACIONES JESCA</v>
          </cell>
          <cell r="J87">
            <v>0</v>
          </cell>
          <cell r="L87">
            <v>0</v>
          </cell>
          <cell r="N87">
            <v>0</v>
          </cell>
          <cell r="P87">
            <v>0</v>
          </cell>
          <cell r="R87">
            <v>0</v>
          </cell>
        </row>
        <row r="88">
          <cell r="C88" t="str">
            <v>Trapero 1</v>
          </cell>
          <cell r="D88" t="str">
            <v xml:space="preserve"> - Elaborado con hilaza de algodón natural
 - Mecha con peso mínimo 250 gr y extensión mínima de 32 cm de  largo
 - Material de base en plástico con acople tipo rosca
</v>
          </cell>
          <cell r="E88" t="str">
            <v>Unidad</v>
          </cell>
          <cell r="F88">
            <v>4400</v>
          </cell>
          <cell r="G88">
            <v>19</v>
          </cell>
          <cell r="H88" t="str">
            <v>REPRESENTACIONES JESCA</v>
          </cell>
          <cell r="J88">
            <v>0</v>
          </cell>
          <cell r="L88">
            <v>0</v>
          </cell>
          <cell r="N88">
            <v>0</v>
          </cell>
          <cell r="P88">
            <v>0</v>
          </cell>
          <cell r="R88">
            <v>0</v>
          </cell>
        </row>
        <row r="89">
          <cell r="C89" t="str">
            <v>Trapero 2</v>
          </cell>
          <cell r="D89" t="str">
            <v xml:space="preserve">- Elaborado con hilaza de algodón natural
- Mecha con peso mínimo de 350 gr y extensión mínima de 32 cm de largo
- Material de base en plástico con acople tipo rosca
</v>
          </cell>
          <cell r="E89" t="str">
            <v>Unidad</v>
          </cell>
          <cell r="F89">
            <v>5000</v>
          </cell>
          <cell r="G89">
            <v>19</v>
          </cell>
          <cell r="H89" t="str">
            <v>REPRESENTACIONES JESCA</v>
          </cell>
          <cell r="J89">
            <v>0</v>
          </cell>
          <cell r="L89">
            <v>0</v>
          </cell>
          <cell r="N89">
            <v>0</v>
          </cell>
          <cell r="P89">
            <v>0</v>
          </cell>
          <cell r="R89">
            <v>0</v>
          </cell>
        </row>
        <row r="90">
          <cell r="C90" t="str">
            <v>Trapero 3</v>
          </cell>
          <cell r="D90" t="str">
            <v>- Elaborado con hilaza de algodón natural
- Mecha con peso mínimo de 450 gr y extensión mínima de 32 cm de largo
- Material de base en plástico con acople tipo rosca</v>
          </cell>
          <cell r="E90" t="str">
            <v>Unidad</v>
          </cell>
          <cell r="F90">
            <v>4500</v>
          </cell>
          <cell r="G90">
            <v>19</v>
          </cell>
          <cell r="H90" t="str">
            <v>REPRESENTACIONES JESCA</v>
          </cell>
          <cell r="J90">
            <v>0</v>
          </cell>
          <cell r="L90">
            <v>0</v>
          </cell>
          <cell r="N90">
            <v>0</v>
          </cell>
          <cell r="P90">
            <v>0</v>
          </cell>
          <cell r="R90">
            <v>0</v>
          </cell>
        </row>
        <row r="91">
          <cell r="C91" t="str">
            <v>Mango metálico trapero 1</v>
          </cell>
          <cell r="D91" t="str">
            <v xml:space="preserve">- Extensión mínima de 140 cm
- Acople plástico o rosca para palos de escoba
 </v>
          </cell>
          <cell r="E91" t="str">
            <v>Unidad</v>
          </cell>
          <cell r="F91">
            <v>6000</v>
          </cell>
          <cell r="G91">
            <v>19</v>
          </cell>
          <cell r="H91" t="str">
            <v>REPRESENTACIONES JESCA</v>
          </cell>
          <cell r="J91">
            <v>0</v>
          </cell>
          <cell r="L91">
            <v>0</v>
          </cell>
          <cell r="N91">
            <v>0</v>
          </cell>
          <cell r="P91">
            <v>0</v>
          </cell>
          <cell r="R91">
            <v>0</v>
          </cell>
        </row>
        <row r="92">
          <cell r="C92" t="str">
            <v>Mango madera trapero 1</v>
          </cell>
          <cell r="D92" t="str">
            <v xml:space="preserve">- Extensión mínima de 140 cm
- Acople plástico o rosca para palos de escoba
 </v>
          </cell>
          <cell r="E92" t="str">
            <v>Unidad</v>
          </cell>
          <cell r="F92">
            <v>2400</v>
          </cell>
          <cell r="G92">
            <v>19</v>
          </cell>
          <cell r="H92" t="str">
            <v>REPRESENTACIONES JESCA</v>
          </cell>
          <cell r="J92">
            <v>0</v>
          </cell>
          <cell r="L92">
            <v>0</v>
          </cell>
          <cell r="N92">
            <v>0</v>
          </cell>
          <cell r="P92">
            <v>0</v>
          </cell>
          <cell r="R92">
            <v>0</v>
          </cell>
        </row>
        <row r="93">
          <cell r="C93" t="str">
            <v>Cepillo para sanitario (churrusco)</v>
          </cell>
          <cell r="D93" t="str">
            <v>- Cerdas duras elaboradas en fibras plásticas
- Extensión mínima de las cerdas es de 2,5 cm
- Base y mango elaborados en plástico
- Mango con longitud mínima de 33 cm</v>
          </cell>
          <cell r="E93" t="str">
            <v>Unidad</v>
          </cell>
          <cell r="F93">
            <v>3000</v>
          </cell>
          <cell r="G93">
            <v>19</v>
          </cell>
          <cell r="H93" t="str">
            <v>REPRESENTACIONES JESCA</v>
          </cell>
          <cell r="J93">
            <v>0</v>
          </cell>
          <cell r="L93">
            <v>0</v>
          </cell>
          <cell r="N93">
            <v>0</v>
          </cell>
          <cell r="P93">
            <v>0</v>
          </cell>
          <cell r="R93">
            <v>0</v>
          </cell>
        </row>
        <row r="94">
          <cell r="C94" t="str">
            <v>Pads 1</v>
          </cell>
          <cell r="D94" t="str">
            <v>- Para brillo
- Diámetro mínimo de 16 pulgadas
- Rojo o blanco</v>
          </cell>
          <cell r="E94" t="str">
            <v>Unidad</v>
          </cell>
          <cell r="F94">
            <v>13000</v>
          </cell>
          <cell r="G94">
            <v>19</v>
          </cell>
          <cell r="H94" t="str">
            <v>REPRESENTACIONES JESCA</v>
          </cell>
          <cell r="J94">
            <v>0</v>
          </cell>
          <cell r="L94">
            <v>0</v>
          </cell>
          <cell r="N94">
            <v>0</v>
          </cell>
          <cell r="P94">
            <v>0</v>
          </cell>
          <cell r="R94">
            <v>0</v>
          </cell>
        </row>
        <row r="95">
          <cell r="C95" t="str">
            <v>Pads 2</v>
          </cell>
          <cell r="D95" t="str">
            <v>- Para remoción
- Diámetro mínimo de 16 pulgadas
- Café o negro</v>
          </cell>
          <cell r="E95" t="str">
            <v>Unidad</v>
          </cell>
          <cell r="F95">
            <v>13600</v>
          </cell>
          <cell r="G95">
            <v>19</v>
          </cell>
          <cell r="H95" t="str">
            <v>REPRESENTACIONES JESCA</v>
          </cell>
          <cell r="J95">
            <v>0</v>
          </cell>
          <cell r="L95">
            <v>0</v>
          </cell>
          <cell r="N95">
            <v>0</v>
          </cell>
          <cell r="P95">
            <v>0</v>
          </cell>
          <cell r="R95">
            <v>0</v>
          </cell>
        </row>
        <row r="96">
          <cell r="C96" t="str">
            <v>Pads 3</v>
          </cell>
          <cell r="D96" t="str">
            <v>- Para brillo
- Diámetro mínimo de 20 pulgadas
- Rojo o blanco</v>
          </cell>
          <cell r="E96" t="str">
            <v>Unidad</v>
          </cell>
          <cell r="F96">
            <v>19000</v>
          </cell>
          <cell r="G96">
            <v>19</v>
          </cell>
          <cell r="H96" t="str">
            <v>REPRESENTACIONES JESCA</v>
          </cell>
          <cell r="J96">
            <v>0</v>
          </cell>
          <cell r="L96">
            <v>0</v>
          </cell>
          <cell r="N96">
            <v>0</v>
          </cell>
          <cell r="P96">
            <v>0</v>
          </cell>
          <cell r="R96">
            <v>0</v>
          </cell>
        </row>
        <row r="97">
          <cell r="C97" t="str">
            <v>Pads 4</v>
          </cell>
          <cell r="D97" t="str">
            <v>- Para remoción
- Diámetro mínimo de 20 pulgadas
- Café o negro</v>
          </cell>
          <cell r="E97" t="str">
            <v>Unidad</v>
          </cell>
          <cell r="F97">
            <v>19000</v>
          </cell>
          <cell r="G97">
            <v>19</v>
          </cell>
          <cell r="H97" t="str">
            <v>REPRESENTACIONES JESCA</v>
          </cell>
          <cell r="J97">
            <v>0</v>
          </cell>
          <cell r="L97">
            <v>0</v>
          </cell>
          <cell r="N97">
            <v>0</v>
          </cell>
          <cell r="P97">
            <v>0</v>
          </cell>
          <cell r="R97">
            <v>0</v>
          </cell>
        </row>
        <row r="98">
          <cell r="C98" t="str">
            <v>Boneth 1</v>
          </cell>
          <cell r="D98" t="str">
            <v>- Diámetro mínimo de 16 pulgadas
- Elaborado en hilaza de algodón</v>
          </cell>
          <cell r="E98" t="str">
            <v>Unidad</v>
          </cell>
          <cell r="F98">
            <v>65000</v>
          </cell>
          <cell r="G98">
            <v>19</v>
          </cell>
          <cell r="H98" t="str">
            <v>REPRESENTACIONES JESCA</v>
          </cell>
          <cell r="J98">
            <v>0</v>
          </cell>
          <cell r="L98">
            <v>0</v>
          </cell>
          <cell r="N98">
            <v>0</v>
          </cell>
          <cell r="P98">
            <v>0</v>
          </cell>
          <cell r="R98">
            <v>0</v>
          </cell>
        </row>
        <row r="99">
          <cell r="C99" t="str">
            <v>Boneth 2</v>
          </cell>
          <cell r="D99" t="str">
            <v>- Diámetro mínimo de 20 pulgadas
- Elaborado en hilaza de algodón</v>
          </cell>
          <cell r="E99" t="str">
            <v>Unidad</v>
          </cell>
          <cell r="F99">
            <v>80000</v>
          </cell>
          <cell r="G99">
            <v>19</v>
          </cell>
          <cell r="H99" t="str">
            <v>REPRESENTACIONES JESCA</v>
          </cell>
          <cell r="J99">
            <v>0</v>
          </cell>
          <cell r="L99">
            <v>0</v>
          </cell>
          <cell r="N99">
            <v>0</v>
          </cell>
          <cell r="P99">
            <v>0</v>
          </cell>
          <cell r="R99">
            <v>0</v>
          </cell>
        </row>
        <row r="100">
          <cell r="C100" t="str">
            <v>Bolsas plástica 1</v>
          </cell>
          <cell r="D100" t="str">
            <v>- Elaborada en polietileno de baja densidad
- De color negro
- Calibre de mínimo 1
- Tamaño de 40 cm de ancho por 55 cm de largo</v>
          </cell>
          <cell r="E100" t="str">
            <v>Paquete de mínimo 6</v>
          </cell>
          <cell r="F100">
            <v>671</v>
          </cell>
          <cell r="G100">
            <v>19</v>
          </cell>
          <cell r="H100" t="str">
            <v>DYSAP</v>
          </cell>
          <cell r="J100">
            <v>0</v>
          </cell>
          <cell r="L100">
            <v>0</v>
          </cell>
          <cell r="N100">
            <v>0</v>
          </cell>
          <cell r="P100">
            <v>0</v>
          </cell>
          <cell r="R100">
            <v>0</v>
          </cell>
        </row>
        <row r="101">
          <cell r="C101" t="str">
            <v>Bolsas plástica 2</v>
          </cell>
          <cell r="D101" t="str">
            <v>- Elaborada en polietileno de baja densidad
- De color verde
- Calibre de mínimo 1
- Tamaño de 40 cm de ancho por 55 cm de largo</v>
          </cell>
          <cell r="E101" t="str">
            <v>Paquete de mínimo 6</v>
          </cell>
          <cell r="F101">
            <v>741</v>
          </cell>
          <cell r="G101">
            <v>19</v>
          </cell>
          <cell r="H101" t="str">
            <v>DYSAP</v>
          </cell>
          <cell r="J101">
            <v>0</v>
          </cell>
          <cell r="L101">
            <v>0</v>
          </cell>
          <cell r="N101">
            <v>0</v>
          </cell>
          <cell r="P101">
            <v>0</v>
          </cell>
          <cell r="R101">
            <v>0</v>
          </cell>
        </row>
        <row r="102">
          <cell r="C102" t="str">
            <v>Bolsas plástica 3</v>
          </cell>
          <cell r="D102" t="str">
            <v>- Elaborada en polietileno de baja densidad
- De color blanco
- Calibre de mínimo 1
- Tamaño de 40 cm de ancho por 55 cm de largo</v>
          </cell>
          <cell r="E102" t="str">
            <v>Paquete de mínimo 6</v>
          </cell>
          <cell r="F102">
            <v>741</v>
          </cell>
          <cell r="G102">
            <v>19</v>
          </cell>
          <cell r="H102" t="str">
            <v>DYSAP</v>
          </cell>
          <cell r="J102">
            <v>0</v>
          </cell>
          <cell r="L102">
            <v>0</v>
          </cell>
          <cell r="N102">
            <v>0</v>
          </cell>
          <cell r="P102">
            <v>0</v>
          </cell>
          <cell r="R102">
            <v>0</v>
          </cell>
        </row>
        <row r="103">
          <cell r="C103" t="str">
            <v>Bolsas plástica 4</v>
          </cell>
          <cell r="D103" t="str">
            <v>- Elaborada en polietileno de baja densidad
- De color rojo
- Calibre de mínimo 1
- Tamaño de 40 cm de ancho por 55 cm de largo
 - Con impresión de aviso de riesgo biológico</v>
          </cell>
          <cell r="E103" t="str">
            <v>Paquete de mínimo 6</v>
          </cell>
          <cell r="F103">
            <v>741</v>
          </cell>
          <cell r="G103">
            <v>19</v>
          </cell>
          <cell r="H103" t="str">
            <v>DYSAP</v>
          </cell>
          <cell r="J103">
            <v>0</v>
          </cell>
          <cell r="L103">
            <v>0</v>
          </cell>
          <cell r="N103">
            <v>0</v>
          </cell>
          <cell r="P103">
            <v>0</v>
          </cell>
          <cell r="R103">
            <v>0</v>
          </cell>
        </row>
        <row r="104">
          <cell r="C104" t="str">
            <v>Bolsas plástica 5</v>
          </cell>
          <cell r="D104" t="str">
            <v>- Elaborada en polietileno de baja densidad
- De color azul
- Calibre de mínimo 1
- Tamaño de 40 cm de ancho por 55 cm de largo</v>
          </cell>
          <cell r="E104" t="str">
            <v>Paquete de mínimo 6</v>
          </cell>
          <cell r="F104">
            <v>741</v>
          </cell>
          <cell r="G104">
            <v>19</v>
          </cell>
          <cell r="H104" t="str">
            <v>DYSAP</v>
          </cell>
          <cell r="J104">
            <v>0</v>
          </cell>
          <cell r="L104">
            <v>0</v>
          </cell>
          <cell r="N104">
            <v>0</v>
          </cell>
          <cell r="P104">
            <v>0</v>
          </cell>
          <cell r="R104">
            <v>0</v>
          </cell>
        </row>
        <row r="105">
          <cell r="C105" t="str">
            <v>Bolsas plástica 6</v>
          </cell>
          <cell r="D105" t="str">
            <v>- Elaborada en polietileno de baja densidad
- De color gris
- Calibre de mínimo 1
- Tamaño de 40 cm de ancho por 55 cm de largo</v>
          </cell>
          <cell r="E105" t="str">
            <v>Paquete de mínimo 6</v>
          </cell>
          <cell r="F105">
            <v>741</v>
          </cell>
          <cell r="G105">
            <v>19</v>
          </cell>
          <cell r="H105" t="str">
            <v>DYSAP</v>
          </cell>
          <cell r="J105">
            <v>0</v>
          </cell>
          <cell r="L105">
            <v>0</v>
          </cell>
          <cell r="N105">
            <v>0</v>
          </cell>
          <cell r="P105">
            <v>0</v>
          </cell>
          <cell r="R105">
            <v>0</v>
          </cell>
        </row>
        <row r="106">
          <cell r="C106" t="str">
            <v>Bolsas plástica 7</v>
          </cell>
          <cell r="D106" t="str">
            <v>- Elaborada en polietileno de baja densidad
- De color amarillo
- Calibre de mínimo 1
- Tamaño de 40 cm de ancho por 55 cm de largo</v>
          </cell>
          <cell r="E106" t="str">
            <v>Paquete de mínimo 6</v>
          </cell>
          <cell r="F106">
            <v>741</v>
          </cell>
          <cell r="G106">
            <v>19</v>
          </cell>
          <cell r="H106" t="str">
            <v>DYSAP</v>
          </cell>
          <cell r="J106">
            <v>0</v>
          </cell>
          <cell r="L106">
            <v>0</v>
          </cell>
          <cell r="N106">
            <v>0</v>
          </cell>
          <cell r="P106">
            <v>0</v>
          </cell>
          <cell r="R106">
            <v>0</v>
          </cell>
        </row>
        <row r="107">
          <cell r="C107" t="str">
            <v>Bolsas plástica 8</v>
          </cell>
          <cell r="D107" t="str">
            <v>- Elaborada en polietileno de baja densidad
- De color negro
-Calibre de mínimo 2
- Tamaño de 60 cm de ancho por 70 cm de largo</v>
          </cell>
          <cell r="E107" t="str">
            <v>Paquete de mínimo 6</v>
          </cell>
          <cell r="F107">
            <v>1439</v>
          </cell>
          <cell r="G107">
            <v>19</v>
          </cell>
          <cell r="H107" t="str">
            <v>DYSAP</v>
          </cell>
          <cell r="J107">
            <v>0</v>
          </cell>
          <cell r="L107">
            <v>0</v>
          </cell>
          <cell r="N107">
            <v>0</v>
          </cell>
          <cell r="P107">
            <v>0</v>
          </cell>
          <cell r="R107">
            <v>0</v>
          </cell>
        </row>
        <row r="108">
          <cell r="C108" t="str">
            <v>Bolsas plástica 9</v>
          </cell>
          <cell r="D108" t="str">
            <v>- Elaborada en polietileno de baja densidad
- De color verde
- Calibre de mínimo 2
- Tamaño de 60 cm de ancho por 70 cm de largo</v>
          </cell>
          <cell r="E108" t="str">
            <v>Paquete de mínimo 6</v>
          </cell>
          <cell r="F108">
            <v>1943</v>
          </cell>
          <cell r="G108">
            <v>19</v>
          </cell>
          <cell r="H108" t="str">
            <v>DYSAP</v>
          </cell>
          <cell r="J108">
            <v>0</v>
          </cell>
          <cell r="L108">
            <v>0</v>
          </cell>
          <cell r="N108">
            <v>0</v>
          </cell>
          <cell r="P108">
            <v>0</v>
          </cell>
          <cell r="R108">
            <v>0</v>
          </cell>
        </row>
        <row r="109">
          <cell r="C109" t="str">
            <v>Bolsas plástica 10</v>
          </cell>
          <cell r="D109" t="str">
            <v>- Elaborada en polietileno de baja densidad
- De color blanco
- Calibre de mínimo 2
- Tamaño de 60 cm de ancho por 70 cm de largo</v>
          </cell>
          <cell r="E109" t="str">
            <v>Paquete de mínimo 6</v>
          </cell>
          <cell r="F109">
            <v>1943</v>
          </cell>
          <cell r="G109">
            <v>19</v>
          </cell>
          <cell r="H109" t="str">
            <v>DYSAP</v>
          </cell>
          <cell r="J109">
            <v>0</v>
          </cell>
          <cell r="L109">
            <v>0</v>
          </cell>
          <cell r="N109">
            <v>0</v>
          </cell>
          <cell r="P109">
            <v>0</v>
          </cell>
          <cell r="R109">
            <v>0</v>
          </cell>
        </row>
        <row r="110">
          <cell r="C110" t="str">
            <v>Bolsas plástica 11</v>
          </cell>
          <cell r="D110" t="str">
            <v>- Elaborada en polietileno de baja densidad
- De color rojo
- Calibre de mínimo 2
- Tamaño de 60 cm de ancho por 70 cm de largo
- Con impresión de aviso de riesgo biológico</v>
          </cell>
          <cell r="E110" t="str">
            <v>Paquete de mínimo 6</v>
          </cell>
          <cell r="F110">
            <v>1943</v>
          </cell>
          <cell r="G110">
            <v>19</v>
          </cell>
          <cell r="H110" t="str">
            <v>DYSAP</v>
          </cell>
          <cell r="J110">
            <v>0</v>
          </cell>
          <cell r="L110">
            <v>0</v>
          </cell>
          <cell r="N110">
            <v>0</v>
          </cell>
          <cell r="P110">
            <v>0</v>
          </cell>
          <cell r="R110">
            <v>0</v>
          </cell>
        </row>
        <row r="111">
          <cell r="C111" t="str">
            <v>Bolsas plástica 12</v>
          </cell>
          <cell r="D111" t="str">
            <v xml:space="preserve">- Elaborada en polietileno de baja densidad
- De color azul
- Calibre de mínimo 2
- Tamaño de 60 cm de ancho por 70 cm de largo
</v>
          </cell>
          <cell r="E111" t="str">
            <v>Paquete de mínimo 6</v>
          </cell>
          <cell r="F111">
            <v>1943</v>
          </cell>
          <cell r="G111">
            <v>19</v>
          </cell>
          <cell r="H111" t="str">
            <v>DYSAP</v>
          </cell>
          <cell r="J111">
            <v>0</v>
          </cell>
          <cell r="L111">
            <v>0</v>
          </cell>
          <cell r="N111">
            <v>0</v>
          </cell>
          <cell r="P111">
            <v>0</v>
          </cell>
          <cell r="R111">
            <v>0</v>
          </cell>
        </row>
        <row r="112">
          <cell r="C112" t="str">
            <v>Bolsas plástica 13</v>
          </cell>
          <cell r="D112" t="str">
            <v xml:space="preserve">- Elaborada en polietileno de baja densidad
- De color gris
- Calibre de mínimo 2
- Tamaño de 60 cm de ancho por 70 cm de largo
</v>
          </cell>
          <cell r="E112" t="str">
            <v>Paquete de mínimo 6</v>
          </cell>
          <cell r="F112">
            <v>1943</v>
          </cell>
          <cell r="G112">
            <v>19</v>
          </cell>
          <cell r="H112" t="str">
            <v>DYSAP</v>
          </cell>
          <cell r="J112">
            <v>0</v>
          </cell>
          <cell r="L112">
            <v>0</v>
          </cell>
          <cell r="N112">
            <v>0</v>
          </cell>
          <cell r="P112">
            <v>0</v>
          </cell>
          <cell r="R112">
            <v>0</v>
          </cell>
        </row>
        <row r="113">
          <cell r="C113" t="str">
            <v>Bolsas plástica 14</v>
          </cell>
          <cell r="D113" t="str">
            <v xml:space="preserve">- Elaborada en polietileno de baja densidad
- De color amarillo
- Calibre de mínimo 2
- Tamaño de 60 cm de ancho por 70 cm de largo
</v>
          </cell>
          <cell r="E113" t="str">
            <v>Paquete de mínimo 6</v>
          </cell>
          <cell r="F113">
            <v>1943</v>
          </cell>
          <cell r="G113">
            <v>19</v>
          </cell>
          <cell r="H113" t="str">
            <v>DYSAP</v>
          </cell>
          <cell r="J113">
            <v>0</v>
          </cell>
          <cell r="L113">
            <v>0</v>
          </cell>
          <cell r="N113">
            <v>0</v>
          </cell>
          <cell r="P113">
            <v>0</v>
          </cell>
          <cell r="R113">
            <v>0</v>
          </cell>
        </row>
        <row r="114">
          <cell r="C114" t="str">
            <v>Bolsas plástica 15</v>
          </cell>
          <cell r="D114" t="str">
            <v>- Elaborada en polietileno de baja densidad
- De color negro
- Calibre de mínimo 2
- Tamaño de 70 cm de ancho por 90 cm de largo</v>
          </cell>
          <cell r="E114" t="str">
            <v>Paquete de mínimo 6</v>
          </cell>
          <cell r="F114">
            <v>1960</v>
          </cell>
          <cell r="G114">
            <v>19</v>
          </cell>
          <cell r="H114" t="str">
            <v>DYSAP</v>
          </cell>
          <cell r="J114">
            <v>0</v>
          </cell>
          <cell r="L114">
            <v>0</v>
          </cell>
          <cell r="N114">
            <v>0</v>
          </cell>
          <cell r="P114">
            <v>0</v>
          </cell>
          <cell r="R114">
            <v>0</v>
          </cell>
        </row>
        <row r="115">
          <cell r="C115" t="str">
            <v>Bolsas plástica 16</v>
          </cell>
          <cell r="D115" t="str">
            <v>- Elaborada en polietileno de baja densidad
- De color verde
- Calibre de mínimo 2
- Tamaño de 70 cm de ancho por 90 cm de largo</v>
          </cell>
          <cell r="E115" t="str">
            <v>Paquete de mínimo 6</v>
          </cell>
          <cell r="F115">
            <v>2201</v>
          </cell>
          <cell r="G115">
            <v>19</v>
          </cell>
          <cell r="H115" t="str">
            <v>DYSAP</v>
          </cell>
          <cell r="J115">
            <v>0</v>
          </cell>
          <cell r="L115">
            <v>0</v>
          </cell>
          <cell r="N115">
            <v>0</v>
          </cell>
          <cell r="P115">
            <v>0</v>
          </cell>
          <cell r="R115">
            <v>0</v>
          </cell>
        </row>
        <row r="116">
          <cell r="C116" t="str">
            <v>Bolsas plástica 17</v>
          </cell>
          <cell r="D116" t="str">
            <v>- Elaborada en polietileno de baja densidad
- De color blanco
- Calibre de mínimo 2
- Tamaño de 70 cm de ancho por 90 cm de largo</v>
          </cell>
          <cell r="E116" t="str">
            <v>Paquete de mínimo 6</v>
          </cell>
          <cell r="F116">
            <v>2201</v>
          </cell>
          <cell r="G116">
            <v>19</v>
          </cell>
          <cell r="H116" t="str">
            <v>DYSAP</v>
          </cell>
          <cell r="J116">
            <v>0</v>
          </cell>
          <cell r="L116">
            <v>0</v>
          </cell>
          <cell r="N116">
            <v>0</v>
          </cell>
          <cell r="P116">
            <v>0</v>
          </cell>
          <cell r="R116">
            <v>0</v>
          </cell>
        </row>
        <row r="117">
          <cell r="C117" t="str">
            <v>Bolsas plástica 18</v>
          </cell>
          <cell r="D117" t="str">
            <v>- Elaborada en polietileno de baja densidad
- De color rojo
- Calibre de mínimo 2
- Tamaño de 70 cm de ancho por 90 cm de largo
- Con impresión de aviso de riesgo biológico</v>
          </cell>
          <cell r="E117" t="str">
            <v>Paquete de mínimo 6</v>
          </cell>
          <cell r="F117">
            <v>2201</v>
          </cell>
          <cell r="G117">
            <v>19</v>
          </cell>
          <cell r="H117" t="str">
            <v>DYSAP</v>
          </cell>
          <cell r="J117">
            <v>0</v>
          </cell>
          <cell r="L117">
            <v>0</v>
          </cell>
          <cell r="N117">
            <v>0</v>
          </cell>
          <cell r="P117">
            <v>0</v>
          </cell>
          <cell r="R117">
            <v>0</v>
          </cell>
        </row>
        <row r="118">
          <cell r="C118" t="str">
            <v>Bolsas plástica 19</v>
          </cell>
          <cell r="D118" t="str">
            <v xml:space="preserve">- Elaborada en polietileno de baja densidad
- De color azul
- Calibre de mínimo 2
- Tamaño de 70 cm de ancho por 90 cm de largo
</v>
          </cell>
          <cell r="E118" t="str">
            <v>Paquete de mínimo 6</v>
          </cell>
          <cell r="F118">
            <v>2201</v>
          </cell>
          <cell r="G118">
            <v>19</v>
          </cell>
          <cell r="H118" t="str">
            <v>DYSAP</v>
          </cell>
          <cell r="J118">
            <v>0</v>
          </cell>
          <cell r="L118">
            <v>0</v>
          </cell>
          <cell r="N118">
            <v>0</v>
          </cell>
          <cell r="P118">
            <v>0</v>
          </cell>
          <cell r="R118">
            <v>0</v>
          </cell>
        </row>
        <row r="119">
          <cell r="C119" t="str">
            <v>Bolsas plástica 20</v>
          </cell>
          <cell r="D119" t="str">
            <v xml:space="preserve">- Elaborada en polietileno de baja densidad
- De color gris
- Calibre de mínimo 2
- Tamaño de 70 cm de ancho por 90 cm de largo
</v>
          </cell>
          <cell r="E119" t="str">
            <v>Paquete de mínimo 6</v>
          </cell>
          <cell r="F119">
            <v>2201</v>
          </cell>
          <cell r="G119">
            <v>19</v>
          </cell>
          <cell r="H119" t="str">
            <v>DYSAP</v>
          </cell>
          <cell r="J119">
            <v>0</v>
          </cell>
          <cell r="L119">
            <v>0</v>
          </cell>
          <cell r="N119">
            <v>0</v>
          </cell>
          <cell r="P119">
            <v>0</v>
          </cell>
          <cell r="R119">
            <v>0</v>
          </cell>
        </row>
        <row r="120">
          <cell r="C120" t="str">
            <v>Bolsas plástica 21</v>
          </cell>
          <cell r="D120" t="str">
            <v xml:space="preserve">- Elaborada en polietileno de baja densidad
- De color amarillo
- Calibre de mínimo 2
- Tamaño de 70 cm de ancho por 90 cm de largo
</v>
          </cell>
          <cell r="E120" t="str">
            <v>Paquete de mínimo 6</v>
          </cell>
          <cell r="F120">
            <v>2201</v>
          </cell>
          <cell r="G120">
            <v>19</v>
          </cell>
          <cell r="H120" t="str">
            <v>DYSAP</v>
          </cell>
          <cell r="J120">
            <v>0</v>
          </cell>
          <cell r="L120">
            <v>0</v>
          </cell>
          <cell r="N120">
            <v>0</v>
          </cell>
          <cell r="P120">
            <v>0</v>
          </cell>
          <cell r="R120">
            <v>0</v>
          </cell>
        </row>
        <row r="121">
          <cell r="C121" t="str">
            <v>Bolsas plástica 22</v>
          </cell>
          <cell r="D121" t="str">
            <v>- Elaborada en polietileno de baja densidad
- De color negro
- Calibre de mínimo 3
- Tamaño de 80 cm de ancho por 110 cm de largo</v>
          </cell>
          <cell r="E121" t="str">
            <v>Paquete de mínimo 6</v>
          </cell>
          <cell r="F121">
            <v>3127</v>
          </cell>
          <cell r="G121">
            <v>19</v>
          </cell>
          <cell r="H121" t="str">
            <v>DYSAP</v>
          </cell>
          <cell r="J121">
            <v>0</v>
          </cell>
          <cell r="L121">
            <v>0</v>
          </cell>
          <cell r="N121">
            <v>0</v>
          </cell>
          <cell r="P121">
            <v>0</v>
          </cell>
          <cell r="R121">
            <v>0</v>
          </cell>
        </row>
        <row r="122">
          <cell r="C122" t="str">
            <v>Bolsas plástica 23</v>
          </cell>
          <cell r="D122" t="str">
            <v>- Elaborada en polietileno de baja densidad
- De color verde
- Calibre de mínimo 3
- Tamaño de 80 cm de ancho por 110 cm de largo</v>
          </cell>
          <cell r="E122" t="str">
            <v>Paquete de mínimo 6</v>
          </cell>
          <cell r="F122">
            <v>3547</v>
          </cell>
          <cell r="G122">
            <v>19</v>
          </cell>
          <cell r="H122" t="str">
            <v>DYSAP</v>
          </cell>
          <cell r="J122">
            <v>0</v>
          </cell>
          <cell r="L122">
            <v>0</v>
          </cell>
          <cell r="N122">
            <v>0</v>
          </cell>
          <cell r="P122">
            <v>0</v>
          </cell>
          <cell r="R122">
            <v>0</v>
          </cell>
        </row>
        <row r="123">
          <cell r="C123" t="str">
            <v>Bolsas plástica 24</v>
          </cell>
          <cell r="D123" t="str">
            <v>- Elaborada en polietileno de baja densidad
- De color blanco
-Calibre de mínimo 3
- Tamaño de 80 cm de ancho por 110 cm de largo</v>
          </cell>
          <cell r="E123" t="str">
            <v>Paquete de mínimo 6</v>
          </cell>
          <cell r="F123">
            <v>3547</v>
          </cell>
          <cell r="G123">
            <v>19</v>
          </cell>
          <cell r="H123" t="str">
            <v>DYSAP</v>
          </cell>
          <cell r="J123">
            <v>0</v>
          </cell>
          <cell r="L123">
            <v>0</v>
          </cell>
          <cell r="N123">
            <v>0</v>
          </cell>
          <cell r="P123">
            <v>0</v>
          </cell>
          <cell r="R123">
            <v>0</v>
          </cell>
        </row>
        <row r="124">
          <cell r="C124" t="str">
            <v>Bolsas plástica 25</v>
          </cell>
          <cell r="D124" t="str">
            <v>- Elaborada en polietileno de baja densidad
- De color rojo
-Calibre de mínimo 3
- Tamaño de 80 cm de ancho por 110 cm de largo
- Con impresión de aviso de riesgo biológico</v>
          </cell>
          <cell r="E124" t="str">
            <v>Paquete de mínimo 6</v>
          </cell>
          <cell r="F124">
            <v>3547</v>
          </cell>
          <cell r="G124">
            <v>19</v>
          </cell>
          <cell r="H124" t="str">
            <v>DYSAP</v>
          </cell>
          <cell r="J124">
            <v>0</v>
          </cell>
          <cell r="L124">
            <v>0</v>
          </cell>
          <cell r="N124">
            <v>0</v>
          </cell>
          <cell r="P124">
            <v>0</v>
          </cell>
          <cell r="R124">
            <v>0</v>
          </cell>
        </row>
        <row r="125">
          <cell r="C125" t="str">
            <v>Bolsas plástica 26</v>
          </cell>
          <cell r="D125" t="str">
            <v xml:space="preserve">- Elaborada en polietileno de baja densidad
- De color azul
-Calibre de mínimo 3
- Tamaño de 80 cm de ancho por 110 cm de largo
</v>
          </cell>
          <cell r="E125" t="str">
            <v>Paquete de mínimo 6</v>
          </cell>
          <cell r="F125">
            <v>3547</v>
          </cell>
          <cell r="G125">
            <v>19</v>
          </cell>
          <cell r="H125" t="str">
            <v>DYSAP</v>
          </cell>
          <cell r="J125">
            <v>0</v>
          </cell>
          <cell r="L125">
            <v>0</v>
          </cell>
          <cell r="N125">
            <v>0</v>
          </cell>
          <cell r="P125">
            <v>0</v>
          </cell>
          <cell r="R125">
            <v>0</v>
          </cell>
        </row>
        <row r="126">
          <cell r="C126" t="str">
            <v>Bolsas plástica 27</v>
          </cell>
          <cell r="D126" t="str">
            <v xml:space="preserve">- Elaborada en polietileno de baja densidad
- De color gris
-Calibre de mínimo 3
- Tamaño de 80 cm de ancho por 110 cm de largo
</v>
          </cell>
          <cell r="E126" t="str">
            <v>Paquete de mínimo 6</v>
          </cell>
          <cell r="F126">
            <v>3547</v>
          </cell>
          <cell r="G126">
            <v>19</v>
          </cell>
          <cell r="H126" t="str">
            <v>DYSAP</v>
          </cell>
          <cell r="J126">
            <v>0</v>
          </cell>
          <cell r="L126">
            <v>0</v>
          </cell>
          <cell r="N126">
            <v>0</v>
          </cell>
          <cell r="P126">
            <v>0</v>
          </cell>
          <cell r="R126">
            <v>0</v>
          </cell>
        </row>
        <row r="127">
          <cell r="C127" t="str">
            <v>Bolsas plástica 28</v>
          </cell>
          <cell r="D127" t="str">
            <v xml:space="preserve">- Elaborada en polietileno de baja densidad
- De color amarilla
-Calibre de mínimo 3
- Tamaño de 80 cm de ancho por 110 cm de largo
</v>
          </cell>
          <cell r="E127" t="str">
            <v>Paquete de mínimo 6</v>
          </cell>
          <cell r="F127">
            <v>3547</v>
          </cell>
          <cell r="G127">
            <v>19</v>
          </cell>
          <cell r="H127" t="str">
            <v>DYSAP</v>
          </cell>
          <cell r="J127">
            <v>0</v>
          </cell>
          <cell r="L127">
            <v>0</v>
          </cell>
          <cell r="N127">
            <v>0</v>
          </cell>
          <cell r="P127">
            <v>0</v>
          </cell>
          <cell r="R127">
            <v>0</v>
          </cell>
        </row>
        <row r="128">
          <cell r="C128" t="str">
            <v>Guantes 1</v>
          </cell>
          <cell r="D128" t="str">
            <v>- Tipo doméstico
- Elaborados en látex
- Calibre mínimo de 18
- Tallas 7 a 9
- Color amarillo</v>
          </cell>
          <cell r="E128" t="str">
            <v>Par</v>
          </cell>
          <cell r="F128">
            <v>2800</v>
          </cell>
          <cell r="G128">
            <v>19</v>
          </cell>
          <cell r="H128" t="str">
            <v>REPRESENTACIONES JESCA</v>
          </cell>
          <cell r="J128">
            <v>0</v>
          </cell>
          <cell r="L128">
            <v>0</v>
          </cell>
          <cell r="N128">
            <v>0</v>
          </cell>
          <cell r="P128">
            <v>0</v>
          </cell>
          <cell r="R128">
            <v>0</v>
          </cell>
        </row>
        <row r="129">
          <cell r="C129" t="str">
            <v>Guantes 2</v>
          </cell>
          <cell r="D129" t="str">
            <v>- Tipo doméstico
- Elaborados en látex
- Calibre mínimo de 18
- Tallas 7 a 9
- Color negro</v>
          </cell>
          <cell r="E129" t="str">
            <v>Par</v>
          </cell>
          <cell r="F129">
            <v>2700</v>
          </cell>
          <cell r="G129">
            <v>19</v>
          </cell>
          <cell r="H129" t="str">
            <v>REPRESENTACIONES JESCA</v>
          </cell>
          <cell r="J129">
            <v>0</v>
          </cell>
          <cell r="L129">
            <v>0</v>
          </cell>
          <cell r="N129">
            <v>0</v>
          </cell>
          <cell r="P129">
            <v>0</v>
          </cell>
          <cell r="R129">
            <v>0</v>
          </cell>
        </row>
        <row r="130">
          <cell r="C130" t="str">
            <v>Guantes 3</v>
          </cell>
          <cell r="D130" t="str">
            <v>- Tipo doméstico
- Elaborados en látex
- Calibre mínimo de 25
- Tallas 7 a 9
- Color negro</v>
          </cell>
          <cell r="E130" t="str">
            <v>Par</v>
          </cell>
          <cell r="F130">
            <v>2800</v>
          </cell>
          <cell r="G130">
            <v>19</v>
          </cell>
          <cell r="H130" t="str">
            <v>REPRESENTACIONES JESCA</v>
          </cell>
          <cell r="J130">
            <v>0</v>
          </cell>
          <cell r="L130">
            <v>0</v>
          </cell>
          <cell r="N130">
            <v>0</v>
          </cell>
          <cell r="P130">
            <v>0</v>
          </cell>
          <cell r="R130">
            <v>0</v>
          </cell>
        </row>
        <row r="131">
          <cell r="C131" t="str">
            <v>Guantes 4</v>
          </cell>
          <cell r="D131" t="str">
            <v>- Tipo doméstico
- Elaborados en látex
- Calibre mínimo de 25
- Tallas 7 a 9
- Color rojo</v>
          </cell>
          <cell r="E131" t="str">
            <v>Par</v>
          </cell>
          <cell r="F131">
            <v>2875</v>
          </cell>
          <cell r="G131">
            <v>19</v>
          </cell>
          <cell r="H131" t="str">
            <v>REPRESENTACIONES JESCA</v>
          </cell>
          <cell r="J131">
            <v>0</v>
          </cell>
          <cell r="L131">
            <v>0</v>
          </cell>
          <cell r="N131">
            <v>0</v>
          </cell>
          <cell r="P131">
            <v>0</v>
          </cell>
          <cell r="R131">
            <v>0</v>
          </cell>
        </row>
        <row r="132">
          <cell r="C132" t="str">
            <v>Guantes 5</v>
          </cell>
          <cell r="D132" t="str">
            <v>- Tipo industrial
- Elaborados en látex
- Calibre mínimo de 35
- Tallas 7 a 9
- Color negro</v>
          </cell>
          <cell r="E132" t="str">
            <v>Par</v>
          </cell>
          <cell r="F132">
            <v>3600</v>
          </cell>
          <cell r="G132">
            <v>19</v>
          </cell>
          <cell r="H132" t="str">
            <v>REPRESENTACIONES JESCA</v>
          </cell>
          <cell r="J132">
            <v>0</v>
          </cell>
          <cell r="L132">
            <v>0</v>
          </cell>
          <cell r="N132">
            <v>0</v>
          </cell>
          <cell r="P132">
            <v>0</v>
          </cell>
          <cell r="R132">
            <v>0</v>
          </cell>
        </row>
        <row r="133">
          <cell r="C133" t="str">
            <v>Guantes 6</v>
          </cell>
          <cell r="D133" t="str">
            <v>- Elaborados en látex desechable (tipo cirugía)
- Empovaldos
- Tallas XS-XXL</v>
          </cell>
          <cell r="E133" t="str">
            <v>Caja de mínimo 100 unidades</v>
          </cell>
          <cell r="F133">
            <v>48000</v>
          </cell>
          <cell r="G133">
            <v>19</v>
          </cell>
          <cell r="H133" t="str">
            <v>REPRESENTACIONES JESCA</v>
          </cell>
          <cell r="J133">
            <v>0</v>
          </cell>
          <cell r="L133">
            <v>0</v>
          </cell>
          <cell r="N133">
            <v>0</v>
          </cell>
          <cell r="P133">
            <v>0</v>
          </cell>
          <cell r="R133">
            <v>0</v>
          </cell>
        </row>
        <row r="134">
          <cell r="C134" t="str">
            <v>Guantes 7</v>
          </cell>
          <cell r="D134" t="str">
            <v>- Elaborados en carnaza
- Tallas 7 a 9</v>
          </cell>
          <cell r="E134" t="str">
            <v>Par</v>
          </cell>
          <cell r="F134">
            <v>7500</v>
          </cell>
          <cell r="G134">
            <v>19</v>
          </cell>
          <cell r="H134" t="str">
            <v>REPRESENTACIONES JESCA</v>
          </cell>
          <cell r="J134">
            <v>0</v>
          </cell>
          <cell r="L134">
            <v>0</v>
          </cell>
          <cell r="N134">
            <v>0</v>
          </cell>
          <cell r="P134">
            <v>0</v>
          </cell>
          <cell r="R134">
            <v>0</v>
          </cell>
        </row>
        <row r="135">
          <cell r="C135" t="str">
            <v>Guantes 8</v>
          </cell>
          <cell r="D135" t="str">
            <v>- Tipo mosquetero
- Calibre mínimo de 40
- Tallas 7 a 9
- Color negro</v>
          </cell>
          <cell r="E135" t="str">
            <v>Par</v>
          </cell>
          <cell r="F135">
            <v>18000</v>
          </cell>
          <cell r="G135">
            <v>19</v>
          </cell>
          <cell r="H135" t="str">
            <v>REPRESENTACIONES JESCA</v>
          </cell>
          <cell r="J135">
            <v>0</v>
          </cell>
          <cell r="L135">
            <v>0</v>
          </cell>
          <cell r="N135">
            <v>0</v>
          </cell>
          <cell r="P135">
            <v>0</v>
          </cell>
          <cell r="R135">
            <v>0</v>
          </cell>
        </row>
        <row r="136">
          <cell r="C136" t="str">
            <v>Guantes 9</v>
          </cell>
          <cell r="D136" t="str">
            <v>- Elaborados en hilaza
- Tallas 7 a 9</v>
          </cell>
          <cell r="E136" t="str">
            <v>Par</v>
          </cell>
          <cell r="F136">
            <v>3600</v>
          </cell>
          <cell r="G136">
            <v>19</v>
          </cell>
          <cell r="H136" t="str">
            <v>REPRESENTACIONES JESCA</v>
          </cell>
          <cell r="J136">
            <v>0</v>
          </cell>
          <cell r="L136">
            <v>0</v>
          </cell>
          <cell r="N136">
            <v>0</v>
          </cell>
          <cell r="P136">
            <v>0</v>
          </cell>
          <cell r="R136">
            <v>0</v>
          </cell>
        </row>
        <row r="137">
          <cell r="C137" t="str">
            <v>Tapabocas 1</v>
          </cell>
          <cell r="D137" t="str">
            <v>- Elaborado en tela no tejida
- Desechable
- Con tiras elásticas</v>
          </cell>
          <cell r="E137" t="str">
            <v>Caja de mínimo 50 unidades</v>
          </cell>
          <cell r="F137">
            <v>7000</v>
          </cell>
          <cell r="G137">
            <v>19</v>
          </cell>
          <cell r="H137" t="str">
            <v>REPRESENTACIONES JESCA</v>
          </cell>
          <cell r="J137">
            <v>0</v>
          </cell>
          <cell r="L137">
            <v>0</v>
          </cell>
          <cell r="N137">
            <v>0</v>
          </cell>
          <cell r="P137">
            <v>0</v>
          </cell>
          <cell r="R137">
            <v>0</v>
          </cell>
        </row>
        <row r="138">
          <cell r="C138" t="str">
            <v>Tapabocas 2</v>
          </cell>
          <cell r="D138" t="str">
            <v>- Elaborado en tela no tejida de Polipropileno y Poliéster
- Desechable
- Con tiras elásticas
- Con soporte nasal</v>
          </cell>
          <cell r="E138" t="str">
            <v>Caja de mínimo 50 unidades</v>
          </cell>
          <cell r="F138">
            <v>7000</v>
          </cell>
          <cell r="G138">
            <v>19</v>
          </cell>
          <cell r="H138" t="str">
            <v>REPRESENTACIONES JESCA</v>
          </cell>
          <cell r="J138">
            <v>0</v>
          </cell>
          <cell r="L138">
            <v>0</v>
          </cell>
          <cell r="N138">
            <v>0</v>
          </cell>
          <cell r="P138">
            <v>0</v>
          </cell>
          <cell r="R138">
            <v>0</v>
          </cell>
        </row>
        <row r="139">
          <cell r="C139" t="str">
            <v>Papel higiénico 1</v>
          </cell>
          <cell r="D139" t="str">
            <v xml:space="preserve"> - Rollo con longitud mínima de 30 metros
 - Doble hoja blanca
 - Sin fragancia</v>
          </cell>
          <cell r="E139" t="str">
            <v>Rollo</v>
          </cell>
          <cell r="F139">
            <v>1100</v>
          </cell>
          <cell r="G139">
            <v>19</v>
          </cell>
          <cell r="H139" t="str">
            <v>REPRESENTACIONES JESCA</v>
          </cell>
          <cell r="J139">
            <v>0</v>
          </cell>
          <cell r="L139">
            <v>0</v>
          </cell>
          <cell r="N139">
            <v>0</v>
          </cell>
          <cell r="P139">
            <v>0</v>
          </cell>
          <cell r="R139">
            <v>0</v>
          </cell>
        </row>
        <row r="140">
          <cell r="C140" t="str">
            <v>Papel higiénico 2</v>
          </cell>
          <cell r="D140" t="str">
            <v>- Rollo con longitud mínima de 250 metros
- Doble hoja de color natural
- Sin fragancia</v>
          </cell>
          <cell r="E140" t="str">
            <v>Rollo</v>
          </cell>
          <cell r="F140">
            <v>6000</v>
          </cell>
          <cell r="G140">
            <v>19</v>
          </cell>
          <cell r="H140" t="str">
            <v>REPRESENTACIONES JESCA</v>
          </cell>
          <cell r="J140">
            <v>0</v>
          </cell>
          <cell r="L140">
            <v>0</v>
          </cell>
          <cell r="N140">
            <v>0</v>
          </cell>
          <cell r="P140">
            <v>0</v>
          </cell>
          <cell r="R140">
            <v>0</v>
          </cell>
        </row>
        <row r="141">
          <cell r="C141" t="str">
            <v>Papel higiénico 3</v>
          </cell>
          <cell r="D141" t="str">
            <v>- Rollo con longitud mínima de 250 metros
- Doble hoja blanca
- Sin fragancia</v>
          </cell>
          <cell r="E141" t="str">
            <v>Rollo</v>
          </cell>
          <cell r="F141">
            <v>6200</v>
          </cell>
          <cell r="G141">
            <v>19</v>
          </cell>
          <cell r="H141" t="str">
            <v>REPRESENTACIONES JESCA</v>
          </cell>
          <cell r="J141">
            <v>0</v>
          </cell>
          <cell r="L141">
            <v>0</v>
          </cell>
          <cell r="N141">
            <v>0</v>
          </cell>
          <cell r="P141">
            <v>0</v>
          </cell>
          <cell r="R141">
            <v>0</v>
          </cell>
        </row>
        <row r="142">
          <cell r="C142" t="str">
            <v>Papel higiénico 4</v>
          </cell>
          <cell r="D142" t="str">
            <v>- Rollo con longitud mínima de 400 metros
- Hoja sencilla de color natural
- Sinfragancia</v>
          </cell>
          <cell r="E142" t="str">
            <v>Rollo</v>
          </cell>
          <cell r="F142">
            <v>7000</v>
          </cell>
          <cell r="G142">
            <v>19</v>
          </cell>
          <cell r="H142" t="str">
            <v>REPRESENTACIONES JESCA</v>
          </cell>
          <cell r="J142">
            <v>0</v>
          </cell>
          <cell r="L142">
            <v>0</v>
          </cell>
          <cell r="N142">
            <v>0</v>
          </cell>
          <cell r="P142">
            <v>0</v>
          </cell>
          <cell r="R142">
            <v>0</v>
          </cell>
        </row>
        <row r="143">
          <cell r="C143" t="str">
            <v>Papel higiénico 5</v>
          </cell>
          <cell r="D143" t="str">
            <v xml:space="preserve"> - Rollo con longitud mínima de 400 metros
 - Hoja sencilla de color blanco
 - Sin fragancia</v>
          </cell>
          <cell r="E143" t="str">
            <v>Rollo</v>
          </cell>
          <cell r="F143">
            <v>7000</v>
          </cell>
          <cell r="G143">
            <v>19</v>
          </cell>
          <cell r="H143" t="str">
            <v>REPRESENTACIONES JESCA</v>
          </cell>
          <cell r="J143">
            <v>0</v>
          </cell>
          <cell r="L143">
            <v>0</v>
          </cell>
          <cell r="N143">
            <v>0</v>
          </cell>
          <cell r="P143">
            <v>0</v>
          </cell>
          <cell r="R143">
            <v>0</v>
          </cell>
        </row>
        <row r="144">
          <cell r="C144" t="str">
            <v>Papel higiénico 6</v>
          </cell>
          <cell r="D144" t="str">
            <v xml:space="preserve"> 
-Tipo multihoja blanco doble hoja
</v>
          </cell>
          <cell r="E144" t="str">
            <v>Paquete de mínimo
250 unidades</v>
          </cell>
          <cell r="F144">
            <v>7000</v>
          </cell>
          <cell r="G144">
            <v>19</v>
          </cell>
          <cell r="H144" t="str">
            <v>REPRESENTACIONES JESCA</v>
          </cell>
          <cell r="J144">
            <v>0</v>
          </cell>
          <cell r="L144">
            <v>0</v>
          </cell>
          <cell r="N144">
            <v>0</v>
          </cell>
          <cell r="P144">
            <v>0</v>
          </cell>
          <cell r="R144">
            <v>0</v>
          </cell>
        </row>
        <row r="145">
          <cell r="C145" t="str">
            <v>Toallas para manos 1</v>
          </cell>
          <cell r="D145" t="str">
            <v>- Rollo con longitud mínima de 100 metros
- Doble hoja con un tamaño mínimo 15 cm de ancho
- Disponibles en color blanco</v>
          </cell>
          <cell r="E145" t="str">
            <v>Rollo</v>
          </cell>
          <cell r="F145">
            <v>12499</v>
          </cell>
          <cell r="G145">
            <v>19</v>
          </cell>
          <cell r="H145" t="str">
            <v>REPRESENTACIONES JESCA</v>
          </cell>
          <cell r="J145">
            <v>0</v>
          </cell>
          <cell r="L145">
            <v>0</v>
          </cell>
          <cell r="N145">
            <v>0</v>
          </cell>
          <cell r="P145">
            <v>0</v>
          </cell>
          <cell r="R145">
            <v>0</v>
          </cell>
        </row>
        <row r="146">
          <cell r="C146" t="str">
            <v>Toallas para manos 2</v>
          </cell>
          <cell r="D146" t="str">
            <v>- Rollo con longitud mínima de 100 metros
- Doble hoja con un tamaño mínimo 15 cm de ancho
- Disponibles en color natural</v>
          </cell>
          <cell r="E146" t="str">
            <v>Rollo</v>
          </cell>
          <cell r="F146">
            <v>12200</v>
          </cell>
          <cell r="G146">
            <v>19</v>
          </cell>
          <cell r="H146" t="str">
            <v>REPRESENTACIONES JESCA</v>
          </cell>
          <cell r="J146">
            <v>0</v>
          </cell>
          <cell r="L146">
            <v>0</v>
          </cell>
          <cell r="N146">
            <v>0</v>
          </cell>
          <cell r="P146">
            <v>0</v>
          </cell>
          <cell r="R146">
            <v>0</v>
          </cell>
        </row>
        <row r="147">
          <cell r="C147" t="str">
            <v>Toallas para manos 3</v>
          </cell>
          <cell r="D147" t="str">
            <v xml:space="preserve"> - Rollo con longitud mínima de 150 metros
 - Doble hoja con un tamaño mínimo 15 cm de ancho
 - Disponibles en color blanco
 - Sin olor o fragancia</v>
          </cell>
          <cell r="E147" t="str">
            <v>Rollo</v>
          </cell>
          <cell r="F147">
            <v>14600</v>
          </cell>
          <cell r="G147">
            <v>19</v>
          </cell>
          <cell r="H147" t="str">
            <v>REPRESENTACIONES JESCA</v>
          </cell>
          <cell r="J147">
            <v>0</v>
          </cell>
          <cell r="L147">
            <v>0</v>
          </cell>
          <cell r="N147">
            <v>0</v>
          </cell>
          <cell r="P147">
            <v>0</v>
          </cell>
          <cell r="R147">
            <v>0</v>
          </cell>
        </row>
        <row r="148">
          <cell r="C148" t="str">
            <v>Toallas para manos 4</v>
          </cell>
          <cell r="D148" t="str">
            <v xml:space="preserve"> - Rollo con longitud mínima de 150 metros
 - Doble hoja con un tamaño mínimo 15 cm de ancho
 - Disponibles en color natural
 - Sin fragancia</v>
          </cell>
          <cell r="E148" t="str">
            <v>Rollo</v>
          </cell>
          <cell r="F148">
            <v>14250</v>
          </cell>
          <cell r="G148">
            <v>19</v>
          </cell>
          <cell r="H148" t="str">
            <v>REPRESENTACIONES JESCA</v>
          </cell>
          <cell r="J148">
            <v>0</v>
          </cell>
          <cell r="L148">
            <v>0</v>
          </cell>
          <cell r="N148">
            <v>0</v>
          </cell>
          <cell r="P148">
            <v>0</v>
          </cell>
          <cell r="R148">
            <v>0</v>
          </cell>
        </row>
        <row r="149">
          <cell r="C149" t="str">
            <v>Toallas para manos 5</v>
          </cell>
          <cell r="D149" t="str">
            <v>- Rollo con longitud mínima de 250 metros
- Hoja sencilla  con un tamaño mínimo de15 cm de ancho
- Hoja color natural</v>
          </cell>
          <cell r="E149" t="str">
            <v>Rollo</v>
          </cell>
          <cell r="F149">
            <v>26000</v>
          </cell>
          <cell r="G149">
            <v>19</v>
          </cell>
          <cell r="H149" t="str">
            <v>REPRESENTACIONES JESCA</v>
          </cell>
          <cell r="J149">
            <v>0</v>
          </cell>
          <cell r="L149">
            <v>0</v>
          </cell>
          <cell r="N149">
            <v>0</v>
          </cell>
          <cell r="P149">
            <v>0</v>
          </cell>
          <cell r="R149">
            <v>0</v>
          </cell>
        </row>
        <row r="150">
          <cell r="C150" t="str">
            <v>Toallas para manos 6</v>
          </cell>
          <cell r="D150" t="str">
            <v>- Toallas interdobladas, paquete con mínimo 150 unidades
- Doble hoja con un tamaño mínimo de 20 cm de largo por 15 cm de ancho
 - Hoja color natural</v>
          </cell>
          <cell r="E150" t="str">
            <v>Unidad</v>
          </cell>
          <cell r="F150">
            <v>4000</v>
          </cell>
          <cell r="G150">
            <v>19</v>
          </cell>
          <cell r="H150" t="str">
            <v>REPRESENTACIONES JESCA</v>
          </cell>
          <cell r="J150">
            <v>0</v>
          </cell>
          <cell r="L150">
            <v>0</v>
          </cell>
          <cell r="N150">
            <v>0</v>
          </cell>
          <cell r="P150">
            <v>0</v>
          </cell>
          <cell r="R150">
            <v>0</v>
          </cell>
        </row>
        <row r="151">
          <cell r="C151" t="str">
            <v>Toallas para manos 7</v>
          </cell>
          <cell r="D151" t="str">
            <v>- Toallas interdobladas, paquete con mínimo 150 unidades
- Doble hoja con un tamaño mínimo de 20 cm de largo por 15 cm de ancho
 - Hoja color blanco</v>
          </cell>
          <cell r="E151" t="str">
            <v>Unidad</v>
          </cell>
          <cell r="F151">
            <v>4200</v>
          </cell>
          <cell r="G151">
            <v>19</v>
          </cell>
          <cell r="H151" t="str">
            <v>REPRESENTACIONES JESCA</v>
          </cell>
          <cell r="J151">
            <v>0</v>
          </cell>
          <cell r="L151">
            <v>0</v>
          </cell>
          <cell r="N151">
            <v>0</v>
          </cell>
          <cell r="P151">
            <v>0</v>
          </cell>
          <cell r="R151">
            <v>0</v>
          </cell>
        </row>
        <row r="152">
          <cell r="C152" t="str">
            <v>Pañuelos</v>
          </cell>
          <cell r="D152" t="str">
            <v>- Doble hoja
- Color blanco</v>
          </cell>
          <cell r="E152" t="str">
            <v>Caja de mínimo 70
unidades</v>
          </cell>
          <cell r="F152">
            <v>2500</v>
          </cell>
          <cell r="G152">
            <v>19</v>
          </cell>
          <cell r="H152" t="str">
            <v>REPRESENTACIONES JESCA</v>
          </cell>
          <cell r="J152">
            <v>0</v>
          </cell>
          <cell r="L152">
            <v>0</v>
          </cell>
          <cell r="N152">
            <v>0</v>
          </cell>
          <cell r="P152">
            <v>0</v>
          </cell>
          <cell r="R152">
            <v>0</v>
          </cell>
        </row>
        <row r="153">
          <cell r="C153" t="str">
            <v>Vasos 1</v>
          </cell>
          <cell r="D153" t="str">
            <v>- Elaborado en plástico
- Color blanco
- Capacidad mínima de 9 oz</v>
          </cell>
          <cell r="E153" t="str">
            <v>Paquete de mínimo 50 unidades</v>
          </cell>
          <cell r="F153">
            <v>3700</v>
          </cell>
          <cell r="G153">
            <v>19</v>
          </cell>
          <cell r="H153" t="str">
            <v>REPRESENTACIONES JESCA</v>
          </cell>
          <cell r="J153">
            <v>0</v>
          </cell>
          <cell r="L153">
            <v>0</v>
          </cell>
          <cell r="N153">
            <v>0</v>
          </cell>
          <cell r="P153">
            <v>0</v>
          </cell>
          <cell r="R153">
            <v>0</v>
          </cell>
        </row>
        <row r="154">
          <cell r="C154" t="str">
            <v>Vasos 2</v>
          </cell>
          <cell r="D154" t="str">
            <v xml:space="preserve"> - Elaborado en cartón 97% biodegradable
- Capacidad mínima de 4 oz</v>
          </cell>
          <cell r="E154" t="str">
            <v>Paquete de mínimo 50 unidades</v>
          </cell>
          <cell r="F154">
            <v>5405</v>
          </cell>
          <cell r="G154">
            <v>19</v>
          </cell>
          <cell r="H154" t="str">
            <v>REPRESENTACIONES JESCA</v>
          </cell>
          <cell r="J154">
            <v>0</v>
          </cell>
          <cell r="L154">
            <v>0</v>
          </cell>
          <cell r="N154">
            <v>0</v>
          </cell>
          <cell r="P154">
            <v>0</v>
          </cell>
          <cell r="R154">
            <v>0</v>
          </cell>
        </row>
        <row r="155">
          <cell r="C155" t="str">
            <v>Vasos 3</v>
          </cell>
          <cell r="D155" t="str">
            <v xml:space="preserve"> - Elaborado en cartón 97% biodegradable
 - Capacidad mínima de 6 oz</v>
          </cell>
          <cell r="E155" t="str">
            <v>Paquete de mínimo 50</v>
          </cell>
          <cell r="F155">
            <v>6900</v>
          </cell>
          <cell r="G155">
            <v>19</v>
          </cell>
          <cell r="H155" t="str">
            <v>REPRESENTACIONES JESCA</v>
          </cell>
          <cell r="J155">
            <v>0</v>
          </cell>
          <cell r="L155">
            <v>0</v>
          </cell>
          <cell r="N155">
            <v>0</v>
          </cell>
          <cell r="P155">
            <v>0</v>
          </cell>
          <cell r="R155">
            <v>0</v>
          </cell>
        </row>
        <row r="156">
          <cell r="C156" t="str">
            <v>Vasos 4</v>
          </cell>
          <cell r="D156" t="str">
            <v xml:space="preserve"> - Elaborado en cartón 97% biodegradable
- Capacidad mínima de 9 oz</v>
          </cell>
          <cell r="E156" t="str">
            <v>Paquete de mínimo 50 unidades</v>
          </cell>
          <cell r="F156">
            <v>7632</v>
          </cell>
          <cell r="G156">
            <v>19</v>
          </cell>
          <cell r="H156" t="str">
            <v>REPRESENTACIONES JESCA</v>
          </cell>
          <cell r="J156">
            <v>0</v>
          </cell>
          <cell r="L156">
            <v>0</v>
          </cell>
          <cell r="N156">
            <v>0</v>
          </cell>
          <cell r="P156">
            <v>0</v>
          </cell>
          <cell r="R156">
            <v>0</v>
          </cell>
        </row>
        <row r="157">
          <cell r="C157" t="str">
            <v>Mezclador 1</v>
          </cell>
          <cell r="D157" t="str">
            <v>- Elaborados en plástico
- Calibre mínimo de 2
- Longitud mínima de 11 cm
- Color rojo, café o blanco</v>
          </cell>
          <cell r="E157" t="str">
            <v>Paquete de mínimo 500</v>
          </cell>
          <cell r="F157">
            <v>700</v>
          </cell>
          <cell r="G157">
            <v>19</v>
          </cell>
          <cell r="H157" t="str">
            <v>REPRESENTACIONES JESCA</v>
          </cell>
          <cell r="J157">
            <v>30</v>
          </cell>
          <cell r="L157">
            <v>20</v>
          </cell>
          <cell r="N157">
            <v>40</v>
          </cell>
          <cell r="P157">
            <v>10</v>
          </cell>
          <cell r="R157">
            <v>20</v>
          </cell>
        </row>
        <row r="158">
          <cell r="C158" t="str">
            <v>Mezclador 2</v>
          </cell>
          <cell r="D158" t="str">
            <v xml:space="preserve">
 - Mezcladores  elaborados en madera y/o apartir de recursos renovables como la caña de azucar y/o almidón de maíz
  - Longitud mínima de 11 cm</v>
          </cell>
          <cell r="E158" t="str">
            <v>Paquete de mínimo 500</v>
          </cell>
          <cell r="F158">
            <v>5500</v>
          </cell>
          <cell r="G158">
            <v>19</v>
          </cell>
          <cell r="H158" t="str">
            <v>REPRESENTACIONES JESCA</v>
          </cell>
          <cell r="J158">
            <v>0</v>
          </cell>
          <cell r="L158">
            <v>0</v>
          </cell>
          <cell r="N158">
            <v>0</v>
          </cell>
          <cell r="P158">
            <v>0</v>
          </cell>
          <cell r="R158">
            <v>0</v>
          </cell>
        </row>
        <row r="159">
          <cell r="C159" t="str">
            <v>Cuchara</v>
          </cell>
          <cell r="D159" t="str">
            <v>- Elaboradas en plástico
- Color blanco
- Longitud total mínima de 16 cm</v>
          </cell>
          <cell r="E159" t="str">
            <v>Paquete de mínimo 20 unidades</v>
          </cell>
          <cell r="F159">
            <v>1800</v>
          </cell>
          <cell r="G159">
            <v>19</v>
          </cell>
          <cell r="H159" t="str">
            <v>REPRESENTACIONES JESCA</v>
          </cell>
          <cell r="J159">
            <v>0</v>
          </cell>
          <cell r="L159">
            <v>0</v>
          </cell>
          <cell r="N159">
            <v>0</v>
          </cell>
          <cell r="P159">
            <v>0</v>
          </cell>
          <cell r="R159">
            <v>0</v>
          </cell>
        </row>
        <row r="160">
          <cell r="C160" t="str">
            <v>Tenedor 1</v>
          </cell>
          <cell r="D160" t="str">
            <v>- Elaboradas en plástico
- Color blanco
- Longitud total mínima de 16 cm</v>
          </cell>
          <cell r="E160" t="str">
            <v>Paquete de mínimo 20 unidades</v>
          </cell>
          <cell r="F160">
            <v>1980</v>
          </cell>
          <cell r="G160">
            <v>19</v>
          </cell>
          <cell r="H160" t="str">
            <v>REPRESENTACIONES JESCA</v>
          </cell>
          <cell r="J160">
            <v>0</v>
          </cell>
          <cell r="L160">
            <v>0</v>
          </cell>
          <cell r="N160">
            <v>0</v>
          </cell>
          <cell r="P160">
            <v>0</v>
          </cell>
          <cell r="R160">
            <v>0</v>
          </cell>
        </row>
        <row r="161">
          <cell r="C161" t="str">
            <v>Tenedor 2</v>
          </cell>
          <cell r="D161" t="str">
            <v>- Elaboradas en plástico
- Color blanco
- Longitud total mínima de 12 cm</v>
          </cell>
          <cell r="E161" t="str">
            <v>Paquete de mínimo 20 unidades</v>
          </cell>
          <cell r="F161">
            <v>1980</v>
          </cell>
          <cell r="G161">
            <v>19</v>
          </cell>
          <cell r="H161" t="str">
            <v>REPRESENTACIONES JESCA</v>
          </cell>
          <cell r="J161">
            <v>0</v>
          </cell>
          <cell r="L161">
            <v>0</v>
          </cell>
          <cell r="N161">
            <v>0</v>
          </cell>
          <cell r="P161">
            <v>0</v>
          </cell>
          <cell r="R161">
            <v>0</v>
          </cell>
        </row>
        <row r="162">
          <cell r="C162" t="str">
            <v>Cuchillo</v>
          </cell>
          <cell r="D162" t="str">
            <v>- Elaborados en plástico
- Color blanco
- Longitud total mínima de 16 cm</v>
          </cell>
          <cell r="E162" t="str">
            <v>Paquete de mínimo 20 unidades</v>
          </cell>
          <cell r="F162">
            <v>1980</v>
          </cell>
          <cell r="G162">
            <v>19</v>
          </cell>
          <cell r="H162" t="str">
            <v>REPRESENTACIONES JESCA</v>
          </cell>
          <cell r="J162">
            <v>0</v>
          </cell>
          <cell r="L162">
            <v>0</v>
          </cell>
          <cell r="N162">
            <v>0</v>
          </cell>
          <cell r="P162">
            <v>0</v>
          </cell>
          <cell r="R162">
            <v>0</v>
          </cell>
        </row>
        <row r="163">
          <cell r="C163" t="str">
            <v>Cuchara pequeña</v>
          </cell>
          <cell r="D163" t="str">
            <v>- Elaboradas en plástico
- Color blanco
- Longitud total mínima de 12 cm</v>
          </cell>
          <cell r="E163" t="str">
            <v>Paquete de mínimo 20 unidades</v>
          </cell>
          <cell r="F163">
            <v>1980</v>
          </cell>
          <cell r="G163">
            <v>19</v>
          </cell>
          <cell r="H163" t="str">
            <v>REPRESENTACIONES JESCA</v>
          </cell>
          <cell r="J163">
            <v>0</v>
          </cell>
          <cell r="L163">
            <v>0</v>
          </cell>
          <cell r="N163">
            <v>0</v>
          </cell>
          <cell r="P163">
            <v>0</v>
          </cell>
          <cell r="R163">
            <v>0</v>
          </cell>
        </row>
        <row r="164">
          <cell r="C164" t="str">
            <v>Platos 1</v>
          </cell>
          <cell r="D164" t="str">
            <v>- Elaborados en plástico
- Llanos
- Color blanco
- Diámetro mínimo de 22 cm</v>
          </cell>
          <cell r="E164" t="str">
            <v>Paquete de mínimo 20 unidades</v>
          </cell>
          <cell r="F164">
            <v>2200</v>
          </cell>
          <cell r="G164">
            <v>19</v>
          </cell>
          <cell r="H164" t="str">
            <v>REPRESENTACIONES JESCA</v>
          </cell>
          <cell r="J164">
            <v>0</v>
          </cell>
          <cell r="L164">
            <v>0</v>
          </cell>
          <cell r="N164">
            <v>0</v>
          </cell>
          <cell r="P164">
            <v>0</v>
          </cell>
          <cell r="R164">
            <v>0</v>
          </cell>
        </row>
        <row r="165">
          <cell r="C165" t="str">
            <v>Platos 2</v>
          </cell>
          <cell r="D165" t="str">
            <v>- Elaborados en plástico
- Llanos
- Color blanco
- Diámetro mínimo de 15 cm</v>
          </cell>
          <cell r="E165" t="str">
            <v>Paquete de mínimo 20 unidades</v>
          </cell>
          <cell r="F165">
            <v>2200</v>
          </cell>
          <cell r="G165">
            <v>19</v>
          </cell>
          <cell r="H165" t="str">
            <v>REPRESENTACIONES JESCA</v>
          </cell>
          <cell r="J165">
            <v>0</v>
          </cell>
          <cell r="L165">
            <v>0</v>
          </cell>
          <cell r="N165">
            <v>0</v>
          </cell>
          <cell r="P165">
            <v>0</v>
          </cell>
          <cell r="R165">
            <v>0</v>
          </cell>
        </row>
        <row r="166">
          <cell r="C166" t="str">
            <v>Platos 3</v>
          </cell>
          <cell r="D166" t="str">
            <v>- Elaborados en plástico
- Hondos
- Color blanco
- Diámetro mínimo de 25 cm</v>
          </cell>
          <cell r="E166" t="str">
            <v>Paquete de mínimo 20 unidades</v>
          </cell>
          <cell r="F166">
            <v>2200</v>
          </cell>
          <cell r="G166">
            <v>19</v>
          </cell>
          <cell r="H166" t="str">
            <v>REPRESENTACIONES JESCA</v>
          </cell>
          <cell r="J166">
            <v>0</v>
          </cell>
          <cell r="L166">
            <v>0</v>
          </cell>
          <cell r="N166">
            <v>0</v>
          </cell>
          <cell r="P166">
            <v>0</v>
          </cell>
          <cell r="R166">
            <v>0</v>
          </cell>
        </row>
        <row r="167">
          <cell r="C167" t="str">
            <v>Servilleta papel</v>
          </cell>
          <cell r="D167" t="str">
            <v>- Tipo cafetería
 - Dobe hoja
- Color blanco
- Dimensiones mínimas de 25 cm de largo y 15 cm de ancho</v>
          </cell>
          <cell r="E167" t="str">
            <v>Paquete de mínimo 100 unidades</v>
          </cell>
          <cell r="F167">
            <v>1900</v>
          </cell>
          <cell r="G167">
            <v>19</v>
          </cell>
          <cell r="H167" t="str">
            <v>REPRESENTACIONES JESCA</v>
          </cell>
          <cell r="J167">
            <v>0</v>
          </cell>
          <cell r="L167">
            <v>0</v>
          </cell>
          <cell r="N167">
            <v>0</v>
          </cell>
          <cell r="P167">
            <v>0</v>
          </cell>
          <cell r="R167">
            <v>0</v>
          </cell>
        </row>
        <row r="168">
          <cell r="C168" t="str">
            <v>Filtro para greca 1</v>
          </cell>
          <cell r="D168" t="str">
            <v>- Elaborada en tela
- Para greca
- Capacidad de media libra</v>
          </cell>
          <cell r="E168" t="str">
            <v>Unidad</v>
          </cell>
          <cell r="F168">
            <v>1700</v>
          </cell>
          <cell r="G168">
            <v>19</v>
          </cell>
          <cell r="H168" t="str">
            <v>REPRESENTACIONES JESCA</v>
          </cell>
          <cell r="J168">
            <v>0</v>
          </cell>
          <cell r="L168">
            <v>0</v>
          </cell>
          <cell r="N168">
            <v>0</v>
          </cell>
          <cell r="P168">
            <v>0</v>
          </cell>
          <cell r="R168">
            <v>0</v>
          </cell>
        </row>
        <row r="169">
          <cell r="C169" t="str">
            <v>Filtro para greca 2</v>
          </cell>
          <cell r="D169" t="str">
            <v>- Elaborada en tela
- Para greca
- Capacidad de una 1 libra</v>
          </cell>
          <cell r="E169" t="str">
            <v>Unidad</v>
          </cell>
          <cell r="F169">
            <v>1700</v>
          </cell>
          <cell r="G169">
            <v>19</v>
          </cell>
          <cell r="H169" t="str">
            <v>REPRESENTACIONES JESCA</v>
          </cell>
          <cell r="J169">
            <v>0</v>
          </cell>
          <cell r="L169">
            <v>0</v>
          </cell>
          <cell r="N169">
            <v>0</v>
          </cell>
          <cell r="P169">
            <v>0</v>
          </cell>
          <cell r="R169">
            <v>0</v>
          </cell>
        </row>
        <row r="170">
          <cell r="C170" t="str">
            <v>Filtro para greca 3</v>
          </cell>
          <cell r="D170" t="str">
            <v>- Elaborada en tela
- Para greca
- Capacidad de dos 2 libras</v>
          </cell>
          <cell r="E170" t="str">
            <v>Unidad</v>
          </cell>
          <cell r="F170">
            <v>2000</v>
          </cell>
          <cell r="G170">
            <v>19</v>
          </cell>
          <cell r="H170" t="str">
            <v>REPRESENTACIONES JESCA</v>
          </cell>
          <cell r="J170">
            <v>0</v>
          </cell>
          <cell r="L170">
            <v>0</v>
          </cell>
          <cell r="N170">
            <v>0</v>
          </cell>
          <cell r="P170">
            <v>0</v>
          </cell>
          <cell r="R170">
            <v>0</v>
          </cell>
        </row>
        <row r="171">
          <cell r="C171" t="str">
            <v>Papel Aluminio 1</v>
          </cell>
          <cell r="D171" t="str">
            <v>- Longitud mínima del rollo de 40 metros
- Ancho mínimo del rollo de 27 cm</v>
          </cell>
          <cell r="E171" t="str">
            <v>Caja de carton con un 1 rollo de mínimo 40 metros de largo y 27
cm de ancho</v>
          </cell>
          <cell r="F171">
            <v>8690</v>
          </cell>
          <cell r="G171">
            <v>19</v>
          </cell>
          <cell r="H171" t="str">
            <v>REPRESENTACIONES JESCA</v>
          </cell>
          <cell r="J171">
            <v>0</v>
          </cell>
          <cell r="L171">
            <v>0</v>
          </cell>
          <cell r="N171">
            <v>0</v>
          </cell>
          <cell r="P171">
            <v>0</v>
          </cell>
          <cell r="R171">
            <v>0</v>
          </cell>
        </row>
        <row r="172">
          <cell r="C172" t="str">
            <v>Papel Aluminio 2</v>
          </cell>
          <cell r="D172" t="str">
            <v>- Longitud mínima del rollo de 100 metros
- Ancho mínimo del rollo de 27 cm</v>
          </cell>
          <cell r="E172" t="str">
            <v>Caja de carton con un 1 rollo de mínimo 100 metros de largo y 27
cm de ancho</v>
          </cell>
          <cell r="F172">
            <v>22000</v>
          </cell>
          <cell r="G172">
            <v>19</v>
          </cell>
          <cell r="H172" t="str">
            <v>REPRESENTACIONES JESCA</v>
          </cell>
          <cell r="J172">
            <v>0</v>
          </cell>
          <cell r="L172">
            <v>0</v>
          </cell>
          <cell r="N172">
            <v>0</v>
          </cell>
          <cell r="P172">
            <v>0</v>
          </cell>
          <cell r="R172">
            <v>0</v>
          </cell>
        </row>
        <row r="173">
          <cell r="C173" t="str">
            <v>Película transparente para alimentos</v>
          </cell>
          <cell r="D173" t="str">
            <v>- Longitud mínima del rollo de 30 metros
- Ancho mínimo del rollo de 27 cm</v>
          </cell>
          <cell r="E173" t="str">
            <v>Caja de carton con un 1 rollo de mínimo 30 metros de largo y 27
cm de ancho</v>
          </cell>
          <cell r="F173">
            <v>6600</v>
          </cell>
          <cell r="G173">
            <v>19</v>
          </cell>
          <cell r="H173" t="str">
            <v>REPRESENTACIONES JESCA</v>
          </cell>
          <cell r="J173">
            <v>0</v>
          </cell>
          <cell r="L173">
            <v>0</v>
          </cell>
          <cell r="N173">
            <v>0</v>
          </cell>
          <cell r="P173">
            <v>0</v>
          </cell>
          <cell r="R173">
            <v>0</v>
          </cell>
        </row>
        <row r="174">
          <cell r="C174" t="str">
            <v>Termo para café 1</v>
          </cell>
          <cell r="D174" t="str">
            <v>- Elaborado en plástico
- Capacidad mínima de 1 litro</v>
          </cell>
          <cell r="E174" t="str">
            <v>Unidad</v>
          </cell>
          <cell r="F174">
            <v>22000</v>
          </cell>
          <cell r="G174">
            <v>19</v>
          </cell>
          <cell r="H174" t="str">
            <v>REPRESENTACIONES JESCA</v>
          </cell>
          <cell r="J174">
            <v>0</v>
          </cell>
          <cell r="L174">
            <v>0</v>
          </cell>
          <cell r="N174">
            <v>0</v>
          </cell>
          <cell r="P174">
            <v>0</v>
          </cell>
          <cell r="R174">
            <v>0</v>
          </cell>
        </row>
        <row r="175">
          <cell r="C175" t="str">
            <v>Termo para café 2</v>
          </cell>
          <cell r="D175" t="str">
            <v xml:space="preserve"> - Térmico, con bomba tipo dispensador. Portatil.  
 - Bomba manual para dispensar la bebida.  
 - Acero inoxidable y plastico. 
 - Agarradera plastica, tapa con empaque, bomba manual. 
 - Capacidad mínima de 3 litros</v>
          </cell>
          <cell r="E175" t="str">
            <v>Unidad</v>
          </cell>
          <cell r="F175">
            <v>83200</v>
          </cell>
          <cell r="G175">
            <v>19</v>
          </cell>
          <cell r="H175" t="str">
            <v>REPRESENTACIONES JESCA</v>
          </cell>
          <cell r="J175">
            <v>0</v>
          </cell>
          <cell r="L175">
            <v>0</v>
          </cell>
          <cell r="N175">
            <v>0</v>
          </cell>
          <cell r="P175">
            <v>0</v>
          </cell>
          <cell r="R175">
            <v>0</v>
          </cell>
        </row>
        <row r="176">
          <cell r="C176" t="str">
            <v>Jarra</v>
          </cell>
          <cell r="D176" t="str">
            <v>- Elaborada en plástico
- Capacidad mínima de 2 litros
- Con tapa</v>
          </cell>
          <cell r="E176" t="str">
            <v>Unidad</v>
          </cell>
          <cell r="F176">
            <v>5800</v>
          </cell>
          <cell r="G176">
            <v>19</v>
          </cell>
          <cell r="H176" t="str">
            <v>REPRESENTACIONES JESCA</v>
          </cell>
          <cell r="J176">
            <v>0</v>
          </cell>
          <cell r="L176">
            <v>0</v>
          </cell>
          <cell r="N176">
            <v>0</v>
          </cell>
          <cell r="P176">
            <v>0</v>
          </cell>
          <cell r="R176">
            <v>0</v>
          </cell>
        </row>
        <row r="177">
          <cell r="C177" t="str">
            <v>Café 1</v>
          </cell>
          <cell r="D177" t="str">
            <v xml:space="preserve">
- 100% café tostado y molido.   
- Tostión media.                                          
- Puntaje en taza mayor o igual a 80 puntos catación SCA.
- Empacada en bolsa de polipropileno aluminizada resistente a la humedad y al oxígeno.  
- Debe cumplir con Resolución 333 de 2011 sobre rotulado y etiquetado nutricional y las normas que la modifiquen. </v>
          </cell>
          <cell r="E177" t="str">
            <v>Libra</v>
          </cell>
          <cell r="F177">
            <v>11348</v>
          </cell>
          <cell r="G177">
            <v>19</v>
          </cell>
          <cell r="H177" t="str">
            <v>REPRESENTACIONES JESCA</v>
          </cell>
          <cell r="J177">
            <v>50</v>
          </cell>
          <cell r="L177">
            <v>30</v>
          </cell>
          <cell r="N177">
            <v>70</v>
          </cell>
          <cell r="P177">
            <v>30</v>
          </cell>
          <cell r="R177">
            <v>30</v>
          </cell>
        </row>
        <row r="178">
          <cell r="C178" t="str">
            <v>Café 2</v>
          </cell>
          <cell r="D178" t="str">
            <v>- 100% café tostado y molido
- Tipo medio
- Descafeinado
- Empacada en bolsa de polipropileno aluminizada resistente a la humedad y al oxigeno
-  Debe cumplir con Resolución 333 de 2011 sobre rotulado y etiquetado nutricional y las normas que
la modifiquen</v>
          </cell>
          <cell r="E178" t="str">
            <v>Libra</v>
          </cell>
          <cell r="F178">
            <v>11348</v>
          </cell>
          <cell r="G178">
            <v>19</v>
          </cell>
          <cell r="H178" t="str">
            <v>REPRESENTACIONES JESCA</v>
          </cell>
          <cell r="J178">
            <v>0</v>
          </cell>
          <cell r="L178">
            <v>0</v>
          </cell>
          <cell r="N178">
            <v>0</v>
          </cell>
          <cell r="P178">
            <v>0</v>
          </cell>
          <cell r="R178">
            <v>0</v>
          </cell>
        </row>
        <row r="179">
          <cell r="C179" t="str">
            <v>Café 3</v>
          </cell>
          <cell r="D179" t="str">
            <v>- Instantáneo, para máquinas automáticas</v>
          </cell>
          <cell r="E179" t="str">
            <v>Bolsa de mínimo 500 gr</v>
          </cell>
          <cell r="F179">
            <v>6148</v>
          </cell>
          <cell r="G179">
            <v>19</v>
          </cell>
          <cell r="H179" t="str">
            <v>REPRESENTACIONES JESCA</v>
          </cell>
          <cell r="J179">
            <v>0</v>
          </cell>
          <cell r="L179">
            <v>0</v>
          </cell>
          <cell r="N179">
            <v>0</v>
          </cell>
          <cell r="P179">
            <v>0</v>
          </cell>
          <cell r="R179">
            <v>0</v>
          </cell>
        </row>
        <row r="180">
          <cell r="C180" t="str">
            <v>Crema para café</v>
          </cell>
          <cell r="D180" t="str">
            <v>- No láctea
- Debe cumplir con Resolución 333 de 2011 sobre rotulado y etiquetado nutricional y las normas que la modifiquen</v>
          </cell>
          <cell r="E180" t="str">
            <v>Bolsas de mínimo 100 sobres de mínimo 4 gr</v>
          </cell>
          <cell r="F180">
            <v>11900</v>
          </cell>
          <cell r="G180">
            <v>19</v>
          </cell>
          <cell r="H180" t="str">
            <v>REPRESENTACIONES JESCA</v>
          </cell>
          <cell r="J180">
            <v>0</v>
          </cell>
          <cell r="L180">
            <v>0</v>
          </cell>
          <cell r="N180">
            <v>0</v>
          </cell>
          <cell r="P180">
            <v>0</v>
          </cell>
          <cell r="R180">
            <v>0</v>
          </cell>
        </row>
        <row r="181">
          <cell r="C181" t="str">
            <v>Azúcar 1</v>
          </cell>
          <cell r="D181" t="str">
            <v>- Blanca
- Empaque elaborado en materiales atóxicos
- Debe cumplir con Resolución 333 de 2011 sobre rotulado y etiquetado nutricional y las normas que la modifiquen</v>
          </cell>
          <cell r="E181" t="str">
            <v>Bolsa de mínimo 200 sobres o tubipacks de 5 gr</v>
          </cell>
          <cell r="F181">
            <v>0</v>
          </cell>
          <cell r="G181">
            <v>19</v>
          </cell>
          <cell r="H181" t="str">
            <v>REPRESENTACIONES JESCA</v>
          </cell>
          <cell r="J181">
            <v>40</v>
          </cell>
          <cell r="L181">
            <v>20</v>
          </cell>
          <cell r="N181">
            <v>40</v>
          </cell>
          <cell r="P181">
            <v>30</v>
          </cell>
          <cell r="R181">
            <v>20</v>
          </cell>
        </row>
        <row r="182">
          <cell r="C182" t="str">
            <v>Azúcar 2</v>
          </cell>
          <cell r="D182" t="str">
            <v>- Blanca
- Empaque elaborado en materiales atóxicos
- Debe cumplir con Resolución 333 de 2011 sobre rotulado y etiquetado nutricional y las normas que la modifiquen</v>
          </cell>
          <cell r="E182" t="str">
            <v>Libra</v>
          </cell>
          <cell r="F182">
            <v>2500</v>
          </cell>
          <cell r="G182">
            <v>19</v>
          </cell>
          <cell r="H182" t="str">
            <v>REPRESENTACIONES JESCA</v>
          </cell>
          <cell r="J182">
            <v>0</v>
          </cell>
          <cell r="L182">
            <v>0</v>
          </cell>
          <cell r="N182">
            <v>0</v>
          </cell>
          <cell r="P182">
            <v>0</v>
          </cell>
          <cell r="R182">
            <v>0</v>
          </cell>
        </row>
        <row r="183">
          <cell r="C183" t="str">
            <v>Azúcar 3</v>
          </cell>
          <cell r="D183" t="str">
            <v>- Morena
- Empaque elaborado en materiales atóxicos
- Debe cumplir con Resolución 333 de 2011 sobre rotulado y etiquetado nutricional y las normas que la modifiquen</v>
          </cell>
          <cell r="E183" t="str">
            <v>Libra</v>
          </cell>
          <cell r="F183">
            <v>2500</v>
          </cell>
          <cell r="G183">
            <v>19</v>
          </cell>
          <cell r="H183" t="str">
            <v>REPRESENTACIONES JESCA</v>
          </cell>
          <cell r="J183">
            <v>0</v>
          </cell>
          <cell r="L183">
            <v>0</v>
          </cell>
          <cell r="N183">
            <v>0</v>
          </cell>
          <cell r="P183">
            <v>0</v>
          </cell>
          <cell r="R183">
            <v>0</v>
          </cell>
        </row>
        <row r="184">
          <cell r="C184" t="str">
            <v>Endulzante</v>
          </cell>
          <cell r="D184" t="str">
            <v>- Sin calorías
- Empaque elaborado en materiales atóxicos
- Debe cumplir con Resolución 333 de 2011 sobre rotulado y etiquetado nutricional y las normas que la modifiquen</v>
          </cell>
          <cell r="E184" t="str">
            <v>Caja de mínimo 100 sobres</v>
          </cell>
          <cell r="F184">
            <v>9000</v>
          </cell>
          <cell r="G184">
            <v>19</v>
          </cell>
          <cell r="H184" t="str">
            <v>REPRESENTACIONES JESCA</v>
          </cell>
          <cell r="J184">
            <v>0</v>
          </cell>
          <cell r="L184">
            <v>0</v>
          </cell>
          <cell r="N184">
            <v>0</v>
          </cell>
          <cell r="P184">
            <v>0</v>
          </cell>
          <cell r="R184">
            <v>0</v>
          </cell>
        </row>
        <row r="185">
          <cell r="C185" t="str">
            <v>Panela</v>
          </cell>
          <cell r="D185" t="str">
            <v>- Panela instantánes pulverizada, deshidratada
- Debe cumplir con la NTC 1311 sobreo productos agrícolas
- Empaque elaborado en materiales atóxicos
- Debe cumplir con la Resolucion 779 de 2006
- Debe cumplir con Resolución 333 de 2011 sobre rotulado y etiquetado nutricional y las normas que la modifiquen</v>
          </cell>
          <cell r="E185" t="str">
            <v>Bolsa de mínimo 100 sobres de mínimo 5 gr</v>
          </cell>
          <cell r="F185">
            <v>5100</v>
          </cell>
          <cell r="G185">
            <v>19</v>
          </cell>
          <cell r="H185" t="str">
            <v>REPRESENTACIONES JESCA</v>
          </cell>
          <cell r="J185">
            <v>0</v>
          </cell>
          <cell r="L185">
            <v>0</v>
          </cell>
          <cell r="N185">
            <v>0</v>
          </cell>
          <cell r="P185">
            <v>0</v>
          </cell>
          <cell r="R185">
            <v>0</v>
          </cell>
        </row>
        <row r="186">
          <cell r="C186" t="str">
            <v>Sal 1</v>
          </cell>
          <cell r="D186" t="str">
            <v>- Refinada, con un 99,9% de pureza
- Con adiciones de yodo y flúor
- Debe cumplir con Resolución 333 de 2011 sobre rotulado y etiquetado nutricional y las normas que la modifiquen</v>
          </cell>
          <cell r="E186" t="str">
            <v>Libra (500 gr)</v>
          </cell>
          <cell r="F186">
            <v>1050</v>
          </cell>
          <cell r="G186">
            <v>19</v>
          </cell>
          <cell r="H186" t="str">
            <v>REPRESENTACIONES JESCA</v>
          </cell>
          <cell r="J186">
            <v>0</v>
          </cell>
          <cell r="L186">
            <v>0</v>
          </cell>
          <cell r="N186">
            <v>0</v>
          </cell>
          <cell r="P186">
            <v>0</v>
          </cell>
          <cell r="R186">
            <v>0</v>
          </cell>
        </row>
        <row r="187">
          <cell r="C187" t="str">
            <v>Sal 2</v>
          </cell>
          <cell r="D187" t="str">
            <v>- Refinada, con un 99,9% de pureza
- Con adiciones de yodo y flúor
- Debe cumplir con Resolución 333 de 2011 sobre rotulado y etiquetado nutricional y las normas que la modifiquen</v>
          </cell>
          <cell r="E187" t="str">
            <v>Kilo (1.000 gramos)</v>
          </cell>
          <cell r="F187">
            <v>2250</v>
          </cell>
          <cell r="G187">
            <v>19</v>
          </cell>
          <cell r="H187" t="str">
            <v>REPRESENTACIONES JESCA</v>
          </cell>
          <cell r="J187">
            <v>0</v>
          </cell>
          <cell r="L187">
            <v>0</v>
          </cell>
          <cell r="N187">
            <v>0</v>
          </cell>
          <cell r="P187">
            <v>0</v>
          </cell>
          <cell r="R187">
            <v>0</v>
          </cell>
        </row>
        <row r="188">
          <cell r="C188" t="str">
            <v>Sal 3</v>
          </cell>
          <cell r="D188" t="str">
            <v>- Refinada, con un 99,9% de pureza
- Con adiciones de yodo y flúor
- Debe cumplir con Resolución 333 de 2011 sobre rotulado y etiquetado nutricional y las normas que la modifiquen</v>
          </cell>
          <cell r="E188" t="str">
            <v>Salero de mínimo 130 gr</v>
          </cell>
          <cell r="F188">
            <v>1050</v>
          </cell>
          <cell r="G188">
            <v>19</v>
          </cell>
          <cell r="H188" t="str">
            <v>REPRESENTACIONES JESCA</v>
          </cell>
          <cell r="J188">
            <v>0</v>
          </cell>
          <cell r="L188">
            <v>0</v>
          </cell>
          <cell r="N188">
            <v>0</v>
          </cell>
          <cell r="P188">
            <v>0</v>
          </cell>
          <cell r="R188">
            <v>0</v>
          </cell>
        </row>
        <row r="189">
          <cell r="C189" t="str">
            <v>Aromática</v>
          </cell>
          <cell r="D189" t="str">
            <v>- Para infusión
- Cajas disponbiles en mínimo tres (3) sabores
- 100% naturales</v>
          </cell>
          <cell r="E189" t="str">
            <v>Cajas de mínimo 20 en sobres.</v>
          </cell>
          <cell r="F189">
            <v>1200</v>
          </cell>
          <cell r="G189">
            <v>19</v>
          </cell>
          <cell r="H189" t="str">
            <v>REPRESENTACIONES JESCA</v>
          </cell>
          <cell r="J189">
            <v>0</v>
          </cell>
          <cell r="L189">
            <v>0</v>
          </cell>
          <cell r="N189">
            <v>0</v>
          </cell>
          <cell r="P189">
            <v>0</v>
          </cell>
          <cell r="R189">
            <v>0</v>
          </cell>
        </row>
        <row r="190">
          <cell r="C190" t="str">
            <v>Bebida de frutas</v>
          </cell>
          <cell r="D190" t="str">
            <v>- En jarabe
- Cajas disponbiles en mínimo tres (3) sabores</v>
          </cell>
          <cell r="E190" t="str">
            <v>Caja de mínimo 20 sobres</v>
          </cell>
          <cell r="F190">
            <v>7800</v>
          </cell>
          <cell r="G190">
            <v>19</v>
          </cell>
          <cell r="H190" t="str">
            <v>REPRESENTACIONES JESCA</v>
          </cell>
          <cell r="J190">
            <v>0</v>
          </cell>
          <cell r="L190">
            <v>0</v>
          </cell>
          <cell r="N190">
            <v>0</v>
          </cell>
          <cell r="P190">
            <v>0</v>
          </cell>
          <cell r="R190">
            <v>0</v>
          </cell>
        </row>
        <row r="191">
          <cell r="C191" t="str">
            <v>Bebida de panela</v>
          </cell>
          <cell r="D191" t="str">
            <v>- Bebida instantánea granulada
- Cajas disponbiles en mínimo tres (3) sabores</v>
          </cell>
          <cell r="E191" t="str">
            <v>Caja de mínimo 25 sobres</v>
          </cell>
          <cell r="F191">
            <v>2992</v>
          </cell>
          <cell r="G191">
            <v>19</v>
          </cell>
          <cell r="H191" t="str">
            <v>REPRESENTACIONES JESCA</v>
          </cell>
          <cell r="J191">
            <v>0</v>
          </cell>
          <cell r="L191">
            <v>0</v>
          </cell>
          <cell r="N191">
            <v>0</v>
          </cell>
          <cell r="P191">
            <v>0</v>
          </cell>
          <cell r="R191">
            <v>0</v>
          </cell>
        </row>
        <row r="192">
          <cell r="C192" t="str">
            <v>Té</v>
          </cell>
          <cell r="D192" t="str">
            <v>- Para infusión
- Cajas disponbiles en mínimo tres (3) sabores
- 100% naturales</v>
          </cell>
          <cell r="E192" t="str">
            <v>Caja x 20 mínimo sobres</v>
          </cell>
          <cell r="F192">
            <v>6500</v>
          </cell>
          <cell r="G192">
            <v>19</v>
          </cell>
          <cell r="H192" t="str">
            <v>REPRESENTACIONES JESCA</v>
          </cell>
          <cell r="J192">
            <v>0</v>
          </cell>
          <cell r="L192">
            <v>0</v>
          </cell>
          <cell r="N192">
            <v>0</v>
          </cell>
          <cell r="P192">
            <v>0</v>
          </cell>
          <cell r="R192">
            <v>0</v>
          </cell>
        </row>
        <row r="193">
          <cell r="C193" t="str">
            <v>Infusión frutal</v>
          </cell>
          <cell r="D193" t="str">
            <v xml:space="preserve"> - Para infusión
 - 100% naturales
 - Sabores surtidos</v>
          </cell>
          <cell r="E193" t="str">
            <v>Caja x 20 mínimo sobres</v>
          </cell>
          <cell r="F193">
            <v>7200</v>
          </cell>
          <cell r="G193">
            <v>19</v>
          </cell>
          <cell r="H193" t="str">
            <v>REPRESENTACIONES JESCA</v>
          </cell>
          <cell r="J193">
            <v>0</v>
          </cell>
          <cell r="L193">
            <v>0</v>
          </cell>
          <cell r="N193">
            <v>0</v>
          </cell>
          <cell r="P193">
            <v>0</v>
          </cell>
          <cell r="R193">
            <v>0</v>
          </cell>
        </row>
        <row r="194">
          <cell r="C194" t="str">
            <v>Agua potable 1</v>
          </cell>
          <cell r="D194" t="str">
            <v>- Agua potable purificada sin gas</v>
          </cell>
          <cell r="E194" t="str">
            <v>Botella plástica de
mínimo 250 ml</v>
          </cell>
          <cell r="F194">
            <v>1350</v>
          </cell>
          <cell r="G194">
            <v>19</v>
          </cell>
          <cell r="H194" t="str">
            <v>REPRESENTACIONES JESCA</v>
          </cell>
          <cell r="J194">
            <v>0</v>
          </cell>
          <cell r="L194">
            <v>0</v>
          </cell>
          <cell r="N194">
            <v>0</v>
          </cell>
          <cell r="P194">
            <v>0</v>
          </cell>
          <cell r="R194">
            <v>0</v>
          </cell>
        </row>
        <row r="195">
          <cell r="C195" t="str">
            <v>Agua potable 2</v>
          </cell>
          <cell r="D195" t="str">
            <v xml:space="preserve"> - Agua potable purificada sin gas</v>
          </cell>
          <cell r="E195" t="str">
            <v>Botella plástica de
mínimo 500 ml</v>
          </cell>
          <cell r="F195">
            <v>1350</v>
          </cell>
          <cell r="G195">
            <v>19</v>
          </cell>
          <cell r="H195" t="str">
            <v>REPRESENTACIONES JESCA</v>
          </cell>
          <cell r="J195">
            <v>0</v>
          </cell>
          <cell r="L195">
            <v>0</v>
          </cell>
          <cell r="N195">
            <v>0</v>
          </cell>
          <cell r="P195">
            <v>0</v>
          </cell>
          <cell r="R195">
            <v>0</v>
          </cell>
        </row>
        <row r="196">
          <cell r="C196" t="str">
            <v>Agua potable 3</v>
          </cell>
          <cell r="D196" t="str">
            <v xml:space="preserve"> - Agua potable purificada
-  Con gas</v>
          </cell>
          <cell r="E196" t="str">
            <v>Botella plástica de
mínimo 500 ml</v>
          </cell>
          <cell r="F196">
            <v>1350</v>
          </cell>
          <cell r="G196">
            <v>19</v>
          </cell>
          <cell r="H196" t="str">
            <v>REPRESENTACIONES JESCA</v>
          </cell>
          <cell r="J196">
            <v>0</v>
          </cell>
          <cell r="L196">
            <v>0</v>
          </cell>
          <cell r="N196">
            <v>0</v>
          </cell>
          <cell r="P196">
            <v>0</v>
          </cell>
          <cell r="R196">
            <v>0</v>
          </cell>
        </row>
        <row r="197">
          <cell r="C197" t="str">
            <v>Agua potable 4</v>
          </cell>
          <cell r="D197" t="str">
            <v>- Agua potable potable purificada</v>
          </cell>
          <cell r="E197" t="str">
            <v>Botellón de mínimo 18.9 litros</v>
          </cell>
          <cell r="F197">
            <v>8000</v>
          </cell>
          <cell r="G197">
            <v>19</v>
          </cell>
          <cell r="H197" t="str">
            <v>REPRESENTACIONES JESCA</v>
          </cell>
          <cell r="J197">
            <v>0</v>
          </cell>
          <cell r="L197">
            <v>0</v>
          </cell>
          <cell r="N197">
            <v>0</v>
          </cell>
          <cell r="P197">
            <v>0</v>
          </cell>
          <cell r="R197">
            <v>0</v>
          </cell>
        </row>
        <row r="198">
          <cell r="C198" t="str">
            <v>válvula dispensadora para botellón de agua</v>
          </cell>
          <cell r="D198" t="str">
            <v>-Válvula en material plástico con boquilla ajustable a los diferentes tipos de botellones</v>
          </cell>
          <cell r="E198" t="str">
            <v>Unidad</v>
          </cell>
          <cell r="F198">
            <v>7500</v>
          </cell>
          <cell r="G198">
            <v>19</v>
          </cell>
          <cell r="H198" t="str">
            <v>REPRESENTACIONES JESCA</v>
          </cell>
          <cell r="J198">
            <v>0</v>
          </cell>
          <cell r="L198">
            <v>0</v>
          </cell>
          <cell r="N198">
            <v>0</v>
          </cell>
          <cell r="P198">
            <v>0</v>
          </cell>
          <cell r="R198">
            <v>0</v>
          </cell>
        </row>
        <row r="199">
          <cell r="C199" t="str">
            <v>Servilleta de tela</v>
          </cell>
          <cell r="D199" t="str">
            <v>- Elaborada en tela
- Color blanco
- Dimensiones mínimas de 40 cm de largo y 40 cm de ancho.</v>
          </cell>
          <cell r="E199" t="str">
            <v>Unidad</v>
          </cell>
          <cell r="F199">
            <v>5850</v>
          </cell>
          <cell r="G199">
            <v>19</v>
          </cell>
          <cell r="H199" t="str">
            <v>REPRESENTACIONES JESCA</v>
          </cell>
          <cell r="J199">
            <v>0</v>
          </cell>
          <cell r="L199">
            <v>0</v>
          </cell>
          <cell r="N199">
            <v>0</v>
          </cell>
          <cell r="P199">
            <v>0</v>
          </cell>
          <cell r="R199">
            <v>0</v>
          </cell>
        </row>
        <row r="200">
          <cell r="C200" t="str">
            <v>Cepillo para paredes y techos</v>
          </cell>
          <cell r="D200" t="str">
            <v xml:space="preserve"> - Cuerpo elaborado en plástico
 - Cerdas duras en fibra plástica
 - Largo mínimo de 140 cm</v>
          </cell>
          <cell r="E200" t="str">
            <v>Unidad</v>
          </cell>
          <cell r="F200">
            <v>6500</v>
          </cell>
          <cell r="G200">
            <v>19</v>
          </cell>
          <cell r="H200" t="str">
            <v>REPRESENTACIONES JESCA</v>
          </cell>
          <cell r="J200">
            <v>0</v>
          </cell>
          <cell r="L200">
            <v>0</v>
          </cell>
          <cell r="N200">
            <v>0</v>
          </cell>
          <cell r="P200">
            <v>0</v>
          </cell>
          <cell r="R200">
            <v>0</v>
          </cell>
        </row>
        <row r="201">
          <cell r="C201" t="str">
            <v>Brillador 1</v>
          </cell>
          <cell r="D201" t="str">
            <v>- Mopa elaborada en algodón
- Área de barrido mínima de 100 cm de largo por 16cm de ancho
- Armazón y mango metálico</v>
          </cell>
          <cell r="E201" t="str">
            <v>Unidad</v>
          </cell>
          <cell r="F201">
            <v>44600</v>
          </cell>
          <cell r="G201">
            <v>19</v>
          </cell>
          <cell r="H201" t="str">
            <v>REPRESENTACIONES JESCA</v>
          </cell>
          <cell r="J201">
            <v>0</v>
          </cell>
          <cell r="L201">
            <v>0</v>
          </cell>
          <cell r="N201">
            <v>0</v>
          </cell>
          <cell r="P201">
            <v>0</v>
          </cell>
          <cell r="R201">
            <v>0</v>
          </cell>
        </row>
        <row r="202">
          <cell r="C202" t="str">
            <v>Brillador 2</v>
          </cell>
          <cell r="D202" t="str">
            <v>- Mopa elaborada en algodón
- Área de barrido mínima de 60 cm de largo por 16cm de ancho
- Armazón y mango metálico</v>
          </cell>
          <cell r="E202" t="str">
            <v>Unidad</v>
          </cell>
          <cell r="F202">
            <v>35000</v>
          </cell>
          <cell r="G202">
            <v>19</v>
          </cell>
          <cell r="H202" t="str">
            <v>REPRESENTACIONES JESCA</v>
          </cell>
          <cell r="J202">
            <v>0</v>
          </cell>
          <cell r="L202">
            <v>0</v>
          </cell>
          <cell r="N202">
            <v>0</v>
          </cell>
          <cell r="P202">
            <v>0</v>
          </cell>
          <cell r="R202">
            <v>0</v>
          </cell>
        </row>
        <row r="203">
          <cell r="C203" t="str">
            <v>Repuestos brillador 1</v>
          </cell>
          <cell r="D203" t="str">
            <v>- Mopa elaborada en algodón
- Área de barrido mínima de 100 cm de largo por 16 cm de ancho</v>
          </cell>
          <cell r="E203" t="str">
            <v>Unidad</v>
          </cell>
          <cell r="F203">
            <v>24000</v>
          </cell>
          <cell r="G203">
            <v>19</v>
          </cell>
          <cell r="H203" t="str">
            <v>REPRESENTACIONES JESCA</v>
          </cell>
          <cell r="J203">
            <v>0</v>
          </cell>
          <cell r="L203">
            <v>0</v>
          </cell>
          <cell r="N203">
            <v>0</v>
          </cell>
          <cell r="P203">
            <v>0</v>
          </cell>
          <cell r="R203">
            <v>0</v>
          </cell>
        </row>
        <row r="204">
          <cell r="C204" t="str">
            <v>Repuestos brillador 2</v>
          </cell>
          <cell r="D204" t="str">
            <v>- Mopa elaborada en algodón
- Área de barrido mínima de 60 cm de largo por 16 cm de ancho</v>
          </cell>
          <cell r="E204" t="str">
            <v>Unidad</v>
          </cell>
          <cell r="F204">
            <v>20500</v>
          </cell>
          <cell r="G204">
            <v>19</v>
          </cell>
          <cell r="H204" t="str">
            <v>REPRESENTACIONES JESCA</v>
          </cell>
          <cell r="J204">
            <v>0</v>
          </cell>
          <cell r="L204">
            <v>0</v>
          </cell>
          <cell r="N204">
            <v>0</v>
          </cell>
          <cell r="P204">
            <v>0</v>
          </cell>
          <cell r="R204">
            <v>0</v>
          </cell>
        </row>
        <row r="205">
          <cell r="C205" t="str">
            <v>Destapador para sanitario (chupa)</v>
          </cell>
          <cell r="D205" t="str">
            <v>- Tipo campana
- Chupa elaborada en caucho
- Diámetro mínimo de 12 cm
- Mango elaborado en plástico o madera
- Mango con longitud mínima de 33 cm</v>
          </cell>
          <cell r="E205" t="str">
            <v>Unidad</v>
          </cell>
          <cell r="F205">
            <v>2000</v>
          </cell>
          <cell r="G205">
            <v>19</v>
          </cell>
          <cell r="H205" t="str">
            <v>REPRESENTACIONES JESCA</v>
          </cell>
          <cell r="J205">
            <v>0</v>
          </cell>
          <cell r="L205">
            <v>0</v>
          </cell>
          <cell r="N205">
            <v>0</v>
          </cell>
          <cell r="P205">
            <v>0</v>
          </cell>
          <cell r="R205">
            <v>0</v>
          </cell>
        </row>
        <row r="206">
          <cell r="C206" t="str">
            <v>Plumero o limpia polvo</v>
          </cell>
          <cell r="D206" t="str">
            <v>- Fibras sintéticas
- Mango de plástico
- Largo total mínimo de 65 cm
- Electrostático</v>
          </cell>
          <cell r="E206" t="str">
            <v>Unidad</v>
          </cell>
          <cell r="F206">
            <v>5250</v>
          </cell>
          <cell r="G206">
            <v>19</v>
          </cell>
          <cell r="H206" t="str">
            <v>REPRESENTACIONES JESCA</v>
          </cell>
          <cell r="J206">
            <v>0</v>
          </cell>
          <cell r="L206">
            <v>0</v>
          </cell>
          <cell r="N206">
            <v>0</v>
          </cell>
          <cell r="P206">
            <v>0</v>
          </cell>
          <cell r="R206">
            <v>0</v>
          </cell>
        </row>
        <row r="207">
          <cell r="C207" t="str">
            <v>Rastrillo 1</v>
          </cell>
          <cell r="D207" t="str">
            <v>- Barra dentada plástica con mínimo 18 dientes
- Mango metálico  plastificado con longitud mínima de 120 cm</v>
          </cell>
          <cell r="E207" t="str">
            <v>Unidad</v>
          </cell>
          <cell r="F207">
            <v>8250</v>
          </cell>
          <cell r="G207">
            <v>19</v>
          </cell>
          <cell r="H207" t="str">
            <v>REPRESENTACIONES JESCA</v>
          </cell>
          <cell r="J207">
            <v>0</v>
          </cell>
          <cell r="L207">
            <v>0</v>
          </cell>
          <cell r="N207">
            <v>0</v>
          </cell>
          <cell r="P207">
            <v>0</v>
          </cell>
          <cell r="R207">
            <v>0</v>
          </cell>
        </row>
        <row r="208">
          <cell r="C208" t="str">
            <v>Rastrillo 2</v>
          </cell>
          <cell r="D208" t="str">
            <v>- Barra dentada metálica con mínimo 18 dientes
- Mango metálico plastificado con longitud mínima de 120 cm</v>
          </cell>
          <cell r="E208" t="str">
            <v>Unidad</v>
          </cell>
          <cell r="F208">
            <v>12150</v>
          </cell>
          <cell r="G208">
            <v>19</v>
          </cell>
          <cell r="H208" t="str">
            <v>REPRESENTACIONES JESCA</v>
          </cell>
          <cell r="J208">
            <v>0</v>
          </cell>
          <cell r="L208">
            <v>0</v>
          </cell>
          <cell r="N208">
            <v>0</v>
          </cell>
          <cell r="P208">
            <v>0</v>
          </cell>
          <cell r="R208">
            <v>0</v>
          </cell>
        </row>
        <row r="209">
          <cell r="C209" t="str">
            <v>Recogedor de basura 1</v>
          </cell>
          <cell r="D209" t="str">
            <v>- Elaborado en plástico
- Con banda de goma y dientas barrescobas
- Mango con longitud mínima de 70 cm</v>
          </cell>
          <cell r="E209" t="str">
            <v>Unidad</v>
          </cell>
          <cell r="F209">
            <v>2200</v>
          </cell>
          <cell r="G209">
            <v>19</v>
          </cell>
          <cell r="H209" t="str">
            <v>REPRESENTACIONES JESCA</v>
          </cell>
          <cell r="J209">
            <v>0</v>
          </cell>
          <cell r="L209">
            <v>0</v>
          </cell>
          <cell r="N209">
            <v>0</v>
          </cell>
          <cell r="P209">
            <v>0</v>
          </cell>
          <cell r="R209">
            <v>0</v>
          </cell>
        </row>
        <row r="210">
          <cell r="C210" t="str">
            <v>Recogedor de basura 2</v>
          </cell>
          <cell r="D210" t="str">
            <v xml:space="preserve"> - Elaborado en plástico
 - Plegable, con tapa que abre y cierra</v>
          </cell>
          <cell r="E210" t="str">
            <v>Unidad</v>
          </cell>
          <cell r="F210">
            <v>29000</v>
          </cell>
          <cell r="G210">
            <v>19</v>
          </cell>
          <cell r="H210" t="str">
            <v>REPRESENTACIONES JESCA</v>
          </cell>
          <cell r="J210">
            <v>0</v>
          </cell>
          <cell r="L210">
            <v>0</v>
          </cell>
          <cell r="N210">
            <v>0</v>
          </cell>
          <cell r="P210">
            <v>0</v>
          </cell>
          <cell r="R210">
            <v>0</v>
          </cell>
        </row>
        <row r="211">
          <cell r="C211" t="str">
            <v>Atomizadores</v>
          </cell>
          <cell r="D211" t="str">
            <v>- Elaborado en plástico
- Reutilizable
- Capacidad mínima de 500 cc
- con pistola</v>
          </cell>
          <cell r="E211" t="str">
            <v>Unidad</v>
          </cell>
          <cell r="F211">
            <v>1800</v>
          </cell>
          <cell r="G211">
            <v>19</v>
          </cell>
          <cell r="H211" t="str">
            <v>REPRESENTACIONES JESCA</v>
          </cell>
          <cell r="J211">
            <v>0</v>
          </cell>
          <cell r="L211">
            <v>0</v>
          </cell>
          <cell r="N211">
            <v>0</v>
          </cell>
          <cell r="P211">
            <v>0</v>
          </cell>
          <cell r="R211">
            <v>0</v>
          </cell>
        </row>
        <row r="212">
          <cell r="C212" t="str">
            <v>Baldes (Compra)</v>
          </cell>
          <cell r="D212" t="str">
            <v>- Elaborado en plástico
- Capacidad de mínima de 10 litros
- Con manija móvil
- Con "pico" antiderrames
- Disponibles en color amarillo, azul, rojo y verde</v>
          </cell>
          <cell r="E212" t="str">
            <v>Unidad</v>
          </cell>
          <cell r="F212">
            <v>4000</v>
          </cell>
          <cell r="G212">
            <v>19</v>
          </cell>
          <cell r="H212" t="str">
            <v>REPRESENTACIONES JESCA</v>
          </cell>
          <cell r="J212">
            <v>0</v>
          </cell>
          <cell r="L212">
            <v>0</v>
          </cell>
          <cell r="N212">
            <v>0</v>
          </cell>
          <cell r="P212">
            <v>0</v>
          </cell>
          <cell r="R212">
            <v>0</v>
          </cell>
        </row>
        <row r="213">
          <cell r="C213" t="str">
            <v>Caneca para almacenar ropa sucia (compra)</v>
          </cell>
          <cell r="D213" t="str">
            <v>- Elaborado en plástico
- Dimensiones mínimas de 50 cm de alto por 30 cm de ancho
- Incluye tapa
- En colores variados</v>
          </cell>
          <cell r="E213" t="str">
            <v>Unidad</v>
          </cell>
          <cell r="F213">
            <v>45000</v>
          </cell>
          <cell r="G213">
            <v>19</v>
          </cell>
          <cell r="H213" t="str">
            <v>REPRESENTACIONES JESCA</v>
          </cell>
          <cell r="J213">
            <v>0</v>
          </cell>
          <cell r="L213">
            <v>0</v>
          </cell>
          <cell r="N213">
            <v>0</v>
          </cell>
          <cell r="P213">
            <v>0</v>
          </cell>
          <cell r="R213">
            <v>0</v>
          </cell>
        </row>
        <row r="214">
          <cell r="C214" t="str">
            <v>Vasos (Compra) 1</v>
          </cell>
          <cell r="D214" t="str">
            <v>- Elaborado en vidrio
- Cilíndrico
- Capacidad mínima de 9 oz</v>
          </cell>
          <cell r="E214" t="str">
            <v>Unidad</v>
          </cell>
          <cell r="F214">
            <v>1800</v>
          </cell>
          <cell r="G214">
            <v>19</v>
          </cell>
          <cell r="H214" t="str">
            <v>REPRESENTACIONES JESCA</v>
          </cell>
          <cell r="J214">
            <v>0</v>
          </cell>
          <cell r="L214">
            <v>0</v>
          </cell>
          <cell r="N214">
            <v>0</v>
          </cell>
          <cell r="P214">
            <v>0</v>
          </cell>
          <cell r="R214">
            <v>0</v>
          </cell>
        </row>
        <row r="215">
          <cell r="C215" t="str">
            <v>Vasos (Compra) 2</v>
          </cell>
          <cell r="D215" t="str">
            <v>- Elaborado en vidrio
- Cilíndrico
- Capacidad mínima de 12 oz</v>
          </cell>
          <cell r="E215" t="str">
            <v>Unidad</v>
          </cell>
          <cell r="F215">
            <v>2500</v>
          </cell>
          <cell r="G215">
            <v>19</v>
          </cell>
          <cell r="H215" t="str">
            <v>REPRESENTACIONES JESCA</v>
          </cell>
          <cell r="J215">
            <v>0</v>
          </cell>
          <cell r="L215">
            <v>0</v>
          </cell>
          <cell r="N215">
            <v>0</v>
          </cell>
          <cell r="P215">
            <v>0</v>
          </cell>
          <cell r="R215">
            <v>0</v>
          </cell>
        </row>
        <row r="216">
          <cell r="C216" t="str">
            <v>Cuchara (Compra)</v>
          </cell>
          <cell r="D216" t="str">
            <v>- Elaboradas en acero inoxidable
- Longitud total mínima de 17 cm</v>
          </cell>
          <cell r="E216" t="str">
            <v>Unidad</v>
          </cell>
          <cell r="F216">
            <v>3500</v>
          </cell>
          <cell r="G216">
            <v>19</v>
          </cell>
          <cell r="H216" t="str">
            <v>REPRESENTACIONES JESCA</v>
          </cell>
          <cell r="J216">
            <v>0</v>
          </cell>
          <cell r="L216">
            <v>0</v>
          </cell>
          <cell r="N216">
            <v>0</v>
          </cell>
          <cell r="P216">
            <v>0</v>
          </cell>
          <cell r="R216">
            <v>0</v>
          </cell>
        </row>
        <row r="217">
          <cell r="C217" t="str">
            <v>Tenedor (Compra)</v>
          </cell>
          <cell r="D217" t="str">
            <v>- Elaborados en acero inoxidable
- lisos
- Longitud total mínima de 17 cm</v>
          </cell>
          <cell r="E217" t="str">
            <v>Unidad</v>
          </cell>
          <cell r="F217">
            <v>3500</v>
          </cell>
          <cell r="G217">
            <v>19</v>
          </cell>
          <cell r="H217" t="str">
            <v>REPRESENTACIONES JESCA</v>
          </cell>
          <cell r="J217">
            <v>0</v>
          </cell>
          <cell r="L217">
            <v>0</v>
          </cell>
          <cell r="N217">
            <v>0</v>
          </cell>
          <cell r="P217">
            <v>0</v>
          </cell>
          <cell r="R217">
            <v>0</v>
          </cell>
        </row>
        <row r="218">
          <cell r="C218" t="str">
            <v>Cuchillo (Compra)</v>
          </cell>
          <cell r="D218" t="str">
            <v>- Elaborados en acero inoxidable
- lisos
- Longitud total mínima de 20 cm</v>
          </cell>
          <cell r="E218" t="str">
            <v>Unidad</v>
          </cell>
          <cell r="F218">
            <v>3500</v>
          </cell>
          <cell r="G218">
            <v>19</v>
          </cell>
          <cell r="H218" t="str">
            <v>REPRESENTACIONES JESCA</v>
          </cell>
          <cell r="J218">
            <v>0</v>
          </cell>
          <cell r="L218">
            <v>0</v>
          </cell>
          <cell r="N218">
            <v>0</v>
          </cell>
          <cell r="P218">
            <v>0</v>
          </cell>
          <cell r="R218">
            <v>0</v>
          </cell>
        </row>
        <row r="219">
          <cell r="C219" t="str">
            <v>Cuchara pequeña (Compra)</v>
          </cell>
          <cell r="D219" t="str">
            <v>- Elaborados en acero inoxidable
- lisos
- Longitud total mínima de 12 cm</v>
          </cell>
          <cell r="E219" t="str">
            <v>Unidad</v>
          </cell>
          <cell r="F219">
            <v>2000</v>
          </cell>
          <cell r="G219">
            <v>19</v>
          </cell>
          <cell r="H219" t="str">
            <v>REPRESENTACIONES JESCA</v>
          </cell>
          <cell r="J219">
            <v>0</v>
          </cell>
          <cell r="L219">
            <v>0</v>
          </cell>
          <cell r="N219">
            <v>0</v>
          </cell>
          <cell r="P219">
            <v>0</v>
          </cell>
          <cell r="R219">
            <v>0</v>
          </cell>
        </row>
        <row r="220">
          <cell r="C220" t="str">
            <v>Platos (Compra) 1</v>
          </cell>
          <cell r="D220" t="str">
            <v>- Elaborados en porcelana blanca
- Llanos
- Color blanco sin diseño
- Diámetro mínimo de 26 cm
- Apto para uso en horno microondas</v>
          </cell>
          <cell r="E220" t="str">
            <v>Unidad</v>
          </cell>
          <cell r="F220">
            <v>8500</v>
          </cell>
          <cell r="G220">
            <v>19</v>
          </cell>
          <cell r="H220" t="str">
            <v>REPRESENTACIONES JESCA</v>
          </cell>
          <cell r="J220">
            <v>0</v>
          </cell>
          <cell r="L220">
            <v>0</v>
          </cell>
          <cell r="N220">
            <v>0</v>
          </cell>
          <cell r="P220">
            <v>0</v>
          </cell>
          <cell r="R220">
            <v>0</v>
          </cell>
        </row>
        <row r="221">
          <cell r="C221" t="str">
            <v>Platos (Compra) 2</v>
          </cell>
          <cell r="D221" t="str">
            <v>- Elaborados en porcelana blanca
- Llanos
- Color blanco sin diseño
- Diámetro mínimo de 22 cm
- Apto para uso en horno microondas</v>
          </cell>
          <cell r="E221" t="str">
            <v>Unidad</v>
          </cell>
          <cell r="F221">
            <v>7500</v>
          </cell>
          <cell r="G221">
            <v>19</v>
          </cell>
          <cell r="H221" t="str">
            <v>REPRESENTACIONES JESCA</v>
          </cell>
          <cell r="J221">
            <v>0</v>
          </cell>
          <cell r="L221">
            <v>0</v>
          </cell>
          <cell r="N221">
            <v>0</v>
          </cell>
          <cell r="P221">
            <v>0</v>
          </cell>
          <cell r="R221">
            <v>0</v>
          </cell>
        </row>
        <row r="222">
          <cell r="C222" t="str">
            <v>Platos (Compra) 3</v>
          </cell>
          <cell r="D222" t="str">
            <v>- Elaborados en porcelana blanca
- Llanos
- Color blanco sin diseño
- Diámetro mínimo de 16 cm
- Apto para uso en horno microondas</v>
          </cell>
          <cell r="E222" t="str">
            <v>Unidad</v>
          </cell>
          <cell r="F222">
            <v>6500</v>
          </cell>
          <cell r="G222">
            <v>19</v>
          </cell>
          <cell r="H222" t="str">
            <v>REPRESENTACIONES JESCA</v>
          </cell>
          <cell r="J222">
            <v>0</v>
          </cell>
          <cell r="L222">
            <v>0</v>
          </cell>
          <cell r="N222">
            <v>0</v>
          </cell>
          <cell r="P222">
            <v>0</v>
          </cell>
          <cell r="R222">
            <v>0</v>
          </cell>
        </row>
        <row r="223">
          <cell r="C223" t="str">
            <v>Platos (Compra) 4</v>
          </cell>
          <cell r="D223" t="str">
            <v>- Elaborados en porcelana blanca
- Hondo
- Color blanco sin diseño
- Diámetro mínimo de 17 cm
- Apto para uso en horno microondas</v>
          </cell>
          <cell r="E223" t="str">
            <v>Unidad</v>
          </cell>
          <cell r="F223">
            <v>7500</v>
          </cell>
          <cell r="G223">
            <v>19</v>
          </cell>
          <cell r="H223" t="str">
            <v>REPRESENTACIONES JESCA</v>
          </cell>
          <cell r="J223">
            <v>0</v>
          </cell>
          <cell r="L223">
            <v>0</v>
          </cell>
          <cell r="N223">
            <v>0</v>
          </cell>
          <cell r="P223">
            <v>0</v>
          </cell>
          <cell r="R223">
            <v>0</v>
          </cell>
        </row>
        <row r="224">
          <cell r="C224" t="str">
            <v>Platos (Compra) 5</v>
          </cell>
          <cell r="D224" t="str">
            <v>- Elaborados en porcelana blanca
- Hondo
- Color blanco  sin diseño
- Diámetro mínimo de 22 cm
- Apto para uso en horno microondas</v>
          </cell>
          <cell r="E224" t="str">
            <v>Unidad</v>
          </cell>
          <cell r="F224">
            <v>8500</v>
          </cell>
          <cell r="G224">
            <v>19</v>
          </cell>
          <cell r="H224" t="str">
            <v>REPRESENTACIONES JESCA</v>
          </cell>
          <cell r="J224">
            <v>0</v>
          </cell>
          <cell r="L224">
            <v>0</v>
          </cell>
          <cell r="N224">
            <v>0</v>
          </cell>
          <cell r="P224">
            <v>0</v>
          </cell>
          <cell r="R224">
            <v>0</v>
          </cell>
        </row>
        <row r="225">
          <cell r="C225" t="str">
            <v>Pocillos (Compra)</v>
          </cell>
          <cell r="D225" t="str">
            <v>- Elaborado en porcelana blanca para café
- Sin diseño
- De mínimo 150 cc
- No se debe rayar con el uso de cubiertos
- Debe ser apta para uso en microondas</v>
          </cell>
          <cell r="E225" t="str">
            <v>Unidad</v>
          </cell>
          <cell r="F225">
            <v>5000</v>
          </cell>
          <cell r="G225">
            <v>19</v>
          </cell>
          <cell r="H225" t="str">
            <v>REPRESENTACIONES JESCA</v>
          </cell>
          <cell r="J225">
            <v>0</v>
          </cell>
          <cell r="L225">
            <v>0</v>
          </cell>
          <cell r="N225">
            <v>0</v>
          </cell>
          <cell r="P225">
            <v>0</v>
          </cell>
          <cell r="R225">
            <v>0</v>
          </cell>
        </row>
        <row r="226">
          <cell r="C226" t="str">
            <v>Juego de cubiertos (Compra)</v>
          </cell>
          <cell r="D226" t="str">
            <v>- Elaborados en acero inoxidable
- Incluye cuchillo (longitud mínima de 20 cm), tenedor (longitud mínima de 17 cm), cuchara (longitud mínima de 17 cm), cuchara pequeña para postre (longitud mínima de 12 cm) y tenedor pequeño (longitud mínima de 12 cm).</v>
          </cell>
          <cell r="E226" t="str">
            <v>Juego de 6 puestos</v>
          </cell>
          <cell r="F226">
            <v>75000</v>
          </cell>
          <cell r="G226">
            <v>19</v>
          </cell>
          <cell r="H226" t="str">
            <v>REPRESENTACIONES JESCA</v>
          </cell>
          <cell r="J226">
            <v>0</v>
          </cell>
          <cell r="L226">
            <v>0</v>
          </cell>
          <cell r="N226">
            <v>0</v>
          </cell>
          <cell r="P226">
            <v>0</v>
          </cell>
          <cell r="R226">
            <v>0</v>
          </cell>
        </row>
        <row r="227">
          <cell r="C227" t="str">
            <v>Terno para café ( Compra)</v>
          </cell>
          <cell r="D227" t="str">
            <v>-Pocillo y plato de porcelana blanca para café.
- Sin diseño
- Plato de mínimo 12 cm de diámetro y pocillo de mínimo 150 cc
- No se debe rayar con el uso de los cubiertos y
debe ser apta para uso en horno microondas.</v>
          </cell>
          <cell r="E227" t="str">
            <v>Juego</v>
          </cell>
          <cell r="F227">
            <v>7500</v>
          </cell>
          <cell r="G227">
            <v>19</v>
          </cell>
          <cell r="H227" t="str">
            <v>REPRESENTACIONES JESCA</v>
          </cell>
          <cell r="J227">
            <v>0</v>
          </cell>
          <cell r="L227">
            <v>0</v>
          </cell>
          <cell r="N227">
            <v>0</v>
          </cell>
          <cell r="P227">
            <v>0</v>
          </cell>
          <cell r="R227">
            <v>0</v>
          </cell>
        </row>
        <row r="228">
          <cell r="C228" t="str">
            <v>Vajilla (Compra) 1</v>
          </cell>
          <cell r="D228" t="str">
            <v>- Elaborada en porcelana
- Sin diseño
- Compuesta de 8 puestos y cuatro piezas por puesto:
- Plato para cena (diámetro mínimo de 26 cm)
- Plato hondo (diámetro mínimo de 20 cm)
- Plato auxiliar (diámetro mínimo de 16 cm)
- Taza (capacidad mínima es de 280 cc)
- Apta para uso en horno microondas.</v>
          </cell>
          <cell r="E228" t="str">
            <v>Juego</v>
          </cell>
          <cell r="F228">
            <v>170000</v>
          </cell>
          <cell r="G228">
            <v>19</v>
          </cell>
          <cell r="H228" t="str">
            <v>REPRESENTACIONES JESCA</v>
          </cell>
          <cell r="J228">
            <v>0</v>
          </cell>
          <cell r="L228">
            <v>0</v>
          </cell>
          <cell r="N228">
            <v>0</v>
          </cell>
          <cell r="P228">
            <v>0</v>
          </cell>
          <cell r="R228">
            <v>0</v>
          </cell>
        </row>
        <row r="229">
          <cell r="C229" t="str">
            <v>Vajilla (Compra) 2</v>
          </cell>
          <cell r="D229" t="str">
            <v>- Elaborada en porcelana
- Sin diseño
- Compuesta de 4 puestos y cuatro piezas por puesto:
- Plato para cena (diámetro mínimo de 26 cm)
- Plato hondo (diámetro mínimo de 20 cm)
- Plato auxiliar (diámetro mínimo de 16 cm)
- Taza (capacidad mínima es de 280 cc)
- Apta para uso en horno microondas.</v>
          </cell>
          <cell r="E229" t="str">
            <v>Juego</v>
          </cell>
          <cell r="F229">
            <v>85000</v>
          </cell>
          <cell r="G229">
            <v>19</v>
          </cell>
          <cell r="H229" t="str">
            <v>REPRESENTACIONES JESCA</v>
          </cell>
          <cell r="J229">
            <v>0</v>
          </cell>
          <cell r="L229">
            <v>0</v>
          </cell>
          <cell r="N229">
            <v>0</v>
          </cell>
          <cell r="P229">
            <v>0</v>
          </cell>
          <cell r="R229">
            <v>0</v>
          </cell>
        </row>
        <row r="230">
          <cell r="C230" t="str">
            <v>Cuchillo de cocina (Compra)</v>
          </cell>
          <cell r="D230" t="str">
            <v>- Hoja elaborada en acero inoxidable de mínimo 20 cm de largo y 2 cm de ancho.
- Mango liso elaborado en polipropileno negro</v>
          </cell>
          <cell r="E230" t="str">
            <v>Unidad</v>
          </cell>
          <cell r="F230">
            <v>30000</v>
          </cell>
          <cell r="G230">
            <v>19</v>
          </cell>
          <cell r="H230" t="str">
            <v>REPRESENTACIONES JESCA</v>
          </cell>
          <cell r="J230">
            <v>0</v>
          </cell>
          <cell r="L230">
            <v>0</v>
          </cell>
          <cell r="N230">
            <v>0</v>
          </cell>
          <cell r="P230">
            <v>0</v>
          </cell>
          <cell r="R230">
            <v>0</v>
          </cell>
        </row>
        <row r="231">
          <cell r="C231" t="str">
            <v>Tijeras de cocina (Compra)</v>
          </cell>
          <cell r="D231" t="str">
            <v>- Hojas elaborada en acero inoxidable de mínimo 20 cm de largo
- Mango de plástico liso</v>
          </cell>
          <cell r="E231" t="str">
            <v>Unidad</v>
          </cell>
          <cell r="F231">
            <v>10000</v>
          </cell>
          <cell r="G231">
            <v>19</v>
          </cell>
          <cell r="H231" t="str">
            <v>REPRESENTACIONES JESCA</v>
          </cell>
          <cell r="J231">
            <v>0</v>
          </cell>
          <cell r="L231">
            <v>0</v>
          </cell>
          <cell r="N231">
            <v>0</v>
          </cell>
          <cell r="P231">
            <v>0</v>
          </cell>
          <cell r="R231">
            <v>0</v>
          </cell>
        </row>
        <row r="232">
          <cell r="C232" t="str">
            <v>Jarra (Compra)</v>
          </cell>
          <cell r="D232" t="str">
            <v>- Elaborada en vidrio
- Sin diseño
- Capacidad mínima de 1,5 litros</v>
          </cell>
          <cell r="E232" t="str">
            <v>Unidad</v>
          </cell>
          <cell r="F232">
            <v>18000</v>
          </cell>
          <cell r="G232">
            <v>19</v>
          </cell>
          <cell r="H232" t="str">
            <v>REPRESENTACIONES JESCA</v>
          </cell>
          <cell r="J232">
            <v>0</v>
          </cell>
          <cell r="L232">
            <v>0</v>
          </cell>
          <cell r="N232">
            <v>0</v>
          </cell>
          <cell r="P232">
            <v>0</v>
          </cell>
          <cell r="R232">
            <v>0</v>
          </cell>
        </row>
        <row r="233">
          <cell r="C233" t="str">
            <v>Combustible adicional para Cortadora de césped, sopladora de hojas y guadañas</v>
          </cell>
          <cell r="D233" t="str">
            <v xml:space="preserve"> - Gasolina </v>
          </cell>
          <cell r="E233" t="str">
            <v>Galón</v>
          </cell>
          <cell r="F233">
            <v>9800</v>
          </cell>
          <cell r="G233">
            <v>19</v>
          </cell>
          <cell r="H233" t="str">
            <v>REPRESENTACIONES JESCA</v>
          </cell>
          <cell r="J233">
            <v>0</v>
          </cell>
          <cell r="L233">
            <v>0</v>
          </cell>
          <cell r="N233">
            <v>0</v>
          </cell>
          <cell r="P233">
            <v>0</v>
          </cell>
          <cell r="R233">
            <v>0</v>
          </cell>
        </row>
        <row r="234">
          <cell r="C234" t="str">
            <v>Organizador  porta escobas (Compra)</v>
          </cell>
          <cell r="D234" t="str">
            <v>- Con capacidad para organizar mínimo 4 escobas de manera simultánea</v>
          </cell>
          <cell r="E234" t="str">
            <v>Unidad</v>
          </cell>
          <cell r="F234">
            <v>15000</v>
          </cell>
          <cell r="G234">
            <v>19</v>
          </cell>
          <cell r="H234" t="str">
            <v>REPRESENTACIONES JESCA</v>
          </cell>
          <cell r="J234">
            <v>0</v>
          </cell>
          <cell r="L234">
            <v>0</v>
          </cell>
          <cell r="N234">
            <v>0</v>
          </cell>
          <cell r="P234">
            <v>0</v>
          </cell>
          <cell r="R234">
            <v>0</v>
          </cell>
        </row>
        <row r="235">
          <cell r="C235" t="str">
            <v>Espátula (Compra)</v>
          </cell>
          <cell r="D235" t="str">
            <v>- Metálica con mango de plástico
- Con hoja de mínimo 2 pulgadas de largo</v>
          </cell>
          <cell r="E235" t="str">
            <v>Unidad</v>
          </cell>
          <cell r="F235">
            <v>3400</v>
          </cell>
          <cell r="G235">
            <v>19</v>
          </cell>
          <cell r="H235" t="str">
            <v>REPRESENTACIONES JESCA</v>
          </cell>
          <cell r="J235">
            <v>0</v>
          </cell>
          <cell r="L235">
            <v>0</v>
          </cell>
          <cell r="N235">
            <v>0</v>
          </cell>
          <cell r="P235">
            <v>0</v>
          </cell>
          <cell r="R235">
            <v>0</v>
          </cell>
        </row>
        <row r="236">
          <cell r="C236" t="str">
            <v>Haraganes 1 (Compra)</v>
          </cell>
          <cell r="D236" t="str">
            <v>- Para limpiar vidrios
- Con banda de goma con longitud mínima de 25 cm.
- Mango con longitud mínima de 60 cm</v>
          </cell>
          <cell r="E236" t="str">
            <v>Unidad</v>
          </cell>
          <cell r="F236">
            <v>11000</v>
          </cell>
          <cell r="G236">
            <v>19</v>
          </cell>
          <cell r="H236" t="str">
            <v>REPRESENTACIONES JESCA</v>
          </cell>
          <cell r="J236">
            <v>0</v>
          </cell>
          <cell r="L236">
            <v>0</v>
          </cell>
          <cell r="N236">
            <v>0</v>
          </cell>
          <cell r="P236">
            <v>0</v>
          </cell>
          <cell r="R236">
            <v>0</v>
          </cell>
        </row>
        <row r="237">
          <cell r="C237" t="str">
            <v>Haraganes 2 (Compra)</v>
          </cell>
          <cell r="D237" t="str">
            <v>- Para limpiar vidrios
- Con banda de goma con longitud mínima de 50 cm.
- Mango metálico extensible con longitud mínima
de 60 cm y máxima de 150 cm</v>
          </cell>
          <cell r="E237" t="str">
            <v>Unidad</v>
          </cell>
          <cell r="F237">
            <v>30000</v>
          </cell>
          <cell r="G237">
            <v>19</v>
          </cell>
          <cell r="H237" t="str">
            <v>REPRESENTACIONES JESCA</v>
          </cell>
          <cell r="J237">
            <v>0</v>
          </cell>
          <cell r="L237">
            <v>0</v>
          </cell>
          <cell r="N237">
            <v>0</v>
          </cell>
          <cell r="P237">
            <v>0</v>
          </cell>
          <cell r="R237">
            <v>0</v>
          </cell>
        </row>
        <row r="238">
          <cell r="C238" t="str">
            <v>Haraganes 3 (Compra)</v>
          </cell>
          <cell r="D238" t="str">
            <v>- Para escurrir pisos
- Con banda de goma con longitud mínima de 35 cm</v>
          </cell>
          <cell r="E238" t="str">
            <v>Unidad</v>
          </cell>
          <cell r="F238">
            <v>26000</v>
          </cell>
          <cell r="G238">
            <v>19</v>
          </cell>
          <cell r="H238" t="str">
            <v>REPRESENTACIONES JESCA</v>
          </cell>
          <cell r="J238">
            <v>0</v>
          </cell>
          <cell r="L238">
            <v>0</v>
          </cell>
          <cell r="N238">
            <v>0</v>
          </cell>
          <cell r="P238">
            <v>0</v>
          </cell>
          <cell r="R238">
            <v>0</v>
          </cell>
        </row>
        <row r="239">
          <cell r="C239" t="str">
            <v>Haraganes 4 (Compra)</v>
          </cell>
          <cell r="D239" t="str">
            <v>- Para escurrir pisos
-Con banda de goma con longitud mínima de 50 cm.</v>
          </cell>
          <cell r="E239" t="str">
            <v>Unidad</v>
          </cell>
          <cell r="F239">
            <v>32000</v>
          </cell>
          <cell r="G239">
            <v>19</v>
          </cell>
          <cell r="H239" t="str">
            <v>REPRESENTACIONES JESCA</v>
          </cell>
          <cell r="J239">
            <v>0</v>
          </cell>
          <cell r="L239">
            <v>0</v>
          </cell>
          <cell r="N239">
            <v>0</v>
          </cell>
          <cell r="P239">
            <v>0</v>
          </cell>
          <cell r="R23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6">
    <tabColor rgb="FF00B0F0"/>
    <pageSetUpPr fitToPage="1"/>
  </sheetPr>
  <dimension ref="A1:O47"/>
  <sheetViews>
    <sheetView view="pageBreakPreview" topLeftCell="A34" zoomScale="82" zoomScaleNormal="82" zoomScaleSheetLayoutView="82" workbookViewId="0">
      <selection activeCell="K43" sqref="K43"/>
    </sheetView>
  </sheetViews>
  <sheetFormatPr baseColWidth="10" defaultRowHeight="12.75" x14ac:dyDescent="0.2"/>
  <cols>
    <col min="1" max="1" width="16.85546875" style="1" customWidth="1"/>
    <col min="2" max="2" width="52.140625" style="1" customWidth="1"/>
    <col min="3" max="3" width="15" style="15" bestFit="1" customWidth="1"/>
    <col min="4" max="4" width="24.7109375" style="1" hidden="1" customWidth="1"/>
    <col min="5" max="5" width="22.42578125" style="1" hidden="1" customWidth="1"/>
    <col min="6" max="6" width="24.7109375" style="1" hidden="1" customWidth="1"/>
    <col min="7" max="7" width="31.28515625" style="1" hidden="1" customWidth="1"/>
    <col min="8" max="8" width="29.42578125" style="1" customWidth="1"/>
    <col min="9" max="9" width="18" style="1" customWidth="1"/>
    <col min="10" max="10" width="19.42578125" style="1" bestFit="1" customWidth="1"/>
    <col min="11" max="11" width="42.5703125" style="40" customWidth="1"/>
    <col min="12" max="16384" width="11.42578125" style="1"/>
  </cols>
  <sheetData>
    <row r="1" spans="1:15" ht="39.75" customHeight="1" x14ac:dyDescent="0.2">
      <c r="A1" s="97" t="s">
        <v>997</v>
      </c>
      <c r="B1" s="97"/>
      <c r="C1" s="97"/>
      <c r="D1" s="97"/>
      <c r="E1" s="97"/>
      <c r="F1" s="97"/>
      <c r="G1" s="97"/>
      <c r="H1" s="97"/>
      <c r="I1" s="97"/>
      <c r="J1" s="97"/>
    </row>
    <row r="2" spans="1:15" ht="39.75" customHeight="1" x14ac:dyDescent="0.2"/>
    <row r="3" spans="1:15" ht="32.25" customHeight="1" x14ac:dyDescent="0.2">
      <c r="A3" s="98" t="s">
        <v>1</v>
      </c>
      <c r="B3" s="98"/>
      <c r="C3" s="98"/>
      <c r="D3" s="98"/>
      <c r="E3" s="98"/>
      <c r="F3" s="98"/>
      <c r="G3" s="98"/>
      <c r="H3" s="98"/>
      <c r="I3" s="98"/>
      <c r="J3" s="98"/>
    </row>
    <row r="4" spans="1:15" ht="32.25" customHeight="1" x14ac:dyDescent="0.2">
      <c r="A4" s="2" t="s">
        <v>2</v>
      </c>
      <c r="B4" s="2" t="s">
        <v>3</v>
      </c>
      <c r="C4" s="2" t="s">
        <v>4</v>
      </c>
      <c r="D4" s="2" t="s">
        <v>20</v>
      </c>
      <c r="E4" s="2" t="s">
        <v>22</v>
      </c>
      <c r="F4" s="2" t="s">
        <v>806</v>
      </c>
      <c r="G4" s="2" t="s">
        <v>808</v>
      </c>
      <c r="H4" s="2" t="s">
        <v>813</v>
      </c>
      <c r="I4" s="2" t="s">
        <v>814</v>
      </c>
      <c r="J4" s="2" t="s">
        <v>5</v>
      </c>
    </row>
    <row r="5" spans="1:15" ht="39" customHeight="1" x14ac:dyDescent="0.2">
      <c r="A5" s="28">
        <v>1</v>
      </c>
      <c r="B5" s="4" t="s">
        <v>811</v>
      </c>
      <c r="C5" s="30">
        <v>4</v>
      </c>
      <c r="D5" s="5">
        <v>1648042</v>
      </c>
      <c r="E5" s="5">
        <f>+D5*3.5/100</f>
        <v>57681.47</v>
      </c>
      <c r="F5" s="5">
        <f>+D5+E5</f>
        <v>1705723.47</v>
      </c>
      <c r="G5" s="5">
        <f>+F5*10.07%</f>
        <v>171766.35342899998</v>
      </c>
      <c r="H5" s="5">
        <v>2470361</v>
      </c>
      <c r="I5" s="30">
        <v>30</v>
      </c>
      <c r="J5" s="31">
        <f>H5*C5</f>
        <v>9881444</v>
      </c>
      <c r="K5" s="38"/>
      <c r="L5" s="39"/>
    </row>
    <row r="6" spans="1:15" ht="39" customHeight="1" x14ac:dyDescent="0.2">
      <c r="A6" s="28">
        <v>2</v>
      </c>
      <c r="B6" s="4" t="s">
        <v>812</v>
      </c>
      <c r="C6" s="30">
        <v>3</v>
      </c>
      <c r="D6" s="5">
        <v>1648042</v>
      </c>
      <c r="E6" s="5">
        <f>+D6*3.5/100</f>
        <v>57681.47</v>
      </c>
      <c r="F6" s="5">
        <f>+D6+E6</f>
        <v>1705723.47</v>
      </c>
      <c r="G6" s="5">
        <f>+F6*10.07%</f>
        <v>171766.35342899998</v>
      </c>
      <c r="H6" s="5">
        <v>2470361</v>
      </c>
      <c r="I6" s="30">
        <v>30</v>
      </c>
      <c r="J6" s="31">
        <f t="shared" ref="J6:J9" si="0">H6*C6</f>
        <v>7411083</v>
      </c>
      <c r="K6" s="42"/>
      <c r="L6" s="39"/>
    </row>
    <row r="7" spans="1:15" ht="39" customHeight="1" x14ac:dyDescent="0.2">
      <c r="A7" s="3">
        <v>3</v>
      </c>
      <c r="B7" s="4" t="s">
        <v>6</v>
      </c>
      <c r="C7" s="30">
        <v>1</v>
      </c>
      <c r="D7" s="5">
        <v>1594639</v>
      </c>
      <c r="E7" s="5">
        <f>+D7*3.5/100</f>
        <v>55812.364999999998</v>
      </c>
      <c r="F7" s="5">
        <f>+D7+E7</f>
        <v>1650451.365</v>
      </c>
      <c r="G7" s="5">
        <f>+F7*10.07%</f>
        <v>166200.4524555</v>
      </c>
      <c r="H7" s="5">
        <v>2582016</v>
      </c>
      <c r="I7" s="30">
        <v>30</v>
      </c>
      <c r="J7" s="31">
        <f t="shared" si="0"/>
        <v>2582016</v>
      </c>
      <c r="K7" s="42"/>
    </row>
    <row r="8" spans="1:15" ht="39" customHeight="1" x14ac:dyDescent="0.2">
      <c r="A8" s="3">
        <v>4</v>
      </c>
      <c r="B8" s="4" t="s">
        <v>10</v>
      </c>
      <c r="C8" s="30">
        <v>1</v>
      </c>
      <c r="D8" s="5"/>
      <c r="E8" s="5"/>
      <c r="F8" s="5"/>
      <c r="G8" s="5"/>
      <c r="H8" s="5">
        <v>2897153</v>
      </c>
      <c r="I8" s="30">
        <v>30</v>
      </c>
      <c r="J8" s="31">
        <f t="shared" si="0"/>
        <v>2897153</v>
      </c>
      <c r="K8" s="42"/>
    </row>
    <row r="9" spans="1:15" ht="39" customHeight="1" x14ac:dyDescent="0.2">
      <c r="A9" s="3">
        <v>5</v>
      </c>
      <c r="B9" s="4" t="s">
        <v>11</v>
      </c>
      <c r="C9" s="30">
        <v>1</v>
      </c>
      <c r="D9" s="5"/>
      <c r="E9" s="5"/>
      <c r="F9" s="5"/>
      <c r="G9" s="5"/>
      <c r="H9" s="5">
        <v>3363675</v>
      </c>
      <c r="I9" s="30">
        <v>30</v>
      </c>
      <c r="J9" s="31">
        <f t="shared" si="0"/>
        <v>3363675</v>
      </c>
      <c r="K9" s="42"/>
    </row>
    <row r="10" spans="1:15" ht="30.75" customHeight="1" x14ac:dyDescent="0.2">
      <c r="A10" s="6"/>
      <c r="B10" s="29" t="s">
        <v>7</v>
      </c>
      <c r="C10" s="18">
        <f>SUM(C5:C9)</f>
        <v>10</v>
      </c>
      <c r="D10" s="6"/>
      <c r="E10" s="6"/>
      <c r="F10" s="6"/>
      <c r="G10" s="6"/>
      <c r="H10" s="6"/>
      <c r="I10" s="32"/>
      <c r="J10" s="33">
        <f>+SUM(J5:J9)</f>
        <v>26135371</v>
      </c>
    </row>
    <row r="11" spans="1:15" ht="39" customHeight="1" x14ac:dyDescent="0.2">
      <c r="A11" s="98" t="s">
        <v>8</v>
      </c>
      <c r="B11" s="98"/>
      <c r="C11" s="98"/>
      <c r="D11" s="98"/>
      <c r="E11" s="98"/>
      <c r="F11" s="98"/>
      <c r="G11" s="98"/>
      <c r="H11" s="98"/>
      <c r="I11" s="98"/>
      <c r="J11" s="98"/>
    </row>
    <row r="12" spans="1:15" ht="39" customHeight="1" x14ac:dyDescent="0.2">
      <c r="A12" s="2" t="s">
        <v>2</v>
      </c>
      <c r="B12" s="2" t="s">
        <v>3</v>
      </c>
      <c r="C12" s="2" t="s">
        <v>4</v>
      </c>
      <c r="D12" s="2" t="s">
        <v>20</v>
      </c>
      <c r="E12" s="2" t="s">
        <v>22</v>
      </c>
      <c r="F12" s="2" t="s">
        <v>21</v>
      </c>
      <c r="G12" s="2" t="s">
        <v>808</v>
      </c>
      <c r="H12" s="2" t="s">
        <v>807</v>
      </c>
      <c r="I12" s="2" t="s">
        <v>810</v>
      </c>
      <c r="J12" s="2" t="s">
        <v>5</v>
      </c>
    </row>
    <row r="13" spans="1:15" ht="36.75" customHeight="1" x14ac:dyDescent="0.2">
      <c r="A13" s="28">
        <v>1</v>
      </c>
      <c r="B13" s="4" t="s">
        <v>811</v>
      </c>
      <c r="C13" s="17">
        <v>2</v>
      </c>
      <c r="D13" s="5">
        <v>1648042</v>
      </c>
      <c r="E13" s="5">
        <f>+D13*3.5/100</f>
        <v>57681.47</v>
      </c>
      <c r="F13" s="5">
        <f>+D13+E13</f>
        <v>1705723.47</v>
      </c>
      <c r="G13" s="5">
        <f>+F13*10.07%</f>
        <v>171766.35342899998</v>
      </c>
      <c r="H13" s="5">
        <v>2470361</v>
      </c>
      <c r="I13" s="30">
        <v>30</v>
      </c>
      <c r="J13" s="31">
        <f>H13*C13</f>
        <v>4940722</v>
      </c>
      <c r="K13" s="45"/>
      <c r="M13" s="7"/>
      <c r="N13" s="8"/>
      <c r="O13" s="8"/>
    </row>
    <row r="14" spans="1:15" s="8" customFormat="1" ht="39" customHeight="1" x14ac:dyDescent="0.2">
      <c r="A14" s="6"/>
      <c r="B14" s="29" t="s">
        <v>7</v>
      </c>
      <c r="C14" s="18">
        <f>SUM(C13)</f>
        <v>2</v>
      </c>
      <c r="D14" s="6"/>
      <c r="E14" s="6"/>
      <c r="F14" s="6"/>
      <c r="G14" s="6"/>
      <c r="H14" s="6"/>
      <c r="I14" s="32"/>
      <c r="J14" s="33">
        <f>SUM(J13:J13)</f>
        <v>4940722</v>
      </c>
      <c r="K14" s="46"/>
    </row>
    <row r="15" spans="1:15" ht="39" customHeight="1" x14ac:dyDescent="0.2">
      <c r="A15" s="98" t="s">
        <v>9</v>
      </c>
      <c r="B15" s="98"/>
      <c r="C15" s="98"/>
      <c r="D15" s="98"/>
      <c r="E15" s="98"/>
      <c r="F15" s="98"/>
      <c r="G15" s="98"/>
      <c r="H15" s="98"/>
      <c r="I15" s="98"/>
      <c r="J15" s="98"/>
    </row>
    <row r="16" spans="1:15" ht="39" customHeight="1" x14ac:dyDescent="0.2">
      <c r="A16" s="2" t="s">
        <v>2</v>
      </c>
      <c r="B16" s="2" t="s">
        <v>3</v>
      </c>
      <c r="C16" s="2" t="s">
        <v>4</v>
      </c>
      <c r="D16" s="2" t="s">
        <v>20</v>
      </c>
      <c r="E16" s="2" t="s">
        <v>22</v>
      </c>
      <c r="F16" s="2" t="s">
        <v>21</v>
      </c>
      <c r="G16" s="2" t="s">
        <v>808</v>
      </c>
      <c r="H16" s="2" t="s">
        <v>807</v>
      </c>
      <c r="I16" s="2" t="s">
        <v>810</v>
      </c>
      <c r="J16" s="2" t="s">
        <v>5</v>
      </c>
    </row>
    <row r="17" spans="1:11" ht="27" customHeight="1" x14ac:dyDescent="0.2">
      <c r="A17" s="28">
        <v>1</v>
      </c>
      <c r="B17" s="4" t="s">
        <v>811</v>
      </c>
      <c r="C17" s="17">
        <v>4</v>
      </c>
      <c r="D17" s="5">
        <v>1648042</v>
      </c>
      <c r="E17" s="5">
        <f>+D17*3.5/100</f>
        <v>57681.47</v>
      </c>
      <c r="F17" s="5">
        <f>+D17+E17</f>
        <v>1705723.47</v>
      </c>
      <c r="G17" s="5">
        <f>+F17*10.07%</f>
        <v>171766.35342899998</v>
      </c>
      <c r="H17" s="5">
        <v>2470361</v>
      </c>
      <c r="I17" s="30">
        <v>30</v>
      </c>
      <c r="J17" s="31">
        <f>H17*C17</f>
        <v>9881444</v>
      </c>
      <c r="K17" s="47"/>
    </row>
    <row r="18" spans="1:11" ht="29.25" customHeight="1" x14ac:dyDescent="0.2">
      <c r="A18" s="28">
        <v>2</v>
      </c>
      <c r="B18" s="4" t="s">
        <v>812</v>
      </c>
      <c r="C18" s="17">
        <v>2</v>
      </c>
      <c r="D18" s="5">
        <v>1648042</v>
      </c>
      <c r="E18" s="5">
        <f>+D18*3.5/100</f>
        <v>57681.47</v>
      </c>
      <c r="F18" s="5">
        <f>+D18+E18</f>
        <v>1705723.47</v>
      </c>
      <c r="G18" s="5">
        <f>+F18*10.07%</f>
        <v>171766.35342899998</v>
      </c>
      <c r="H18" s="5">
        <v>2470361</v>
      </c>
      <c r="I18" s="30">
        <v>30</v>
      </c>
      <c r="J18" s="31">
        <f t="shared" ref="J18:J20" si="1">H18*C18</f>
        <v>4940722</v>
      </c>
    </row>
    <row r="19" spans="1:11" ht="27.75" customHeight="1" x14ac:dyDescent="0.2">
      <c r="A19" s="3">
        <v>3</v>
      </c>
      <c r="B19" s="4" t="s">
        <v>6</v>
      </c>
      <c r="C19" s="17">
        <v>1</v>
      </c>
      <c r="D19" s="5">
        <v>1594639</v>
      </c>
      <c r="E19" s="5">
        <f>+D19*3.5/100</f>
        <v>55812.364999999998</v>
      </c>
      <c r="F19" s="5">
        <f>+D19+E19</f>
        <v>1650451.365</v>
      </c>
      <c r="G19" s="5">
        <f>+F19*10.07%</f>
        <v>166200.4524555</v>
      </c>
      <c r="H19" s="5">
        <v>2582016</v>
      </c>
      <c r="I19" s="30">
        <v>30</v>
      </c>
      <c r="J19" s="31">
        <f t="shared" si="1"/>
        <v>2582016</v>
      </c>
      <c r="K19" s="43"/>
    </row>
    <row r="20" spans="1:11" ht="28.5" x14ac:dyDescent="0.2">
      <c r="A20" s="3">
        <v>4</v>
      </c>
      <c r="B20" s="4" t="s">
        <v>10</v>
      </c>
      <c r="C20" s="17">
        <v>1</v>
      </c>
      <c r="D20" s="5"/>
      <c r="E20" s="5"/>
      <c r="F20" s="5"/>
      <c r="G20" s="5"/>
      <c r="H20" s="5">
        <v>2897153</v>
      </c>
      <c r="I20" s="30">
        <v>30</v>
      </c>
      <c r="J20" s="31">
        <f t="shared" si="1"/>
        <v>2897153</v>
      </c>
      <c r="K20" s="41"/>
    </row>
    <row r="21" spans="1:11" ht="27.75" customHeight="1" x14ac:dyDescent="0.2">
      <c r="A21" s="6"/>
      <c r="B21" s="29" t="s">
        <v>7</v>
      </c>
      <c r="C21" s="18">
        <f>SUM(C17:C20)</f>
        <v>8</v>
      </c>
      <c r="D21" s="6"/>
      <c r="E21" s="6"/>
      <c r="F21" s="6"/>
      <c r="G21" s="6"/>
      <c r="H21" s="6"/>
      <c r="I21" s="32"/>
      <c r="J21" s="33">
        <f>SUM(J17:J20)</f>
        <v>20301335</v>
      </c>
      <c r="K21" s="41"/>
    </row>
    <row r="22" spans="1:11" ht="23.25" customHeight="1" x14ac:dyDescent="0.2">
      <c r="A22" s="98" t="s">
        <v>23</v>
      </c>
      <c r="B22" s="98"/>
      <c r="C22" s="98"/>
      <c r="D22" s="98"/>
      <c r="E22" s="98"/>
      <c r="F22" s="98"/>
      <c r="G22" s="98"/>
      <c r="H22" s="98"/>
      <c r="I22" s="98"/>
      <c r="J22" s="98"/>
    </row>
    <row r="23" spans="1:11" ht="30" x14ac:dyDescent="0.2">
      <c r="A23" s="2" t="s">
        <v>2</v>
      </c>
      <c r="B23" s="2" t="s">
        <v>3</v>
      </c>
      <c r="C23" s="2" t="s">
        <v>4</v>
      </c>
      <c r="D23" s="2" t="s">
        <v>20</v>
      </c>
      <c r="E23" s="2" t="s">
        <v>22</v>
      </c>
      <c r="F23" s="2" t="s">
        <v>21</v>
      </c>
      <c r="G23" s="2" t="s">
        <v>808</v>
      </c>
      <c r="H23" s="2" t="s">
        <v>807</v>
      </c>
      <c r="I23" s="2" t="s">
        <v>809</v>
      </c>
      <c r="J23" s="2" t="s">
        <v>5</v>
      </c>
    </row>
    <row r="24" spans="1:11" ht="24.75" customHeight="1" x14ac:dyDescent="0.2">
      <c r="A24" s="28">
        <v>1</v>
      </c>
      <c r="B24" s="4" t="s">
        <v>811</v>
      </c>
      <c r="C24" s="17">
        <v>1</v>
      </c>
      <c r="D24" s="5">
        <v>1648042</v>
      </c>
      <c r="E24" s="5">
        <f>+D24*3.5/100</f>
        <v>57681.47</v>
      </c>
      <c r="F24" s="5">
        <f>+D24+E24</f>
        <v>1705723.47</v>
      </c>
      <c r="G24" s="5">
        <f>+F24*10.07%</f>
        <v>171766.35342899998</v>
      </c>
      <c r="H24" s="5">
        <v>2470361</v>
      </c>
      <c r="I24" s="30">
        <v>30</v>
      </c>
      <c r="J24" s="31">
        <f>H24*C24</f>
        <v>2470361</v>
      </c>
    </row>
    <row r="25" spans="1:11" ht="21.75" customHeight="1" x14ac:dyDescent="0.2">
      <c r="A25" s="28">
        <v>2</v>
      </c>
      <c r="B25" s="4" t="s">
        <v>812</v>
      </c>
      <c r="C25" s="17">
        <v>1</v>
      </c>
      <c r="D25" s="5">
        <v>1648042</v>
      </c>
      <c r="E25" s="5">
        <f>+D25*3.5/100</f>
        <v>57681.47</v>
      </c>
      <c r="F25" s="5">
        <f>+D25+E25</f>
        <v>1705723.47</v>
      </c>
      <c r="G25" s="5">
        <f>+F25*10.07%</f>
        <v>171766.35342899998</v>
      </c>
      <c r="H25" s="5">
        <v>2470361</v>
      </c>
      <c r="I25" s="30">
        <v>30</v>
      </c>
      <c r="J25" s="31">
        <f t="shared" ref="J25" si="2">H25*C25</f>
        <v>2470361</v>
      </c>
    </row>
    <row r="26" spans="1:11" ht="30.75" customHeight="1" x14ac:dyDescent="0.2">
      <c r="A26" s="6"/>
      <c r="B26" s="29" t="s">
        <v>7</v>
      </c>
      <c r="C26" s="18">
        <f>SUM(C24:C25)</f>
        <v>2</v>
      </c>
      <c r="D26" s="6"/>
      <c r="E26" s="6"/>
      <c r="F26" s="6"/>
      <c r="G26" s="6"/>
      <c r="H26" s="6"/>
      <c r="I26" s="32"/>
      <c r="J26" s="33">
        <f>SUM(J24:J25)</f>
        <v>4940722</v>
      </c>
    </row>
    <row r="27" spans="1:11" ht="21.75" customHeight="1" x14ac:dyDescent="0.2">
      <c r="A27" s="98" t="s">
        <v>12</v>
      </c>
      <c r="B27" s="98"/>
      <c r="C27" s="98"/>
      <c r="D27" s="98"/>
      <c r="E27" s="98"/>
      <c r="F27" s="98"/>
      <c r="G27" s="98"/>
      <c r="H27" s="98"/>
      <c r="I27" s="98"/>
      <c r="J27" s="98"/>
    </row>
    <row r="28" spans="1:11" ht="30" customHeight="1" x14ac:dyDescent="0.2">
      <c r="A28" s="2" t="s">
        <v>2</v>
      </c>
      <c r="B28" s="2" t="s">
        <v>3</v>
      </c>
      <c r="C28" s="2" t="s">
        <v>4</v>
      </c>
      <c r="D28" s="2" t="s">
        <v>20</v>
      </c>
      <c r="E28" s="2" t="s">
        <v>22</v>
      </c>
      <c r="F28" s="2" t="s">
        <v>21</v>
      </c>
      <c r="G28" s="2" t="s">
        <v>808</v>
      </c>
      <c r="H28" s="2" t="s">
        <v>807</v>
      </c>
      <c r="I28" s="2" t="s">
        <v>810</v>
      </c>
      <c r="J28" s="2" t="s">
        <v>5</v>
      </c>
    </row>
    <row r="29" spans="1:11" ht="26.25" customHeight="1" x14ac:dyDescent="0.2">
      <c r="A29" s="28">
        <v>1</v>
      </c>
      <c r="B29" s="4" t="s">
        <v>811</v>
      </c>
      <c r="C29" s="17">
        <v>5</v>
      </c>
      <c r="D29" s="5">
        <v>1648042</v>
      </c>
      <c r="E29" s="5">
        <f>+D29*3.5/100</f>
        <v>57681.47</v>
      </c>
      <c r="F29" s="5">
        <f>+D29+E29</f>
        <v>1705723.47</v>
      </c>
      <c r="G29" s="5">
        <f>+F29*10.07%</f>
        <v>171766.35342899998</v>
      </c>
      <c r="H29" s="5">
        <v>2470361</v>
      </c>
      <c r="I29" s="30">
        <v>30</v>
      </c>
      <c r="J29" s="31">
        <f>C29*H29</f>
        <v>12351805</v>
      </c>
      <c r="K29" s="43"/>
    </row>
    <row r="30" spans="1:11" ht="26.25" customHeight="1" x14ac:dyDescent="0.2">
      <c r="A30" s="28">
        <v>2</v>
      </c>
      <c r="B30" s="4" t="s">
        <v>812</v>
      </c>
      <c r="C30" s="17">
        <v>2</v>
      </c>
      <c r="D30" s="5">
        <v>1648042</v>
      </c>
      <c r="E30" s="5">
        <f>+D30*3.5/100</f>
        <v>57681.47</v>
      </c>
      <c r="F30" s="5">
        <f>+D30+E30</f>
        <v>1705723.47</v>
      </c>
      <c r="G30" s="5">
        <f>+F30*10.07%</f>
        <v>171766.35342899998</v>
      </c>
      <c r="H30" s="5">
        <v>2470361</v>
      </c>
      <c r="I30" s="30">
        <v>30</v>
      </c>
      <c r="J30" s="31">
        <f t="shared" ref="J30:J31" si="3">C30*H30</f>
        <v>4940722</v>
      </c>
    </row>
    <row r="31" spans="1:11" ht="39.75" customHeight="1" x14ac:dyDescent="0.2">
      <c r="A31" s="3">
        <v>3</v>
      </c>
      <c r="B31" s="4" t="s">
        <v>6</v>
      </c>
      <c r="C31" s="17">
        <v>2</v>
      </c>
      <c r="D31" s="5">
        <v>1594639</v>
      </c>
      <c r="E31" s="5">
        <f>+D31*3.5/100</f>
        <v>55812.364999999998</v>
      </c>
      <c r="F31" s="5">
        <f>+D31+E31</f>
        <v>1650451.365</v>
      </c>
      <c r="G31" s="5">
        <f>+F31*10.07%</f>
        <v>166200.4524555</v>
      </c>
      <c r="H31" s="5">
        <v>2582016</v>
      </c>
      <c r="I31" s="30">
        <v>30</v>
      </c>
      <c r="J31" s="31">
        <f t="shared" si="3"/>
        <v>5164032</v>
      </c>
    </row>
    <row r="32" spans="1:11" ht="37.5" customHeight="1" x14ac:dyDescent="0.2">
      <c r="A32" s="6"/>
      <c r="B32" s="29" t="s">
        <v>7</v>
      </c>
      <c r="C32" s="18">
        <f>SUM(C29:C31)</f>
        <v>9</v>
      </c>
      <c r="D32" s="6"/>
      <c r="E32" s="6"/>
      <c r="F32" s="6"/>
      <c r="G32" s="6"/>
      <c r="H32" s="6"/>
      <c r="I32" s="32"/>
      <c r="J32" s="33">
        <f>SUM(J29:J31)</f>
        <v>22456559</v>
      </c>
    </row>
    <row r="33" spans="1:11" ht="25.5" customHeight="1" x14ac:dyDescent="0.2">
      <c r="A33" s="100" t="s">
        <v>13</v>
      </c>
      <c r="B33" s="101"/>
      <c r="C33" s="18">
        <f>+C10+C14+C21+C26+C32</f>
        <v>31</v>
      </c>
      <c r="D33" s="10"/>
      <c r="E33" s="10"/>
      <c r="F33" s="10"/>
      <c r="G33" s="10"/>
      <c r="H33" s="10"/>
      <c r="I33" s="10"/>
      <c r="J33" s="33">
        <f>SUM(J32+J26+J21+J14+J10)</f>
        <v>78774709</v>
      </c>
      <c r="K33" s="38"/>
    </row>
    <row r="34" spans="1:11" ht="15" x14ac:dyDescent="0.2">
      <c r="A34" s="11"/>
      <c r="B34" s="11"/>
      <c r="C34" s="16"/>
      <c r="D34" s="9"/>
      <c r="E34" s="9"/>
      <c r="F34" s="9"/>
      <c r="G34" s="9"/>
      <c r="H34" s="9"/>
      <c r="I34" s="9"/>
      <c r="J34" s="12"/>
    </row>
    <row r="35" spans="1:11" ht="36" customHeight="1" x14ac:dyDescent="0.2">
      <c r="A35" s="94" t="s">
        <v>14</v>
      </c>
      <c r="B35" s="96"/>
      <c r="C35" s="99"/>
      <c r="D35" s="99"/>
      <c r="E35" s="5"/>
      <c r="F35" s="5"/>
      <c r="G35" s="5"/>
      <c r="H35" s="5"/>
      <c r="I35" s="5"/>
      <c r="J35" s="34">
        <f>+'Insumos y elementos arrendamien'!Q109</f>
        <v>8873482</v>
      </c>
    </row>
    <row r="36" spans="1:11" ht="23.25" customHeight="1" x14ac:dyDescent="0.2">
      <c r="J36" s="35"/>
    </row>
    <row r="37" spans="1:11" ht="36" customHeight="1" x14ac:dyDescent="0.2">
      <c r="A37" s="94" t="s">
        <v>815</v>
      </c>
      <c r="B37" s="95"/>
      <c r="C37" s="95"/>
      <c r="D37" s="96"/>
      <c r="E37" s="13"/>
      <c r="F37" s="13"/>
      <c r="G37" s="13"/>
      <c r="H37" s="13"/>
      <c r="I37" s="13"/>
      <c r="J37" s="36">
        <f>+J6+J18+J25+J30</f>
        <v>19762888</v>
      </c>
    </row>
    <row r="38" spans="1:11" ht="36" customHeight="1" x14ac:dyDescent="0.2">
      <c r="A38" s="94" t="s">
        <v>816</v>
      </c>
      <c r="B38" s="95"/>
      <c r="C38" s="95"/>
      <c r="D38" s="96"/>
      <c r="E38" s="13"/>
      <c r="F38" s="13"/>
      <c r="G38" s="13"/>
      <c r="H38" s="13"/>
      <c r="I38" s="13"/>
      <c r="J38" s="36">
        <f>+J5+J13+J17+J24+J29</f>
        <v>39525776</v>
      </c>
    </row>
    <row r="39" spans="1:11" ht="36" customHeight="1" x14ac:dyDescent="0.2">
      <c r="A39" s="94" t="s">
        <v>15</v>
      </c>
      <c r="B39" s="95"/>
      <c r="C39" s="95"/>
      <c r="D39" s="96"/>
      <c r="E39" s="13"/>
      <c r="F39" s="13"/>
      <c r="G39" s="13"/>
      <c r="H39" s="13"/>
      <c r="I39" s="13"/>
      <c r="J39" s="36">
        <f>+J7+J19+J31</f>
        <v>10328064</v>
      </c>
    </row>
    <row r="40" spans="1:11" ht="36" customHeight="1" x14ac:dyDescent="0.2">
      <c r="A40" s="94" t="s">
        <v>16</v>
      </c>
      <c r="B40" s="95"/>
      <c r="C40" s="95"/>
      <c r="D40" s="96"/>
      <c r="E40" s="13"/>
      <c r="F40" s="13"/>
      <c r="G40" s="13"/>
      <c r="H40" s="13"/>
      <c r="I40" s="13"/>
      <c r="J40" s="36">
        <f>+J8+J20</f>
        <v>5794306</v>
      </c>
    </row>
    <row r="41" spans="1:11" ht="36" customHeight="1" x14ac:dyDescent="0.2">
      <c r="A41" s="94" t="s">
        <v>17</v>
      </c>
      <c r="B41" s="95"/>
      <c r="C41" s="95"/>
      <c r="D41" s="96"/>
      <c r="E41" s="13"/>
      <c r="F41" s="13"/>
      <c r="G41" s="13"/>
      <c r="H41" s="13"/>
      <c r="I41" s="13"/>
      <c r="J41" s="37">
        <f>+J9</f>
        <v>3363675</v>
      </c>
    </row>
    <row r="42" spans="1:11" ht="36" customHeight="1" x14ac:dyDescent="0.2">
      <c r="A42" s="94" t="s">
        <v>18</v>
      </c>
      <c r="B42" s="95"/>
      <c r="C42" s="95"/>
      <c r="D42" s="96"/>
      <c r="E42" s="13"/>
      <c r="F42" s="13"/>
      <c r="G42" s="13"/>
      <c r="H42" s="13"/>
      <c r="I42" s="13"/>
      <c r="J42" s="37">
        <f>+J35</f>
        <v>8873482</v>
      </c>
    </row>
    <row r="43" spans="1:11" ht="36" customHeight="1" x14ac:dyDescent="0.2">
      <c r="A43" s="94" t="s">
        <v>19</v>
      </c>
      <c r="B43" s="95"/>
      <c r="C43" s="95"/>
      <c r="D43" s="96"/>
      <c r="E43" s="13"/>
      <c r="F43" s="13"/>
      <c r="G43" s="13"/>
      <c r="H43" s="13"/>
      <c r="I43" s="13"/>
      <c r="J43" s="37"/>
    </row>
    <row r="44" spans="1:11" ht="23.25" customHeight="1" x14ac:dyDescent="0.2">
      <c r="A44" s="94" t="s">
        <v>0</v>
      </c>
      <c r="B44" s="95"/>
      <c r="C44" s="95"/>
      <c r="D44" s="96"/>
      <c r="E44" s="13"/>
      <c r="F44" s="13"/>
      <c r="G44" s="13"/>
      <c r="H44" s="13"/>
      <c r="I44" s="13"/>
      <c r="J44" s="14">
        <f>+SUM(J37:J43)</f>
        <v>87648191</v>
      </c>
      <c r="K44" s="38"/>
    </row>
    <row r="46" spans="1:11" x14ac:dyDescent="0.2">
      <c r="J46" s="44"/>
    </row>
    <row r="47" spans="1:11" ht="15" x14ac:dyDescent="0.2">
      <c r="J47" s="91"/>
    </row>
  </sheetData>
  <mergeCells count="17">
    <mergeCell ref="A44:D44"/>
    <mergeCell ref="A39:D39"/>
    <mergeCell ref="A40:D40"/>
    <mergeCell ref="A41:D41"/>
    <mergeCell ref="A42:D42"/>
    <mergeCell ref="A43:D43"/>
    <mergeCell ref="A38:D38"/>
    <mergeCell ref="A37:D37"/>
    <mergeCell ref="A1:J1"/>
    <mergeCell ref="A3:J3"/>
    <mergeCell ref="A11:J11"/>
    <mergeCell ref="A35:B35"/>
    <mergeCell ref="C35:D35"/>
    <mergeCell ref="A15:J15"/>
    <mergeCell ref="A22:J22"/>
    <mergeCell ref="A27:J27"/>
    <mergeCell ref="A33:B33"/>
  </mergeCells>
  <printOptions horizontalCentered="1"/>
  <pageMargins left="0.70866141732283472" right="0.70866141732283472" top="0.74803149606299213" bottom="0.74803149606299213" header="0.31496062992125984" footer="0.31496062992125984"/>
  <pageSetup scale="48" orientation="portrait" r:id="rId1"/>
  <ignoredErrors>
    <ignoredError sqref="I15 I22 I11 B7 A12:F12 J12 A16:F16 A23:F23 J23 D6:F6 A10:B10 I10 J16 C10:G10 B11:G11 A22:G22 A15:G15 J34 D7:E7 J15 J22 J11 J5:J10 J13:J14 C14 C21 J17:J21 C26 J24:J26 C32:C33 J29:J33 J35:J42 J44" unlockedFormula="1"/>
    <ignoredError sqref="I27 A28:F28 J28 G7 G6 A27:G27 J27" formula="1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A3389-4A92-4DFD-B356-CCA87912602A}">
  <sheetPr>
    <tabColor theme="8"/>
  </sheetPr>
  <dimension ref="A1:R109"/>
  <sheetViews>
    <sheetView tabSelected="1" zoomScale="80" zoomScaleNormal="80" workbookViewId="0">
      <pane ySplit="2" topLeftCell="A105" activePane="bottomLeft" state="frozen"/>
      <selection activeCell="B2" sqref="B2"/>
      <selection pane="bottomLeft" activeCell="C108" sqref="C108"/>
    </sheetView>
  </sheetViews>
  <sheetFormatPr baseColWidth="10" defaultColWidth="9.140625" defaultRowHeight="15.75" x14ac:dyDescent="0.2"/>
  <cols>
    <col min="1" max="1" width="32" style="48" bestFit="1" customWidth="1"/>
    <col min="2" max="2" width="4.85546875" style="56" bestFit="1" customWidth="1"/>
    <col min="3" max="3" width="84.28515625" style="56" customWidth="1"/>
    <col min="4" max="4" width="10.28515625" style="57" customWidth="1"/>
    <col min="5" max="5" width="8.42578125" style="57" customWidth="1"/>
    <col min="6" max="6" width="15.5703125" style="57" customWidth="1"/>
    <col min="7" max="7" width="16.42578125" style="56" customWidth="1"/>
    <col min="8" max="8" width="12.85546875" style="56" customWidth="1"/>
    <col min="9" max="9" width="17.42578125" style="56" customWidth="1"/>
    <col min="10" max="10" width="18.42578125" style="56" bestFit="1" customWidth="1"/>
    <col min="11" max="12" width="18.28515625" style="57" customWidth="1"/>
    <col min="13" max="13" width="18.28515625" style="56" customWidth="1"/>
    <col min="14" max="14" width="28.5703125" style="56" bestFit="1" customWidth="1"/>
    <col min="15" max="18" width="18.28515625" style="56" customWidth="1"/>
    <col min="19" max="16384" width="9.140625" style="48"/>
  </cols>
  <sheetData>
    <row r="1" spans="1:18" x14ac:dyDescent="0.2">
      <c r="A1" s="78">
        <v>1</v>
      </c>
      <c r="B1" s="78">
        <v>2</v>
      </c>
      <c r="C1" s="78">
        <v>3</v>
      </c>
      <c r="D1" s="78">
        <v>4</v>
      </c>
      <c r="E1" s="78">
        <v>5</v>
      </c>
      <c r="F1" s="78">
        <v>6</v>
      </c>
      <c r="G1" s="78">
        <v>7</v>
      </c>
      <c r="H1" s="78">
        <v>8</v>
      </c>
      <c r="I1" s="78">
        <v>9</v>
      </c>
      <c r="J1" s="78">
        <v>10</v>
      </c>
      <c r="K1" s="78">
        <v>11</v>
      </c>
      <c r="L1" s="78">
        <v>12</v>
      </c>
      <c r="M1" s="78">
        <v>13</v>
      </c>
      <c r="N1" s="78">
        <v>14</v>
      </c>
      <c r="O1" s="78">
        <v>15</v>
      </c>
    </row>
    <row r="2" spans="1:18" ht="31.5" x14ac:dyDescent="0.2">
      <c r="B2" s="72" t="s">
        <v>817</v>
      </c>
      <c r="C2" s="73" t="s">
        <v>818</v>
      </c>
      <c r="D2" s="73" t="s">
        <v>4</v>
      </c>
      <c r="E2" s="73" t="s">
        <v>819</v>
      </c>
      <c r="F2" s="73" t="s">
        <v>820</v>
      </c>
      <c r="G2" s="74" t="s">
        <v>821</v>
      </c>
      <c r="H2" s="73" t="s">
        <v>822</v>
      </c>
      <c r="I2" s="74" t="s">
        <v>823</v>
      </c>
      <c r="J2" s="74" t="s">
        <v>823</v>
      </c>
      <c r="K2" s="74" t="s">
        <v>925</v>
      </c>
      <c r="L2" s="74" t="s">
        <v>926</v>
      </c>
      <c r="M2" s="74" t="s">
        <v>927</v>
      </c>
      <c r="N2" s="74" t="s">
        <v>928</v>
      </c>
      <c r="O2" s="74" t="s">
        <v>929</v>
      </c>
      <c r="P2" s="74" t="s">
        <v>930</v>
      </c>
      <c r="Q2" s="92" t="s">
        <v>931</v>
      </c>
      <c r="R2" s="89"/>
    </row>
    <row r="3" spans="1:18" ht="31.5" x14ac:dyDescent="0.2">
      <c r="A3" s="82" t="s">
        <v>932</v>
      </c>
      <c r="B3" s="49">
        <v>1</v>
      </c>
      <c r="C3" s="50" t="s">
        <v>824</v>
      </c>
      <c r="D3" s="51">
        <v>1</v>
      </c>
      <c r="E3" s="52" t="s">
        <v>825</v>
      </c>
      <c r="F3" s="53">
        <f>J3/1.119</f>
        <v>5976.7649687220737</v>
      </c>
      <c r="G3" s="54">
        <f>F3*10%</f>
        <v>597.67649687220739</v>
      </c>
      <c r="H3" s="55">
        <f>G3*19%</f>
        <v>113.5585344057194</v>
      </c>
      <c r="I3" s="55">
        <f>SUM(F3:H3)</f>
        <v>6688</v>
      </c>
      <c r="J3" s="54">
        <v>6688</v>
      </c>
      <c r="K3" s="77">
        <f>VLOOKUP(A3,'[12]SOLICITUD '!C$6:J$239,8,0)</f>
        <v>0</v>
      </c>
      <c r="L3" s="77">
        <f>VLOOKUP(A3,'[12]SOLICITUD '!C$6:L$239,10,0)</f>
        <v>0</v>
      </c>
      <c r="M3" s="75">
        <f>VLOOKUP(A3,'[12]SOLICITUD '!C$6:N$239,12,0)</f>
        <v>0</v>
      </c>
      <c r="N3" s="75">
        <f>VLOOKUP(A3,'[12]SOLICITUD '!C$6:R$239,16,0)</f>
        <v>0</v>
      </c>
      <c r="O3" s="75">
        <f>VLOOKUP(A3,'[12]SOLICITUD '!C$6:P$239,14,0)</f>
        <v>0</v>
      </c>
      <c r="P3" s="75">
        <f>SUM(K3:O3)</f>
        <v>0</v>
      </c>
      <c r="Q3" s="54">
        <f>P3*J3</f>
        <v>0</v>
      </c>
      <c r="R3" s="85"/>
    </row>
    <row r="4" spans="1:18" ht="31.5" x14ac:dyDescent="0.2">
      <c r="A4" s="82" t="s">
        <v>933</v>
      </c>
      <c r="B4" s="49">
        <v>2</v>
      </c>
      <c r="C4" s="50" t="s">
        <v>826</v>
      </c>
      <c r="D4" s="51">
        <v>1</v>
      </c>
      <c r="E4" s="52" t="s">
        <v>825</v>
      </c>
      <c r="F4" s="53">
        <f t="shared" ref="F4:F72" si="0">J4/1.119</f>
        <v>2961.5728328865057</v>
      </c>
      <c r="G4" s="54">
        <f t="shared" ref="G4:G72" si="1">F4*10%</f>
        <v>296.1572832886506</v>
      </c>
      <c r="H4" s="55">
        <f t="shared" ref="H4:H72" si="2">G4*19%</f>
        <v>56.269883824843618</v>
      </c>
      <c r="I4" s="55">
        <f t="shared" ref="I4:I72" si="3">SUM(F4:H4)</f>
        <v>3313.9999999999995</v>
      </c>
      <c r="J4" s="54">
        <v>3314</v>
      </c>
      <c r="K4" s="77">
        <f>VLOOKUP(A4,'[12]SOLICITUD '!C$6:J$239,8,0)</f>
        <v>0</v>
      </c>
      <c r="L4" s="77">
        <f>VLOOKUP(A4,'[12]SOLICITUD '!C$6:L$239,10,0)</f>
        <v>0</v>
      </c>
      <c r="M4" s="75">
        <f>VLOOKUP(A4,'[12]SOLICITUD '!C$6:N$239,12,0)</f>
        <v>0</v>
      </c>
      <c r="N4" s="75">
        <f>VLOOKUP(A4,'[12]SOLICITUD '!C$6:R$239,16,0)</f>
        <v>0</v>
      </c>
      <c r="O4" s="75">
        <f>VLOOKUP(A4,'[12]SOLICITUD '!C$6:P$239,14,0)</f>
        <v>0</v>
      </c>
      <c r="P4" s="75">
        <f t="shared" ref="P4:P65" si="4">SUM(K4:O4)</f>
        <v>0</v>
      </c>
      <c r="Q4" s="54">
        <f t="shared" ref="Q4:Q65" si="5">P4*J4</f>
        <v>0</v>
      </c>
      <c r="R4" s="85"/>
    </row>
    <row r="5" spans="1:18" ht="24" customHeight="1" x14ac:dyDescent="0.2">
      <c r="A5" s="82" t="s">
        <v>934</v>
      </c>
      <c r="B5" s="49">
        <v>3</v>
      </c>
      <c r="C5" s="50" t="s">
        <v>827</v>
      </c>
      <c r="D5" s="51">
        <v>1</v>
      </c>
      <c r="E5" s="52" t="s">
        <v>825</v>
      </c>
      <c r="F5" s="53">
        <f t="shared" si="0"/>
        <v>2955.3172475424485</v>
      </c>
      <c r="G5" s="54">
        <f t="shared" si="1"/>
        <v>295.53172475424486</v>
      </c>
      <c r="H5" s="55">
        <f t="shared" si="2"/>
        <v>56.151027703306525</v>
      </c>
      <c r="I5" s="55">
        <f t="shared" si="3"/>
        <v>3307</v>
      </c>
      <c r="J5" s="54">
        <v>3307</v>
      </c>
      <c r="K5" s="77">
        <f>VLOOKUP(A5,'[12]SOLICITUD '!C$6:J$239,8,0)</f>
        <v>0</v>
      </c>
      <c r="L5" s="77">
        <f>VLOOKUP(A5,'[12]SOLICITUD '!C$6:L$239,10,0)</f>
        <v>0</v>
      </c>
      <c r="M5" s="75">
        <f>VLOOKUP(A5,'[12]SOLICITUD '!C$6:N$239,12,0)</f>
        <v>0</v>
      </c>
      <c r="N5" s="75">
        <f>VLOOKUP(A5,'[12]SOLICITUD '!C$6:R$239,16,0)</f>
        <v>0</v>
      </c>
      <c r="O5" s="75">
        <f>VLOOKUP(A5,'[12]SOLICITUD '!C$6:P$239,14,0)</f>
        <v>0</v>
      </c>
      <c r="P5" s="75">
        <f t="shared" si="4"/>
        <v>0</v>
      </c>
      <c r="Q5" s="54">
        <f t="shared" si="5"/>
        <v>0</v>
      </c>
      <c r="R5" s="85"/>
    </row>
    <row r="6" spans="1:18" ht="31.5" x14ac:dyDescent="0.2">
      <c r="A6" s="82" t="s">
        <v>935</v>
      </c>
      <c r="B6" s="49">
        <v>4</v>
      </c>
      <c r="C6" s="50" t="s">
        <v>828</v>
      </c>
      <c r="D6" s="51">
        <v>1</v>
      </c>
      <c r="E6" s="52" t="s">
        <v>825</v>
      </c>
      <c r="F6" s="53">
        <f t="shared" si="0"/>
        <v>9493.2975871313665</v>
      </c>
      <c r="G6" s="54">
        <f t="shared" si="1"/>
        <v>949.3297587131367</v>
      </c>
      <c r="H6" s="55">
        <f t="shared" si="2"/>
        <v>180.37265415549598</v>
      </c>
      <c r="I6" s="55">
        <f t="shared" si="3"/>
        <v>10622.999999999998</v>
      </c>
      <c r="J6" s="54">
        <v>10623</v>
      </c>
      <c r="K6" s="77">
        <f>VLOOKUP(A6,'[12]SOLICITUD '!C$6:J$239,8,0)</f>
        <v>0</v>
      </c>
      <c r="L6" s="77">
        <f>VLOOKUP(A6,'[12]SOLICITUD '!C$6:L$239,10,0)</f>
        <v>0</v>
      </c>
      <c r="M6" s="75">
        <f>VLOOKUP(A6,'[12]SOLICITUD '!C$6:N$239,12,0)</f>
        <v>0</v>
      </c>
      <c r="N6" s="75">
        <f>VLOOKUP(A6,'[12]SOLICITUD '!C$6:R$239,16,0)</f>
        <v>0</v>
      </c>
      <c r="O6" s="75">
        <f>VLOOKUP(A6,'[12]SOLICITUD '!C$6:P$239,14,0)</f>
        <v>0</v>
      </c>
      <c r="P6" s="75">
        <f t="shared" si="4"/>
        <v>0</v>
      </c>
      <c r="Q6" s="54">
        <f t="shared" si="5"/>
        <v>0</v>
      </c>
      <c r="R6" s="85"/>
    </row>
    <row r="7" spans="1:18" ht="31.5" x14ac:dyDescent="0.2">
      <c r="A7" s="82" t="s">
        <v>936</v>
      </c>
      <c r="B7" s="49">
        <v>5</v>
      </c>
      <c r="C7" s="50" t="s">
        <v>829</v>
      </c>
      <c r="D7" s="51">
        <v>1</v>
      </c>
      <c r="E7" s="52" t="s">
        <v>825</v>
      </c>
      <c r="F7" s="53">
        <f t="shared" si="0"/>
        <v>29929.401251117069</v>
      </c>
      <c r="G7" s="54">
        <f t="shared" si="1"/>
        <v>2992.9401251117069</v>
      </c>
      <c r="H7" s="55">
        <f t="shared" si="2"/>
        <v>568.65862377122437</v>
      </c>
      <c r="I7" s="55">
        <f t="shared" si="3"/>
        <v>33491</v>
      </c>
      <c r="J7" s="54">
        <v>33491</v>
      </c>
      <c r="K7" s="77">
        <f>VLOOKUP(A7,'[12]SOLICITUD '!C$6:J$239,8,0)</f>
        <v>0</v>
      </c>
      <c r="L7" s="77">
        <f>VLOOKUP(A7,'[12]SOLICITUD '!C$6:L$239,10,0)</f>
        <v>0</v>
      </c>
      <c r="M7" s="75">
        <f>VLOOKUP(A7,'[12]SOLICITUD '!C$6:N$239,12,0)</f>
        <v>0</v>
      </c>
      <c r="N7" s="75">
        <f>VLOOKUP(A7,'[12]SOLICITUD '!C$6:R$239,16,0)</f>
        <v>0</v>
      </c>
      <c r="O7" s="75">
        <f>VLOOKUP(A7,'[12]SOLICITUD '!C$6:P$239,14,0)</f>
        <v>0</v>
      </c>
      <c r="P7" s="75">
        <f t="shared" si="4"/>
        <v>0</v>
      </c>
      <c r="Q7" s="54">
        <f t="shared" si="5"/>
        <v>0</v>
      </c>
      <c r="R7" s="85"/>
    </row>
    <row r="8" spans="1:18" ht="31.5" x14ac:dyDescent="0.2">
      <c r="A8" s="82" t="s">
        <v>937</v>
      </c>
      <c r="B8" s="49">
        <v>6</v>
      </c>
      <c r="C8" s="50" t="s">
        <v>830</v>
      </c>
      <c r="D8" s="51">
        <v>1</v>
      </c>
      <c r="E8" s="52" t="s">
        <v>825</v>
      </c>
      <c r="F8" s="53">
        <f t="shared" si="0"/>
        <v>7731.0098302055403</v>
      </c>
      <c r="G8" s="54">
        <f t="shared" si="1"/>
        <v>773.10098302055405</v>
      </c>
      <c r="H8" s="55">
        <f t="shared" si="2"/>
        <v>146.88918677390527</v>
      </c>
      <c r="I8" s="55">
        <f t="shared" si="3"/>
        <v>8651</v>
      </c>
      <c r="J8" s="54">
        <v>8651</v>
      </c>
      <c r="K8" s="77">
        <f>VLOOKUP(A8,'[12]SOLICITUD '!C$6:J$239,8,0)</f>
        <v>0</v>
      </c>
      <c r="L8" s="77">
        <f>VLOOKUP(A8,'[12]SOLICITUD '!C$6:L$239,10,0)</f>
        <v>0</v>
      </c>
      <c r="M8" s="75">
        <f>VLOOKUP(A8,'[12]SOLICITUD '!C$6:N$239,12,0)</f>
        <v>0</v>
      </c>
      <c r="N8" s="75">
        <f>VLOOKUP(A8,'[12]SOLICITUD '!C$6:R$239,16,0)</f>
        <v>0</v>
      </c>
      <c r="O8" s="75">
        <f>VLOOKUP(A8,'[12]SOLICITUD '!C$6:P$239,14,0)</f>
        <v>0</v>
      </c>
      <c r="P8" s="75">
        <f t="shared" si="4"/>
        <v>0</v>
      </c>
      <c r="Q8" s="54">
        <f t="shared" si="5"/>
        <v>0</v>
      </c>
      <c r="R8" s="85"/>
    </row>
    <row r="9" spans="1:18" ht="31.5" x14ac:dyDescent="0.2">
      <c r="A9" s="82" t="s">
        <v>938</v>
      </c>
      <c r="B9" s="49">
        <v>7</v>
      </c>
      <c r="C9" s="50" t="s">
        <v>831</v>
      </c>
      <c r="D9" s="51">
        <v>1</v>
      </c>
      <c r="E9" s="52" t="s">
        <v>825</v>
      </c>
      <c r="F9" s="53">
        <f t="shared" si="0"/>
        <v>8813.2260947274353</v>
      </c>
      <c r="G9" s="54">
        <f t="shared" si="1"/>
        <v>881.32260947274358</v>
      </c>
      <c r="H9" s="55">
        <f t="shared" si="2"/>
        <v>167.45129579982128</v>
      </c>
      <c r="I9" s="55">
        <f t="shared" si="3"/>
        <v>9862</v>
      </c>
      <c r="J9" s="54">
        <v>9862</v>
      </c>
      <c r="K9" s="77">
        <f>VLOOKUP(A9,'[12]SOLICITUD '!C$6:J$239,8,0)</f>
        <v>0</v>
      </c>
      <c r="L9" s="77">
        <f>VLOOKUP(A9,'[12]SOLICITUD '!C$6:L$239,10,0)</f>
        <v>0</v>
      </c>
      <c r="M9" s="75">
        <f>VLOOKUP(A9,'[12]SOLICITUD '!C$6:N$239,12,0)</f>
        <v>0</v>
      </c>
      <c r="N9" s="75">
        <f>VLOOKUP(A9,'[12]SOLICITUD '!C$6:R$239,16,0)</f>
        <v>0</v>
      </c>
      <c r="O9" s="75">
        <f>VLOOKUP(A9,'[12]SOLICITUD '!C$6:P$239,14,0)</f>
        <v>0</v>
      </c>
      <c r="P9" s="75">
        <f t="shared" si="4"/>
        <v>0</v>
      </c>
      <c r="Q9" s="54">
        <f t="shared" si="5"/>
        <v>0</v>
      </c>
      <c r="R9" s="85"/>
    </row>
    <row r="10" spans="1:18" ht="31.5" x14ac:dyDescent="0.2">
      <c r="A10" s="82" t="s">
        <v>939</v>
      </c>
      <c r="B10" s="49">
        <v>8</v>
      </c>
      <c r="C10" s="50" t="s">
        <v>832</v>
      </c>
      <c r="D10" s="51">
        <v>1</v>
      </c>
      <c r="E10" s="52" t="s">
        <v>825</v>
      </c>
      <c r="F10" s="53">
        <f t="shared" si="0"/>
        <v>5317.2475424486147</v>
      </c>
      <c r="G10" s="54">
        <f t="shared" si="1"/>
        <v>531.72475424486151</v>
      </c>
      <c r="H10" s="55">
        <f t="shared" si="2"/>
        <v>101.02770330652369</v>
      </c>
      <c r="I10" s="55">
        <f t="shared" si="3"/>
        <v>5950</v>
      </c>
      <c r="J10" s="54">
        <v>5950</v>
      </c>
      <c r="K10" s="77">
        <f>VLOOKUP(A10,'[12]SOLICITUD '!C$6:J$239,8,0)</f>
        <v>0</v>
      </c>
      <c r="L10" s="77">
        <f>VLOOKUP(A10,'[12]SOLICITUD '!C$6:L$239,10,0)</f>
        <v>0</v>
      </c>
      <c r="M10" s="75">
        <f>VLOOKUP(A10,'[12]SOLICITUD '!C$6:N$239,12,0)</f>
        <v>0</v>
      </c>
      <c r="N10" s="75">
        <f>VLOOKUP(A10,'[12]SOLICITUD '!C$6:R$239,16,0)</f>
        <v>0</v>
      </c>
      <c r="O10" s="75">
        <f>VLOOKUP(A10,'[12]SOLICITUD '!C$6:P$239,14,0)</f>
        <v>0</v>
      </c>
      <c r="P10" s="75">
        <f t="shared" si="4"/>
        <v>0</v>
      </c>
      <c r="Q10" s="54">
        <f t="shared" si="5"/>
        <v>0</v>
      </c>
      <c r="R10" s="85"/>
    </row>
    <row r="11" spans="1:18" ht="47.25" x14ac:dyDescent="0.2">
      <c r="A11" s="82" t="s">
        <v>940</v>
      </c>
      <c r="B11" s="49">
        <v>9</v>
      </c>
      <c r="C11" s="50" t="s">
        <v>833</v>
      </c>
      <c r="D11" s="51">
        <v>1</v>
      </c>
      <c r="E11" s="52" t="s">
        <v>825</v>
      </c>
      <c r="F11" s="53">
        <f t="shared" si="0"/>
        <v>6303.8427167113496</v>
      </c>
      <c r="G11" s="54">
        <f t="shared" si="1"/>
        <v>630.38427167113502</v>
      </c>
      <c r="H11" s="55">
        <f t="shared" si="2"/>
        <v>119.77301161751565</v>
      </c>
      <c r="I11" s="55">
        <f t="shared" si="3"/>
        <v>7054</v>
      </c>
      <c r="J11" s="54">
        <v>7054</v>
      </c>
      <c r="K11" s="77">
        <f>VLOOKUP(A11,'[12]SOLICITUD '!C$6:J$239,8,0)</f>
        <v>0</v>
      </c>
      <c r="L11" s="77">
        <f>VLOOKUP(A11,'[12]SOLICITUD '!C$6:L$239,10,0)</f>
        <v>0</v>
      </c>
      <c r="M11" s="75">
        <f>VLOOKUP(A11,'[12]SOLICITUD '!C$6:N$239,12,0)</f>
        <v>0</v>
      </c>
      <c r="N11" s="75">
        <f>VLOOKUP(A11,'[12]SOLICITUD '!C$6:R$239,16,0)</f>
        <v>0</v>
      </c>
      <c r="O11" s="75">
        <f>VLOOKUP(A11,'[12]SOLICITUD '!C$6:P$239,14,0)</f>
        <v>0</v>
      </c>
      <c r="P11" s="75">
        <f t="shared" si="4"/>
        <v>0</v>
      </c>
      <c r="Q11" s="54">
        <f t="shared" si="5"/>
        <v>0</v>
      </c>
      <c r="R11" s="85"/>
    </row>
    <row r="12" spans="1:18" ht="31.5" x14ac:dyDescent="0.2">
      <c r="A12" s="82" t="s">
        <v>941</v>
      </c>
      <c r="B12" s="49">
        <v>10</v>
      </c>
      <c r="C12" s="50" t="s">
        <v>834</v>
      </c>
      <c r="D12" s="51">
        <v>1</v>
      </c>
      <c r="E12" s="52" t="s">
        <v>825</v>
      </c>
      <c r="F12" s="53">
        <f t="shared" si="0"/>
        <v>22133.154602323502</v>
      </c>
      <c r="G12" s="54">
        <f t="shared" si="1"/>
        <v>2213.3154602323502</v>
      </c>
      <c r="H12" s="55">
        <f t="shared" si="2"/>
        <v>420.52993744414653</v>
      </c>
      <c r="I12" s="55">
        <f t="shared" si="3"/>
        <v>24767</v>
      </c>
      <c r="J12" s="54">
        <v>24767</v>
      </c>
      <c r="K12" s="77">
        <f>VLOOKUP(A12,'[12]SOLICITUD '!C$6:J$239,8,0)</f>
        <v>0</v>
      </c>
      <c r="L12" s="77">
        <f>VLOOKUP(A12,'[12]SOLICITUD '!C$6:L$239,10,0)</f>
        <v>0</v>
      </c>
      <c r="M12" s="75">
        <f>VLOOKUP(A12,'[12]SOLICITUD '!C$6:N$239,12,0)</f>
        <v>0</v>
      </c>
      <c r="N12" s="75">
        <f>VLOOKUP(A12,'[12]SOLICITUD '!C$6:R$239,16,0)</f>
        <v>0</v>
      </c>
      <c r="O12" s="75">
        <f>VLOOKUP(A12,'[12]SOLICITUD '!C$6:P$239,14,0)</f>
        <v>0</v>
      </c>
      <c r="P12" s="75">
        <f t="shared" si="4"/>
        <v>0</v>
      </c>
      <c r="Q12" s="54">
        <f t="shared" si="5"/>
        <v>0</v>
      </c>
      <c r="R12" s="85"/>
    </row>
    <row r="13" spans="1:18" ht="47.25" x14ac:dyDescent="0.2">
      <c r="A13" s="82" t="s">
        <v>942</v>
      </c>
      <c r="B13" s="49">
        <v>11</v>
      </c>
      <c r="C13" s="50" t="s">
        <v>835</v>
      </c>
      <c r="D13" s="51">
        <v>1</v>
      </c>
      <c r="E13" s="52" t="s">
        <v>825</v>
      </c>
      <c r="F13" s="53">
        <f t="shared" si="0"/>
        <v>5963.3601429848077</v>
      </c>
      <c r="G13" s="54">
        <f t="shared" si="1"/>
        <v>596.33601429848079</v>
      </c>
      <c r="H13" s="55">
        <f t="shared" si="2"/>
        <v>113.30384271671136</v>
      </c>
      <c r="I13" s="55">
        <f t="shared" si="3"/>
        <v>6673</v>
      </c>
      <c r="J13" s="54">
        <v>6673</v>
      </c>
      <c r="K13" s="77">
        <f>VLOOKUP(A13,'[12]SOLICITUD '!C$6:J$239,8,0)</f>
        <v>0</v>
      </c>
      <c r="L13" s="77">
        <f>VLOOKUP(A13,'[12]SOLICITUD '!C$6:L$239,10,0)</f>
        <v>0</v>
      </c>
      <c r="M13" s="75">
        <f>VLOOKUP(A13,'[12]SOLICITUD '!C$6:N$239,12,0)</f>
        <v>0</v>
      </c>
      <c r="N13" s="75">
        <f>VLOOKUP(A13,'[12]SOLICITUD '!C$6:R$239,16,0)</f>
        <v>0</v>
      </c>
      <c r="O13" s="75">
        <f>VLOOKUP(A13,'[12]SOLICITUD '!C$6:P$239,14,0)</f>
        <v>0</v>
      </c>
      <c r="P13" s="75">
        <f t="shared" si="4"/>
        <v>0</v>
      </c>
      <c r="Q13" s="54">
        <f t="shared" si="5"/>
        <v>0</v>
      </c>
      <c r="R13" s="85"/>
    </row>
    <row r="14" spans="1:18" ht="31.5" x14ac:dyDescent="0.2">
      <c r="A14" s="82" t="s">
        <v>943</v>
      </c>
      <c r="B14" s="49">
        <v>12</v>
      </c>
      <c r="C14" s="50" t="s">
        <v>836</v>
      </c>
      <c r="D14" s="51">
        <v>1</v>
      </c>
      <c r="E14" s="52" t="s">
        <v>825</v>
      </c>
      <c r="F14" s="53">
        <f t="shared" si="0"/>
        <v>8954.4235924932982</v>
      </c>
      <c r="G14" s="54">
        <f t="shared" si="1"/>
        <v>895.44235924932991</v>
      </c>
      <c r="H14" s="55">
        <f t="shared" si="2"/>
        <v>170.13404825737268</v>
      </c>
      <c r="I14" s="55">
        <f t="shared" si="3"/>
        <v>10020</v>
      </c>
      <c r="J14" s="54">
        <v>10020</v>
      </c>
      <c r="K14" s="77">
        <f>VLOOKUP(A14,'[12]SOLICITUD '!C$6:J$239,8,0)</f>
        <v>0</v>
      </c>
      <c r="L14" s="77">
        <f>VLOOKUP(A14,'[12]SOLICITUD '!C$6:L$239,10,0)</f>
        <v>0</v>
      </c>
      <c r="M14" s="75">
        <f>VLOOKUP(A14,'[12]SOLICITUD '!C$6:N$239,12,0)</f>
        <v>0</v>
      </c>
      <c r="N14" s="75">
        <f>VLOOKUP(A14,'[12]SOLICITUD '!C$6:R$239,16,0)</f>
        <v>0</v>
      </c>
      <c r="O14" s="75">
        <f>VLOOKUP(A14,'[12]SOLICITUD '!C$6:P$239,14,0)</f>
        <v>0</v>
      </c>
      <c r="P14" s="75">
        <f t="shared" si="4"/>
        <v>0</v>
      </c>
      <c r="Q14" s="54">
        <f t="shared" si="5"/>
        <v>0</v>
      </c>
      <c r="R14" s="85"/>
    </row>
    <row r="15" spans="1:18" ht="31.5" x14ac:dyDescent="0.2">
      <c r="A15" s="82" t="s">
        <v>944</v>
      </c>
      <c r="B15" s="49">
        <v>13</v>
      </c>
      <c r="C15" s="50" t="s">
        <v>837</v>
      </c>
      <c r="D15" s="51">
        <v>1</v>
      </c>
      <c r="E15" s="52" t="s">
        <v>825</v>
      </c>
      <c r="F15" s="53">
        <f t="shared" si="0"/>
        <v>6914.209115281501</v>
      </c>
      <c r="G15" s="54">
        <f t="shared" si="1"/>
        <v>691.4209115281501</v>
      </c>
      <c r="H15" s="55">
        <f t="shared" si="2"/>
        <v>131.36997319034853</v>
      </c>
      <c r="I15" s="55">
        <f t="shared" si="3"/>
        <v>7737</v>
      </c>
      <c r="J15" s="54">
        <v>7737</v>
      </c>
      <c r="K15" s="77">
        <f>VLOOKUP(A15,'[12]SOLICITUD '!C$6:J$239,8,0)</f>
        <v>0</v>
      </c>
      <c r="L15" s="77">
        <f>VLOOKUP(A15,'[12]SOLICITUD '!C$6:L$239,10,0)</f>
        <v>0</v>
      </c>
      <c r="M15" s="75">
        <f>VLOOKUP(A15,'[12]SOLICITUD '!C$6:N$239,12,0)</f>
        <v>0</v>
      </c>
      <c r="N15" s="75">
        <f>VLOOKUP(A15,'[12]SOLICITUD '!C$6:R$239,16,0)</f>
        <v>0</v>
      </c>
      <c r="O15" s="75">
        <f>VLOOKUP(A15,'[12]SOLICITUD '!C$6:P$239,14,0)</f>
        <v>0</v>
      </c>
      <c r="P15" s="75">
        <f t="shared" si="4"/>
        <v>0</v>
      </c>
      <c r="Q15" s="54">
        <f t="shared" si="5"/>
        <v>0</v>
      </c>
      <c r="R15" s="85"/>
    </row>
    <row r="16" spans="1:18" ht="31.5" x14ac:dyDescent="0.2">
      <c r="A16" s="82" t="s">
        <v>945</v>
      </c>
      <c r="B16" s="49">
        <v>14</v>
      </c>
      <c r="C16" s="50" t="s">
        <v>838</v>
      </c>
      <c r="D16" s="51">
        <v>1</v>
      </c>
      <c r="E16" s="52" t="s">
        <v>825</v>
      </c>
      <c r="F16" s="53">
        <f t="shared" si="0"/>
        <v>6954.4235924932973</v>
      </c>
      <c r="G16" s="54">
        <f t="shared" si="1"/>
        <v>695.4423592493298</v>
      </c>
      <c r="H16" s="55">
        <f t="shared" si="2"/>
        <v>132.13404825737265</v>
      </c>
      <c r="I16" s="55">
        <f t="shared" si="3"/>
        <v>7781.9999999999991</v>
      </c>
      <c r="J16" s="54">
        <v>7782</v>
      </c>
      <c r="K16" s="77">
        <f>VLOOKUP(A16,'[12]SOLICITUD '!C$6:J$239,8,0)</f>
        <v>0</v>
      </c>
      <c r="L16" s="77">
        <f>VLOOKUP(A16,'[12]SOLICITUD '!C$6:L$239,10,0)</f>
        <v>0</v>
      </c>
      <c r="M16" s="75">
        <f>VLOOKUP(A16,'[12]SOLICITUD '!C$6:N$239,12,0)</f>
        <v>0</v>
      </c>
      <c r="N16" s="75">
        <f>VLOOKUP(A16,'[12]SOLICITUD '!C$6:R$239,16,0)</f>
        <v>0</v>
      </c>
      <c r="O16" s="75">
        <f>VLOOKUP(A16,'[12]SOLICITUD '!C$6:P$239,14,0)</f>
        <v>0</v>
      </c>
      <c r="P16" s="75">
        <f t="shared" si="4"/>
        <v>0</v>
      </c>
      <c r="Q16" s="54">
        <f t="shared" si="5"/>
        <v>0</v>
      </c>
      <c r="R16" s="85"/>
    </row>
    <row r="17" spans="1:18" ht="47.25" x14ac:dyDescent="0.2">
      <c r="A17" s="82" t="s">
        <v>946</v>
      </c>
      <c r="B17" s="49">
        <v>15</v>
      </c>
      <c r="C17" s="50" t="s">
        <v>839</v>
      </c>
      <c r="D17" s="51">
        <v>1</v>
      </c>
      <c r="E17" s="52" t="s">
        <v>825</v>
      </c>
      <c r="F17" s="53">
        <f t="shared" si="0"/>
        <v>3054.5129579982126</v>
      </c>
      <c r="G17" s="54">
        <f t="shared" si="1"/>
        <v>305.45129579982125</v>
      </c>
      <c r="H17" s="55">
        <f t="shared" si="2"/>
        <v>58.035746201966042</v>
      </c>
      <c r="I17" s="55">
        <f t="shared" si="3"/>
        <v>3418</v>
      </c>
      <c r="J17" s="54">
        <v>3418</v>
      </c>
      <c r="K17" s="77">
        <f>VLOOKUP(A17,'[12]SOLICITUD '!C$6:J$239,8,0)</f>
        <v>0</v>
      </c>
      <c r="L17" s="77">
        <f>VLOOKUP(A17,'[12]SOLICITUD '!C$6:L$239,10,0)</f>
        <v>0</v>
      </c>
      <c r="M17" s="75">
        <f>VLOOKUP(A17,'[12]SOLICITUD '!C$6:N$239,12,0)</f>
        <v>0</v>
      </c>
      <c r="N17" s="75">
        <f>VLOOKUP(A17,'[12]SOLICITUD '!C$6:R$239,16,0)</f>
        <v>0</v>
      </c>
      <c r="O17" s="75">
        <f>VLOOKUP(A17,'[12]SOLICITUD '!C$6:P$239,14,0)</f>
        <v>0</v>
      </c>
      <c r="P17" s="75">
        <f t="shared" si="4"/>
        <v>0</v>
      </c>
      <c r="Q17" s="54">
        <f t="shared" si="5"/>
        <v>0</v>
      </c>
      <c r="R17" s="85"/>
    </row>
    <row r="18" spans="1:18" ht="47.25" x14ac:dyDescent="0.2">
      <c r="A18" s="82" t="s">
        <v>947</v>
      </c>
      <c r="B18" s="49">
        <v>16</v>
      </c>
      <c r="C18" s="50" t="s">
        <v>840</v>
      </c>
      <c r="D18" s="51">
        <v>1</v>
      </c>
      <c r="E18" s="52" t="s">
        <v>825</v>
      </c>
      <c r="F18" s="53">
        <f t="shared" si="0"/>
        <v>8401.2511170688122</v>
      </c>
      <c r="G18" s="54">
        <f t="shared" si="1"/>
        <v>840.12511170688128</v>
      </c>
      <c r="H18" s="55">
        <f t="shared" si="2"/>
        <v>159.62377122430743</v>
      </c>
      <c r="I18" s="55">
        <f t="shared" si="3"/>
        <v>9401</v>
      </c>
      <c r="J18" s="54">
        <v>9401</v>
      </c>
      <c r="K18" s="77">
        <f>VLOOKUP(A18,'[12]SOLICITUD '!C$6:J$239,8,0)</f>
        <v>0</v>
      </c>
      <c r="L18" s="77">
        <f>VLOOKUP(A18,'[12]SOLICITUD '!C$6:L$239,10,0)</f>
        <v>0</v>
      </c>
      <c r="M18" s="75">
        <f>VLOOKUP(A18,'[12]SOLICITUD '!C$6:N$239,12,0)</f>
        <v>0</v>
      </c>
      <c r="N18" s="75">
        <f>VLOOKUP(A18,'[12]SOLICITUD '!C$6:R$239,16,0)</f>
        <v>0</v>
      </c>
      <c r="O18" s="75">
        <f>VLOOKUP(A18,'[12]SOLICITUD '!C$6:P$239,14,0)</f>
        <v>0</v>
      </c>
      <c r="P18" s="75">
        <f t="shared" si="4"/>
        <v>0</v>
      </c>
      <c r="Q18" s="54">
        <f t="shared" si="5"/>
        <v>0</v>
      </c>
      <c r="R18" s="85"/>
    </row>
    <row r="19" spans="1:18" ht="78.75" x14ac:dyDescent="0.2">
      <c r="A19" s="82" t="s">
        <v>948</v>
      </c>
      <c r="B19" s="49">
        <v>17</v>
      </c>
      <c r="C19" s="50" t="s">
        <v>841</v>
      </c>
      <c r="D19" s="51">
        <v>1</v>
      </c>
      <c r="E19" s="52" t="s">
        <v>825</v>
      </c>
      <c r="F19" s="53">
        <f t="shared" si="0"/>
        <v>9981.2332439678285</v>
      </c>
      <c r="G19" s="54">
        <f t="shared" si="1"/>
        <v>998.12332439678289</v>
      </c>
      <c r="H19" s="55">
        <f t="shared" si="2"/>
        <v>189.64343163538877</v>
      </c>
      <c r="I19" s="55">
        <f t="shared" si="3"/>
        <v>11169</v>
      </c>
      <c r="J19" s="54">
        <v>11169</v>
      </c>
      <c r="K19" s="77">
        <f>VLOOKUP(A19,'[12]SOLICITUD '!C$6:J$239,8,0)</f>
        <v>0</v>
      </c>
      <c r="L19" s="77">
        <f>VLOOKUP(A19,'[12]SOLICITUD '!C$6:L$239,10,0)</f>
        <v>0</v>
      </c>
      <c r="M19" s="75">
        <f>VLOOKUP(A19,'[12]SOLICITUD '!C$6:N$239,12,0)</f>
        <v>0</v>
      </c>
      <c r="N19" s="75">
        <f>VLOOKUP(A19,'[12]SOLICITUD '!C$6:R$239,16,0)</f>
        <v>0</v>
      </c>
      <c r="O19" s="75">
        <f>VLOOKUP(A19,'[12]SOLICITUD '!C$6:P$239,14,0)</f>
        <v>0</v>
      </c>
      <c r="P19" s="75">
        <f t="shared" si="4"/>
        <v>0</v>
      </c>
      <c r="Q19" s="54">
        <f t="shared" si="5"/>
        <v>0</v>
      </c>
      <c r="R19" s="85"/>
    </row>
    <row r="20" spans="1:18" ht="31.5" x14ac:dyDescent="0.2">
      <c r="A20" s="82" t="s">
        <v>949</v>
      </c>
      <c r="B20" s="49">
        <v>18</v>
      </c>
      <c r="C20" s="50" t="s">
        <v>842</v>
      </c>
      <c r="D20" s="51">
        <v>1</v>
      </c>
      <c r="E20" s="52" t="s">
        <v>825</v>
      </c>
      <c r="F20" s="53">
        <f t="shared" si="0"/>
        <v>1291.331546023235</v>
      </c>
      <c r="G20" s="54">
        <f t="shared" si="1"/>
        <v>129.13315460232351</v>
      </c>
      <c r="H20" s="55">
        <f t="shared" si="2"/>
        <v>24.535299374441468</v>
      </c>
      <c r="I20" s="55">
        <f t="shared" si="3"/>
        <v>1444.9999999999998</v>
      </c>
      <c r="J20" s="54">
        <v>1445</v>
      </c>
      <c r="K20" s="77">
        <f>VLOOKUP(A20,'[12]SOLICITUD '!C$6:J$239,8,0)</f>
        <v>0</v>
      </c>
      <c r="L20" s="77">
        <f>VLOOKUP(A20,'[12]SOLICITUD '!C$6:L$239,10,0)</f>
        <v>0</v>
      </c>
      <c r="M20" s="75">
        <f>VLOOKUP(A20,'[12]SOLICITUD '!C$6:N$239,12,0)</f>
        <v>0</v>
      </c>
      <c r="N20" s="75">
        <f>VLOOKUP(A20,'[12]SOLICITUD '!C$6:R$239,16,0)</f>
        <v>0</v>
      </c>
      <c r="O20" s="75">
        <f>VLOOKUP(A20,'[12]SOLICITUD '!C$6:P$239,14,0)</f>
        <v>0</v>
      </c>
      <c r="P20" s="75">
        <f t="shared" si="4"/>
        <v>0</v>
      </c>
      <c r="Q20" s="54">
        <f t="shared" si="5"/>
        <v>0</v>
      </c>
      <c r="R20" s="85"/>
    </row>
    <row r="21" spans="1:18" ht="31.5" x14ac:dyDescent="0.2">
      <c r="A21" s="82" t="s">
        <v>950</v>
      </c>
      <c r="B21" s="49">
        <v>19</v>
      </c>
      <c r="C21" s="50" t="s">
        <v>843</v>
      </c>
      <c r="D21" s="51">
        <v>1</v>
      </c>
      <c r="E21" s="52" t="s">
        <v>825</v>
      </c>
      <c r="F21" s="53">
        <f t="shared" si="0"/>
        <v>358.35567470956209</v>
      </c>
      <c r="G21" s="54">
        <f t="shared" si="1"/>
        <v>35.835567470956214</v>
      </c>
      <c r="H21" s="55">
        <f t="shared" si="2"/>
        <v>6.8087578194816807</v>
      </c>
      <c r="I21" s="55">
        <f t="shared" si="3"/>
        <v>401</v>
      </c>
      <c r="J21" s="54">
        <v>401</v>
      </c>
      <c r="K21" s="77">
        <f>VLOOKUP(A21,'[12]SOLICITUD '!C$6:J$239,8,0)</f>
        <v>0</v>
      </c>
      <c r="L21" s="77">
        <f>VLOOKUP(A21,'[12]SOLICITUD '!C$6:L$239,10,0)</f>
        <v>0</v>
      </c>
      <c r="M21" s="75">
        <f>VLOOKUP(A21,'[12]SOLICITUD '!C$6:N$239,12,0)</f>
        <v>0</v>
      </c>
      <c r="N21" s="75">
        <f>VLOOKUP(A21,'[12]SOLICITUD '!C$6:R$239,16,0)</f>
        <v>0</v>
      </c>
      <c r="O21" s="75">
        <f>VLOOKUP(A21,'[12]SOLICITUD '!C$6:P$239,14,0)</f>
        <v>0</v>
      </c>
      <c r="P21" s="75">
        <f t="shared" si="4"/>
        <v>0</v>
      </c>
      <c r="Q21" s="54">
        <f t="shared" si="5"/>
        <v>0</v>
      </c>
      <c r="R21" s="85"/>
    </row>
    <row r="22" spans="1:18" ht="78.75" x14ac:dyDescent="0.2">
      <c r="A22" s="82" t="s">
        <v>951</v>
      </c>
      <c r="B22" s="49">
        <v>20</v>
      </c>
      <c r="C22" s="50" t="s">
        <v>844</v>
      </c>
      <c r="D22" s="51">
        <v>1</v>
      </c>
      <c r="E22" s="52" t="s">
        <v>825</v>
      </c>
      <c r="F22" s="53">
        <f t="shared" si="0"/>
        <v>5001.7873100983024</v>
      </c>
      <c r="G22" s="54">
        <f t="shared" si="1"/>
        <v>500.17873100983024</v>
      </c>
      <c r="H22" s="55">
        <f t="shared" si="2"/>
        <v>95.033958891867741</v>
      </c>
      <c r="I22" s="55">
        <f t="shared" si="3"/>
        <v>5597.0000000000009</v>
      </c>
      <c r="J22" s="54">
        <v>5597</v>
      </c>
      <c r="K22" s="77">
        <f>VLOOKUP(A22,'[12]SOLICITUD '!C$6:J$239,8,0)</f>
        <v>0</v>
      </c>
      <c r="L22" s="77">
        <f>VLOOKUP(A22,'[12]SOLICITUD '!C$6:L$239,10,0)</f>
        <v>0</v>
      </c>
      <c r="M22" s="75">
        <f>VLOOKUP(A22,'[12]SOLICITUD '!C$6:N$239,12,0)</f>
        <v>0</v>
      </c>
      <c r="N22" s="75">
        <f>VLOOKUP(A22,'[12]SOLICITUD '!C$6:R$239,16,0)</f>
        <v>0</v>
      </c>
      <c r="O22" s="75">
        <f>VLOOKUP(A22,'[12]SOLICITUD '!C$6:P$239,14,0)</f>
        <v>0</v>
      </c>
      <c r="P22" s="75">
        <f t="shared" si="4"/>
        <v>0</v>
      </c>
      <c r="Q22" s="54">
        <f t="shared" si="5"/>
        <v>0</v>
      </c>
      <c r="R22" s="85"/>
    </row>
    <row r="23" spans="1:18" ht="78.75" x14ac:dyDescent="0.2">
      <c r="A23" s="82" t="s">
        <v>952</v>
      </c>
      <c r="B23" s="49">
        <v>21</v>
      </c>
      <c r="C23" s="50" t="s">
        <v>845</v>
      </c>
      <c r="D23" s="51">
        <v>1</v>
      </c>
      <c r="E23" s="52" t="s">
        <v>825</v>
      </c>
      <c r="F23" s="53">
        <f t="shared" si="0"/>
        <v>4997.3190348525468</v>
      </c>
      <c r="G23" s="54">
        <f t="shared" si="1"/>
        <v>499.73190348525469</v>
      </c>
      <c r="H23" s="55">
        <f t="shared" si="2"/>
        <v>94.949061662198389</v>
      </c>
      <c r="I23" s="55">
        <f t="shared" si="3"/>
        <v>5592</v>
      </c>
      <c r="J23" s="54">
        <v>5592</v>
      </c>
      <c r="K23" s="77">
        <f>VLOOKUP(A23,'[12]SOLICITUD '!C$6:J$239,8,0)</f>
        <v>0</v>
      </c>
      <c r="L23" s="77">
        <f>VLOOKUP(A23,'[12]SOLICITUD '!C$6:L$239,10,0)</f>
        <v>0</v>
      </c>
      <c r="M23" s="75">
        <f>VLOOKUP(A23,'[12]SOLICITUD '!C$6:N$239,12,0)</f>
        <v>0</v>
      </c>
      <c r="N23" s="75">
        <f>VLOOKUP(A23,'[12]SOLICITUD '!C$6:R$239,16,0)</f>
        <v>0</v>
      </c>
      <c r="O23" s="75">
        <f>VLOOKUP(A23,'[12]SOLICITUD '!C$6:P$239,14,0)</f>
        <v>0</v>
      </c>
      <c r="P23" s="75">
        <f t="shared" si="4"/>
        <v>0</v>
      </c>
      <c r="Q23" s="54">
        <f t="shared" si="5"/>
        <v>0</v>
      </c>
      <c r="R23" s="85"/>
    </row>
    <row r="24" spans="1:18" ht="63" x14ac:dyDescent="0.2">
      <c r="A24" s="82" t="s">
        <v>953</v>
      </c>
      <c r="B24" s="49">
        <v>22</v>
      </c>
      <c r="C24" s="50" t="s">
        <v>846</v>
      </c>
      <c r="D24" s="51">
        <v>1</v>
      </c>
      <c r="E24" s="52" t="s">
        <v>825</v>
      </c>
      <c r="F24" s="53">
        <f t="shared" si="0"/>
        <v>2753.3512064343163</v>
      </c>
      <c r="G24" s="54">
        <f t="shared" si="1"/>
        <v>275.33512064343165</v>
      </c>
      <c r="H24" s="55">
        <f t="shared" si="2"/>
        <v>52.313672922252017</v>
      </c>
      <c r="I24" s="55">
        <f t="shared" si="3"/>
        <v>3081</v>
      </c>
      <c r="J24" s="54">
        <v>3081</v>
      </c>
      <c r="K24" s="77">
        <f>VLOOKUP(A24,'[12]SOLICITUD '!C$6:J$239,8,0)</f>
        <v>0</v>
      </c>
      <c r="L24" s="77">
        <f>VLOOKUP(A24,'[12]SOLICITUD '!C$6:L$239,10,0)</f>
        <v>0</v>
      </c>
      <c r="M24" s="75">
        <f>VLOOKUP(A24,'[12]SOLICITUD '!C$6:N$239,12,0)</f>
        <v>0</v>
      </c>
      <c r="N24" s="75">
        <f>VLOOKUP(A24,'[12]SOLICITUD '!C$6:R$239,16,0)</f>
        <v>0</v>
      </c>
      <c r="O24" s="75">
        <f>VLOOKUP(A24,'[12]SOLICITUD '!C$6:P$239,14,0)</f>
        <v>0</v>
      </c>
      <c r="P24" s="75">
        <f t="shared" si="4"/>
        <v>0</v>
      </c>
      <c r="Q24" s="54">
        <f t="shared" si="5"/>
        <v>0</v>
      </c>
      <c r="R24" s="85"/>
    </row>
    <row r="25" spans="1:18" ht="47.25" x14ac:dyDescent="0.2">
      <c r="A25" s="82" t="s">
        <v>954</v>
      </c>
      <c r="B25" s="49">
        <v>23</v>
      </c>
      <c r="C25" s="50" t="s">
        <v>847</v>
      </c>
      <c r="D25" s="51">
        <v>1</v>
      </c>
      <c r="E25" s="52" t="s">
        <v>825</v>
      </c>
      <c r="F25" s="53">
        <f t="shared" si="0"/>
        <v>7773.011617515639</v>
      </c>
      <c r="G25" s="54">
        <f t="shared" si="1"/>
        <v>777.301161751564</v>
      </c>
      <c r="H25" s="55">
        <f t="shared" si="2"/>
        <v>147.68722073279716</v>
      </c>
      <c r="I25" s="55">
        <f t="shared" si="3"/>
        <v>8698</v>
      </c>
      <c r="J25" s="54">
        <v>8698</v>
      </c>
      <c r="K25" s="77">
        <f>VLOOKUP(A25,'[12]SOLICITUD '!C$6:J$239,8,0)</f>
        <v>0</v>
      </c>
      <c r="L25" s="77">
        <f>VLOOKUP(A25,'[12]SOLICITUD '!C$6:L$239,10,0)</f>
        <v>0</v>
      </c>
      <c r="M25" s="75">
        <f>VLOOKUP(A25,'[12]SOLICITUD '!C$6:N$239,12,0)</f>
        <v>0</v>
      </c>
      <c r="N25" s="75">
        <f>VLOOKUP(A25,'[12]SOLICITUD '!C$6:R$239,16,0)</f>
        <v>0</v>
      </c>
      <c r="O25" s="75">
        <f>VLOOKUP(A25,'[12]SOLICITUD '!C$6:P$239,14,0)</f>
        <v>0</v>
      </c>
      <c r="P25" s="75">
        <f t="shared" si="4"/>
        <v>0</v>
      </c>
      <c r="Q25" s="54">
        <f t="shared" si="5"/>
        <v>0</v>
      </c>
      <c r="R25" s="85"/>
    </row>
    <row r="26" spans="1:18" ht="31.5" x14ac:dyDescent="0.2">
      <c r="A26" s="82" t="s">
        <v>955</v>
      </c>
      <c r="B26" s="49">
        <v>24</v>
      </c>
      <c r="C26" s="50" t="s">
        <v>848</v>
      </c>
      <c r="D26" s="51">
        <v>1</v>
      </c>
      <c r="E26" s="52" t="s">
        <v>825</v>
      </c>
      <c r="F26" s="53">
        <f t="shared" si="0"/>
        <v>9546.0232350312781</v>
      </c>
      <c r="G26" s="54">
        <f t="shared" si="1"/>
        <v>954.60232350312788</v>
      </c>
      <c r="H26" s="55">
        <f t="shared" si="2"/>
        <v>181.37444146559429</v>
      </c>
      <c r="I26" s="55">
        <f t="shared" si="3"/>
        <v>10682</v>
      </c>
      <c r="J26" s="54">
        <v>10682</v>
      </c>
      <c r="K26" s="77">
        <f>VLOOKUP(A26,'[12]SOLICITUD '!C$6:J$239,8,0)</f>
        <v>0</v>
      </c>
      <c r="L26" s="77">
        <f>VLOOKUP(A26,'[12]SOLICITUD '!C$6:L$239,10,0)</f>
        <v>0</v>
      </c>
      <c r="M26" s="75">
        <f>VLOOKUP(A26,'[12]SOLICITUD '!C$6:N$239,12,0)</f>
        <v>0</v>
      </c>
      <c r="N26" s="75">
        <f>VLOOKUP(A26,'[12]SOLICITUD '!C$6:R$239,16,0)</f>
        <v>0</v>
      </c>
      <c r="O26" s="75">
        <f>VLOOKUP(A26,'[12]SOLICITUD '!C$6:P$239,14,0)</f>
        <v>0</v>
      </c>
      <c r="P26" s="75">
        <f t="shared" si="4"/>
        <v>0</v>
      </c>
      <c r="Q26" s="54">
        <f t="shared" si="5"/>
        <v>0</v>
      </c>
      <c r="R26" s="85"/>
    </row>
    <row r="27" spans="1:18" ht="78.75" x14ac:dyDescent="0.2">
      <c r="A27" s="82" t="s">
        <v>956</v>
      </c>
      <c r="B27" s="49">
        <v>25</v>
      </c>
      <c r="C27" s="50" t="s">
        <v>849</v>
      </c>
      <c r="D27" s="51">
        <v>1</v>
      </c>
      <c r="E27" s="52" t="s">
        <v>825</v>
      </c>
      <c r="F27" s="53">
        <f t="shared" si="0"/>
        <v>4579.0884718498655</v>
      </c>
      <c r="G27" s="54">
        <f t="shared" si="1"/>
        <v>457.9088471849866</v>
      </c>
      <c r="H27" s="55">
        <f t="shared" si="2"/>
        <v>87.002680965147448</v>
      </c>
      <c r="I27" s="55">
        <f t="shared" si="3"/>
        <v>5123.9999999999991</v>
      </c>
      <c r="J27" s="54">
        <v>5124</v>
      </c>
      <c r="K27" s="77">
        <f>VLOOKUP(A27,'[12]SOLICITUD '!C$6:J$239,8,0)</f>
        <v>0</v>
      </c>
      <c r="L27" s="77">
        <f>VLOOKUP(A27,'[12]SOLICITUD '!C$6:L$239,10,0)</f>
        <v>0</v>
      </c>
      <c r="M27" s="75">
        <f>VLOOKUP(A27,'[12]SOLICITUD '!C$6:N$239,12,0)</f>
        <v>0</v>
      </c>
      <c r="N27" s="75">
        <f>VLOOKUP(A27,'[12]SOLICITUD '!C$6:R$239,16,0)</f>
        <v>0</v>
      </c>
      <c r="O27" s="75">
        <f>VLOOKUP(A27,'[12]SOLICITUD '!C$6:P$239,14,0)</f>
        <v>0</v>
      </c>
      <c r="P27" s="75">
        <f t="shared" si="4"/>
        <v>0</v>
      </c>
      <c r="Q27" s="54">
        <f t="shared" si="5"/>
        <v>0</v>
      </c>
      <c r="R27" s="85"/>
    </row>
    <row r="28" spans="1:18" ht="47.25" x14ac:dyDescent="0.2">
      <c r="A28" s="82" t="s">
        <v>957</v>
      </c>
      <c r="B28" s="49">
        <v>26</v>
      </c>
      <c r="C28" s="50" t="s">
        <v>850</v>
      </c>
      <c r="D28" s="51">
        <v>1</v>
      </c>
      <c r="E28" s="52" t="s">
        <v>825</v>
      </c>
      <c r="F28" s="53">
        <f t="shared" si="0"/>
        <v>18756.925826630919</v>
      </c>
      <c r="G28" s="54">
        <f t="shared" si="1"/>
        <v>1875.692582663092</v>
      </c>
      <c r="H28" s="55">
        <f t="shared" si="2"/>
        <v>356.38159070598749</v>
      </c>
      <c r="I28" s="55">
        <f t="shared" si="3"/>
        <v>20988.999999999996</v>
      </c>
      <c r="J28" s="54">
        <v>20989</v>
      </c>
      <c r="K28" s="77">
        <f>VLOOKUP(A28,'[12]SOLICITUD '!C$6:J$239,8,0)</f>
        <v>0</v>
      </c>
      <c r="L28" s="77">
        <f>VLOOKUP(A28,'[12]SOLICITUD '!C$6:L$239,10,0)</f>
        <v>0</v>
      </c>
      <c r="M28" s="75">
        <f>VLOOKUP(A28,'[12]SOLICITUD '!C$6:N$239,12,0)</f>
        <v>0</v>
      </c>
      <c r="N28" s="75">
        <f>VLOOKUP(A28,'[12]SOLICITUD '!C$6:R$239,16,0)</f>
        <v>0</v>
      </c>
      <c r="O28" s="75">
        <f>VLOOKUP(A28,'[12]SOLICITUD '!C$6:P$239,14,0)</f>
        <v>0</v>
      </c>
      <c r="P28" s="75">
        <f t="shared" si="4"/>
        <v>0</v>
      </c>
      <c r="Q28" s="54">
        <f t="shared" si="5"/>
        <v>0</v>
      </c>
      <c r="R28" s="85"/>
    </row>
    <row r="29" spans="1:18" ht="47.25" x14ac:dyDescent="0.2">
      <c r="A29" s="82" t="s">
        <v>958</v>
      </c>
      <c r="B29" s="49">
        <v>27</v>
      </c>
      <c r="C29" s="50" t="s">
        <v>851</v>
      </c>
      <c r="D29" s="51">
        <v>1</v>
      </c>
      <c r="E29" s="52" t="s">
        <v>825</v>
      </c>
      <c r="F29" s="53">
        <f t="shared" si="0"/>
        <v>18768.543342269884</v>
      </c>
      <c r="G29" s="54">
        <f t="shared" si="1"/>
        <v>1876.8543342269886</v>
      </c>
      <c r="H29" s="55">
        <f t="shared" si="2"/>
        <v>356.60232350312782</v>
      </c>
      <c r="I29" s="55">
        <f t="shared" si="3"/>
        <v>21002</v>
      </c>
      <c r="J29" s="54">
        <v>21002</v>
      </c>
      <c r="K29" s="77">
        <f>VLOOKUP(A29,'[12]SOLICITUD '!C$6:J$239,8,0)</f>
        <v>0</v>
      </c>
      <c r="L29" s="77">
        <f>VLOOKUP(A29,'[12]SOLICITUD '!C$6:L$239,10,0)</f>
        <v>0</v>
      </c>
      <c r="M29" s="75">
        <f>VLOOKUP(A29,'[12]SOLICITUD '!C$6:N$239,12,0)</f>
        <v>0</v>
      </c>
      <c r="N29" s="75">
        <f>VLOOKUP(A29,'[12]SOLICITUD '!C$6:R$239,16,0)</f>
        <v>0</v>
      </c>
      <c r="O29" s="75">
        <f>VLOOKUP(A29,'[12]SOLICITUD '!C$6:P$239,14,0)</f>
        <v>0</v>
      </c>
      <c r="P29" s="75">
        <f t="shared" si="4"/>
        <v>0</v>
      </c>
      <c r="Q29" s="54">
        <f t="shared" si="5"/>
        <v>0</v>
      </c>
      <c r="R29" s="85"/>
    </row>
    <row r="30" spans="1:18" ht="31.5" x14ac:dyDescent="0.2">
      <c r="A30" s="82" t="s">
        <v>959</v>
      </c>
      <c r="B30" s="49">
        <v>28</v>
      </c>
      <c r="C30" s="50" t="s">
        <v>852</v>
      </c>
      <c r="D30" s="51">
        <v>1</v>
      </c>
      <c r="E30" s="52" t="s">
        <v>825</v>
      </c>
      <c r="F30" s="53">
        <f t="shared" si="0"/>
        <v>29034.852546916889</v>
      </c>
      <c r="G30" s="54">
        <f t="shared" si="1"/>
        <v>2903.4852546916891</v>
      </c>
      <c r="H30" s="55">
        <f t="shared" si="2"/>
        <v>551.66219839142093</v>
      </c>
      <c r="I30" s="55">
        <f t="shared" si="3"/>
        <v>32489.999999999996</v>
      </c>
      <c r="J30" s="54">
        <v>32490</v>
      </c>
      <c r="K30" s="77">
        <f>VLOOKUP(A30,'[12]SOLICITUD '!C$6:J$239,8,0)</f>
        <v>0</v>
      </c>
      <c r="L30" s="77">
        <f>VLOOKUP(A30,'[12]SOLICITUD '!C$6:L$239,10,0)</f>
        <v>0</v>
      </c>
      <c r="M30" s="75">
        <f>VLOOKUP(A30,'[12]SOLICITUD '!C$6:N$239,12,0)</f>
        <v>0</v>
      </c>
      <c r="N30" s="75">
        <f>VLOOKUP(A30,'[12]SOLICITUD '!C$6:R$239,16,0)</f>
        <v>0</v>
      </c>
      <c r="O30" s="75">
        <f>VLOOKUP(A30,'[12]SOLICITUD '!C$6:P$239,14,0)</f>
        <v>0</v>
      </c>
      <c r="P30" s="75">
        <f t="shared" si="4"/>
        <v>0</v>
      </c>
      <c r="Q30" s="54">
        <f t="shared" si="5"/>
        <v>0</v>
      </c>
      <c r="R30" s="85"/>
    </row>
    <row r="31" spans="1:18" ht="78.75" x14ac:dyDescent="0.2">
      <c r="A31" s="82" t="s">
        <v>960</v>
      </c>
      <c r="B31" s="49">
        <v>29</v>
      </c>
      <c r="C31" s="50" t="s">
        <v>853</v>
      </c>
      <c r="D31" s="51">
        <v>1</v>
      </c>
      <c r="E31" s="52" t="s">
        <v>825</v>
      </c>
      <c r="F31" s="53">
        <f t="shared" si="0"/>
        <v>705.09383378016082</v>
      </c>
      <c r="G31" s="54">
        <f t="shared" si="1"/>
        <v>70.509383378016082</v>
      </c>
      <c r="H31" s="55">
        <f t="shared" si="2"/>
        <v>13.396782841823056</v>
      </c>
      <c r="I31" s="55">
        <f t="shared" si="3"/>
        <v>789</v>
      </c>
      <c r="J31" s="54">
        <v>789</v>
      </c>
      <c r="K31" s="77">
        <f>VLOOKUP(A31,'[12]SOLICITUD '!C$6:J$239,8,0)</f>
        <v>0</v>
      </c>
      <c r="L31" s="77">
        <f>VLOOKUP(A31,'[12]SOLICITUD '!C$6:L$239,10,0)</f>
        <v>0</v>
      </c>
      <c r="M31" s="75">
        <f>VLOOKUP(A31,'[12]SOLICITUD '!C$6:N$239,12,0)</f>
        <v>0</v>
      </c>
      <c r="N31" s="75">
        <f>VLOOKUP(A31,'[12]SOLICITUD '!C$6:R$239,16,0)</f>
        <v>0</v>
      </c>
      <c r="O31" s="75">
        <f>VLOOKUP(A31,'[12]SOLICITUD '!C$6:P$239,14,0)</f>
        <v>0</v>
      </c>
      <c r="P31" s="75">
        <f t="shared" si="4"/>
        <v>0</v>
      </c>
      <c r="Q31" s="54">
        <f t="shared" si="5"/>
        <v>0</v>
      </c>
      <c r="R31" s="85"/>
    </row>
    <row r="32" spans="1:18" ht="94.5" x14ac:dyDescent="0.2">
      <c r="A32" s="82" t="s">
        <v>961</v>
      </c>
      <c r="B32" s="49">
        <v>30</v>
      </c>
      <c r="C32" s="50" t="s">
        <v>854</v>
      </c>
      <c r="D32" s="51">
        <v>1</v>
      </c>
      <c r="E32" s="52" t="s">
        <v>825</v>
      </c>
      <c r="F32" s="53">
        <f t="shared" si="0"/>
        <v>1140.3038427167114</v>
      </c>
      <c r="G32" s="54">
        <f t="shared" si="1"/>
        <v>114.03038427167115</v>
      </c>
      <c r="H32" s="55">
        <f t="shared" si="2"/>
        <v>21.665773011617521</v>
      </c>
      <c r="I32" s="55">
        <f t="shared" si="3"/>
        <v>1276.0000000000002</v>
      </c>
      <c r="J32" s="54">
        <v>1276</v>
      </c>
      <c r="K32" s="77">
        <f>VLOOKUP(A32,'[12]SOLICITUD '!C$6:J$239,8,0)</f>
        <v>0</v>
      </c>
      <c r="L32" s="77">
        <f>VLOOKUP(A32,'[12]SOLICITUD '!C$6:L$239,10,0)</f>
        <v>0</v>
      </c>
      <c r="M32" s="75">
        <f>VLOOKUP(A32,'[12]SOLICITUD '!C$6:N$239,12,0)</f>
        <v>0</v>
      </c>
      <c r="N32" s="75">
        <f>VLOOKUP(A32,'[12]SOLICITUD '!C$6:R$239,16,0)</f>
        <v>0</v>
      </c>
      <c r="O32" s="75">
        <f>VLOOKUP(A32,'[12]SOLICITUD '!C$6:P$239,14,0)</f>
        <v>0</v>
      </c>
      <c r="P32" s="75">
        <f t="shared" si="4"/>
        <v>0</v>
      </c>
      <c r="Q32" s="54">
        <f t="shared" si="5"/>
        <v>0</v>
      </c>
      <c r="R32" s="85"/>
    </row>
    <row r="33" spans="1:18" ht="78.75" x14ac:dyDescent="0.2">
      <c r="A33" s="82" t="s">
        <v>962</v>
      </c>
      <c r="B33" s="49">
        <v>31</v>
      </c>
      <c r="C33" s="50" t="s">
        <v>855</v>
      </c>
      <c r="D33" s="51">
        <v>1</v>
      </c>
      <c r="E33" s="52" t="s">
        <v>825</v>
      </c>
      <c r="F33" s="53">
        <f t="shared" si="0"/>
        <v>2961.5728328865057</v>
      </c>
      <c r="G33" s="54">
        <f t="shared" si="1"/>
        <v>296.1572832886506</v>
      </c>
      <c r="H33" s="55">
        <f t="shared" si="2"/>
        <v>56.269883824843618</v>
      </c>
      <c r="I33" s="55">
        <f t="shared" si="3"/>
        <v>3313.9999999999995</v>
      </c>
      <c r="J33" s="54">
        <v>3314</v>
      </c>
      <c r="K33" s="77">
        <f>VLOOKUP(A33,'[12]SOLICITUD '!C$6:J$239,8,0)</f>
        <v>0</v>
      </c>
      <c r="L33" s="77">
        <f>VLOOKUP(A33,'[12]SOLICITUD '!C$6:L$239,10,0)</f>
        <v>0</v>
      </c>
      <c r="M33" s="75">
        <f>VLOOKUP(A33,'[12]SOLICITUD '!C$6:N$239,12,0)</f>
        <v>0</v>
      </c>
      <c r="N33" s="75">
        <f>VLOOKUP(A33,'[12]SOLICITUD '!C$6:R$239,16,0)</f>
        <v>0</v>
      </c>
      <c r="O33" s="75">
        <f>VLOOKUP(A33,'[12]SOLICITUD '!C$6:P$239,14,0)</f>
        <v>0</v>
      </c>
      <c r="P33" s="75">
        <f t="shared" si="4"/>
        <v>0</v>
      </c>
      <c r="Q33" s="54">
        <f t="shared" si="5"/>
        <v>0</v>
      </c>
      <c r="R33" s="85"/>
    </row>
    <row r="34" spans="1:18" ht="78.75" x14ac:dyDescent="0.2">
      <c r="A34" s="82" t="s">
        <v>963</v>
      </c>
      <c r="B34" s="49">
        <v>32</v>
      </c>
      <c r="C34" s="50" t="s">
        <v>856</v>
      </c>
      <c r="D34" s="51">
        <v>1</v>
      </c>
      <c r="E34" s="52" t="s">
        <v>825</v>
      </c>
      <c r="F34" s="53">
        <f t="shared" si="0"/>
        <v>3373.5478105451298</v>
      </c>
      <c r="G34" s="54">
        <f t="shared" si="1"/>
        <v>337.35478105451301</v>
      </c>
      <c r="H34" s="55">
        <f t="shared" si="2"/>
        <v>64.097408400357466</v>
      </c>
      <c r="I34" s="55">
        <f t="shared" si="3"/>
        <v>3775</v>
      </c>
      <c r="J34" s="54">
        <v>3775</v>
      </c>
      <c r="K34" s="77">
        <f>VLOOKUP(A34,'[12]SOLICITUD '!C$6:J$239,8,0)</f>
        <v>0</v>
      </c>
      <c r="L34" s="77">
        <f>VLOOKUP(A34,'[12]SOLICITUD '!C$6:L$239,10,0)</f>
        <v>0</v>
      </c>
      <c r="M34" s="75">
        <f>VLOOKUP(A34,'[12]SOLICITUD '!C$6:N$239,12,0)</f>
        <v>0</v>
      </c>
      <c r="N34" s="75">
        <f>VLOOKUP(A34,'[12]SOLICITUD '!C$6:R$239,16,0)</f>
        <v>0</v>
      </c>
      <c r="O34" s="75">
        <f>VLOOKUP(A34,'[12]SOLICITUD '!C$6:P$239,14,0)</f>
        <v>0</v>
      </c>
      <c r="P34" s="75">
        <f t="shared" si="4"/>
        <v>0</v>
      </c>
      <c r="Q34" s="54">
        <f t="shared" si="5"/>
        <v>0</v>
      </c>
      <c r="R34" s="85"/>
    </row>
    <row r="35" spans="1:18" ht="78.75" x14ac:dyDescent="0.2">
      <c r="A35" s="82" t="s">
        <v>964</v>
      </c>
      <c r="B35" s="49">
        <v>33</v>
      </c>
      <c r="C35" s="50" t="s">
        <v>857</v>
      </c>
      <c r="D35" s="51">
        <v>1</v>
      </c>
      <c r="E35" s="52" t="s">
        <v>825</v>
      </c>
      <c r="F35" s="53">
        <f t="shared" si="0"/>
        <v>4767.6496872207326</v>
      </c>
      <c r="G35" s="54">
        <f t="shared" si="1"/>
        <v>476.76496872207326</v>
      </c>
      <c r="H35" s="55">
        <f t="shared" si="2"/>
        <v>90.585344057193922</v>
      </c>
      <c r="I35" s="55">
        <f t="shared" si="3"/>
        <v>5335</v>
      </c>
      <c r="J35" s="54">
        <v>5335</v>
      </c>
      <c r="K35" s="77">
        <f>VLOOKUP(A35,'[12]SOLICITUD '!C$6:J$239,8,0)</f>
        <v>0</v>
      </c>
      <c r="L35" s="77">
        <f>VLOOKUP(A35,'[12]SOLICITUD '!C$6:L$239,10,0)</f>
        <v>0</v>
      </c>
      <c r="M35" s="75">
        <f>VLOOKUP(A35,'[12]SOLICITUD '!C$6:N$239,12,0)</f>
        <v>0</v>
      </c>
      <c r="N35" s="75">
        <f>VLOOKUP(A35,'[12]SOLICITUD '!C$6:R$239,16,0)</f>
        <v>0</v>
      </c>
      <c r="O35" s="75">
        <f>VLOOKUP(A35,'[12]SOLICITUD '!C$6:P$239,14,0)</f>
        <v>0</v>
      </c>
      <c r="P35" s="75">
        <f t="shared" si="4"/>
        <v>0</v>
      </c>
      <c r="Q35" s="54">
        <f t="shared" si="5"/>
        <v>0</v>
      </c>
      <c r="R35" s="85"/>
    </row>
    <row r="36" spans="1:18" ht="78.75" x14ac:dyDescent="0.2">
      <c r="A36" s="82" t="s">
        <v>965</v>
      </c>
      <c r="B36" s="49">
        <v>34</v>
      </c>
      <c r="C36" s="50" t="s">
        <v>858</v>
      </c>
      <c r="D36" s="51">
        <v>1</v>
      </c>
      <c r="E36" s="52" t="s">
        <v>825</v>
      </c>
      <c r="F36" s="53">
        <f t="shared" si="0"/>
        <v>6087.5781948168005</v>
      </c>
      <c r="G36" s="54">
        <f t="shared" si="1"/>
        <v>608.75781948168003</v>
      </c>
      <c r="H36" s="55">
        <f t="shared" si="2"/>
        <v>115.66398570151921</v>
      </c>
      <c r="I36" s="55">
        <f t="shared" si="3"/>
        <v>6811.9999999999991</v>
      </c>
      <c r="J36" s="54">
        <v>6812</v>
      </c>
      <c r="K36" s="77">
        <f>VLOOKUP(A36,'[12]SOLICITUD '!C$6:J$239,8,0)</f>
        <v>0</v>
      </c>
      <c r="L36" s="77">
        <f>VLOOKUP(A36,'[12]SOLICITUD '!C$6:L$239,10,0)</f>
        <v>0</v>
      </c>
      <c r="M36" s="75">
        <f>VLOOKUP(A36,'[12]SOLICITUD '!C$6:N$239,12,0)</f>
        <v>0</v>
      </c>
      <c r="N36" s="75">
        <f>VLOOKUP(A36,'[12]SOLICITUD '!C$6:R$239,16,0)</f>
        <v>0</v>
      </c>
      <c r="O36" s="75">
        <f>VLOOKUP(A36,'[12]SOLICITUD '!C$6:P$239,14,0)</f>
        <v>0</v>
      </c>
      <c r="P36" s="75">
        <f t="shared" si="4"/>
        <v>0</v>
      </c>
      <c r="Q36" s="54">
        <f t="shared" si="5"/>
        <v>0</v>
      </c>
      <c r="R36" s="85"/>
    </row>
    <row r="37" spans="1:18" ht="78.75" x14ac:dyDescent="0.2">
      <c r="A37" s="82" t="s">
        <v>966</v>
      </c>
      <c r="B37" s="49">
        <v>35</v>
      </c>
      <c r="C37" s="50" t="s">
        <v>859</v>
      </c>
      <c r="D37" s="51">
        <v>1</v>
      </c>
      <c r="E37" s="52" t="s">
        <v>825</v>
      </c>
      <c r="F37" s="53">
        <f t="shared" si="0"/>
        <v>3552.2788203753353</v>
      </c>
      <c r="G37" s="54">
        <f t="shared" si="1"/>
        <v>355.22788203753356</v>
      </c>
      <c r="H37" s="55">
        <f t="shared" si="2"/>
        <v>67.49329758713138</v>
      </c>
      <c r="I37" s="55">
        <f t="shared" si="3"/>
        <v>3975.0000000000005</v>
      </c>
      <c r="J37" s="54">
        <v>3975</v>
      </c>
      <c r="K37" s="77">
        <f>VLOOKUP(A37,'[12]SOLICITUD '!C$6:J$239,8,0)</f>
        <v>0</v>
      </c>
      <c r="L37" s="77">
        <f>VLOOKUP(A37,'[12]SOLICITUD '!C$6:L$239,10,0)</f>
        <v>0</v>
      </c>
      <c r="M37" s="75">
        <f>VLOOKUP(A37,'[12]SOLICITUD '!C$6:N$239,12,0)</f>
        <v>0</v>
      </c>
      <c r="N37" s="75">
        <f>VLOOKUP(A37,'[12]SOLICITUD '!C$6:R$239,16,0)</f>
        <v>0</v>
      </c>
      <c r="O37" s="75">
        <f>VLOOKUP(A37,'[12]SOLICITUD '!C$6:P$239,14,0)</f>
        <v>0</v>
      </c>
      <c r="P37" s="75">
        <f t="shared" si="4"/>
        <v>0</v>
      </c>
      <c r="Q37" s="54">
        <f t="shared" si="5"/>
        <v>0</v>
      </c>
      <c r="R37" s="85"/>
    </row>
    <row r="38" spans="1:18" ht="78.75" x14ac:dyDescent="0.2">
      <c r="A38" s="82" t="s">
        <v>967</v>
      </c>
      <c r="B38" s="49">
        <v>36</v>
      </c>
      <c r="C38" s="50" t="s">
        <v>860</v>
      </c>
      <c r="D38" s="51">
        <v>1</v>
      </c>
      <c r="E38" s="52" t="s">
        <v>825</v>
      </c>
      <c r="F38" s="53">
        <f t="shared" si="0"/>
        <v>4065.236818588025</v>
      </c>
      <c r="G38" s="54">
        <f t="shared" si="1"/>
        <v>406.52368185880255</v>
      </c>
      <c r="H38" s="55">
        <f t="shared" si="2"/>
        <v>77.239499553172479</v>
      </c>
      <c r="I38" s="55">
        <f t="shared" si="3"/>
        <v>4549</v>
      </c>
      <c r="J38" s="54">
        <v>4549</v>
      </c>
      <c r="K38" s="77">
        <f>VLOOKUP(A38,'[12]SOLICITUD '!C$6:J$239,8,0)</f>
        <v>0</v>
      </c>
      <c r="L38" s="77">
        <f>VLOOKUP(A38,'[12]SOLICITUD '!C$6:L$239,10,0)</f>
        <v>0</v>
      </c>
      <c r="M38" s="75">
        <f>VLOOKUP(A38,'[12]SOLICITUD '!C$6:N$239,12,0)</f>
        <v>0</v>
      </c>
      <c r="N38" s="75">
        <f>VLOOKUP(A38,'[12]SOLICITUD '!C$6:R$239,16,0)</f>
        <v>0</v>
      </c>
      <c r="O38" s="75">
        <f>VLOOKUP(A38,'[12]SOLICITUD '!C$6:P$239,14,0)</f>
        <v>0</v>
      </c>
      <c r="P38" s="75">
        <f t="shared" si="4"/>
        <v>0</v>
      </c>
      <c r="Q38" s="54">
        <f t="shared" si="5"/>
        <v>0</v>
      </c>
      <c r="R38" s="85"/>
    </row>
    <row r="39" spans="1:18" ht="78.75" x14ac:dyDescent="0.2">
      <c r="A39" s="82" t="s">
        <v>968</v>
      </c>
      <c r="B39" s="49">
        <v>37</v>
      </c>
      <c r="C39" s="50" t="s">
        <v>861</v>
      </c>
      <c r="D39" s="51">
        <v>1</v>
      </c>
      <c r="E39" s="52" t="s">
        <v>825</v>
      </c>
      <c r="F39" s="53">
        <f t="shared" si="0"/>
        <v>4652.3681858802502</v>
      </c>
      <c r="G39" s="54">
        <f t="shared" si="1"/>
        <v>465.23681858802502</v>
      </c>
      <c r="H39" s="55">
        <f t="shared" si="2"/>
        <v>88.39499553172476</v>
      </c>
      <c r="I39" s="55">
        <f t="shared" si="3"/>
        <v>5206</v>
      </c>
      <c r="J39" s="54">
        <v>5206</v>
      </c>
      <c r="K39" s="77">
        <f>VLOOKUP(A39,'[12]SOLICITUD '!C$6:J$239,8,0)</f>
        <v>0</v>
      </c>
      <c r="L39" s="77">
        <f>VLOOKUP(A39,'[12]SOLICITUD '!C$6:L$239,10,0)</f>
        <v>0</v>
      </c>
      <c r="M39" s="75">
        <f>VLOOKUP(A39,'[12]SOLICITUD '!C$6:N$239,12,0)</f>
        <v>0</v>
      </c>
      <c r="N39" s="75">
        <f>VLOOKUP(A39,'[12]SOLICITUD '!C$6:R$239,16,0)</f>
        <v>0</v>
      </c>
      <c r="O39" s="75">
        <f>VLOOKUP(A39,'[12]SOLICITUD '!C$6:P$239,14,0)</f>
        <v>0</v>
      </c>
      <c r="P39" s="75">
        <f t="shared" si="4"/>
        <v>0</v>
      </c>
      <c r="Q39" s="54">
        <f t="shared" si="5"/>
        <v>0</v>
      </c>
      <c r="R39" s="85"/>
    </row>
    <row r="40" spans="1:18" ht="47.25" x14ac:dyDescent="0.2">
      <c r="A40" s="82" t="s">
        <v>969</v>
      </c>
      <c r="B40" s="49">
        <v>38</v>
      </c>
      <c r="C40" s="50" t="s">
        <v>862</v>
      </c>
      <c r="D40" s="51">
        <v>1</v>
      </c>
      <c r="E40" s="52" t="s">
        <v>825</v>
      </c>
      <c r="F40" s="53">
        <f t="shared" si="0"/>
        <v>30239.499553172474</v>
      </c>
      <c r="G40" s="54">
        <f t="shared" si="1"/>
        <v>3023.9499553172477</v>
      </c>
      <c r="H40" s="55">
        <f t="shared" si="2"/>
        <v>574.55049151027708</v>
      </c>
      <c r="I40" s="55">
        <f t="shared" si="3"/>
        <v>33838</v>
      </c>
      <c r="J40" s="54">
        <v>33838</v>
      </c>
      <c r="K40" s="77">
        <f>VLOOKUP(A40,'[12]SOLICITUD '!C$6:J$239,8,0)</f>
        <v>0</v>
      </c>
      <c r="L40" s="77">
        <f>VLOOKUP(A40,'[12]SOLICITUD '!C$6:L$239,10,0)</f>
        <v>0</v>
      </c>
      <c r="M40" s="75">
        <f>VLOOKUP(A40,'[12]SOLICITUD '!C$6:N$239,12,0)</f>
        <v>0</v>
      </c>
      <c r="N40" s="75">
        <f>VLOOKUP(A40,'[12]SOLICITUD '!C$6:R$239,16,0)</f>
        <v>0</v>
      </c>
      <c r="O40" s="75">
        <f>VLOOKUP(A40,'[12]SOLICITUD '!C$6:P$239,14,0)</f>
        <v>0</v>
      </c>
      <c r="P40" s="75">
        <f t="shared" si="4"/>
        <v>0</v>
      </c>
      <c r="Q40" s="54">
        <f t="shared" si="5"/>
        <v>0</v>
      </c>
      <c r="R40" s="85"/>
    </row>
    <row r="41" spans="1:18" ht="78.75" x14ac:dyDescent="0.2">
      <c r="A41" s="82" t="s">
        <v>970</v>
      </c>
      <c r="B41" s="49">
        <v>39</v>
      </c>
      <c r="C41" s="50" t="s">
        <v>863</v>
      </c>
      <c r="D41" s="51">
        <v>1</v>
      </c>
      <c r="E41" s="52" t="s">
        <v>825</v>
      </c>
      <c r="F41" s="53">
        <f t="shared" si="0"/>
        <v>14433.422698838249</v>
      </c>
      <c r="G41" s="54">
        <f t="shared" si="1"/>
        <v>1443.3422698838249</v>
      </c>
      <c r="H41" s="55">
        <f t="shared" si="2"/>
        <v>274.23503127792674</v>
      </c>
      <c r="I41" s="55">
        <f t="shared" si="3"/>
        <v>16151</v>
      </c>
      <c r="J41" s="54">
        <v>16151</v>
      </c>
      <c r="K41" s="77">
        <f>VLOOKUP(A41,'[12]SOLICITUD '!C$6:J$239,8,0)</f>
        <v>0</v>
      </c>
      <c r="L41" s="77">
        <f>VLOOKUP(A41,'[12]SOLICITUD '!C$6:L$239,10,0)</f>
        <v>0</v>
      </c>
      <c r="M41" s="75">
        <f>VLOOKUP(A41,'[12]SOLICITUD '!C$6:N$239,12,0)</f>
        <v>0</v>
      </c>
      <c r="N41" s="75">
        <f>VLOOKUP(A41,'[12]SOLICITUD '!C$6:R$239,16,0)</f>
        <v>0</v>
      </c>
      <c r="O41" s="75">
        <f>VLOOKUP(A41,'[12]SOLICITUD '!C$6:P$239,14,0)</f>
        <v>0</v>
      </c>
      <c r="P41" s="75">
        <f t="shared" si="4"/>
        <v>0</v>
      </c>
      <c r="Q41" s="54">
        <f t="shared" si="5"/>
        <v>0</v>
      </c>
      <c r="R41" s="85"/>
    </row>
    <row r="42" spans="1:18" ht="47.25" x14ac:dyDescent="0.2">
      <c r="A42" s="82" t="s">
        <v>971</v>
      </c>
      <c r="B42" s="49">
        <v>40</v>
      </c>
      <c r="C42" s="50" t="s">
        <v>864</v>
      </c>
      <c r="D42" s="51">
        <v>1</v>
      </c>
      <c r="E42" s="52" t="s">
        <v>825</v>
      </c>
      <c r="F42" s="53">
        <f t="shared" si="0"/>
        <v>1653.2618409294012</v>
      </c>
      <c r="G42" s="54">
        <f t="shared" si="1"/>
        <v>165.32618409294014</v>
      </c>
      <c r="H42" s="55">
        <f t="shared" si="2"/>
        <v>31.411974977658627</v>
      </c>
      <c r="I42" s="55">
        <f t="shared" si="3"/>
        <v>1850</v>
      </c>
      <c r="J42" s="54">
        <v>1850</v>
      </c>
      <c r="K42" s="77">
        <f>VLOOKUP(A42,'[12]SOLICITUD '!C$6:J$239,8,0)</f>
        <v>0</v>
      </c>
      <c r="L42" s="77">
        <f>VLOOKUP(A42,'[12]SOLICITUD '!C$6:L$239,10,0)</f>
        <v>0</v>
      </c>
      <c r="M42" s="75">
        <f>VLOOKUP(A42,'[12]SOLICITUD '!C$6:N$239,12,0)</f>
        <v>0</v>
      </c>
      <c r="N42" s="75">
        <f>VLOOKUP(A42,'[12]SOLICITUD '!C$6:R$239,16,0)</f>
        <v>0</v>
      </c>
      <c r="O42" s="75">
        <f>VLOOKUP(A42,'[12]SOLICITUD '!C$6:P$239,14,0)</f>
        <v>0</v>
      </c>
      <c r="P42" s="75">
        <f t="shared" si="4"/>
        <v>0</v>
      </c>
      <c r="Q42" s="54">
        <f t="shared" si="5"/>
        <v>0</v>
      </c>
      <c r="R42" s="85"/>
    </row>
    <row r="43" spans="1:18" ht="47.25" x14ac:dyDescent="0.2">
      <c r="A43" s="82" t="s">
        <v>972</v>
      </c>
      <c r="B43" s="49">
        <v>41</v>
      </c>
      <c r="C43" s="50" t="s">
        <v>865</v>
      </c>
      <c r="D43" s="51">
        <v>1</v>
      </c>
      <c r="E43" s="52" t="s">
        <v>825</v>
      </c>
      <c r="F43" s="53">
        <f t="shared" si="0"/>
        <v>13021.447721179624</v>
      </c>
      <c r="G43" s="54">
        <f t="shared" si="1"/>
        <v>1302.1447721179625</v>
      </c>
      <c r="H43" s="55">
        <f t="shared" si="2"/>
        <v>247.40750670241286</v>
      </c>
      <c r="I43" s="55">
        <f t="shared" si="3"/>
        <v>14571</v>
      </c>
      <c r="J43" s="54">
        <v>14571</v>
      </c>
      <c r="K43" s="77">
        <f>VLOOKUP(A43,'[12]SOLICITUD '!C$6:J$239,8,0)</f>
        <v>0</v>
      </c>
      <c r="L43" s="77">
        <f>VLOOKUP(A43,'[12]SOLICITUD '!C$6:L$239,10,0)</f>
        <v>0</v>
      </c>
      <c r="M43" s="75">
        <f>VLOOKUP(A43,'[12]SOLICITUD '!C$6:N$239,12,0)</f>
        <v>0</v>
      </c>
      <c r="N43" s="75">
        <f>VLOOKUP(A43,'[12]SOLICITUD '!C$6:R$239,16,0)</f>
        <v>0</v>
      </c>
      <c r="O43" s="75">
        <f>VLOOKUP(A43,'[12]SOLICITUD '!C$6:P$239,14,0)</f>
        <v>0</v>
      </c>
      <c r="P43" s="75">
        <f t="shared" si="4"/>
        <v>0</v>
      </c>
      <c r="Q43" s="54">
        <f t="shared" si="5"/>
        <v>0</v>
      </c>
      <c r="R43" s="85"/>
    </row>
    <row r="44" spans="1:18" ht="63" x14ac:dyDescent="0.2">
      <c r="A44" s="82" t="s">
        <v>973</v>
      </c>
      <c r="B44" s="49">
        <v>42</v>
      </c>
      <c r="C44" s="50" t="s">
        <v>866</v>
      </c>
      <c r="D44" s="51">
        <v>1</v>
      </c>
      <c r="E44" s="52" t="s">
        <v>825</v>
      </c>
      <c r="F44" s="53">
        <f t="shared" si="0"/>
        <v>6406.6130473637177</v>
      </c>
      <c r="G44" s="54">
        <f t="shared" si="1"/>
        <v>640.66130473637179</v>
      </c>
      <c r="H44" s="55">
        <f t="shared" si="2"/>
        <v>121.72564789991064</v>
      </c>
      <c r="I44" s="55">
        <f t="shared" si="3"/>
        <v>7169</v>
      </c>
      <c r="J44" s="54">
        <v>7169</v>
      </c>
      <c r="K44" s="77">
        <f>VLOOKUP(A44,'[12]SOLICITUD '!C$6:J$239,8,0)</f>
        <v>0</v>
      </c>
      <c r="L44" s="77">
        <f>VLOOKUP(A44,'[12]SOLICITUD '!C$6:L$239,10,0)</f>
        <v>0</v>
      </c>
      <c r="M44" s="75">
        <f>VLOOKUP(A44,'[12]SOLICITUD '!C$6:N$239,12,0)</f>
        <v>0</v>
      </c>
      <c r="N44" s="75">
        <f>VLOOKUP(A44,'[12]SOLICITUD '!C$6:R$239,16,0)</f>
        <v>0</v>
      </c>
      <c r="O44" s="75">
        <f>VLOOKUP(A44,'[12]SOLICITUD '!C$6:P$239,14,0)</f>
        <v>0</v>
      </c>
      <c r="P44" s="75">
        <f t="shared" si="4"/>
        <v>0</v>
      </c>
      <c r="Q44" s="54">
        <f t="shared" si="5"/>
        <v>0</v>
      </c>
      <c r="R44" s="85"/>
    </row>
    <row r="45" spans="1:18" ht="31.5" x14ac:dyDescent="0.2">
      <c r="A45" s="82" t="s">
        <v>974</v>
      </c>
      <c r="B45" s="49">
        <v>43</v>
      </c>
      <c r="C45" s="50" t="s">
        <v>867</v>
      </c>
      <c r="D45" s="51">
        <v>1</v>
      </c>
      <c r="E45" s="52" t="s">
        <v>825</v>
      </c>
      <c r="F45" s="53">
        <f t="shared" si="0"/>
        <v>3581.7694369973192</v>
      </c>
      <c r="G45" s="54">
        <f t="shared" si="1"/>
        <v>358.17694369973196</v>
      </c>
      <c r="H45" s="55">
        <f t="shared" si="2"/>
        <v>68.053619302949073</v>
      </c>
      <c r="I45" s="55">
        <f t="shared" si="3"/>
        <v>4008</v>
      </c>
      <c r="J45" s="54">
        <v>4008</v>
      </c>
      <c r="K45" s="77">
        <f>VLOOKUP(A45,'[12]SOLICITUD '!C$6:J$239,8,0)</f>
        <v>0</v>
      </c>
      <c r="L45" s="77">
        <f>VLOOKUP(A45,'[12]SOLICITUD '!C$6:L$239,10,0)</f>
        <v>0</v>
      </c>
      <c r="M45" s="75">
        <f>VLOOKUP(A45,'[12]SOLICITUD '!C$6:N$239,12,0)</f>
        <v>0</v>
      </c>
      <c r="N45" s="75">
        <f>VLOOKUP(A45,'[12]SOLICITUD '!C$6:R$239,16,0)</f>
        <v>0</v>
      </c>
      <c r="O45" s="75">
        <f>VLOOKUP(A45,'[12]SOLICITUD '!C$6:P$239,14,0)</f>
        <v>0</v>
      </c>
      <c r="P45" s="75">
        <f t="shared" si="4"/>
        <v>0</v>
      </c>
      <c r="Q45" s="54">
        <f t="shared" si="5"/>
        <v>0</v>
      </c>
      <c r="R45" s="85"/>
    </row>
    <row r="46" spans="1:18" ht="31.5" x14ac:dyDescent="0.2">
      <c r="A46" s="82" t="s">
        <v>975</v>
      </c>
      <c r="B46" s="49">
        <v>44</v>
      </c>
      <c r="C46" s="50" t="s">
        <v>868</v>
      </c>
      <c r="D46" s="51">
        <v>1</v>
      </c>
      <c r="E46" s="52" t="s">
        <v>825</v>
      </c>
      <c r="F46" s="53">
        <f t="shared" si="0"/>
        <v>5531.7247542448613</v>
      </c>
      <c r="G46" s="54">
        <f t="shared" si="1"/>
        <v>553.17247542448615</v>
      </c>
      <c r="H46" s="55">
        <f t="shared" si="2"/>
        <v>105.10277033065238</v>
      </c>
      <c r="I46" s="55">
        <f t="shared" si="3"/>
        <v>6190</v>
      </c>
      <c r="J46" s="54">
        <v>6190</v>
      </c>
      <c r="K46" s="77">
        <f>VLOOKUP(A46,'[12]SOLICITUD '!C$6:J$239,8,0)</f>
        <v>0</v>
      </c>
      <c r="L46" s="77">
        <f>VLOOKUP(A46,'[12]SOLICITUD '!C$6:L$239,10,0)</f>
        <v>0</v>
      </c>
      <c r="M46" s="75">
        <f>VLOOKUP(A46,'[12]SOLICITUD '!C$6:N$239,12,0)</f>
        <v>0</v>
      </c>
      <c r="N46" s="75">
        <f>VLOOKUP(A46,'[12]SOLICITUD '!C$6:R$239,16,0)</f>
        <v>0</v>
      </c>
      <c r="O46" s="75">
        <f>VLOOKUP(A46,'[12]SOLICITUD '!C$6:P$239,14,0)</f>
        <v>0</v>
      </c>
      <c r="P46" s="75">
        <f t="shared" si="4"/>
        <v>0</v>
      </c>
      <c r="Q46" s="54">
        <f t="shared" si="5"/>
        <v>0</v>
      </c>
      <c r="R46" s="85"/>
    </row>
    <row r="47" spans="1:18" ht="31.5" x14ac:dyDescent="0.2">
      <c r="A47" s="82" t="s">
        <v>976</v>
      </c>
      <c r="B47" s="49">
        <v>45</v>
      </c>
      <c r="C47" s="50" t="s">
        <v>869</v>
      </c>
      <c r="D47" s="51">
        <v>1</v>
      </c>
      <c r="E47" s="52" t="s">
        <v>825</v>
      </c>
      <c r="F47" s="53">
        <f t="shared" si="0"/>
        <v>6903.4852546916891</v>
      </c>
      <c r="G47" s="54">
        <f t="shared" si="1"/>
        <v>690.34852546916898</v>
      </c>
      <c r="H47" s="55">
        <f t="shared" si="2"/>
        <v>131.16621983914212</v>
      </c>
      <c r="I47" s="55">
        <f t="shared" si="3"/>
        <v>7725</v>
      </c>
      <c r="J47" s="54">
        <v>7725</v>
      </c>
      <c r="K47" s="77">
        <f>VLOOKUP(A47,'[12]SOLICITUD '!C$6:J$239,8,0)</f>
        <v>0</v>
      </c>
      <c r="L47" s="77">
        <f>VLOOKUP(A47,'[12]SOLICITUD '!C$6:L$239,10,0)</f>
        <v>0</v>
      </c>
      <c r="M47" s="75">
        <f>VLOOKUP(A47,'[12]SOLICITUD '!C$6:N$239,12,0)</f>
        <v>0</v>
      </c>
      <c r="N47" s="75">
        <f>VLOOKUP(A47,'[12]SOLICITUD '!C$6:R$239,16,0)</f>
        <v>0</v>
      </c>
      <c r="O47" s="75">
        <f>VLOOKUP(A47,'[12]SOLICITUD '!C$6:P$239,14,0)</f>
        <v>0</v>
      </c>
      <c r="P47" s="75">
        <f t="shared" si="4"/>
        <v>0</v>
      </c>
      <c r="Q47" s="54">
        <f t="shared" si="5"/>
        <v>0</v>
      </c>
      <c r="R47" s="85"/>
    </row>
    <row r="48" spans="1:18" ht="78.75" x14ac:dyDescent="0.2">
      <c r="A48" s="82" t="s">
        <v>977</v>
      </c>
      <c r="B48" s="49">
        <v>46</v>
      </c>
      <c r="C48" s="50" t="s">
        <v>870</v>
      </c>
      <c r="D48" s="51">
        <v>1</v>
      </c>
      <c r="E48" s="52" t="s">
        <v>825</v>
      </c>
      <c r="F48" s="53">
        <f t="shared" si="0"/>
        <v>3402.1447721179625</v>
      </c>
      <c r="G48" s="54">
        <f t="shared" si="1"/>
        <v>340.21447721179629</v>
      </c>
      <c r="H48" s="55">
        <f t="shared" si="2"/>
        <v>64.640750670241303</v>
      </c>
      <c r="I48" s="55">
        <f t="shared" si="3"/>
        <v>3807</v>
      </c>
      <c r="J48" s="54">
        <v>3807</v>
      </c>
      <c r="K48" s="77">
        <f>VLOOKUP(A48,'[12]SOLICITUD '!C$6:J$239,8,0)</f>
        <v>30</v>
      </c>
      <c r="L48" s="77">
        <f>VLOOKUP(A48,'[12]SOLICITUD '!C$6:L$239,10,0)</f>
        <v>20</v>
      </c>
      <c r="M48" s="75">
        <f>VLOOKUP(A48,'[12]SOLICITUD '!C$6:N$239,12,0)</f>
        <v>40</v>
      </c>
      <c r="N48" s="75">
        <f>VLOOKUP(A48,'[12]SOLICITUD '!C$6:R$239,16,0)</f>
        <v>20</v>
      </c>
      <c r="O48" s="75">
        <f>VLOOKUP(A48,'[12]SOLICITUD '!C$6:P$239,14,0)</f>
        <v>10</v>
      </c>
      <c r="P48" s="75">
        <f t="shared" si="4"/>
        <v>120</v>
      </c>
      <c r="Q48" s="54">
        <f t="shared" si="5"/>
        <v>456840</v>
      </c>
      <c r="R48" s="85"/>
    </row>
    <row r="49" spans="1:18" ht="78.75" x14ac:dyDescent="0.2">
      <c r="A49" s="82" t="s">
        <v>978</v>
      </c>
      <c r="B49" s="49">
        <v>47</v>
      </c>
      <c r="C49" s="50" t="s">
        <v>871</v>
      </c>
      <c r="D49" s="51">
        <v>1</v>
      </c>
      <c r="E49" s="52" t="s">
        <v>825</v>
      </c>
      <c r="F49" s="53">
        <f t="shared" si="0"/>
        <v>2234.1376228775694</v>
      </c>
      <c r="G49" s="54">
        <f t="shared" si="1"/>
        <v>223.41376228775695</v>
      </c>
      <c r="H49" s="55">
        <f t="shared" si="2"/>
        <v>42.448614834673819</v>
      </c>
      <c r="I49" s="55">
        <f t="shared" si="3"/>
        <v>2500</v>
      </c>
      <c r="J49" s="54">
        <v>2500</v>
      </c>
      <c r="K49" s="77">
        <f>VLOOKUP(A49,'[12]SOLICITUD '!C$6:J$239,8,0)</f>
        <v>0</v>
      </c>
      <c r="L49" s="77">
        <f>VLOOKUP(A49,'[12]SOLICITUD '!C$6:L$239,10,0)</f>
        <v>0</v>
      </c>
      <c r="M49" s="75">
        <f>VLOOKUP(A49,'[12]SOLICITUD '!C$6:N$239,12,0)</f>
        <v>0</v>
      </c>
      <c r="N49" s="75">
        <f>VLOOKUP(A49,'[12]SOLICITUD '!C$6:R$239,16,0)</f>
        <v>0</v>
      </c>
      <c r="O49" s="75">
        <f>VLOOKUP(A49,'[12]SOLICITUD '!C$6:P$239,14,0)</f>
        <v>0</v>
      </c>
      <c r="P49" s="75">
        <f t="shared" si="4"/>
        <v>0</v>
      </c>
      <c r="Q49" s="54">
        <f t="shared" si="5"/>
        <v>0</v>
      </c>
      <c r="R49" s="85"/>
    </row>
    <row r="50" spans="1:18" ht="47.25" x14ac:dyDescent="0.2">
      <c r="A50" s="82" t="s">
        <v>979</v>
      </c>
      <c r="B50" s="49">
        <v>48</v>
      </c>
      <c r="C50" s="50" t="s">
        <v>872</v>
      </c>
      <c r="D50" s="51">
        <v>1</v>
      </c>
      <c r="E50" s="52" t="s">
        <v>825</v>
      </c>
      <c r="F50" s="53">
        <f t="shared" si="0"/>
        <v>3640.750670241287</v>
      </c>
      <c r="G50" s="54">
        <f t="shared" si="1"/>
        <v>364.07506702412871</v>
      </c>
      <c r="H50" s="55">
        <f t="shared" si="2"/>
        <v>69.17426273458446</v>
      </c>
      <c r="I50" s="55">
        <f t="shared" si="3"/>
        <v>4074</v>
      </c>
      <c r="J50" s="54">
        <v>4074</v>
      </c>
      <c r="K50" s="77">
        <f>VLOOKUP(A50,'[12]SOLICITUD '!C$6:J$239,8,0)</f>
        <v>0</v>
      </c>
      <c r="L50" s="77">
        <f>VLOOKUP(A50,'[12]SOLICITUD '!C$6:L$239,10,0)</f>
        <v>0</v>
      </c>
      <c r="M50" s="75">
        <f>VLOOKUP(A50,'[12]SOLICITUD '!C$6:N$239,12,0)</f>
        <v>0</v>
      </c>
      <c r="N50" s="75">
        <f>VLOOKUP(A50,'[12]SOLICITUD '!C$6:R$239,16,0)</f>
        <v>0</v>
      </c>
      <c r="O50" s="75">
        <f>VLOOKUP(A50,'[12]SOLICITUD '!C$6:P$239,14,0)</f>
        <v>0</v>
      </c>
      <c r="P50" s="75">
        <f t="shared" si="4"/>
        <v>0</v>
      </c>
      <c r="Q50" s="54">
        <f t="shared" si="5"/>
        <v>0</v>
      </c>
      <c r="R50" s="85"/>
    </row>
    <row r="51" spans="1:18" ht="94.5" x14ac:dyDescent="0.2">
      <c r="A51" s="82" t="s">
        <v>980</v>
      </c>
      <c r="B51" s="49">
        <v>49</v>
      </c>
      <c r="C51" s="50" t="s">
        <v>873</v>
      </c>
      <c r="D51" s="51">
        <v>1</v>
      </c>
      <c r="E51" s="52" t="s">
        <v>874</v>
      </c>
      <c r="F51" s="53">
        <f t="shared" si="0"/>
        <v>114309.20464700626</v>
      </c>
      <c r="G51" s="54">
        <f t="shared" si="1"/>
        <v>11430.920464700626</v>
      </c>
      <c r="H51" s="55">
        <f t="shared" si="2"/>
        <v>2171.8748882931191</v>
      </c>
      <c r="I51" s="55">
        <f t="shared" si="3"/>
        <v>127912.00000000001</v>
      </c>
      <c r="J51" s="54">
        <v>127912</v>
      </c>
      <c r="K51" s="77">
        <f>VLOOKUP(A51,'[12]SOLICITUD '!C$6:J$239,8,0)</f>
        <v>0</v>
      </c>
      <c r="L51" s="77">
        <f>VLOOKUP(A51,'[12]SOLICITUD '!C$6:L$239,10,0)</f>
        <v>0</v>
      </c>
      <c r="M51" s="75">
        <f>VLOOKUP(A51,'[12]SOLICITUD '!C$6:N$239,12,0)</f>
        <v>0</v>
      </c>
      <c r="N51" s="75">
        <f>VLOOKUP(A51,'[12]SOLICITUD '!C$6:R$239,16,0)</f>
        <v>0</v>
      </c>
      <c r="O51" s="75">
        <f>VLOOKUP(A51,'[12]SOLICITUD '!C$6:P$239,14,0)</f>
        <v>0</v>
      </c>
      <c r="P51" s="75">
        <f t="shared" si="4"/>
        <v>0</v>
      </c>
      <c r="Q51" s="54">
        <f t="shared" si="5"/>
        <v>0</v>
      </c>
      <c r="R51" s="85"/>
    </row>
    <row r="52" spans="1:18" ht="47.25" x14ac:dyDescent="0.2">
      <c r="A52" s="82" t="s">
        <v>981</v>
      </c>
      <c r="B52" s="49">
        <v>50</v>
      </c>
      <c r="C52" s="50" t="s">
        <v>875</v>
      </c>
      <c r="D52" s="51">
        <v>1</v>
      </c>
      <c r="E52" s="52" t="s">
        <v>825</v>
      </c>
      <c r="F52" s="53">
        <f t="shared" si="0"/>
        <v>8053.6193029490614</v>
      </c>
      <c r="G52" s="54">
        <f t="shared" si="1"/>
        <v>805.36193029490619</v>
      </c>
      <c r="H52" s="55">
        <f t="shared" si="2"/>
        <v>153.01876675603216</v>
      </c>
      <c r="I52" s="55">
        <f t="shared" si="3"/>
        <v>9012</v>
      </c>
      <c r="J52" s="54">
        <v>9012</v>
      </c>
      <c r="K52" s="77">
        <f>VLOOKUP(A52,'[12]SOLICITUD '!C$6:J$239,8,0)</f>
        <v>0</v>
      </c>
      <c r="L52" s="77">
        <f>VLOOKUP(A52,'[12]SOLICITUD '!C$6:L$239,10,0)</f>
        <v>0</v>
      </c>
      <c r="M52" s="75">
        <f>VLOOKUP(A52,'[12]SOLICITUD '!C$6:N$239,12,0)</f>
        <v>0</v>
      </c>
      <c r="N52" s="75">
        <f>VLOOKUP(A52,'[12]SOLICITUD '!C$6:R$239,16,0)</f>
        <v>0</v>
      </c>
      <c r="O52" s="75">
        <f>VLOOKUP(A52,'[12]SOLICITUD '!C$6:P$239,14,0)</f>
        <v>0</v>
      </c>
      <c r="P52" s="75">
        <f t="shared" si="4"/>
        <v>0</v>
      </c>
      <c r="Q52" s="54">
        <f t="shared" si="5"/>
        <v>0</v>
      </c>
      <c r="R52" s="85"/>
    </row>
    <row r="53" spans="1:18" ht="94.5" x14ac:dyDescent="0.2">
      <c r="A53" s="82" t="s">
        <v>982</v>
      </c>
      <c r="B53" s="49">
        <v>51</v>
      </c>
      <c r="C53" s="50" t="s">
        <v>876</v>
      </c>
      <c r="D53" s="51">
        <v>1</v>
      </c>
      <c r="E53" s="52" t="s">
        <v>825</v>
      </c>
      <c r="F53" s="53">
        <f t="shared" si="0"/>
        <v>12114.387846291331</v>
      </c>
      <c r="G53" s="54">
        <f t="shared" si="1"/>
        <v>1211.4387846291331</v>
      </c>
      <c r="H53" s="55">
        <f t="shared" si="2"/>
        <v>230.17336907953529</v>
      </c>
      <c r="I53" s="55">
        <f t="shared" si="3"/>
        <v>13556</v>
      </c>
      <c r="J53" s="54">
        <v>13556</v>
      </c>
      <c r="K53" s="77">
        <f>VLOOKUP(A53,'[12]SOLICITUD '!C$6:J$239,8,0)</f>
        <v>50</v>
      </c>
      <c r="L53" s="77">
        <f>VLOOKUP(A53,'[12]SOLICITUD '!C$6:L$239,10,0)</f>
        <v>30</v>
      </c>
      <c r="M53" s="75">
        <f>VLOOKUP(A53,'[12]SOLICITUD '!C$6:N$239,12,0)</f>
        <v>70</v>
      </c>
      <c r="N53" s="75">
        <f>VLOOKUP(A53,'[12]SOLICITUD '!C$6:R$239,16,0)</f>
        <v>30</v>
      </c>
      <c r="O53" s="75">
        <f>VLOOKUP(A53,'[12]SOLICITUD '!C$6:P$239,14,0)</f>
        <v>30</v>
      </c>
      <c r="P53" s="75">
        <f t="shared" si="4"/>
        <v>210</v>
      </c>
      <c r="Q53" s="54">
        <f t="shared" si="5"/>
        <v>2846760</v>
      </c>
      <c r="R53" s="85"/>
    </row>
    <row r="54" spans="1:18" ht="63" x14ac:dyDescent="0.2">
      <c r="A54" s="82" t="s">
        <v>983</v>
      </c>
      <c r="B54" s="49">
        <v>52</v>
      </c>
      <c r="C54" s="50" t="s">
        <v>877</v>
      </c>
      <c r="D54" s="51">
        <v>1</v>
      </c>
      <c r="E54" s="52" t="s">
        <v>825</v>
      </c>
      <c r="F54" s="53">
        <f t="shared" si="0"/>
        <v>14254.691689008043</v>
      </c>
      <c r="G54" s="54">
        <f t="shared" si="1"/>
        <v>1425.4691689008043</v>
      </c>
      <c r="H54" s="55">
        <f t="shared" si="2"/>
        <v>270.83914209115284</v>
      </c>
      <c r="I54" s="55">
        <f t="shared" si="3"/>
        <v>15951</v>
      </c>
      <c r="J54" s="54">
        <v>15951</v>
      </c>
      <c r="K54" s="77">
        <f>VLOOKUP(A54,'[12]SOLICITUD '!C$6:J$239,8,0)</f>
        <v>0</v>
      </c>
      <c r="L54" s="77">
        <f>VLOOKUP(A54,'[12]SOLICITUD '!C$6:L$239,10,0)</f>
        <v>0</v>
      </c>
      <c r="M54" s="75">
        <f>VLOOKUP(A54,'[12]SOLICITUD '!C$6:N$239,12,0)</f>
        <v>0</v>
      </c>
      <c r="N54" s="75">
        <f>VLOOKUP(A54,'[12]SOLICITUD '!C$6:R$239,16,0)</f>
        <v>0</v>
      </c>
      <c r="O54" s="75">
        <f>VLOOKUP(A54,'[12]SOLICITUD '!C$6:P$239,14,0)</f>
        <v>0</v>
      </c>
      <c r="P54" s="75">
        <f t="shared" si="4"/>
        <v>0</v>
      </c>
      <c r="Q54" s="54">
        <f t="shared" si="5"/>
        <v>0</v>
      </c>
      <c r="R54" s="85"/>
    </row>
    <row r="55" spans="1:18" ht="78.75" x14ac:dyDescent="0.2">
      <c r="A55" s="82" t="s">
        <v>984</v>
      </c>
      <c r="B55" s="49">
        <v>53</v>
      </c>
      <c r="C55" s="50" t="s">
        <v>878</v>
      </c>
      <c r="D55" s="51">
        <v>1</v>
      </c>
      <c r="E55" s="52" t="s">
        <v>825</v>
      </c>
      <c r="F55" s="53">
        <f t="shared" si="0"/>
        <v>8738.1590705987492</v>
      </c>
      <c r="G55" s="54">
        <f t="shared" si="1"/>
        <v>873.81590705987492</v>
      </c>
      <c r="H55" s="55">
        <f t="shared" si="2"/>
        <v>166.02502234137623</v>
      </c>
      <c r="I55" s="55">
        <f t="shared" si="3"/>
        <v>9778.0000000000018</v>
      </c>
      <c r="J55" s="54">
        <v>9778</v>
      </c>
      <c r="K55" s="77">
        <f>VLOOKUP(A55,'[12]SOLICITUD '!C$6:J$239,8,0)</f>
        <v>40</v>
      </c>
      <c r="L55" s="77">
        <f>VLOOKUP(A55,'[12]SOLICITUD '!C$6:L$239,10,0)</f>
        <v>20</v>
      </c>
      <c r="M55" s="75">
        <f>VLOOKUP(A55,'[12]SOLICITUD '!C$6:N$239,12,0)</f>
        <v>40</v>
      </c>
      <c r="N55" s="75">
        <f>VLOOKUP(A55,'[12]SOLICITUD '!C$6:R$239,16,0)</f>
        <v>20</v>
      </c>
      <c r="O55" s="75">
        <f>VLOOKUP(A55,'[12]SOLICITUD '!C$6:P$239,14,0)</f>
        <v>30</v>
      </c>
      <c r="P55" s="75">
        <f t="shared" si="4"/>
        <v>150</v>
      </c>
      <c r="Q55" s="54">
        <f t="shared" si="5"/>
        <v>1466700</v>
      </c>
      <c r="R55" s="85"/>
    </row>
    <row r="56" spans="1:18" ht="63" x14ac:dyDescent="0.2">
      <c r="A56" s="82" t="s">
        <v>985</v>
      </c>
      <c r="B56" s="49">
        <v>54</v>
      </c>
      <c r="C56" s="50" t="s">
        <v>879</v>
      </c>
      <c r="D56" s="51">
        <v>1</v>
      </c>
      <c r="E56" s="52" t="s">
        <v>825</v>
      </c>
      <c r="F56" s="53">
        <f t="shared" si="0"/>
        <v>20459.338695263628</v>
      </c>
      <c r="G56" s="54">
        <f t="shared" si="1"/>
        <v>2045.933869526363</v>
      </c>
      <c r="H56" s="55">
        <f t="shared" si="2"/>
        <v>388.72743521000899</v>
      </c>
      <c r="I56" s="55">
        <f t="shared" si="3"/>
        <v>22894</v>
      </c>
      <c r="J56" s="54">
        <v>22894</v>
      </c>
      <c r="K56" s="77">
        <f>VLOOKUP(A56,'[12]SOLICITUD '!C$6:J$239,8,0)</f>
        <v>0</v>
      </c>
      <c r="L56" s="77">
        <f>VLOOKUP(A56,'[12]SOLICITUD '!C$6:L$239,10,0)</f>
        <v>0</v>
      </c>
      <c r="M56" s="75">
        <f>VLOOKUP(A56,'[12]SOLICITUD '!C$6:N$239,12,0)</f>
        <v>0</v>
      </c>
      <c r="N56" s="75">
        <f>VLOOKUP(A56,'[12]SOLICITUD '!C$6:R$239,16,0)</f>
        <v>0</v>
      </c>
      <c r="O56" s="75">
        <f>VLOOKUP(A56,'[12]SOLICITUD '!C$6:P$239,14,0)</f>
        <v>0</v>
      </c>
      <c r="P56" s="75">
        <f t="shared" si="4"/>
        <v>0</v>
      </c>
      <c r="Q56" s="54">
        <f t="shared" si="5"/>
        <v>0</v>
      </c>
      <c r="R56" s="85"/>
    </row>
    <row r="57" spans="1:18" ht="47.25" x14ac:dyDescent="0.2">
      <c r="A57" s="82" t="s">
        <v>986</v>
      </c>
      <c r="B57" s="49">
        <v>55</v>
      </c>
      <c r="C57" s="50" t="s">
        <v>880</v>
      </c>
      <c r="D57" s="51">
        <v>1</v>
      </c>
      <c r="E57" s="52" t="s">
        <v>825</v>
      </c>
      <c r="F57" s="53">
        <f t="shared" si="0"/>
        <v>1704.2001787310098</v>
      </c>
      <c r="G57" s="54">
        <f t="shared" si="1"/>
        <v>170.42001787310099</v>
      </c>
      <c r="H57" s="55">
        <f t="shared" si="2"/>
        <v>32.379803395889191</v>
      </c>
      <c r="I57" s="55">
        <f t="shared" si="3"/>
        <v>1907</v>
      </c>
      <c r="J57" s="54">
        <v>1907</v>
      </c>
      <c r="K57" s="77">
        <f>VLOOKUP(A57,'[12]SOLICITUD '!C$6:J$239,8,0)</f>
        <v>0</v>
      </c>
      <c r="L57" s="77">
        <f>VLOOKUP(A57,'[12]SOLICITUD '!C$6:L$239,10,0)</f>
        <v>0</v>
      </c>
      <c r="M57" s="75">
        <f>VLOOKUP(A57,'[12]SOLICITUD '!C$6:N$239,12,0)</f>
        <v>0</v>
      </c>
      <c r="N57" s="75">
        <f>VLOOKUP(A57,'[12]SOLICITUD '!C$6:R$239,16,0)</f>
        <v>0</v>
      </c>
      <c r="O57" s="75">
        <f>VLOOKUP(A57,'[12]SOLICITUD '!C$6:P$239,14,0)</f>
        <v>0</v>
      </c>
      <c r="P57" s="75">
        <f t="shared" si="4"/>
        <v>0</v>
      </c>
      <c r="Q57" s="54">
        <f t="shared" si="5"/>
        <v>0</v>
      </c>
      <c r="R57" s="85"/>
    </row>
    <row r="58" spans="1:18" ht="47.25" x14ac:dyDescent="0.2">
      <c r="A58" s="90" t="s">
        <v>987</v>
      </c>
      <c r="B58" s="49">
        <v>56</v>
      </c>
      <c r="C58" s="50" t="s">
        <v>881</v>
      </c>
      <c r="D58" s="51">
        <v>1</v>
      </c>
      <c r="E58" s="52" t="s">
        <v>825</v>
      </c>
      <c r="F58" s="53">
        <f t="shared" si="0"/>
        <v>7001.7873100983024</v>
      </c>
      <c r="G58" s="54">
        <f t="shared" si="1"/>
        <v>700.17873100983024</v>
      </c>
      <c r="H58" s="55">
        <f t="shared" si="2"/>
        <v>133.03395889186774</v>
      </c>
      <c r="I58" s="55">
        <f t="shared" si="3"/>
        <v>7835.0000000000009</v>
      </c>
      <c r="J58" s="54">
        <v>7835</v>
      </c>
      <c r="K58" s="77">
        <f>VLOOKUP(A58,'[12]SOLICITUD '!C$6:J$239,8,0)</f>
        <v>0</v>
      </c>
      <c r="L58" s="77">
        <f>VLOOKUP(A58,'[12]SOLICITUD '!C$6:L$239,10,0)</f>
        <v>0</v>
      </c>
      <c r="M58" s="75">
        <f>VLOOKUP(A58,'[12]SOLICITUD '!C$6:N$239,12,0)</f>
        <v>0</v>
      </c>
      <c r="N58" s="75">
        <f>VLOOKUP(A58,'[12]SOLICITUD '!C$6:R$239,16,0)</f>
        <v>0</v>
      </c>
      <c r="O58" s="75">
        <f>VLOOKUP(A58,'[12]SOLICITUD '!C$6:P$239,14,0)</f>
        <v>0</v>
      </c>
      <c r="P58" s="75">
        <f t="shared" si="4"/>
        <v>0</v>
      </c>
      <c r="Q58" s="54">
        <f t="shared" si="5"/>
        <v>0</v>
      </c>
      <c r="R58" s="85"/>
    </row>
    <row r="59" spans="1:18" ht="31.5" x14ac:dyDescent="0.2">
      <c r="A59" s="82" t="s">
        <v>988</v>
      </c>
      <c r="B59" s="49">
        <v>57</v>
      </c>
      <c r="C59" s="50" t="s">
        <v>882</v>
      </c>
      <c r="D59" s="51">
        <v>1</v>
      </c>
      <c r="E59" s="52" t="s">
        <v>825</v>
      </c>
      <c r="F59" s="53">
        <f t="shared" si="0"/>
        <v>3349.4191242180518</v>
      </c>
      <c r="G59" s="54">
        <f t="shared" si="1"/>
        <v>334.94191242180523</v>
      </c>
      <c r="H59" s="55">
        <f t="shared" si="2"/>
        <v>63.638963360142995</v>
      </c>
      <c r="I59" s="55">
        <f t="shared" si="3"/>
        <v>3748</v>
      </c>
      <c r="J59" s="54">
        <v>3748</v>
      </c>
      <c r="K59" s="77">
        <f>VLOOKUP(A59,'[12]SOLICITUD '!C$6:J$239,8,0)</f>
        <v>0</v>
      </c>
      <c r="L59" s="77">
        <f>VLOOKUP(A59,'[12]SOLICITUD '!C$6:L$239,10,0)</f>
        <v>0</v>
      </c>
      <c r="M59" s="75">
        <f>VLOOKUP(A59,'[12]SOLICITUD '!C$6:N$239,12,0)</f>
        <v>0</v>
      </c>
      <c r="N59" s="75">
        <f>VLOOKUP(A59,'[12]SOLICITUD '!C$6:R$239,16,0)</f>
        <v>0</v>
      </c>
      <c r="O59" s="75">
        <f>VLOOKUP(A59,'[12]SOLICITUD '!C$6:P$239,14,0)</f>
        <v>0</v>
      </c>
      <c r="P59" s="75">
        <f t="shared" si="4"/>
        <v>0</v>
      </c>
      <c r="Q59" s="54">
        <f t="shared" si="5"/>
        <v>0</v>
      </c>
      <c r="R59" s="85"/>
    </row>
    <row r="60" spans="1:18" ht="47.25" x14ac:dyDescent="0.2">
      <c r="A60" s="82" t="s">
        <v>989</v>
      </c>
      <c r="B60" s="49">
        <v>58</v>
      </c>
      <c r="C60" s="50" t="s">
        <v>883</v>
      </c>
      <c r="D60" s="51">
        <v>1</v>
      </c>
      <c r="E60" s="52" t="s">
        <v>825</v>
      </c>
      <c r="F60" s="53">
        <f t="shared" si="0"/>
        <v>34386.952636282396</v>
      </c>
      <c r="G60" s="54">
        <f t="shared" si="1"/>
        <v>3438.6952636282399</v>
      </c>
      <c r="H60" s="55">
        <f t="shared" si="2"/>
        <v>653.35210008936554</v>
      </c>
      <c r="I60" s="55">
        <f t="shared" si="3"/>
        <v>38479</v>
      </c>
      <c r="J60" s="54">
        <v>38479</v>
      </c>
      <c r="K60" s="77">
        <f>VLOOKUP(A60,'[12]SOLICITUD '!C$6:J$239,8,0)</f>
        <v>0</v>
      </c>
      <c r="L60" s="77">
        <f>VLOOKUP(A60,'[12]SOLICITUD '!C$6:L$239,10,0)</f>
        <v>0</v>
      </c>
      <c r="M60" s="75">
        <f>VLOOKUP(A60,'[12]SOLICITUD '!C$6:N$239,12,0)</f>
        <v>0</v>
      </c>
      <c r="N60" s="75">
        <f>VLOOKUP(A60,'[12]SOLICITUD '!C$6:R$239,16,0)</f>
        <v>0</v>
      </c>
      <c r="O60" s="75">
        <f>VLOOKUP(A60,'[12]SOLICITUD '!C$6:P$239,14,0)</f>
        <v>0</v>
      </c>
      <c r="P60" s="75">
        <f t="shared" si="4"/>
        <v>0</v>
      </c>
      <c r="Q60" s="54">
        <f t="shared" si="5"/>
        <v>0</v>
      </c>
      <c r="R60" s="85"/>
    </row>
    <row r="61" spans="1:18" ht="31.5" x14ac:dyDescent="0.2">
      <c r="A61" s="82" t="s">
        <v>990</v>
      </c>
      <c r="B61" s="49">
        <v>59</v>
      </c>
      <c r="C61" s="50" t="s">
        <v>884</v>
      </c>
      <c r="D61" s="51">
        <v>1</v>
      </c>
      <c r="E61" s="52" t="s">
        <v>825</v>
      </c>
      <c r="F61" s="53">
        <f t="shared" si="0"/>
        <v>22171.581769436998</v>
      </c>
      <c r="G61" s="54">
        <f t="shared" si="1"/>
        <v>2217.1581769436998</v>
      </c>
      <c r="H61" s="55">
        <f t="shared" si="2"/>
        <v>421.26005361930299</v>
      </c>
      <c r="I61" s="55">
        <f t="shared" si="3"/>
        <v>24810</v>
      </c>
      <c r="J61" s="54">
        <v>24810</v>
      </c>
      <c r="K61" s="77">
        <f>VLOOKUP(A61,'[12]SOLICITUD '!C$6:J$239,8,0)</f>
        <v>0</v>
      </c>
      <c r="L61" s="77">
        <f>VLOOKUP(A61,'[12]SOLICITUD '!C$6:L$239,10,0)</f>
        <v>0</v>
      </c>
      <c r="M61" s="75">
        <f>VLOOKUP(A61,'[12]SOLICITUD '!C$6:N$239,12,0)</f>
        <v>0</v>
      </c>
      <c r="N61" s="75">
        <f>VLOOKUP(A61,'[12]SOLICITUD '!C$6:R$239,16,0)</f>
        <v>0</v>
      </c>
      <c r="O61" s="75">
        <f>VLOOKUP(A61,'[12]SOLICITUD '!C$6:P$239,14,0)</f>
        <v>0</v>
      </c>
      <c r="P61" s="75">
        <f t="shared" si="4"/>
        <v>0</v>
      </c>
      <c r="Q61" s="54">
        <f t="shared" si="5"/>
        <v>0</v>
      </c>
      <c r="R61" s="85"/>
    </row>
    <row r="62" spans="1:18" ht="78.75" x14ac:dyDescent="0.2">
      <c r="A62" s="82" t="s">
        <v>991</v>
      </c>
      <c r="B62" s="49">
        <v>60</v>
      </c>
      <c r="C62" s="50" t="s">
        <v>885</v>
      </c>
      <c r="D62" s="51">
        <v>1</v>
      </c>
      <c r="E62" s="52" t="s">
        <v>825</v>
      </c>
      <c r="F62" s="53">
        <f t="shared" si="0"/>
        <v>3340.4825737265414</v>
      </c>
      <c r="G62" s="54">
        <f t="shared" si="1"/>
        <v>334.04825737265418</v>
      </c>
      <c r="H62" s="55">
        <f t="shared" si="2"/>
        <v>63.469168900804291</v>
      </c>
      <c r="I62" s="55">
        <f t="shared" si="3"/>
        <v>3737.9999999999995</v>
      </c>
      <c r="J62" s="54">
        <v>3738</v>
      </c>
      <c r="K62" s="77">
        <f>VLOOKUP(A62,'[12]SOLICITUD '!C$6:J$239,8,0)</f>
        <v>0</v>
      </c>
      <c r="L62" s="77">
        <f>VLOOKUP(A62,'[12]SOLICITUD '!C$6:L$239,10,0)</f>
        <v>0</v>
      </c>
      <c r="M62" s="75">
        <f>VLOOKUP(A62,'[12]SOLICITUD '!C$6:N$239,12,0)</f>
        <v>0</v>
      </c>
      <c r="N62" s="75">
        <f>VLOOKUP(A62,'[12]SOLICITUD '!C$6:R$239,16,0)</f>
        <v>0</v>
      </c>
      <c r="O62" s="75">
        <f>VLOOKUP(A62,'[12]SOLICITUD '!C$6:P$239,14,0)</f>
        <v>0</v>
      </c>
      <c r="P62" s="75">
        <f t="shared" si="4"/>
        <v>0</v>
      </c>
      <c r="Q62" s="54">
        <f t="shared" si="5"/>
        <v>0</v>
      </c>
      <c r="R62" s="85"/>
    </row>
    <row r="63" spans="1:18" ht="47.25" x14ac:dyDescent="0.2">
      <c r="A63" s="82" t="s">
        <v>992</v>
      </c>
      <c r="B63" s="49">
        <v>61</v>
      </c>
      <c r="C63" s="50" t="s">
        <v>886</v>
      </c>
      <c r="D63" s="51">
        <v>1</v>
      </c>
      <c r="E63" s="52" t="s">
        <v>825</v>
      </c>
      <c r="F63" s="53">
        <f t="shared" si="0"/>
        <v>4082.2162645218946</v>
      </c>
      <c r="G63" s="54">
        <f t="shared" si="1"/>
        <v>408.22162645218947</v>
      </c>
      <c r="H63" s="55">
        <f t="shared" si="2"/>
        <v>77.562109025916001</v>
      </c>
      <c r="I63" s="55">
        <f t="shared" si="3"/>
        <v>4568</v>
      </c>
      <c r="J63" s="54">
        <v>4568</v>
      </c>
      <c r="K63" s="77">
        <f>VLOOKUP(A63,'[12]SOLICITUD '!C$6:J$239,8,0)</f>
        <v>0</v>
      </c>
      <c r="L63" s="77">
        <f>VLOOKUP(A63,'[12]SOLICITUD '!C$6:L$239,10,0)</f>
        <v>0</v>
      </c>
      <c r="M63" s="75">
        <f>VLOOKUP(A63,'[12]SOLICITUD '!C$6:N$239,12,0)</f>
        <v>0</v>
      </c>
      <c r="N63" s="75">
        <f>VLOOKUP(A63,'[12]SOLICITUD '!C$6:R$239,16,0)</f>
        <v>0</v>
      </c>
      <c r="O63" s="75">
        <f>VLOOKUP(A63,'[12]SOLICITUD '!C$6:P$239,14,0)</f>
        <v>0</v>
      </c>
      <c r="P63" s="75">
        <f t="shared" si="4"/>
        <v>0</v>
      </c>
      <c r="Q63" s="54">
        <f t="shared" si="5"/>
        <v>0</v>
      </c>
      <c r="R63" s="85"/>
    </row>
    <row r="64" spans="1:18" ht="63" x14ac:dyDescent="0.2">
      <c r="A64" s="82" t="s">
        <v>993</v>
      </c>
      <c r="B64" s="65">
        <v>62</v>
      </c>
      <c r="C64" s="66" t="s">
        <v>887</v>
      </c>
      <c r="D64" s="67">
        <v>1</v>
      </c>
      <c r="E64" s="68" t="s">
        <v>874</v>
      </c>
      <c r="F64" s="69">
        <f t="shared" si="0"/>
        <v>3312.7792672028595</v>
      </c>
      <c r="G64" s="70">
        <f t="shared" si="1"/>
        <v>331.27792672028596</v>
      </c>
      <c r="H64" s="71">
        <f t="shared" si="2"/>
        <v>62.942806076854332</v>
      </c>
      <c r="I64" s="71">
        <f t="shared" si="3"/>
        <v>3706.9999999999995</v>
      </c>
      <c r="J64" s="70">
        <v>3707</v>
      </c>
      <c r="K64" s="77">
        <f>VLOOKUP(A64,'[12]SOLICITUD '!C$6:J$239,8,0)</f>
        <v>0</v>
      </c>
      <c r="L64" s="77">
        <f>VLOOKUP(A64,'[12]SOLICITUD '!C$6:L$239,10,0)</f>
        <v>0</v>
      </c>
      <c r="M64" s="75">
        <f>VLOOKUP(A64,'[12]SOLICITUD '!C$6:N$239,12,0)</f>
        <v>0</v>
      </c>
      <c r="N64" s="75">
        <f>VLOOKUP(A64,'[12]SOLICITUD '!C$6:R$239,16,0)</f>
        <v>0</v>
      </c>
      <c r="O64" s="75">
        <f>VLOOKUP(A64,'[12]SOLICITUD '!C$6:P$239,14,0)</f>
        <v>0</v>
      </c>
      <c r="P64" s="75">
        <f t="shared" si="4"/>
        <v>0</v>
      </c>
      <c r="Q64" s="54">
        <f t="shared" si="5"/>
        <v>0</v>
      </c>
      <c r="R64" s="85"/>
    </row>
    <row r="65" spans="1:18" ht="51" x14ac:dyDescent="0.2">
      <c r="A65" s="87" t="s">
        <v>994</v>
      </c>
      <c r="B65" s="58"/>
      <c r="C65" s="88" t="s">
        <v>995</v>
      </c>
      <c r="D65" s="67">
        <v>1</v>
      </c>
      <c r="E65" s="68" t="s">
        <v>996</v>
      </c>
      <c r="F65" s="69">
        <v>3374</v>
      </c>
      <c r="G65" s="70">
        <f t="shared" si="1"/>
        <v>337.40000000000003</v>
      </c>
      <c r="H65" s="71">
        <f t="shared" si="2"/>
        <v>64.106000000000009</v>
      </c>
      <c r="I65" s="71">
        <f t="shared" si="3"/>
        <v>3775.5060000000003</v>
      </c>
      <c r="J65" s="70">
        <f>+I65</f>
        <v>3775.5060000000003</v>
      </c>
      <c r="K65" s="77">
        <f>VLOOKUP(A65,'[12]SOLICITUD '!C$6:J$239,8,0)</f>
        <v>0</v>
      </c>
      <c r="L65" s="77">
        <f>VLOOKUP(A65,'[12]SOLICITUD '!C$6:L$239,10,0)</f>
        <v>0</v>
      </c>
      <c r="M65" s="75">
        <f>VLOOKUP(A65,'[12]SOLICITUD '!C$6:N$239,12,0)</f>
        <v>0</v>
      </c>
      <c r="N65" s="75">
        <f>VLOOKUP(A65,'[12]SOLICITUD '!C$6:R$239,16,0)</f>
        <v>0</v>
      </c>
      <c r="O65" s="75">
        <f>VLOOKUP(A65,'[12]SOLICITUD '!C$6:P$239,14,0)</f>
        <v>0</v>
      </c>
      <c r="P65" s="75">
        <f t="shared" si="4"/>
        <v>0</v>
      </c>
      <c r="Q65" s="54">
        <f t="shared" si="5"/>
        <v>0</v>
      </c>
      <c r="R65" s="85"/>
    </row>
    <row r="66" spans="1:18" ht="34.5" customHeight="1" x14ac:dyDescent="0.2">
      <c r="B66" s="58"/>
      <c r="C66" s="59"/>
      <c r="D66" s="60"/>
      <c r="E66" s="61"/>
      <c r="F66" s="62"/>
      <c r="G66" s="63"/>
      <c r="H66" s="64"/>
      <c r="I66" s="64"/>
      <c r="J66" s="63"/>
      <c r="K66" s="78"/>
      <c r="L66" s="79"/>
      <c r="M66" s="83"/>
      <c r="N66" s="63"/>
      <c r="O66" s="102" t="s">
        <v>1000</v>
      </c>
      <c r="P66" s="103"/>
      <c r="Q66" s="84">
        <f>SUM(Q3:Q65)</f>
        <v>4770300</v>
      </c>
      <c r="R66" s="86"/>
    </row>
    <row r="67" spans="1:18" x14ac:dyDescent="0.2">
      <c r="B67" s="58"/>
      <c r="C67" s="59"/>
      <c r="D67" s="60"/>
      <c r="E67" s="61"/>
      <c r="F67" s="62"/>
      <c r="G67" s="63"/>
      <c r="H67" s="64"/>
      <c r="I67" s="64"/>
      <c r="J67" s="63"/>
      <c r="K67" s="80"/>
      <c r="L67" s="80"/>
      <c r="M67" s="76"/>
      <c r="N67" s="76"/>
      <c r="O67" s="76"/>
      <c r="P67" s="76"/>
      <c r="Q67" s="76"/>
      <c r="R67" s="76"/>
    </row>
    <row r="68" spans="1:18" x14ac:dyDescent="0.2">
      <c r="B68" s="58"/>
      <c r="C68" s="59"/>
      <c r="D68" s="60"/>
      <c r="E68" s="61"/>
      <c r="F68" s="62"/>
      <c r="G68" s="63"/>
      <c r="H68" s="64"/>
      <c r="I68" s="64"/>
      <c r="J68" s="63"/>
      <c r="K68" s="79"/>
      <c r="L68" s="79"/>
      <c r="M68" s="63"/>
      <c r="N68" s="63"/>
      <c r="O68" s="63"/>
      <c r="P68" s="63"/>
      <c r="Q68" s="63"/>
      <c r="R68" s="63"/>
    </row>
    <row r="69" spans="1:18" ht="31.5" x14ac:dyDescent="0.2">
      <c r="B69" s="72" t="s">
        <v>817</v>
      </c>
      <c r="C69" s="73" t="s">
        <v>818</v>
      </c>
      <c r="D69" s="73" t="s">
        <v>4</v>
      </c>
      <c r="E69" s="73" t="s">
        <v>819</v>
      </c>
      <c r="F69" s="73" t="s">
        <v>820</v>
      </c>
      <c r="G69" s="74" t="s">
        <v>821</v>
      </c>
      <c r="H69" s="73" t="s">
        <v>822</v>
      </c>
      <c r="I69" s="74" t="s">
        <v>823</v>
      </c>
      <c r="J69" s="74" t="s">
        <v>823</v>
      </c>
      <c r="K69" s="74" t="s">
        <v>925</v>
      </c>
      <c r="L69" s="74" t="s">
        <v>926</v>
      </c>
      <c r="M69" s="74" t="s">
        <v>927</v>
      </c>
      <c r="N69" s="74" t="s">
        <v>928</v>
      </c>
      <c r="O69" s="74" t="s">
        <v>929</v>
      </c>
      <c r="P69" s="74" t="s">
        <v>930</v>
      </c>
      <c r="Q69" s="74" t="s">
        <v>931</v>
      </c>
      <c r="R69" s="89"/>
    </row>
    <row r="70" spans="1:18" ht="78.75" x14ac:dyDescent="0.2">
      <c r="A70" s="81">
        <v>1</v>
      </c>
      <c r="B70" s="49">
        <v>63</v>
      </c>
      <c r="C70" s="50" t="s">
        <v>888</v>
      </c>
      <c r="D70" s="51">
        <v>1</v>
      </c>
      <c r="E70" s="52" t="s">
        <v>825</v>
      </c>
      <c r="F70" s="53">
        <f t="shared" si="0"/>
        <v>2420.911528150134</v>
      </c>
      <c r="G70" s="54">
        <f t="shared" si="1"/>
        <v>242.0911528150134</v>
      </c>
      <c r="H70" s="55">
        <f t="shared" si="2"/>
        <v>45.997319034852545</v>
      </c>
      <c r="I70" s="55">
        <f t="shared" si="3"/>
        <v>2708.9999999999995</v>
      </c>
      <c r="J70" s="54">
        <v>2709</v>
      </c>
      <c r="K70" s="77">
        <v>0</v>
      </c>
      <c r="L70" s="77">
        <v>2</v>
      </c>
      <c r="M70" s="77">
        <v>0</v>
      </c>
      <c r="N70" s="77">
        <v>0</v>
      </c>
      <c r="O70" s="77">
        <v>10</v>
      </c>
      <c r="P70" s="77">
        <f>SUM(K70:O70)</f>
        <v>12</v>
      </c>
      <c r="Q70" s="54">
        <f t="shared" ref="Q70:Q82" si="6">((J70*P70)/30)*30</f>
        <v>32507.999999999996</v>
      </c>
      <c r="R70" s="85"/>
    </row>
    <row r="71" spans="1:18" ht="47.25" x14ac:dyDescent="0.2">
      <c r="A71" s="81">
        <v>2</v>
      </c>
      <c r="B71" s="49">
        <v>64</v>
      </c>
      <c r="C71" s="50" t="s">
        <v>889</v>
      </c>
      <c r="D71" s="51">
        <v>1</v>
      </c>
      <c r="E71" s="52" t="s">
        <v>825</v>
      </c>
      <c r="F71" s="53">
        <f t="shared" si="0"/>
        <v>2571.0455764075068</v>
      </c>
      <c r="G71" s="54">
        <f t="shared" si="1"/>
        <v>257.10455764075067</v>
      </c>
      <c r="H71" s="55">
        <f t="shared" si="2"/>
        <v>48.849865951742629</v>
      </c>
      <c r="I71" s="55">
        <f t="shared" si="3"/>
        <v>2877</v>
      </c>
      <c r="J71" s="54">
        <v>2877</v>
      </c>
      <c r="K71" s="77">
        <v>40</v>
      </c>
      <c r="L71" s="77">
        <v>0</v>
      </c>
      <c r="M71" s="77">
        <v>0</v>
      </c>
      <c r="N71" s="77">
        <v>0</v>
      </c>
      <c r="O71" s="77">
        <v>0</v>
      </c>
      <c r="P71" s="77">
        <f t="shared" ref="P71:P106" si="7">SUM(K71:O71)</f>
        <v>40</v>
      </c>
      <c r="Q71" s="54">
        <f t="shared" si="6"/>
        <v>115080</v>
      </c>
      <c r="R71" s="85"/>
    </row>
    <row r="72" spans="1:18" ht="78.75" x14ac:dyDescent="0.2">
      <c r="A72" s="81">
        <v>3</v>
      </c>
      <c r="B72" s="49">
        <v>65</v>
      </c>
      <c r="C72" s="50" t="s">
        <v>890</v>
      </c>
      <c r="D72" s="51">
        <v>1</v>
      </c>
      <c r="E72" s="52" t="s">
        <v>825</v>
      </c>
      <c r="F72" s="53">
        <f t="shared" si="0"/>
        <v>2546.9168900804289</v>
      </c>
      <c r="G72" s="54">
        <f t="shared" si="1"/>
        <v>254.69168900804289</v>
      </c>
      <c r="H72" s="55">
        <f t="shared" si="2"/>
        <v>48.391420911528151</v>
      </c>
      <c r="I72" s="55">
        <f t="shared" si="3"/>
        <v>2850</v>
      </c>
      <c r="J72" s="54">
        <v>2850</v>
      </c>
      <c r="K72" s="77">
        <v>40</v>
      </c>
      <c r="L72" s="77">
        <v>0</v>
      </c>
      <c r="M72" s="77">
        <v>0</v>
      </c>
      <c r="N72" s="77">
        <v>0</v>
      </c>
      <c r="O72" s="77">
        <v>0</v>
      </c>
      <c r="P72" s="77">
        <f t="shared" si="7"/>
        <v>40</v>
      </c>
      <c r="Q72" s="54">
        <f t="shared" si="6"/>
        <v>114000</v>
      </c>
      <c r="R72" s="85"/>
    </row>
    <row r="73" spans="1:18" ht="110.25" x14ac:dyDescent="0.2">
      <c r="A73" s="81">
        <v>4</v>
      </c>
      <c r="B73" s="49">
        <v>66</v>
      </c>
      <c r="C73" s="50" t="s">
        <v>891</v>
      </c>
      <c r="D73" s="51">
        <v>1</v>
      </c>
      <c r="E73" s="52" t="s">
        <v>825</v>
      </c>
      <c r="F73" s="53">
        <f t="shared" ref="F73:F106" si="8">J73/1.119</f>
        <v>37696.157283288652</v>
      </c>
      <c r="G73" s="54">
        <f t="shared" ref="G73:G106" si="9">F73*10%</f>
        <v>3769.6157283288653</v>
      </c>
      <c r="H73" s="55">
        <f t="shared" ref="H73:H106" si="10">G73*19%</f>
        <v>716.22698838248436</v>
      </c>
      <c r="I73" s="55">
        <f t="shared" ref="I73:I106" si="11">SUM(F73:H73)</f>
        <v>42182</v>
      </c>
      <c r="J73" s="54">
        <v>42182</v>
      </c>
      <c r="K73" s="77">
        <v>1</v>
      </c>
      <c r="L73" s="77">
        <v>0</v>
      </c>
      <c r="M73" s="77">
        <v>0</v>
      </c>
      <c r="N73" s="77">
        <v>0</v>
      </c>
      <c r="O73" s="77">
        <v>0</v>
      </c>
      <c r="P73" s="77">
        <f t="shared" si="7"/>
        <v>1</v>
      </c>
      <c r="Q73" s="54">
        <f t="shared" si="6"/>
        <v>42182</v>
      </c>
      <c r="R73" s="85"/>
    </row>
    <row r="74" spans="1:18" ht="47.25" x14ac:dyDescent="0.2">
      <c r="A74" s="81">
        <v>5</v>
      </c>
      <c r="B74" s="49">
        <v>67</v>
      </c>
      <c r="C74" s="50" t="s">
        <v>892</v>
      </c>
      <c r="D74" s="51">
        <v>1</v>
      </c>
      <c r="E74" s="52" t="s">
        <v>825</v>
      </c>
      <c r="F74" s="53">
        <f t="shared" si="8"/>
        <v>2118.8561215370869</v>
      </c>
      <c r="G74" s="54">
        <f t="shared" si="9"/>
        <v>211.88561215370871</v>
      </c>
      <c r="H74" s="55">
        <f t="shared" si="10"/>
        <v>40.258266309204657</v>
      </c>
      <c r="I74" s="55">
        <f t="shared" si="11"/>
        <v>2371.0000000000005</v>
      </c>
      <c r="J74" s="54">
        <v>2371</v>
      </c>
      <c r="K74" s="77">
        <v>1</v>
      </c>
      <c r="L74" s="77">
        <v>0</v>
      </c>
      <c r="M74" s="77">
        <v>1</v>
      </c>
      <c r="N74" s="77">
        <v>1</v>
      </c>
      <c r="O74" s="77">
        <v>1</v>
      </c>
      <c r="P74" s="77">
        <f t="shared" si="7"/>
        <v>4</v>
      </c>
      <c r="Q74" s="54">
        <f t="shared" si="6"/>
        <v>9484</v>
      </c>
      <c r="R74" s="85"/>
    </row>
    <row r="75" spans="1:18" ht="31.5" x14ac:dyDescent="0.2">
      <c r="A75" s="81">
        <v>6</v>
      </c>
      <c r="B75" s="49">
        <v>68</v>
      </c>
      <c r="C75" s="50" t="s">
        <v>893</v>
      </c>
      <c r="D75" s="51">
        <v>1</v>
      </c>
      <c r="E75" s="52" t="s">
        <v>825</v>
      </c>
      <c r="F75" s="53">
        <f t="shared" si="8"/>
        <v>3588.9186773905271</v>
      </c>
      <c r="G75" s="54">
        <f t="shared" si="9"/>
        <v>358.89186773905271</v>
      </c>
      <c r="H75" s="55">
        <f t="shared" si="10"/>
        <v>68.189454870420022</v>
      </c>
      <c r="I75" s="55">
        <f t="shared" si="11"/>
        <v>4015.9999999999995</v>
      </c>
      <c r="J75" s="54">
        <v>4016</v>
      </c>
      <c r="K75" s="77">
        <v>5</v>
      </c>
      <c r="L75" s="77">
        <v>0</v>
      </c>
      <c r="M75" s="77">
        <v>5</v>
      </c>
      <c r="N75" s="77">
        <v>0</v>
      </c>
      <c r="O75" s="77">
        <v>0</v>
      </c>
      <c r="P75" s="77">
        <f t="shared" si="7"/>
        <v>10</v>
      </c>
      <c r="Q75" s="54">
        <f t="shared" si="6"/>
        <v>40160</v>
      </c>
      <c r="R75" s="85"/>
    </row>
    <row r="76" spans="1:18" ht="47.25" x14ac:dyDescent="0.2">
      <c r="A76" s="81">
        <v>7</v>
      </c>
      <c r="B76" s="49">
        <v>69</v>
      </c>
      <c r="C76" s="50" t="s">
        <v>894</v>
      </c>
      <c r="D76" s="51">
        <v>1</v>
      </c>
      <c r="E76" s="52" t="s">
        <v>825</v>
      </c>
      <c r="F76" s="53">
        <f t="shared" si="8"/>
        <v>4807.8641644325289</v>
      </c>
      <c r="G76" s="54">
        <f t="shared" si="9"/>
        <v>480.7864164432529</v>
      </c>
      <c r="H76" s="55">
        <f t="shared" si="10"/>
        <v>91.349419124218059</v>
      </c>
      <c r="I76" s="55">
        <f t="shared" si="11"/>
        <v>5380</v>
      </c>
      <c r="J76" s="54">
        <v>5380</v>
      </c>
      <c r="K76" s="77">
        <v>2</v>
      </c>
      <c r="L76" s="77">
        <v>0</v>
      </c>
      <c r="M76" s="77">
        <v>2</v>
      </c>
      <c r="N76" s="77">
        <v>1</v>
      </c>
      <c r="O76" s="77">
        <v>1</v>
      </c>
      <c r="P76" s="77">
        <f t="shared" si="7"/>
        <v>6</v>
      </c>
      <c r="Q76" s="54">
        <f t="shared" si="6"/>
        <v>32280</v>
      </c>
      <c r="R76" s="85"/>
    </row>
    <row r="77" spans="1:18" ht="47.25" x14ac:dyDescent="0.2">
      <c r="A77" s="81">
        <v>8</v>
      </c>
      <c r="B77" s="49">
        <v>70</v>
      </c>
      <c r="C77" s="50" t="s">
        <v>895</v>
      </c>
      <c r="D77" s="51">
        <v>1</v>
      </c>
      <c r="E77" s="52" t="s">
        <v>825</v>
      </c>
      <c r="F77" s="53">
        <f t="shared" si="8"/>
        <v>7694.3699731903489</v>
      </c>
      <c r="G77" s="54">
        <f t="shared" si="9"/>
        <v>769.43699731903496</v>
      </c>
      <c r="H77" s="55">
        <f t="shared" si="10"/>
        <v>146.19302949061665</v>
      </c>
      <c r="I77" s="55">
        <f t="shared" si="11"/>
        <v>8610</v>
      </c>
      <c r="J77" s="54">
        <v>8610</v>
      </c>
      <c r="K77" s="77">
        <v>2</v>
      </c>
      <c r="L77" s="77">
        <v>0</v>
      </c>
      <c r="M77" s="77">
        <v>2</v>
      </c>
      <c r="N77" s="77">
        <v>1</v>
      </c>
      <c r="O77" s="77">
        <v>1</v>
      </c>
      <c r="P77" s="77">
        <f t="shared" si="7"/>
        <v>6</v>
      </c>
      <c r="Q77" s="54">
        <f t="shared" si="6"/>
        <v>51660</v>
      </c>
      <c r="R77" s="85"/>
    </row>
    <row r="78" spans="1:18" ht="78.75" x14ac:dyDescent="0.2">
      <c r="A78" s="81">
        <v>9</v>
      </c>
      <c r="B78" s="49">
        <v>71</v>
      </c>
      <c r="C78" s="50" t="s">
        <v>896</v>
      </c>
      <c r="D78" s="51">
        <v>1</v>
      </c>
      <c r="E78" s="52" t="s">
        <v>825</v>
      </c>
      <c r="F78" s="53">
        <f t="shared" si="8"/>
        <v>2109.9195710455765</v>
      </c>
      <c r="G78" s="54">
        <f t="shared" si="9"/>
        <v>210.99195710455766</v>
      </c>
      <c r="H78" s="55">
        <f t="shared" si="10"/>
        <v>40.088471849865954</v>
      </c>
      <c r="I78" s="55">
        <f t="shared" si="11"/>
        <v>2361</v>
      </c>
      <c r="J78" s="54">
        <v>2361</v>
      </c>
      <c r="K78" s="77">
        <v>2</v>
      </c>
      <c r="L78" s="77">
        <v>0</v>
      </c>
      <c r="M78" s="77">
        <v>2</v>
      </c>
      <c r="N78" s="77">
        <v>1</v>
      </c>
      <c r="O78" s="77">
        <v>0</v>
      </c>
      <c r="P78" s="77">
        <f t="shared" si="7"/>
        <v>5</v>
      </c>
      <c r="Q78" s="54">
        <f t="shared" si="6"/>
        <v>11805</v>
      </c>
      <c r="R78" s="85"/>
    </row>
    <row r="79" spans="1:18" ht="63" x14ac:dyDescent="0.2">
      <c r="A79" s="81">
        <v>10</v>
      </c>
      <c r="B79" s="49">
        <v>72</v>
      </c>
      <c r="C79" s="50" t="s">
        <v>897</v>
      </c>
      <c r="D79" s="51">
        <v>1</v>
      </c>
      <c r="E79" s="52" t="s">
        <v>825</v>
      </c>
      <c r="F79" s="53">
        <f t="shared" si="8"/>
        <v>22311.88561215371</v>
      </c>
      <c r="G79" s="54">
        <f t="shared" si="9"/>
        <v>2231.188561215371</v>
      </c>
      <c r="H79" s="55">
        <f t="shared" si="10"/>
        <v>423.92582663092048</v>
      </c>
      <c r="I79" s="55">
        <f t="shared" si="11"/>
        <v>24967</v>
      </c>
      <c r="J79" s="54">
        <v>24967</v>
      </c>
      <c r="K79" s="77">
        <v>1</v>
      </c>
      <c r="L79" s="77">
        <v>0</v>
      </c>
      <c r="M79" s="77">
        <v>1</v>
      </c>
      <c r="N79" s="77">
        <v>0</v>
      </c>
      <c r="O79" s="77">
        <v>2</v>
      </c>
      <c r="P79" s="77">
        <f t="shared" si="7"/>
        <v>4</v>
      </c>
      <c r="Q79" s="54">
        <f t="shared" si="6"/>
        <v>99868</v>
      </c>
      <c r="R79" s="85"/>
    </row>
    <row r="80" spans="1:18" ht="47.25" x14ac:dyDescent="0.2">
      <c r="A80" s="81">
        <v>11</v>
      </c>
      <c r="B80" s="49">
        <v>73</v>
      </c>
      <c r="C80" s="50" t="s">
        <v>898</v>
      </c>
      <c r="D80" s="51">
        <v>1</v>
      </c>
      <c r="E80" s="52" t="s">
        <v>825</v>
      </c>
      <c r="F80" s="53">
        <f t="shared" si="8"/>
        <v>33714.924039320824</v>
      </c>
      <c r="G80" s="54">
        <f t="shared" si="9"/>
        <v>3371.4924039320827</v>
      </c>
      <c r="H80" s="55">
        <f t="shared" si="10"/>
        <v>640.58355674709571</v>
      </c>
      <c r="I80" s="55">
        <f t="shared" si="11"/>
        <v>37727</v>
      </c>
      <c r="J80" s="54">
        <v>37727</v>
      </c>
      <c r="K80" s="77">
        <v>2</v>
      </c>
      <c r="L80" s="77">
        <v>0</v>
      </c>
      <c r="M80" s="77">
        <v>0</v>
      </c>
      <c r="N80" s="77">
        <v>0</v>
      </c>
      <c r="O80" s="77">
        <v>0</v>
      </c>
      <c r="P80" s="77">
        <f t="shared" si="7"/>
        <v>2</v>
      </c>
      <c r="Q80" s="54">
        <f t="shared" si="6"/>
        <v>75454</v>
      </c>
      <c r="R80" s="85"/>
    </row>
    <row r="81" spans="1:18" ht="31.5" x14ac:dyDescent="0.2">
      <c r="A81" s="81">
        <v>12</v>
      </c>
      <c r="B81" s="49">
        <v>74</v>
      </c>
      <c r="C81" s="50" t="s">
        <v>899</v>
      </c>
      <c r="D81" s="51">
        <v>1</v>
      </c>
      <c r="E81" s="52" t="s">
        <v>874</v>
      </c>
      <c r="F81" s="53">
        <f t="shared" si="8"/>
        <v>8489.7229669347635</v>
      </c>
      <c r="G81" s="54">
        <f t="shared" si="9"/>
        <v>848.97229669347644</v>
      </c>
      <c r="H81" s="55">
        <f t="shared" si="10"/>
        <v>161.30473637176053</v>
      </c>
      <c r="I81" s="55">
        <f t="shared" si="11"/>
        <v>9500</v>
      </c>
      <c r="J81" s="54">
        <v>9500</v>
      </c>
      <c r="K81" s="77">
        <v>1</v>
      </c>
      <c r="L81" s="77">
        <v>0</v>
      </c>
      <c r="M81" s="77">
        <v>1</v>
      </c>
      <c r="N81" s="77">
        <v>0</v>
      </c>
      <c r="O81" s="77">
        <v>1</v>
      </c>
      <c r="P81" s="77">
        <f t="shared" si="7"/>
        <v>3</v>
      </c>
      <c r="Q81" s="54">
        <f t="shared" si="6"/>
        <v>28500</v>
      </c>
      <c r="R81" s="85"/>
    </row>
    <row r="82" spans="1:18" ht="31.5" x14ac:dyDescent="0.2">
      <c r="A82" s="81">
        <v>13</v>
      </c>
      <c r="B82" s="49">
        <v>75</v>
      </c>
      <c r="C82" s="50" t="s">
        <v>900</v>
      </c>
      <c r="D82" s="51">
        <v>1</v>
      </c>
      <c r="E82" s="52" t="s">
        <v>874</v>
      </c>
      <c r="F82" s="53">
        <f t="shared" si="8"/>
        <v>30845.397676496872</v>
      </c>
      <c r="G82" s="54">
        <f t="shared" si="9"/>
        <v>3084.5397676496873</v>
      </c>
      <c r="H82" s="55">
        <f t="shared" si="10"/>
        <v>586.06255585344059</v>
      </c>
      <c r="I82" s="55">
        <f t="shared" si="11"/>
        <v>34516</v>
      </c>
      <c r="J82" s="54">
        <v>34516</v>
      </c>
      <c r="K82" s="77">
        <v>1</v>
      </c>
      <c r="L82" s="77">
        <v>0</v>
      </c>
      <c r="M82" s="77">
        <v>1</v>
      </c>
      <c r="N82" s="77">
        <v>0</v>
      </c>
      <c r="O82" s="77">
        <v>1</v>
      </c>
      <c r="P82" s="77">
        <f t="shared" si="7"/>
        <v>3</v>
      </c>
      <c r="Q82" s="54">
        <f t="shared" si="6"/>
        <v>103548</v>
      </c>
      <c r="R82" s="85"/>
    </row>
    <row r="83" spans="1:18" ht="94.5" x14ac:dyDescent="0.2">
      <c r="A83" s="81">
        <v>14</v>
      </c>
      <c r="B83" s="49">
        <v>76</v>
      </c>
      <c r="C83" s="50" t="s">
        <v>901</v>
      </c>
      <c r="D83" s="51">
        <v>1</v>
      </c>
      <c r="E83" s="52" t="s">
        <v>825</v>
      </c>
      <c r="F83" s="53">
        <f t="shared" si="8"/>
        <v>36875.781948168005</v>
      </c>
      <c r="G83" s="54">
        <f t="shared" si="9"/>
        <v>3687.5781948168005</v>
      </c>
      <c r="H83" s="55">
        <f t="shared" si="10"/>
        <v>700.63985701519209</v>
      </c>
      <c r="I83" s="55">
        <f t="shared" si="11"/>
        <v>41264</v>
      </c>
      <c r="J83" s="54">
        <v>41264</v>
      </c>
      <c r="K83" s="77">
        <v>0</v>
      </c>
      <c r="L83" s="77">
        <v>0</v>
      </c>
      <c r="M83" s="77">
        <v>0</v>
      </c>
      <c r="N83" s="77">
        <v>0</v>
      </c>
      <c r="O83" s="77">
        <v>0</v>
      </c>
      <c r="P83" s="77">
        <f t="shared" si="7"/>
        <v>0</v>
      </c>
      <c r="Q83" s="54">
        <f t="shared" ref="Q83" si="12">((J83*P83)/30)*22</f>
        <v>0</v>
      </c>
      <c r="R83" s="85"/>
    </row>
    <row r="84" spans="1:18" ht="63" x14ac:dyDescent="0.2">
      <c r="A84" s="81">
        <v>15</v>
      </c>
      <c r="B84" s="49">
        <v>77</v>
      </c>
      <c r="C84" s="50" t="s">
        <v>902</v>
      </c>
      <c r="D84" s="51">
        <v>1</v>
      </c>
      <c r="E84" s="52" t="s">
        <v>825</v>
      </c>
      <c r="F84" s="53">
        <f t="shared" si="8"/>
        <v>15521.8945487042</v>
      </c>
      <c r="G84" s="54">
        <f t="shared" si="9"/>
        <v>1552.1894548704201</v>
      </c>
      <c r="H84" s="55">
        <f t="shared" si="10"/>
        <v>294.91599642537983</v>
      </c>
      <c r="I84" s="55">
        <f t="shared" si="11"/>
        <v>17369</v>
      </c>
      <c r="J84" s="54">
        <v>17369</v>
      </c>
      <c r="K84" s="77">
        <v>0</v>
      </c>
      <c r="L84" s="77">
        <v>0</v>
      </c>
      <c r="M84" s="77">
        <v>0</v>
      </c>
      <c r="N84" s="77">
        <v>0</v>
      </c>
      <c r="O84" s="77">
        <v>1</v>
      </c>
      <c r="P84" s="77">
        <f t="shared" si="7"/>
        <v>1</v>
      </c>
      <c r="Q84" s="54">
        <f t="shared" ref="Q84:Q104" si="13">((J84*P84)/30)*30</f>
        <v>17369</v>
      </c>
      <c r="R84" s="85"/>
    </row>
    <row r="85" spans="1:18" ht="110.25" x14ac:dyDescent="0.2">
      <c r="A85" s="81">
        <v>16</v>
      </c>
      <c r="B85" s="49">
        <v>78</v>
      </c>
      <c r="C85" s="50" t="s">
        <v>903</v>
      </c>
      <c r="D85" s="51">
        <v>1</v>
      </c>
      <c r="E85" s="52" t="s">
        <v>825</v>
      </c>
      <c r="F85" s="53">
        <f t="shared" si="8"/>
        <v>9049.1510277033067</v>
      </c>
      <c r="G85" s="54">
        <f t="shared" si="9"/>
        <v>904.91510277033069</v>
      </c>
      <c r="H85" s="55">
        <f t="shared" si="10"/>
        <v>171.93386952636283</v>
      </c>
      <c r="I85" s="55">
        <f t="shared" si="11"/>
        <v>10126</v>
      </c>
      <c r="J85" s="54">
        <v>10126</v>
      </c>
      <c r="K85" s="77">
        <v>2</v>
      </c>
      <c r="L85" s="77">
        <v>2</v>
      </c>
      <c r="M85" s="77">
        <v>0</v>
      </c>
      <c r="N85" s="77">
        <v>0</v>
      </c>
      <c r="O85" s="77">
        <v>24</v>
      </c>
      <c r="P85" s="77">
        <f t="shared" si="7"/>
        <v>28</v>
      </c>
      <c r="Q85" s="54">
        <f t="shared" si="13"/>
        <v>283528</v>
      </c>
      <c r="R85" s="85"/>
    </row>
    <row r="86" spans="1:18" ht="94.5" x14ac:dyDescent="0.2">
      <c r="A86" s="81">
        <v>17</v>
      </c>
      <c r="B86" s="49">
        <v>79</v>
      </c>
      <c r="C86" s="50" t="s">
        <v>904</v>
      </c>
      <c r="D86" s="51">
        <v>1</v>
      </c>
      <c r="E86" s="52" t="s">
        <v>874</v>
      </c>
      <c r="F86" s="53">
        <f t="shared" si="8"/>
        <v>15334.226988382485</v>
      </c>
      <c r="G86" s="54">
        <f t="shared" si="9"/>
        <v>1533.4226988382486</v>
      </c>
      <c r="H86" s="55">
        <f t="shared" si="10"/>
        <v>291.35031277926726</v>
      </c>
      <c r="I86" s="55">
        <f t="shared" si="11"/>
        <v>17159</v>
      </c>
      <c r="J86" s="54">
        <v>17159</v>
      </c>
      <c r="K86" s="77">
        <v>1</v>
      </c>
      <c r="L86" s="77">
        <v>1</v>
      </c>
      <c r="M86" s="77">
        <v>1</v>
      </c>
      <c r="N86" s="77">
        <v>0</v>
      </c>
      <c r="O86" s="77">
        <v>0</v>
      </c>
      <c r="P86" s="77">
        <f t="shared" si="7"/>
        <v>3</v>
      </c>
      <c r="Q86" s="54">
        <f t="shared" si="13"/>
        <v>51477</v>
      </c>
      <c r="R86" s="85"/>
    </row>
    <row r="87" spans="1:18" ht="110.25" x14ac:dyDescent="0.2">
      <c r="A87" s="81">
        <v>18</v>
      </c>
      <c r="B87" s="49">
        <v>80</v>
      </c>
      <c r="C87" s="50" t="s">
        <v>905</v>
      </c>
      <c r="D87" s="51">
        <v>1</v>
      </c>
      <c r="E87" s="52" t="s">
        <v>825</v>
      </c>
      <c r="F87" s="53">
        <f t="shared" si="8"/>
        <v>15334.226988382485</v>
      </c>
      <c r="G87" s="54">
        <f t="shared" si="9"/>
        <v>1533.4226988382486</v>
      </c>
      <c r="H87" s="55">
        <f t="shared" si="10"/>
        <v>291.35031277926726</v>
      </c>
      <c r="I87" s="55">
        <f t="shared" si="11"/>
        <v>17159</v>
      </c>
      <c r="J87" s="54">
        <v>17159</v>
      </c>
      <c r="K87" s="77">
        <v>2</v>
      </c>
      <c r="L87" s="77">
        <v>1</v>
      </c>
      <c r="M87" s="77">
        <v>3</v>
      </c>
      <c r="N87" s="77">
        <v>0</v>
      </c>
      <c r="O87" s="77">
        <v>0</v>
      </c>
      <c r="P87" s="77">
        <f t="shared" si="7"/>
        <v>6</v>
      </c>
      <c r="Q87" s="54">
        <f t="shared" si="13"/>
        <v>102954</v>
      </c>
      <c r="R87" s="85"/>
    </row>
    <row r="88" spans="1:18" ht="110.25" x14ac:dyDescent="0.2">
      <c r="A88" s="81">
        <v>19</v>
      </c>
      <c r="B88" s="49">
        <v>81</v>
      </c>
      <c r="C88" s="50" t="s">
        <v>906</v>
      </c>
      <c r="D88" s="51">
        <v>1</v>
      </c>
      <c r="E88" s="52" t="s">
        <v>825</v>
      </c>
      <c r="F88" s="53">
        <f t="shared" si="8"/>
        <v>15334.226988382485</v>
      </c>
      <c r="G88" s="54">
        <f t="shared" si="9"/>
        <v>1533.4226988382486</v>
      </c>
      <c r="H88" s="55">
        <f t="shared" si="10"/>
        <v>291.35031277926726</v>
      </c>
      <c r="I88" s="55">
        <f t="shared" si="11"/>
        <v>17159</v>
      </c>
      <c r="J88" s="54">
        <v>17159</v>
      </c>
      <c r="K88" s="77">
        <v>2</v>
      </c>
      <c r="L88" s="77">
        <v>1</v>
      </c>
      <c r="M88" s="77">
        <v>3</v>
      </c>
      <c r="N88" s="77">
        <v>0</v>
      </c>
      <c r="O88" s="77">
        <v>1</v>
      </c>
      <c r="P88" s="77">
        <f t="shared" si="7"/>
        <v>7</v>
      </c>
      <c r="Q88" s="54">
        <f t="shared" si="13"/>
        <v>120113</v>
      </c>
      <c r="R88" s="85"/>
    </row>
    <row r="89" spans="1:18" ht="126" x14ac:dyDescent="0.2">
      <c r="A89" s="81">
        <v>20</v>
      </c>
      <c r="B89" s="49">
        <v>82</v>
      </c>
      <c r="C89" s="50" t="s">
        <v>907</v>
      </c>
      <c r="D89" s="51">
        <v>1</v>
      </c>
      <c r="E89" s="52" t="s">
        <v>825</v>
      </c>
      <c r="F89" s="53">
        <f t="shared" si="8"/>
        <v>15334.226988382485</v>
      </c>
      <c r="G89" s="54">
        <f t="shared" si="9"/>
        <v>1533.4226988382486</v>
      </c>
      <c r="H89" s="55">
        <f t="shared" si="10"/>
        <v>291.35031277926726</v>
      </c>
      <c r="I89" s="55">
        <f t="shared" si="11"/>
        <v>17159</v>
      </c>
      <c r="J89" s="54">
        <v>17159</v>
      </c>
      <c r="K89" s="77">
        <v>0</v>
      </c>
      <c r="L89" s="77">
        <v>0</v>
      </c>
      <c r="M89" s="77">
        <v>1</v>
      </c>
      <c r="N89" s="77">
        <v>0</v>
      </c>
      <c r="O89" s="77">
        <v>1</v>
      </c>
      <c r="P89" s="77">
        <f t="shared" si="7"/>
        <v>2</v>
      </c>
      <c r="Q89" s="54">
        <f t="shared" si="13"/>
        <v>34318</v>
      </c>
      <c r="R89" s="85"/>
    </row>
    <row r="90" spans="1:18" ht="110.25" x14ac:dyDescent="0.2">
      <c r="A90" s="81">
        <v>21</v>
      </c>
      <c r="B90" s="49">
        <v>83</v>
      </c>
      <c r="C90" s="50" t="s">
        <v>908</v>
      </c>
      <c r="D90" s="51">
        <v>1</v>
      </c>
      <c r="E90" s="52" t="s">
        <v>825</v>
      </c>
      <c r="F90" s="53">
        <f t="shared" si="8"/>
        <v>32445.040214477212</v>
      </c>
      <c r="G90" s="54">
        <f t="shared" si="9"/>
        <v>3244.5040214477212</v>
      </c>
      <c r="H90" s="55">
        <f t="shared" si="10"/>
        <v>616.45576407506701</v>
      </c>
      <c r="I90" s="55">
        <f t="shared" si="11"/>
        <v>36306</v>
      </c>
      <c r="J90" s="54">
        <v>36306</v>
      </c>
      <c r="K90" s="77">
        <v>0</v>
      </c>
      <c r="L90" s="77">
        <v>0</v>
      </c>
      <c r="M90" s="77">
        <v>0</v>
      </c>
      <c r="N90" s="77">
        <v>0</v>
      </c>
      <c r="O90" s="77">
        <v>2</v>
      </c>
      <c r="P90" s="77">
        <f t="shared" si="7"/>
        <v>2</v>
      </c>
      <c r="Q90" s="54">
        <f t="shared" si="13"/>
        <v>72612</v>
      </c>
      <c r="R90" s="85"/>
    </row>
    <row r="91" spans="1:18" ht="110.25" x14ac:dyDescent="0.2">
      <c r="A91" s="81">
        <v>22</v>
      </c>
      <c r="B91" s="49">
        <v>84</v>
      </c>
      <c r="C91" s="50" t="s">
        <v>909</v>
      </c>
      <c r="D91" s="51">
        <v>1</v>
      </c>
      <c r="E91" s="52" t="s">
        <v>825</v>
      </c>
      <c r="F91" s="53">
        <f t="shared" si="8"/>
        <v>87334.226988382492</v>
      </c>
      <c r="G91" s="54">
        <f t="shared" si="9"/>
        <v>8733.4226988382488</v>
      </c>
      <c r="H91" s="55">
        <f t="shared" si="10"/>
        <v>1659.3503127792674</v>
      </c>
      <c r="I91" s="55">
        <f t="shared" si="11"/>
        <v>97727</v>
      </c>
      <c r="J91" s="54">
        <v>97727</v>
      </c>
      <c r="K91" s="77">
        <v>0</v>
      </c>
      <c r="L91" s="77">
        <v>0</v>
      </c>
      <c r="M91" s="77">
        <v>0</v>
      </c>
      <c r="N91" s="77">
        <v>0</v>
      </c>
      <c r="O91" s="77">
        <v>4</v>
      </c>
      <c r="P91" s="77">
        <f t="shared" si="7"/>
        <v>4</v>
      </c>
      <c r="Q91" s="54">
        <f t="shared" si="13"/>
        <v>390908</v>
      </c>
      <c r="R91" s="85"/>
    </row>
    <row r="92" spans="1:18" ht="157.5" x14ac:dyDescent="0.2">
      <c r="A92" s="81">
        <v>23</v>
      </c>
      <c r="B92" s="49">
        <v>85</v>
      </c>
      <c r="C92" s="50" t="s">
        <v>910</v>
      </c>
      <c r="D92" s="51">
        <v>1</v>
      </c>
      <c r="E92" s="52" t="s">
        <v>825</v>
      </c>
      <c r="F92" s="53">
        <f t="shared" si="8"/>
        <v>71495.978552278815</v>
      </c>
      <c r="G92" s="54">
        <f t="shared" si="9"/>
        <v>7149.5978552278821</v>
      </c>
      <c r="H92" s="55">
        <f t="shared" si="10"/>
        <v>1358.4235924932975</v>
      </c>
      <c r="I92" s="55">
        <f t="shared" si="11"/>
        <v>80004</v>
      </c>
      <c r="J92" s="54">
        <v>80004</v>
      </c>
      <c r="K92" s="77">
        <v>0</v>
      </c>
      <c r="L92" s="77">
        <v>0</v>
      </c>
      <c r="M92" s="77">
        <v>0</v>
      </c>
      <c r="N92" s="77">
        <v>0</v>
      </c>
      <c r="O92" s="77">
        <v>1</v>
      </c>
      <c r="P92" s="77">
        <f t="shared" si="7"/>
        <v>1</v>
      </c>
      <c r="Q92" s="54">
        <f t="shared" si="13"/>
        <v>80004</v>
      </c>
      <c r="R92" s="85"/>
    </row>
    <row r="93" spans="1:18" ht="110.25" x14ac:dyDescent="0.2">
      <c r="A93" s="81">
        <v>24</v>
      </c>
      <c r="B93" s="49">
        <v>86</v>
      </c>
      <c r="C93" s="50" t="s">
        <v>911</v>
      </c>
      <c r="D93" s="51">
        <v>1</v>
      </c>
      <c r="E93" s="52" t="s">
        <v>825</v>
      </c>
      <c r="F93" s="53">
        <f t="shared" si="8"/>
        <v>7029.4906166219844</v>
      </c>
      <c r="G93" s="54">
        <f t="shared" si="9"/>
        <v>702.94906166219846</v>
      </c>
      <c r="H93" s="55">
        <f t="shared" si="10"/>
        <v>133.56032171581771</v>
      </c>
      <c r="I93" s="55">
        <f t="shared" si="11"/>
        <v>7866.0000000000009</v>
      </c>
      <c r="J93" s="54">
        <v>7866</v>
      </c>
      <c r="K93" s="77">
        <v>4</v>
      </c>
      <c r="L93" s="77">
        <v>2</v>
      </c>
      <c r="M93" s="77">
        <v>4</v>
      </c>
      <c r="N93" s="77">
        <v>2</v>
      </c>
      <c r="O93" s="77">
        <v>3</v>
      </c>
      <c r="P93" s="77">
        <f t="shared" si="7"/>
        <v>15</v>
      </c>
      <c r="Q93" s="54">
        <f t="shared" si="13"/>
        <v>117990</v>
      </c>
      <c r="R93" s="85"/>
    </row>
    <row r="94" spans="1:18" ht="126" x14ac:dyDescent="0.2">
      <c r="A94" s="81">
        <v>25</v>
      </c>
      <c r="B94" s="49">
        <v>87</v>
      </c>
      <c r="C94" s="50" t="s">
        <v>912</v>
      </c>
      <c r="D94" s="51">
        <v>1</v>
      </c>
      <c r="E94" s="52" t="s">
        <v>825</v>
      </c>
      <c r="F94" s="53">
        <f t="shared" si="8"/>
        <v>7029.4906166219844</v>
      </c>
      <c r="G94" s="54">
        <f t="shared" si="9"/>
        <v>702.94906166219846</v>
      </c>
      <c r="H94" s="55">
        <f t="shared" si="10"/>
        <v>133.56032171581771</v>
      </c>
      <c r="I94" s="55">
        <f t="shared" si="11"/>
        <v>7866.0000000000009</v>
      </c>
      <c r="J94" s="54">
        <v>7866</v>
      </c>
      <c r="K94" s="77">
        <v>4</v>
      </c>
      <c r="L94" s="77">
        <v>2</v>
      </c>
      <c r="M94" s="77">
        <v>4</v>
      </c>
      <c r="N94" s="77">
        <v>2</v>
      </c>
      <c r="O94" s="77">
        <v>5</v>
      </c>
      <c r="P94" s="77">
        <f t="shared" si="7"/>
        <v>17</v>
      </c>
      <c r="Q94" s="54">
        <f t="shared" si="13"/>
        <v>133722</v>
      </c>
      <c r="R94" s="85"/>
    </row>
    <row r="95" spans="1:18" ht="110.25" x14ac:dyDescent="0.2">
      <c r="A95" s="81">
        <v>26</v>
      </c>
      <c r="B95" s="49">
        <v>88</v>
      </c>
      <c r="C95" s="50" t="s">
        <v>913</v>
      </c>
      <c r="D95" s="51">
        <v>1</v>
      </c>
      <c r="E95" s="52" t="s">
        <v>825</v>
      </c>
      <c r="F95" s="53">
        <f t="shared" si="8"/>
        <v>3393.2082216264521</v>
      </c>
      <c r="G95" s="54">
        <f t="shared" si="9"/>
        <v>339.32082216264524</v>
      </c>
      <c r="H95" s="55">
        <f t="shared" si="10"/>
        <v>64.4709562109026</v>
      </c>
      <c r="I95" s="55">
        <f t="shared" si="11"/>
        <v>3796.9999999999995</v>
      </c>
      <c r="J95" s="54">
        <v>3797</v>
      </c>
      <c r="K95" s="77">
        <v>0</v>
      </c>
      <c r="L95" s="77">
        <v>0</v>
      </c>
      <c r="M95" s="77">
        <v>5</v>
      </c>
      <c r="N95" s="77">
        <v>1</v>
      </c>
      <c r="O95" s="77">
        <v>1</v>
      </c>
      <c r="P95" s="77">
        <f t="shared" si="7"/>
        <v>7</v>
      </c>
      <c r="Q95" s="54">
        <f t="shared" si="13"/>
        <v>26579</v>
      </c>
      <c r="R95" s="85"/>
    </row>
    <row r="96" spans="1:18" ht="110.25" x14ac:dyDescent="0.2">
      <c r="A96" s="81">
        <v>27</v>
      </c>
      <c r="B96" s="49">
        <v>89</v>
      </c>
      <c r="C96" s="50" t="s">
        <v>914</v>
      </c>
      <c r="D96" s="51">
        <v>1</v>
      </c>
      <c r="E96" s="52" t="s">
        <v>825</v>
      </c>
      <c r="F96" s="53">
        <f t="shared" si="8"/>
        <v>3096.5147453083109</v>
      </c>
      <c r="G96" s="54">
        <f t="shared" si="9"/>
        <v>309.65147453083114</v>
      </c>
      <c r="H96" s="55">
        <f t="shared" si="10"/>
        <v>58.83378016085792</v>
      </c>
      <c r="I96" s="55">
        <f t="shared" si="11"/>
        <v>3465</v>
      </c>
      <c r="J96" s="54">
        <v>3465</v>
      </c>
      <c r="K96" s="77">
        <v>0</v>
      </c>
      <c r="L96" s="77">
        <v>0</v>
      </c>
      <c r="M96" s="77">
        <v>0</v>
      </c>
      <c r="N96" s="77">
        <v>1</v>
      </c>
      <c r="O96" s="77">
        <v>1</v>
      </c>
      <c r="P96" s="77">
        <f t="shared" si="7"/>
        <v>2</v>
      </c>
      <c r="Q96" s="54">
        <f t="shared" si="13"/>
        <v>6930</v>
      </c>
      <c r="R96" s="85"/>
    </row>
    <row r="97" spans="1:18" ht="110.25" x14ac:dyDescent="0.2">
      <c r="A97" s="81">
        <v>28</v>
      </c>
      <c r="B97" s="49">
        <v>90</v>
      </c>
      <c r="C97" s="50" t="s">
        <v>915</v>
      </c>
      <c r="D97" s="51">
        <v>1</v>
      </c>
      <c r="E97" s="52" t="s">
        <v>825</v>
      </c>
      <c r="F97" s="53">
        <f t="shared" si="8"/>
        <v>3175.1563896336015</v>
      </c>
      <c r="G97" s="54">
        <f t="shared" si="9"/>
        <v>317.51563896336017</v>
      </c>
      <c r="H97" s="55">
        <f t="shared" si="10"/>
        <v>60.327971403038433</v>
      </c>
      <c r="I97" s="55">
        <f t="shared" si="11"/>
        <v>3553.0000000000005</v>
      </c>
      <c r="J97" s="54">
        <v>3553</v>
      </c>
      <c r="K97" s="77">
        <v>2</v>
      </c>
      <c r="L97" s="77">
        <v>2</v>
      </c>
      <c r="M97" s="77">
        <v>2</v>
      </c>
      <c r="N97" s="77">
        <v>1</v>
      </c>
      <c r="O97" s="77">
        <v>10</v>
      </c>
      <c r="P97" s="77">
        <f t="shared" si="7"/>
        <v>17</v>
      </c>
      <c r="Q97" s="54">
        <f t="shared" si="13"/>
        <v>60401</v>
      </c>
      <c r="R97" s="85"/>
    </row>
    <row r="98" spans="1:18" ht="110.25" x14ac:dyDescent="0.2">
      <c r="A98" s="81">
        <v>29</v>
      </c>
      <c r="B98" s="49">
        <v>91</v>
      </c>
      <c r="C98" s="50" t="s">
        <v>916</v>
      </c>
      <c r="D98" s="51">
        <v>1</v>
      </c>
      <c r="E98" s="52" t="s">
        <v>825</v>
      </c>
      <c r="F98" s="53">
        <f t="shared" si="8"/>
        <v>27250.223413762287</v>
      </c>
      <c r="G98" s="54">
        <f t="shared" si="9"/>
        <v>2725.0223413762287</v>
      </c>
      <c r="H98" s="55">
        <f t="shared" si="10"/>
        <v>517.75424486148347</v>
      </c>
      <c r="I98" s="55">
        <f t="shared" si="11"/>
        <v>30493</v>
      </c>
      <c r="J98" s="54">
        <v>30493</v>
      </c>
      <c r="K98" s="77">
        <v>1</v>
      </c>
      <c r="L98" s="77">
        <v>2</v>
      </c>
      <c r="M98" s="77">
        <v>4</v>
      </c>
      <c r="N98" s="77">
        <v>0</v>
      </c>
      <c r="O98" s="77">
        <v>4</v>
      </c>
      <c r="P98" s="93">
        <v>10</v>
      </c>
      <c r="Q98" s="54">
        <f t="shared" si="13"/>
        <v>304930</v>
      </c>
      <c r="R98" s="85"/>
    </row>
    <row r="99" spans="1:18" ht="63" x14ac:dyDescent="0.2">
      <c r="A99" s="81">
        <v>30</v>
      </c>
      <c r="B99" s="49">
        <v>92</v>
      </c>
      <c r="C99" s="50" t="s">
        <v>917</v>
      </c>
      <c r="D99" s="51">
        <v>1</v>
      </c>
      <c r="E99" s="52" t="s">
        <v>825</v>
      </c>
      <c r="F99" s="53">
        <f t="shared" si="8"/>
        <v>24563.896336014299</v>
      </c>
      <c r="G99" s="54">
        <f t="shared" si="9"/>
        <v>2456.38963360143</v>
      </c>
      <c r="H99" s="55">
        <f t="shared" si="10"/>
        <v>466.71403038427172</v>
      </c>
      <c r="I99" s="55">
        <f t="shared" si="11"/>
        <v>27487</v>
      </c>
      <c r="J99" s="54">
        <v>27487</v>
      </c>
      <c r="K99" s="77">
        <v>3</v>
      </c>
      <c r="L99" s="77">
        <v>1</v>
      </c>
      <c r="M99" s="77">
        <v>3</v>
      </c>
      <c r="N99" s="77">
        <v>1</v>
      </c>
      <c r="O99" s="77">
        <v>1</v>
      </c>
      <c r="P99" s="77">
        <f t="shared" si="7"/>
        <v>9</v>
      </c>
      <c r="Q99" s="54">
        <f t="shared" si="13"/>
        <v>247383</v>
      </c>
      <c r="R99" s="85"/>
    </row>
    <row r="100" spans="1:18" ht="126" x14ac:dyDescent="0.2">
      <c r="A100" s="81">
        <v>31</v>
      </c>
      <c r="B100" s="49">
        <v>93</v>
      </c>
      <c r="C100" s="50" t="s">
        <v>918</v>
      </c>
      <c r="D100" s="51">
        <v>1</v>
      </c>
      <c r="E100" s="52" t="s">
        <v>825</v>
      </c>
      <c r="F100" s="53">
        <f t="shared" si="8"/>
        <v>42945.487042001791</v>
      </c>
      <c r="G100" s="54">
        <f t="shared" si="9"/>
        <v>4294.5487042001796</v>
      </c>
      <c r="H100" s="55">
        <f t="shared" si="10"/>
        <v>815.96425379803418</v>
      </c>
      <c r="I100" s="55">
        <f t="shared" si="11"/>
        <v>48056</v>
      </c>
      <c r="J100" s="54">
        <v>48056</v>
      </c>
      <c r="K100" s="77">
        <v>2</v>
      </c>
      <c r="L100" s="77">
        <v>0</v>
      </c>
      <c r="M100" s="77">
        <v>2</v>
      </c>
      <c r="N100" s="77">
        <v>1</v>
      </c>
      <c r="O100" s="77">
        <v>2</v>
      </c>
      <c r="P100" s="77">
        <f t="shared" si="7"/>
        <v>7</v>
      </c>
      <c r="Q100" s="54">
        <f t="shared" si="13"/>
        <v>336392</v>
      </c>
      <c r="R100" s="85"/>
    </row>
    <row r="101" spans="1:18" ht="78.75" x14ac:dyDescent="0.2">
      <c r="A101" s="81">
        <v>32</v>
      </c>
      <c r="B101" s="49">
        <v>94</v>
      </c>
      <c r="C101" s="50" t="s">
        <v>919</v>
      </c>
      <c r="D101" s="51">
        <v>1</v>
      </c>
      <c r="E101" s="52" t="s">
        <v>825</v>
      </c>
      <c r="F101" s="53">
        <f t="shared" si="8"/>
        <v>24230.563002680967</v>
      </c>
      <c r="G101" s="54">
        <f t="shared" si="9"/>
        <v>2423.0563002680969</v>
      </c>
      <c r="H101" s="55">
        <f t="shared" si="10"/>
        <v>460.38069705093841</v>
      </c>
      <c r="I101" s="55">
        <f t="shared" si="11"/>
        <v>27114.000000000004</v>
      </c>
      <c r="J101" s="54">
        <v>27114</v>
      </c>
      <c r="K101" s="77">
        <v>1</v>
      </c>
      <c r="L101" s="77">
        <v>0</v>
      </c>
      <c r="M101" s="77">
        <v>1</v>
      </c>
      <c r="N101" s="77">
        <v>0</v>
      </c>
      <c r="O101" s="77">
        <v>1</v>
      </c>
      <c r="P101" s="77">
        <f t="shared" si="7"/>
        <v>3</v>
      </c>
      <c r="Q101" s="54">
        <f t="shared" si="13"/>
        <v>81342</v>
      </c>
      <c r="R101" s="85"/>
    </row>
    <row r="102" spans="1:18" ht="78.75" x14ac:dyDescent="0.2">
      <c r="A102" s="81">
        <v>33</v>
      </c>
      <c r="B102" s="49">
        <v>95</v>
      </c>
      <c r="C102" s="50" t="s">
        <v>920</v>
      </c>
      <c r="D102" s="51">
        <v>1</v>
      </c>
      <c r="E102" s="52" t="s">
        <v>825</v>
      </c>
      <c r="F102" s="53">
        <f t="shared" si="8"/>
        <v>24230.563002680967</v>
      </c>
      <c r="G102" s="54">
        <f t="shared" si="9"/>
        <v>2423.0563002680969</v>
      </c>
      <c r="H102" s="55">
        <f t="shared" si="10"/>
        <v>460.38069705093841</v>
      </c>
      <c r="I102" s="55">
        <f t="shared" si="11"/>
        <v>27114.000000000004</v>
      </c>
      <c r="J102" s="54">
        <v>27114</v>
      </c>
      <c r="K102" s="77">
        <v>0</v>
      </c>
      <c r="L102" s="77">
        <v>1</v>
      </c>
      <c r="M102" s="77">
        <v>0</v>
      </c>
      <c r="N102" s="77">
        <v>0</v>
      </c>
      <c r="O102" s="77">
        <v>1</v>
      </c>
      <c r="P102" s="77">
        <f t="shared" si="7"/>
        <v>2</v>
      </c>
      <c r="Q102" s="54">
        <f t="shared" si="13"/>
        <v>54228</v>
      </c>
      <c r="R102" s="85"/>
    </row>
    <row r="103" spans="1:18" ht="110.25" x14ac:dyDescent="0.2">
      <c r="A103" s="81">
        <v>34</v>
      </c>
      <c r="B103" s="49">
        <v>96</v>
      </c>
      <c r="C103" s="50" t="s">
        <v>921</v>
      </c>
      <c r="D103" s="51">
        <v>1</v>
      </c>
      <c r="E103" s="52" t="s">
        <v>825</v>
      </c>
      <c r="F103" s="53">
        <f t="shared" si="8"/>
        <v>85745.308310991953</v>
      </c>
      <c r="G103" s="54">
        <f t="shared" si="9"/>
        <v>8574.530831099195</v>
      </c>
      <c r="H103" s="55">
        <f t="shared" si="10"/>
        <v>1629.160857908847</v>
      </c>
      <c r="I103" s="55">
        <f t="shared" si="11"/>
        <v>95949</v>
      </c>
      <c r="J103" s="54">
        <v>95949</v>
      </c>
      <c r="K103" s="77">
        <v>1</v>
      </c>
      <c r="L103" s="77">
        <v>0</v>
      </c>
      <c r="M103" s="77">
        <v>1</v>
      </c>
      <c r="N103" s="77">
        <v>0</v>
      </c>
      <c r="O103" s="77">
        <v>0</v>
      </c>
      <c r="P103" s="77">
        <f t="shared" si="7"/>
        <v>2</v>
      </c>
      <c r="Q103" s="54">
        <f t="shared" si="13"/>
        <v>191898</v>
      </c>
      <c r="R103" s="85"/>
    </row>
    <row r="104" spans="1:18" ht="110.25" x14ac:dyDescent="0.2">
      <c r="A104" s="81">
        <v>35</v>
      </c>
      <c r="B104" s="49">
        <v>97</v>
      </c>
      <c r="C104" s="50" t="s">
        <v>922</v>
      </c>
      <c r="D104" s="51">
        <v>1</v>
      </c>
      <c r="E104" s="52" t="s">
        <v>825</v>
      </c>
      <c r="F104" s="53">
        <f t="shared" si="8"/>
        <v>121265.41554959786</v>
      </c>
      <c r="G104" s="54">
        <f t="shared" si="9"/>
        <v>12126.541554959787</v>
      </c>
      <c r="H104" s="55">
        <f t="shared" si="10"/>
        <v>2304.0428954423596</v>
      </c>
      <c r="I104" s="55">
        <f t="shared" si="11"/>
        <v>135696.00000000003</v>
      </c>
      <c r="J104" s="54">
        <v>135696</v>
      </c>
      <c r="K104" s="77">
        <v>1</v>
      </c>
      <c r="L104" s="77">
        <v>0</v>
      </c>
      <c r="M104" s="77">
        <v>1</v>
      </c>
      <c r="N104" s="77">
        <v>0</v>
      </c>
      <c r="O104" s="77">
        <v>1</v>
      </c>
      <c r="P104" s="77">
        <f t="shared" si="7"/>
        <v>3</v>
      </c>
      <c r="Q104" s="54">
        <f t="shared" si="13"/>
        <v>407088</v>
      </c>
      <c r="R104" s="85"/>
    </row>
    <row r="105" spans="1:18" ht="63" x14ac:dyDescent="0.2">
      <c r="A105" s="81">
        <v>36</v>
      </c>
      <c r="B105" s="49">
        <v>98</v>
      </c>
      <c r="C105" s="50" t="s">
        <v>923</v>
      </c>
      <c r="D105" s="51">
        <v>1</v>
      </c>
      <c r="E105" s="52" t="s">
        <v>825</v>
      </c>
      <c r="F105" s="53">
        <f t="shared" si="8"/>
        <v>200613.94101876675</v>
      </c>
      <c r="G105" s="54">
        <f t="shared" si="9"/>
        <v>20061.394101876678</v>
      </c>
      <c r="H105" s="55">
        <f t="shared" si="10"/>
        <v>3811.6648793565687</v>
      </c>
      <c r="I105" s="55">
        <f t="shared" si="11"/>
        <v>224487</v>
      </c>
      <c r="J105" s="54">
        <v>224487</v>
      </c>
      <c r="K105" s="77">
        <v>0</v>
      </c>
      <c r="L105" s="77">
        <v>0</v>
      </c>
      <c r="M105" s="77">
        <v>0</v>
      </c>
      <c r="N105" s="77">
        <v>0</v>
      </c>
      <c r="O105" s="77">
        <v>1</v>
      </c>
      <c r="P105" s="77">
        <f t="shared" si="7"/>
        <v>1</v>
      </c>
      <c r="Q105" s="54">
        <f>J105*P105</f>
        <v>224487</v>
      </c>
      <c r="R105" s="85"/>
    </row>
    <row r="106" spans="1:18" ht="78.75" x14ac:dyDescent="0.2">
      <c r="A106" s="81">
        <v>37</v>
      </c>
      <c r="B106" s="49">
        <v>99</v>
      </c>
      <c r="C106" s="50" t="s">
        <v>924</v>
      </c>
      <c r="D106" s="51">
        <v>1</v>
      </c>
      <c r="E106" s="52" t="s">
        <v>825</v>
      </c>
      <c r="F106" s="53">
        <f t="shared" si="8"/>
        <v>94144.772117962464</v>
      </c>
      <c r="G106" s="54">
        <f t="shared" si="9"/>
        <v>9414.4772117962475</v>
      </c>
      <c r="H106" s="55">
        <f t="shared" si="10"/>
        <v>1788.750670241287</v>
      </c>
      <c r="I106" s="55">
        <f t="shared" si="11"/>
        <v>105348</v>
      </c>
      <c r="J106" s="54">
        <v>105348</v>
      </c>
      <c r="K106" s="77">
        <v>0</v>
      </c>
      <c r="L106" s="77">
        <v>0</v>
      </c>
      <c r="M106" s="77">
        <v>0</v>
      </c>
      <c r="N106" s="77">
        <v>0</v>
      </c>
      <c r="O106" s="77">
        <v>0</v>
      </c>
      <c r="P106" s="77">
        <f t="shared" si="7"/>
        <v>0</v>
      </c>
      <c r="Q106" s="54">
        <f>((J106*P106)/30)*30</f>
        <v>0</v>
      </c>
      <c r="R106" s="85"/>
    </row>
    <row r="107" spans="1:18" ht="30.75" customHeight="1" x14ac:dyDescent="0.2">
      <c r="O107" s="102" t="s">
        <v>998</v>
      </c>
      <c r="P107" s="103"/>
      <c r="Q107" s="84">
        <f>SUM(Q70:Q106)</f>
        <v>4103182</v>
      </c>
      <c r="R107" s="86"/>
    </row>
    <row r="108" spans="1:18" ht="24" customHeight="1" x14ac:dyDescent="0.2"/>
    <row r="109" spans="1:18" ht="33.75" customHeight="1" x14ac:dyDescent="0.2">
      <c r="O109" s="102" t="s">
        <v>999</v>
      </c>
      <c r="P109" s="103"/>
      <c r="Q109" s="84">
        <f>+Q66+Q107</f>
        <v>8873482</v>
      </c>
      <c r="R109" s="86"/>
    </row>
  </sheetData>
  <mergeCells count="3">
    <mergeCell ref="O66:P66"/>
    <mergeCell ref="O107:P107"/>
    <mergeCell ref="O109:P109"/>
  </mergeCells>
  <pageMargins left="0.7" right="0.7" top="0.75" bottom="0.75" header="0.3" footer="0.3"/>
  <pageSetup paperSize="9" orientation="portrait" r:id="rId1"/>
  <ignoredErrors>
    <ignoredError sqref="G3:G53 G54:G64 G70:G106 Q83:Q92 Q103:Q104 Q93:Q102 G65:J65" unlockedFormula="1"/>
    <ignoredError sqref="Q106 Q70:Q82 P106 P70:P97 P105 P99:P104" formulaRange="1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K366"/>
  <sheetViews>
    <sheetView topLeftCell="A99" zoomScale="70" zoomScaleNormal="70" workbookViewId="0">
      <selection activeCell="J18" sqref="J18"/>
    </sheetView>
  </sheetViews>
  <sheetFormatPr baseColWidth="10" defaultRowHeight="12.75" x14ac:dyDescent="0.2"/>
  <cols>
    <col min="1" max="1" width="9.42578125" customWidth="1"/>
    <col min="3" max="3" width="38.5703125" customWidth="1"/>
    <col min="4" max="4" width="37.85546875" customWidth="1"/>
    <col min="5" max="5" width="8.140625" bestFit="1" customWidth="1"/>
    <col min="6" max="6" width="4" bestFit="1" customWidth="1"/>
    <col min="7" max="7" width="3.28515625" bestFit="1" customWidth="1"/>
    <col min="8" max="8" width="4" bestFit="1" customWidth="1"/>
    <col min="9" max="10" width="3.28515625" bestFit="1" customWidth="1"/>
    <col min="11" max="11" width="4" bestFit="1" customWidth="1"/>
  </cols>
  <sheetData>
    <row r="1" spans="1:11" ht="23.25" x14ac:dyDescent="0.35">
      <c r="A1" s="19" t="s">
        <v>32</v>
      </c>
    </row>
    <row r="2" spans="1:11" ht="19.5" x14ac:dyDescent="0.3">
      <c r="A2" s="20" t="s">
        <v>33</v>
      </c>
    </row>
    <row r="3" spans="1:11" ht="19.5" x14ac:dyDescent="0.3">
      <c r="A3" s="20" t="s">
        <v>34</v>
      </c>
    </row>
    <row r="4" spans="1:11" ht="15" x14ac:dyDescent="0.2">
      <c r="A4" s="25" t="s">
        <v>35</v>
      </c>
    </row>
    <row r="5" spans="1:11" x14ac:dyDescent="0.2">
      <c r="A5" s="21" t="s">
        <v>24</v>
      </c>
    </row>
    <row r="6" spans="1:11" ht="243.75" x14ac:dyDescent="0.2">
      <c r="A6" s="22" t="s">
        <v>25</v>
      </c>
      <c r="B6" s="22" t="s">
        <v>26</v>
      </c>
      <c r="C6" s="22" t="s">
        <v>36</v>
      </c>
      <c r="D6" s="22" t="s">
        <v>37</v>
      </c>
      <c r="E6" s="22" t="s">
        <v>38</v>
      </c>
      <c r="F6" s="23" t="s">
        <v>27</v>
      </c>
      <c r="G6" s="23" t="s">
        <v>28</v>
      </c>
      <c r="H6" s="23" t="s">
        <v>29</v>
      </c>
      <c r="I6" s="23" t="s">
        <v>30</v>
      </c>
      <c r="J6" s="23" t="s">
        <v>39</v>
      </c>
      <c r="K6" s="23" t="s">
        <v>31</v>
      </c>
    </row>
    <row r="7" spans="1:11" ht="114.75" x14ac:dyDescent="0.2">
      <c r="A7">
        <v>1</v>
      </c>
      <c r="B7" s="24" t="s">
        <v>40</v>
      </c>
      <c r="C7" s="24" t="s">
        <v>41</v>
      </c>
      <c r="D7" s="24" t="s">
        <v>42</v>
      </c>
      <c r="E7" s="26"/>
      <c r="F7" s="27"/>
      <c r="G7" s="27"/>
      <c r="H7" s="27"/>
      <c r="I7" s="27"/>
      <c r="J7" s="27"/>
      <c r="K7" s="27"/>
    </row>
    <row r="8" spans="1:11" ht="114.75" x14ac:dyDescent="0.2">
      <c r="A8">
        <v>2</v>
      </c>
      <c r="B8" s="24" t="s">
        <v>43</v>
      </c>
      <c r="C8" s="24" t="s">
        <v>44</v>
      </c>
      <c r="D8" s="24" t="s">
        <v>45</v>
      </c>
      <c r="E8" s="26"/>
      <c r="F8" s="27"/>
      <c r="G8" s="27"/>
      <c r="H8" s="27"/>
      <c r="I8" s="27"/>
      <c r="J8" s="27"/>
      <c r="K8" s="27"/>
    </row>
    <row r="9" spans="1:11" ht="153" x14ac:dyDescent="0.2">
      <c r="A9">
        <v>3</v>
      </c>
      <c r="B9" s="24" t="s">
        <v>46</v>
      </c>
      <c r="C9" s="24" t="s">
        <v>47</v>
      </c>
      <c r="D9" s="24" t="s">
        <v>48</v>
      </c>
      <c r="E9" s="26">
        <v>3618.4</v>
      </c>
      <c r="F9" s="27"/>
      <c r="G9" s="27"/>
      <c r="H9" s="27"/>
      <c r="I9" s="27"/>
      <c r="J9" s="27"/>
      <c r="K9" s="27"/>
    </row>
    <row r="10" spans="1:11" ht="25.5" x14ac:dyDescent="0.2">
      <c r="A10">
        <v>4</v>
      </c>
      <c r="B10" s="24" t="s">
        <v>49</v>
      </c>
      <c r="C10" s="24" t="s">
        <v>50</v>
      </c>
      <c r="D10" s="24" t="s">
        <v>51</v>
      </c>
      <c r="E10" s="26">
        <v>744</v>
      </c>
      <c r="F10" s="27"/>
      <c r="G10" s="27"/>
      <c r="H10" s="27"/>
      <c r="I10" s="27"/>
      <c r="J10" s="27"/>
      <c r="K10" s="27"/>
    </row>
    <row r="11" spans="1:11" ht="51" x14ac:dyDescent="0.2">
      <c r="A11">
        <v>5</v>
      </c>
      <c r="B11" s="24" t="s">
        <v>52</v>
      </c>
      <c r="C11" s="24" t="s">
        <v>53</v>
      </c>
      <c r="D11" s="24" t="s">
        <v>54</v>
      </c>
      <c r="E11" s="26">
        <v>1387.2</v>
      </c>
      <c r="F11" s="27">
        <v>5</v>
      </c>
      <c r="G11" s="27"/>
      <c r="H11" s="27">
        <v>10</v>
      </c>
      <c r="I11" s="27"/>
      <c r="J11" s="27"/>
      <c r="K11" s="27"/>
    </row>
    <row r="12" spans="1:11" ht="140.25" x14ac:dyDescent="0.2">
      <c r="A12">
        <v>6</v>
      </c>
      <c r="B12" s="24" t="s">
        <v>55</v>
      </c>
      <c r="C12" s="24" t="s">
        <v>56</v>
      </c>
      <c r="D12" s="24" t="s">
        <v>57</v>
      </c>
      <c r="E12" s="26"/>
      <c r="F12" s="27"/>
      <c r="G12" s="27"/>
      <c r="H12" s="27"/>
      <c r="I12" s="27"/>
      <c r="J12" s="27"/>
      <c r="K12" s="27"/>
    </row>
    <row r="13" spans="1:11" ht="89.25" x14ac:dyDescent="0.2">
      <c r="A13">
        <v>7</v>
      </c>
      <c r="B13" s="24" t="s">
        <v>58</v>
      </c>
      <c r="C13" s="24" t="s">
        <v>59</v>
      </c>
      <c r="D13" s="24" t="s">
        <v>60</v>
      </c>
      <c r="E13" s="26"/>
      <c r="F13" s="27"/>
      <c r="G13" s="27"/>
      <c r="H13" s="27"/>
      <c r="I13" s="27"/>
      <c r="J13" s="27"/>
      <c r="K13" s="27"/>
    </row>
    <row r="14" spans="1:11" ht="89.25" x14ac:dyDescent="0.2">
      <c r="A14">
        <v>8</v>
      </c>
      <c r="B14" s="24" t="s">
        <v>61</v>
      </c>
      <c r="C14" s="24" t="s">
        <v>59</v>
      </c>
      <c r="D14" s="24" t="s">
        <v>42</v>
      </c>
      <c r="E14" s="26"/>
      <c r="F14" s="27"/>
      <c r="G14" s="27"/>
      <c r="H14" s="27"/>
      <c r="I14" s="27"/>
      <c r="J14" s="27"/>
      <c r="K14" s="27"/>
    </row>
    <row r="15" spans="1:11" ht="114.75" x14ac:dyDescent="0.2">
      <c r="A15">
        <v>9</v>
      </c>
      <c r="B15" s="24" t="s">
        <v>62</v>
      </c>
      <c r="C15" s="24" t="s">
        <v>63</v>
      </c>
      <c r="D15" s="24" t="s">
        <v>42</v>
      </c>
      <c r="E15" s="26">
        <v>5220.8</v>
      </c>
      <c r="F15" s="27"/>
      <c r="G15" s="27"/>
      <c r="H15" s="27"/>
      <c r="I15" s="27"/>
      <c r="J15" s="27"/>
      <c r="K15" s="27"/>
    </row>
    <row r="16" spans="1:11" ht="63.75" x14ac:dyDescent="0.2">
      <c r="A16">
        <v>10</v>
      </c>
      <c r="B16" s="24" t="s">
        <v>64</v>
      </c>
      <c r="C16" s="24" t="s">
        <v>65</v>
      </c>
      <c r="D16" s="24" t="s">
        <v>66</v>
      </c>
      <c r="E16" s="26">
        <v>11692</v>
      </c>
      <c r="F16" s="27"/>
      <c r="G16" s="27"/>
      <c r="H16" s="27"/>
      <c r="I16" s="27"/>
      <c r="J16" s="27"/>
      <c r="K16" s="27"/>
    </row>
    <row r="17" spans="1:11" ht="102" x14ac:dyDescent="0.2">
      <c r="A17">
        <v>11</v>
      </c>
      <c r="B17" s="24" t="s">
        <v>67</v>
      </c>
      <c r="C17" s="24" t="s">
        <v>68</v>
      </c>
      <c r="D17" s="24" t="s">
        <v>69</v>
      </c>
      <c r="E17" s="26">
        <v>3852.8</v>
      </c>
      <c r="F17" s="27"/>
      <c r="G17" s="27"/>
      <c r="H17" s="27"/>
      <c r="I17" s="27"/>
      <c r="J17" s="27"/>
      <c r="K17" s="27"/>
    </row>
    <row r="18" spans="1:11" ht="114.75" x14ac:dyDescent="0.2">
      <c r="A18">
        <v>12</v>
      </c>
      <c r="B18" s="24" t="s">
        <v>70</v>
      </c>
      <c r="C18" s="24" t="s">
        <v>71</v>
      </c>
      <c r="D18" s="24" t="s">
        <v>72</v>
      </c>
      <c r="E18" s="26"/>
      <c r="F18" s="27"/>
      <c r="G18" s="27"/>
      <c r="H18" s="27"/>
      <c r="I18" s="27"/>
      <c r="J18" s="27"/>
      <c r="K18" s="27"/>
    </row>
    <row r="19" spans="1:11" ht="114.75" x14ac:dyDescent="0.2">
      <c r="A19">
        <v>13</v>
      </c>
      <c r="B19" s="24" t="s">
        <v>73</v>
      </c>
      <c r="C19" s="24" t="s">
        <v>71</v>
      </c>
      <c r="D19" s="24" t="s">
        <v>74</v>
      </c>
      <c r="E19" s="26"/>
      <c r="F19" s="27"/>
      <c r="G19" s="27"/>
      <c r="H19" s="27"/>
      <c r="I19" s="27"/>
      <c r="J19" s="27"/>
      <c r="K19" s="27"/>
    </row>
    <row r="20" spans="1:11" ht="153" x14ac:dyDescent="0.2">
      <c r="A20">
        <v>14</v>
      </c>
      <c r="B20" s="24" t="s">
        <v>75</v>
      </c>
      <c r="C20" s="24" t="s">
        <v>76</v>
      </c>
      <c r="D20" s="24" t="s">
        <v>42</v>
      </c>
      <c r="E20" s="26">
        <v>4677.6000000000004</v>
      </c>
      <c r="F20" s="27"/>
      <c r="G20" s="27"/>
      <c r="H20" s="27"/>
      <c r="I20" s="27"/>
      <c r="J20" s="27"/>
      <c r="K20" s="27"/>
    </row>
    <row r="21" spans="1:11" ht="127.5" x14ac:dyDescent="0.2">
      <c r="A21">
        <v>15</v>
      </c>
      <c r="B21" s="24" t="s">
        <v>77</v>
      </c>
      <c r="C21" s="24" t="s">
        <v>78</v>
      </c>
      <c r="D21" s="24" t="s">
        <v>79</v>
      </c>
      <c r="E21" s="26"/>
      <c r="F21" s="27"/>
      <c r="G21" s="27"/>
      <c r="H21" s="27"/>
      <c r="I21" s="27"/>
      <c r="J21" s="27"/>
      <c r="K21" s="27"/>
    </row>
    <row r="22" spans="1:11" ht="102" x14ac:dyDescent="0.2">
      <c r="A22">
        <v>16</v>
      </c>
      <c r="B22" s="24" t="s">
        <v>80</v>
      </c>
      <c r="C22" s="24" t="s">
        <v>81</v>
      </c>
      <c r="D22" s="24" t="s">
        <v>42</v>
      </c>
      <c r="E22" s="26"/>
      <c r="F22" s="27"/>
      <c r="G22" s="27"/>
      <c r="H22" s="27"/>
      <c r="I22" s="27"/>
      <c r="J22" s="27"/>
      <c r="K22" s="27"/>
    </row>
    <row r="23" spans="1:11" ht="102" x14ac:dyDescent="0.2">
      <c r="A23">
        <v>17</v>
      </c>
      <c r="B23" s="24" t="s">
        <v>82</v>
      </c>
      <c r="C23" s="24" t="s">
        <v>81</v>
      </c>
      <c r="D23" s="24" t="s">
        <v>83</v>
      </c>
      <c r="E23" s="26"/>
      <c r="F23" s="27"/>
      <c r="G23" s="27"/>
      <c r="H23" s="27"/>
      <c r="I23" s="27"/>
      <c r="J23" s="27"/>
      <c r="K23" s="27"/>
    </row>
    <row r="24" spans="1:11" ht="102" x14ac:dyDescent="0.2">
      <c r="A24">
        <v>18</v>
      </c>
      <c r="B24" s="24" t="s">
        <v>84</v>
      </c>
      <c r="C24" s="24" t="s">
        <v>81</v>
      </c>
      <c r="D24" s="24" t="s">
        <v>85</v>
      </c>
      <c r="E24" s="26"/>
      <c r="F24" s="27"/>
      <c r="G24" s="27"/>
      <c r="H24" s="27"/>
      <c r="I24" s="27"/>
      <c r="J24" s="27"/>
      <c r="K24" s="27"/>
    </row>
    <row r="25" spans="1:11" ht="140.25" x14ac:dyDescent="0.2">
      <c r="A25">
        <v>19</v>
      </c>
      <c r="B25" s="24" t="s">
        <v>86</v>
      </c>
      <c r="C25" s="24" t="s">
        <v>87</v>
      </c>
      <c r="D25" s="24" t="s">
        <v>88</v>
      </c>
      <c r="E25" s="26"/>
      <c r="F25" s="27"/>
      <c r="G25" s="27"/>
      <c r="H25" s="27"/>
      <c r="I25" s="27"/>
      <c r="J25" s="27"/>
      <c r="K25" s="27"/>
    </row>
    <row r="26" spans="1:11" ht="51" x14ac:dyDescent="0.2">
      <c r="A26">
        <v>20</v>
      </c>
      <c r="B26" s="24" t="s">
        <v>89</v>
      </c>
      <c r="C26" s="24" t="s">
        <v>90</v>
      </c>
      <c r="D26" s="24" t="s">
        <v>91</v>
      </c>
      <c r="E26" s="26"/>
      <c r="F26" s="27"/>
      <c r="G26" s="27"/>
      <c r="H26" s="27"/>
      <c r="I26" s="27"/>
      <c r="J26" s="27"/>
      <c r="K26" s="27"/>
    </row>
    <row r="27" spans="1:11" ht="102" x14ac:dyDescent="0.2">
      <c r="A27">
        <v>21</v>
      </c>
      <c r="B27" s="24" t="s">
        <v>92</v>
      </c>
      <c r="C27" s="24" t="s">
        <v>93</v>
      </c>
      <c r="D27" s="24" t="s">
        <v>42</v>
      </c>
      <c r="E27" s="26">
        <v>3323.2</v>
      </c>
      <c r="F27" s="27">
        <v>2</v>
      </c>
      <c r="G27" s="27">
        <v>1</v>
      </c>
      <c r="H27" s="27">
        <v>3</v>
      </c>
      <c r="I27" s="27"/>
      <c r="J27" s="27"/>
      <c r="K27" s="27"/>
    </row>
    <row r="28" spans="1:11" ht="102" x14ac:dyDescent="0.2">
      <c r="A28">
        <v>22</v>
      </c>
      <c r="B28" s="24" t="s">
        <v>94</v>
      </c>
      <c r="C28" s="24" t="s">
        <v>93</v>
      </c>
      <c r="D28" s="24" t="s">
        <v>72</v>
      </c>
      <c r="E28" s="26"/>
      <c r="F28" s="27"/>
      <c r="G28" s="27"/>
      <c r="H28" s="27"/>
      <c r="I28" s="27"/>
      <c r="J28" s="27"/>
      <c r="K28" s="27"/>
    </row>
    <row r="29" spans="1:11" ht="102" x14ac:dyDescent="0.2">
      <c r="A29">
        <v>23</v>
      </c>
      <c r="B29" s="24" t="s">
        <v>95</v>
      </c>
      <c r="C29" s="24" t="s">
        <v>93</v>
      </c>
      <c r="D29" s="24" t="s">
        <v>96</v>
      </c>
      <c r="E29" s="26"/>
      <c r="F29" s="27"/>
      <c r="G29" s="27"/>
      <c r="H29" s="27"/>
      <c r="I29" s="27"/>
      <c r="J29" s="27"/>
      <c r="K29" s="27"/>
    </row>
    <row r="30" spans="1:11" ht="114.75" x14ac:dyDescent="0.2">
      <c r="A30">
        <v>24</v>
      </c>
      <c r="B30" s="24" t="s">
        <v>97</v>
      </c>
      <c r="C30" s="24" t="s">
        <v>98</v>
      </c>
      <c r="D30" s="24" t="s">
        <v>88</v>
      </c>
      <c r="E30" s="26">
        <v>3839.2</v>
      </c>
      <c r="F30" s="27"/>
      <c r="G30" s="27"/>
      <c r="H30" s="27"/>
      <c r="I30" s="27"/>
      <c r="J30" s="27"/>
      <c r="K30" s="27"/>
    </row>
    <row r="31" spans="1:11" ht="114.75" x14ac:dyDescent="0.2">
      <c r="A31">
        <v>25</v>
      </c>
      <c r="B31" s="24" t="s">
        <v>99</v>
      </c>
      <c r="C31" s="24" t="s">
        <v>98</v>
      </c>
      <c r="D31" s="24" t="s">
        <v>100</v>
      </c>
      <c r="E31" s="26"/>
      <c r="F31" s="27"/>
      <c r="G31" s="27"/>
      <c r="H31" s="27"/>
      <c r="I31" s="27"/>
      <c r="J31" s="27"/>
      <c r="K31" s="27"/>
    </row>
    <row r="32" spans="1:11" ht="114.75" x14ac:dyDescent="0.2">
      <c r="A32">
        <v>26</v>
      </c>
      <c r="B32" s="24" t="s">
        <v>101</v>
      </c>
      <c r="C32" s="24" t="s">
        <v>102</v>
      </c>
      <c r="D32" s="24" t="s">
        <v>103</v>
      </c>
      <c r="E32" s="26"/>
      <c r="F32" s="27"/>
      <c r="G32" s="27"/>
      <c r="H32" s="27"/>
      <c r="I32" s="27"/>
      <c r="J32" s="27"/>
      <c r="K32" s="27"/>
    </row>
    <row r="33" spans="1:11" ht="51" x14ac:dyDescent="0.2">
      <c r="A33">
        <v>27</v>
      </c>
      <c r="B33" s="24" t="s">
        <v>104</v>
      </c>
      <c r="C33" s="24" t="s">
        <v>105</v>
      </c>
      <c r="D33" s="24" t="s">
        <v>42</v>
      </c>
      <c r="E33" s="26">
        <v>9140.7999999999993</v>
      </c>
      <c r="F33" s="27"/>
      <c r="G33" s="27"/>
      <c r="H33" s="27"/>
      <c r="I33" s="27"/>
      <c r="J33" s="27"/>
      <c r="K33" s="27"/>
    </row>
    <row r="34" spans="1:11" ht="51" x14ac:dyDescent="0.2">
      <c r="A34">
        <v>28</v>
      </c>
      <c r="B34" s="24" t="s">
        <v>106</v>
      </c>
      <c r="C34" s="24" t="s">
        <v>107</v>
      </c>
      <c r="D34" s="24" t="s">
        <v>108</v>
      </c>
      <c r="E34" s="26"/>
      <c r="F34" s="27"/>
      <c r="G34" s="27"/>
      <c r="H34" s="27"/>
      <c r="I34" s="27"/>
      <c r="J34" s="27"/>
      <c r="K34" s="27"/>
    </row>
    <row r="35" spans="1:11" ht="25.5" x14ac:dyDescent="0.2">
      <c r="A35">
        <v>29</v>
      </c>
      <c r="B35" s="24" t="s">
        <v>109</v>
      </c>
      <c r="C35" s="24" t="s">
        <v>110</v>
      </c>
      <c r="D35" s="24" t="s">
        <v>111</v>
      </c>
      <c r="E35" s="26"/>
      <c r="F35" s="27"/>
      <c r="G35" s="27"/>
      <c r="H35" s="27"/>
      <c r="I35" s="27"/>
      <c r="J35" s="27"/>
      <c r="K35" s="27"/>
    </row>
    <row r="36" spans="1:11" ht="25.5" x14ac:dyDescent="0.2">
      <c r="A36">
        <v>30</v>
      </c>
      <c r="B36" s="24" t="s">
        <v>112</v>
      </c>
      <c r="C36" s="24" t="s">
        <v>110</v>
      </c>
      <c r="D36" s="24" t="s">
        <v>88</v>
      </c>
      <c r="E36" s="26"/>
      <c r="F36" s="27"/>
      <c r="G36" s="27"/>
      <c r="H36" s="27"/>
      <c r="I36" s="27"/>
      <c r="J36" s="27"/>
      <c r="K36" s="27"/>
    </row>
    <row r="37" spans="1:11" ht="140.25" x14ac:dyDescent="0.2">
      <c r="A37">
        <v>31</v>
      </c>
      <c r="B37" s="24" t="s">
        <v>113</v>
      </c>
      <c r="C37" s="24" t="s">
        <v>114</v>
      </c>
      <c r="D37" s="24" t="s">
        <v>115</v>
      </c>
      <c r="E37" s="26"/>
      <c r="F37" s="27"/>
      <c r="G37" s="27"/>
      <c r="H37" s="27"/>
      <c r="I37" s="27"/>
      <c r="J37" s="27"/>
      <c r="K37" s="27"/>
    </row>
    <row r="38" spans="1:11" ht="140.25" x14ac:dyDescent="0.2">
      <c r="A38">
        <v>32</v>
      </c>
      <c r="B38" s="24" t="s">
        <v>116</v>
      </c>
      <c r="C38" s="24" t="s">
        <v>114</v>
      </c>
      <c r="D38" s="24" t="s">
        <v>117</v>
      </c>
      <c r="E38" s="26"/>
      <c r="F38" s="27"/>
      <c r="G38" s="27"/>
      <c r="H38" s="27"/>
      <c r="I38" s="27"/>
      <c r="J38" s="27"/>
      <c r="K38" s="27"/>
    </row>
    <row r="39" spans="1:11" ht="102" x14ac:dyDescent="0.2">
      <c r="A39">
        <v>33</v>
      </c>
      <c r="B39" s="24" t="s">
        <v>118</v>
      </c>
      <c r="C39" s="24" t="s">
        <v>119</v>
      </c>
      <c r="D39" s="24" t="s">
        <v>88</v>
      </c>
      <c r="E39" s="26">
        <v>4826.3999999999996</v>
      </c>
      <c r="F39" s="27"/>
      <c r="G39" s="27"/>
      <c r="H39" s="27"/>
      <c r="I39" s="27"/>
      <c r="J39" s="27"/>
      <c r="K39" s="27"/>
    </row>
    <row r="40" spans="1:11" ht="114.75" x14ac:dyDescent="0.2">
      <c r="A40">
        <v>34</v>
      </c>
      <c r="B40" s="24" t="s">
        <v>120</v>
      </c>
      <c r="C40" s="24" t="s">
        <v>121</v>
      </c>
      <c r="D40" s="24" t="s">
        <v>122</v>
      </c>
      <c r="E40" s="26"/>
      <c r="F40" s="27"/>
      <c r="G40" s="27"/>
      <c r="H40" s="27"/>
      <c r="I40" s="27"/>
      <c r="J40" s="27"/>
      <c r="K40" s="27"/>
    </row>
    <row r="41" spans="1:11" ht="63.75" x14ac:dyDescent="0.2">
      <c r="A41">
        <v>35</v>
      </c>
      <c r="B41" s="24" t="s">
        <v>123</v>
      </c>
      <c r="C41" s="24" t="s">
        <v>124</v>
      </c>
      <c r="D41" s="24" t="s">
        <v>125</v>
      </c>
      <c r="E41" s="26"/>
      <c r="F41" s="27"/>
      <c r="G41" s="27"/>
      <c r="H41" s="27"/>
      <c r="I41" s="27"/>
      <c r="J41" s="27"/>
      <c r="K41" s="27"/>
    </row>
    <row r="42" spans="1:11" ht="140.25" x14ac:dyDescent="0.2">
      <c r="A42">
        <v>36</v>
      </c>
      <c r="B42" s="24" t="s">
        <v>126</v>
      </c>
      <c r="C42" s="24" t="s">
        <v>127</v>
      </c>
      <c r="D42" s="24" t="s">
        <v>128</v>
      </c>
      <c r="E42" s="26"/>
      <c r="F42" s="27"/>
      <c r="G42" s="27"/>
      <c r="H42" s="27"/>
      <c r="I42" s="27"/>
      <c r="J42" s="27"/>
      <c r="K42" s="27"/>
    </row>
    <row r="43" spans="1:11" ht="63.75" x14ac:dyDescent="0.2">
      <c r="A43">
        <v>37</v>
      </c>
      <c r="B43" s="24" t="s">
        <v>129</v>
      </c>
      <c r="C43" s="24" t="s">
        <v>130</v>
      </c>
      <c r="D43" s="24" t="s">
        <v>131</v>
      </c>
      <c r="E43" s="26"/>
      <c r="F43" s="27"/>
      <c r="G43" s="27"/>
      <c r="H43" s="27"/>
      <c r="I43" s="27"/>
      <c r="J43" s="27"/>
      <c r="K43" s="27"/>
    </row>
    <row r="44" spans="1:11" ht="38.25" x14ac:dyDescent="0.2">
      <c r="A44">
        <v>38</v>
      </c>
      <c r="B44" s="24" t="s">
        <v>132</v>
      </c>
      <c r="C44" s="24" t="s">
        <v>133</v>
      </c>
      <c r="D44" s="24" t="s">
        <v>134</v>
      </c>
      <c r="E44" s="26"/>
      <c r="F44" s="27"/>
      <c r="G44" s="27"/>
      <c r="H44" s="27"/>
      <c r="I44" s="27"/>
      <c r="J44" s="27"/>
      <c r="K44" s="27"/>
    </row>
    <row r="45" spans="1:11" ht="89.25" x14ac:dyDescent="0.2">
      <c r="A45">
        <v>39</v>
      </c>
      <c r="B45" s="24" t="s">
        <v>135</v>
      </c>
      <c r="C45" s="24" t="s">
        <v>136</v>
      </c>
      <c r="D45" s="24" t="s">
        <v>42</v>
      </c>
      <c r="E45" s="26">
        <v>11964</v>
      </c>
      <c r="F45" s="27"/>
      <c r="G45" s="27"/>
      <c r="H45" s="27"/>
      <c r="I45" s="27"/>
      <c r="J45" s="27"/>
      <c r="K45" s="27"/>
    </row>
    <row r="46" spans="1:11" ht="51" x14ac:dyDescent="0.2">
      <c r="A46">
        <v>40</v>
      </c>
      <c r="B46" s="24" t="s">
        <v>137</v>
      </c>
      <c r="C46" s="24" t="s">
        <v>138</v>
      </c>
      <c r="D46" s="24" t="s">
        <v>88</v>
      </c>
      <c r="E46" s="26"/>
      <c r="F46" s="27"/>
      <c r="G46" s="27"/>
      <c r="H46" s="27"/>
      <c r="I46" s="27"/>
      <c r="J46" s="27"/>
      <c r="K46" s="27"/>
    </row>
    <row r="47" spans="1:11" ht="51" x14ac:dyDescent="0.2">
      <c r="A47">
        <v>41</v>
      </c>
      <c r="B47" s="24" t="s">
        <v>139</v>
      </c>
      <c r="C47" s="24" t="s">
        <v>140</v>
      </c>
      <c r="D47" s="24" t="s">
        <v>42</v>
      </c>
      <c r="E47" s="26"/>
      <c r="F47" s="27"/>
      <c r="G47" s="27"/>
      <c r="H47" s="27"/>
      <c r="I47" s="27"/>
      <c r="J47" s="27"/>
      <c r="K47" s="27"/>
    </row>
    <row r="48" spans="1:11" ht="38.25" x14ac:dyDescent="0.2">
      <c r="A48">
        <v>42</v>
      </c>
      <c r="B48" s="24" t="s">
        <v>141</v>
      </c>
      <c r="C48" s="24" t="s">
        <v>142</v>
      </c>
      <c r="D48" s="24" t="s">
        <v>88</v>
      </c>
      <c r="E48" s="26"/>
      <c r="F48" s="27"/>
      <c r="G48" s="27"/>
      <c r="H48" s="27"/>
      <c r="I48" s="27"/>
      <c r="J48" s="27"/>
      <c r="K48" s="27"/>
    </row>
    <row r="49" spans="1:11" ht="102" x14ac:dyDescent="0.2">
      <c r="A49">
        <v>43</v>
      </c>
      <c r="B49" s="24" t="s">
        <v>143</v>
      </c>
      <c r="C49" s="24" t="s">
        <v>144</v>
      </c>
      <c r="D49" s="24" t="s">
        <v>42</v>
      </c>
      <c r="E49" s="26">
        <v>20278.400000000001</v>
      </c>
      <c r="F49" s="27"/>
      <c r="G49" s="27"/>
      <c r="H49" s="27"/>
      <c r="I49" s="27"/>
      <c r="J49" s="27"/>
      <c r="K49" s="27"/>
    </row>
    <row r="50" spans="1:11" ht="51" x14ac:dyDescent="0.2">
      <c r="A50">
        <v>44</v>
      </c>
      <c r="B50" s="24" t="s">
        <v>145</v>
      </c>
      <c r="C50" s="24" t="s">
        <v>146</v>
      </c>
      <c r="D50" s="24" t="s">
        <v>147</v>
      </c>
      <c r="E50" s="26"/>
      <c r="F50" s="27"/>
      <c r="G50" s="27"/>
      <c r="H50" s="27"/>
      <c r="I50" s="27"/>
      <c r="J50" s="27"/>
      <c r="K50" s="27"/>
    </row>
    <row r="51" spans="1:11" ht="38.25" x14ac:dyDescent="0.2">
      <c r="A51">
        <v>45</v>
      </c>
      <c r="B51" s="24" t="s">
        <v>148</v>
      </c>
      <c r="C51" s="24" t="s">
        <v>149</v>
      </c>
      <c r="D51" s="24" t="s">
        <v>42</v>
      </c>
      <c r="E51" s="26">
        <v>4793.6000000000004</v>
      </c>
      <c r="F51" s="27"/>
      <c r="G51" s="27"/>
      <c r="H51" s="27"/>
      <c r="I51" s="27"/>
      <c r="J51" s="27"/>
      <c r="K51" s="27"/>
    </row>
    <row r="52" spans="1:11" ht="51" x14ac:dyDescent="0.2">
      <c r="A52">
        <v>46</v>
      </c>
      <c r="B52" s="24" t="s">
        <v>150</v>
      </c>
      <c r="C52" s="24" t="s">
        <v>151</v>
      </c>
      <c r="D52" s="24" t="s">
        <v>147</v>
      </c>
      <c r="E52" s="26"/>
      <c r="F52" s="27"/>
      <c r="G52" s="27"/>
      <c r="H52" s="27"/>
      <c r="I52" s="27"/>
      <c r="J52" s="27"/>
      <c r="K52" s="27"/>
    </row>
    <row r="53" spans="1:11" ht="38.25" x14ac:dyDescent="0.2">
      <c r="A53">
        <v>47</v>
      </c>
      <c r="B53" s="24" t="s">
        <v>152</v>
      </c>
      <c r="C53" s="24" t="s">
        <v>153</v>
      </c>
      <c r="D53" s="24" t="s">
        <v>147</v>
      </c>
      <c r="E53" s="26">
        <v>4518.3999999999996</v>
      </c>
      <c r="F53" s="27"/>
      <c r="G53" s="27"/>
      <c r="H53" s="27"/>
      <c r="I53" s="27"/>
      <c r="J53" s="27"/>
      <c r="K53" s="27"/>
    </row>
    <row r="54" spans="1:11" ht="63.75" x14ac:dyDescent="0.2">
      <c r="A54">
        <v>48</v>
      </c>
      <c r="B54" s="24" t="s">
        <v>154</v>
      </c>
      <c r="C54" s="24" t="s">
        <v>155</v>
      </c>
      <c r="D54" s="24" t="s">
        <v>156</v>
      </c>
      <c r="E54" s="26"/>
      <c r="F54" s="27"/>
      <c r="G54" s="27"/>
      <c r="H54" s="27"/>
      <c r="I54" s="27"/>
      <c r="J54" s="27"/>
      <c r="K54" s="27"/>
    </row>
    <row r="55" spans="1:11" ht="63.75" x14ac:dyDescent="0.2">
      <c r="A55">
        <v>49</v>
      </c>
      <c r="B55" s="24" t="s">
        <v>157</v>
      </c>
      <c r="C55" s="24" t="s">
        <v>155</v>
      </c>
      <c r="D55" s="24" t="s">
        <v>42</v>
      </c>
      <c r="E55" s="26"/>
      <c r="F55" s="27"/>
      <c r="G55" s="27"/>
      <c r="H55" s="27"/>
      <c r="I55" s="27"/>
      <c r="J55" s="27"/>
      <c r="K55" s="27"/>
    </row>
    <row r="56" spans="1:11" ht="38.25" x14ac:dyDescent="0.2">
      <c r="A56">
        <v>50</v>
      </c>
      <c r="B56" s="24" t="s">
        <v>158</v>
      </c>
      <c r="C56" s="24" t="s">
        <v>159</v>
      </c>
      <c r="D56" s="24" t="s">
        <v>160</v>
      </c>
      <c r="E56" s="26"/>
      <c r="F56" s="27"/>
      <c r="G56" s="27"/>
      <c r="H56" s="27"/>
      <c r="I56" s="27"/>
      <c r="J56" s="27"/>
      <c r="K56" s="27"/>
    </row>
    <row r="57" spans="1:11" ht="114.75" x14ac:dyDescent="0.2">
      <c r="A57">
        <v>51</v>
      </c>
      <c r="B57" s="24" t="s">
        <v>161</v>
      </c>
      <c r="C57" s="24" t="s">
        <v>162</v>
      </c>
      <c r="D57" s="24" t="s">
        <v>163</v>
      </c>
      <c r="E57" s="26"/>
      <c r="F57" s="27"/>
      <c r="G57" s="27"/>
      <c r="H57" s="27"/>
      <c r="I57" s="27"/>
      <c r="J57" s="27"/>
      <c r="K57" s="27"/>
    </row>
    <row r="58" spans="1:11" ht="38.25" x14ac:dyDescent="0.2">
      <c r="A58">
        <v>52</v>
      </c>
      <c r="B58" s="24" t="s">
        <v>164</v>
      </c>
      <c r="C58" s="24" t="s">
        <v>165</v>
      </c>
      <c r="D58" s="24" t="s">
        <v>166</v>
      </c>
      <c r="E58" s="26"/>
      <c r="F58" s="27"/>
      <c r="G58" s="27"/>
      <c r="H58" s="27"/>
      <c r="I58" s="27"/>
      <c r="J58" s="27"/>
      <c r="K58" s="27"/>
    </row>
    <row r="59" spans="1:11" ht="38.25" x14ac:dyDescent="0.2">
      <c r="A59">
        <v>53</v>
      </c>
      <c r="B59" s="24" t="s">
        <v>167</v>
      </c>
      <c r="C59" s="24" t="s">
        <v>168</v>
      </c>
      <c r="D59" s="24" t="s">
        <v>169</v>
      </c>
      <c r="E59" s="26"/>
      <c r="F59" s="27"/>
      <c r="G59" s="27"/>
      <c r="H59" s="27"/>
      <c r="I59" s="27"/>
      <c r="J59" s="27"/>
      <c r="K59" s="27"/>
    </row>
    <row r="60" spans="1:11" ht="114.75" x14ac:dyDescent="0.2">
      <c r="A60">
        <v>54</v>
      </c>
      <c r="B60" s="24" t="s">
        <v>170</v>
      </c>
      <c r="C60" s="24" t="s">
        <v>171</v>
      </c>
      <c r="D60" s="24" t="s">
        <v>88</v>
      </c>
      <c r="E60" s="26">
        <v>3931.2</v>
      </c>
      <c r="F60" s="27"/>
      <c r="G60" s="27"/>
      <c r="H60" s="27"/>
      <c r="I60" s="27"/>
      <c r="J60" s="27"/>
      <c r="K60" s="27"/>
    </row>
    <row r="61" spans="1:11" ht="114.75" x14ac:dyDescent="0.2">
      <c r="A61">
        <v>55</v>
      </c>
      <c r="B61" s="24" t="s">
        <v>172</v>
      </c>
      <c r="C61" s="24" t="s">
        <v>173</v>
      </c>
      <c r="D61" s="24" t="s">
        <v>174</v>
      </c>
      <c r="E61" s="26"/>
      <c r="F61" s="27"/>
      <c r="G61" s="27"/>
      <c r="H61" s="27"/>
      <c r="I61" s="27"/>
      <c r="J61" s="27"/>
      <c r="K61" s="27"/>
    </row>
    <row r="62" spans="1:11" ht="127.5" x14ac:dyDescent="0.2">
      <c r="A62">
        <v>56</v>
      </c>
      <c r="B62" s="24" t="s">
        <v>175</v>
      </c>
      <c r="C62" s="24" t="s">
        <v>176</v>
      </c>
      <c r="D62" s="24" t="s">
        <v>177</v>
      </c>
      <c r="E62" s="26"/>
      <c r="F62" s="27"/>
      <c r="G62" s="27"/>
      <c r="H62" s="27"/>
      <c r="I62" s="27"/>
      <c r="J62" s="27"/>
      <c r="K62" s="27"/>
    </row>
    <row r="63" spans="1:11" ht="127.5" x14ac:dyDescent="0.2">
      <c r="A63">
        <v>57</v>
      </c>
      <c r="B63" s="24" t="s">
        <v>178</v>
      </c>
      <c r="C63" s="24" t="s">
        <v>179</v>
      </c>
      <c r="D63" s="24" t="s">
        <v>177</v>
      </c>
      <c r="E63" s="26"/>
      <c r="F63" s="27"/>
      <c r="G63" s="27"/>
      <c r="H63" s="27"/>
      <c r="I63" s="27"/>
      <c r="J63" s="27"/>
      <c r="K63" s="27"/>
    </row>
    <row r="64" spans="1:11" ht="51" x14ac:dyDescent="0.2">
      <c r="A64">
        <v>58</v>
      </c>
      <c r="B64" s="24" t="s">
        <v>180</v>
      </c>
      <c r="C64" s="24" t="s">
        <v>181</v>
      </c>
      <c r="D64" s="24" t="s">
        <v>182</v>
      </c>
      <c r="E64" s="26">
        <v>1258.4000000000001</v>
      </c>
      <c r="F64" s="27">
        <v>15</v>
      </c>
      <c r="G64" s="27">
        <v>5</v>
      </c>
      <c r="H64" s="27">
        <v>15</v>
      </c>
      <c r="I64" s="27">
        <v>15</v>
      </c>
      <c r="J64" s="27">
        <v>5</v>
      </c>
      <c r="K64" s="27">
        <v>10</v>
      </c>
    </row>
    <row r="65" spans="1:11" ht="51" x14ac:dyDescent="0.2">
      <c r="A65">
        <v>59</v>
      </c>
      <c r="B65" s="24" t="s">
        <v>183</v>
      </c>
      <c r="C65" s="24" t="s">
        <v>184</v>
      </c>
      <c r="D65" s="24" t="s">
        <v>182</v>
      </c>
      <c r="E65" s="26"/>
      <c r="F65" s="27"/>
      <c r="G65" s="27"/>
      <c r="H65" s="27"/>
      <c r="I65" s="27"/>
      <c r="J65" s="27"/>
      <c r="K65" s="27"/>
    </row>
    <row r="66" spans="1:11" ht="51" x14ac:dyDescent="0.2">
      <c r="A66">
        <v>60</v>
      </c>
      <c r="B66" s="24" t="s">
        <v>185</v>
      </c>
      <c r="C66" s="24" t="s">
        <v>186</v>
      </c>
      <c r="D66" s="24" t="s">
        <v>182</v>
      </c>
      <c r="E66" s="26"/>
      <c r="F66" s="27"/>
      <c r="G66" s="27"/>
      <c r="H66" s="27"/>
      <c r="I66" s="27"/>
      <c r="J66" s="27"/>
      <c r="K66" s="27"/>
    </row>
    <row r="67" spans="1:11" ht="51" x14ac:dyDescent="0.2">
      <c r="A67">
        <v>61</v>
      </c>
      <c r="B67" s="24" t="s">
        <v>187</v>
      </c>
      <c r="C67" s="24" t="s">
        <v>188</v>
      </c>
      <c r="D67" s="24" t="s">
        <v>182</v>
      </c>
      <c r="E67" s="26">
        <v>3424.8</v>
      </c>
      <c r="F67" s="27">
        <v>30</v>
      </c>
      <c r="G67" s="27">
        <v>10</v>
      </c>
      <c r="H67" s="27">
        <v>30</v>
      </c>
      <c r="I67" s="27"/>
      <c r="J67" s="27">
        <v>10</v>
      </c>
      <c r="K67" s="27">
        <v>30</v>
      </c>
    </row>
    <row r="68" spans="1:11" ht="51" x14ac:dyDescent="0.2">
      <c r="A68">
        <v>62</v>
      </c>
      <c r="B68" s="24" t="s">
        <v>189</v>
      </c>
      <c r="C68" s="24" t="s">
        <v>190</v>
      </c>
      <c r="D68" s="24" t="s">
        <v>182</v>
      </c>
      <c r="E68" s="26"/>
      <c r="F68" s="27"/>
      <c r="G68" s="27"/>
      <c r="H68" s="27"/>
      <c r="I68" s="27"/>
      <c r="J68" s="27"/>
      <c r="K68" s="27"/>
    </row>
    <row r="69" spans="1:11" ht="63.75" x14ac:dyDescent="0.2">
      <c r="A69">
        <v>63</v>
      </c>
      <c r="B69" s="24" t="s">
        <v>191</v>
      </c>
      <c r="C69" s="24" t="s">
        <v>192</v>
      </c>
      <c r="D69" s="24" t="s">
        <v>182</v>
      </c>
      <c r="E69" s="26"/>
      <c r="F69" s="27"/>
      <c r="G69" s="27"/>
      <c r="H69" s="27"/>
      <c r="I69" s="27"/>
      <c r="J69" s="27"/>
      <c r="K69" s="27"/>
    </row>
    <row r="70" spans="1:11" ht="63.75" x14ac:dyDescent="0.2">
      <c r="A70">
        <v>64</v>
      </c>
      <c r="B70" s="24" t="s">
        <v>193</v>
      </c>
      <c r="C70" s="24" t="s">
        <v>194</v>
      </c>
      <c r="D70" s="24" t="s">
        <v>182</v>
      </c>
      <c r="E70" s="26"/>
      <c r="F70" s="27"/>
      <c r="G70" s="27"/>
      <c r="H70" s="27"/>
      <c r="I70" s="27"/>
      <c r="J70" s="27"/>
      <c r="K70" s="27"/>
    </row>
    <row r="71" spans="1:11" ht="127.5" x14ac:dyDescent="0.2">
      <c r="A71">
        <v>65</v>
      </c>
      <c r="B71" s="24" t="s">
        <v>195</v>
      </c>
      <c r="C71" s="24" t="s">
        <v>196</v>
      </c>
      <c r="D71" s="24" t="s">
        <v>182</v>
      </c>
      <c r="E71" s="26"/>
      <c r="F71" s="27"/>
      <c r="G71" s="27"/>
      <c r="H71" s="27"/>
      <c r="I71" s="27"/>
      <c r="J71" s="27"/>
      <c r="K71" s="27"/>
    </row>
    <row r="72" spans="1:11" ht="63.75" x14ac:dyDescent="0.2">
      <c r="A72">
        <v>66</v>
      </c>
      <c r="B72" s="24" t="s">
        <v>197</v>
      </c>
      <c r="C72" s="24" t="s">
        <v>198</v>
      </c>
      <c r="D72" s="24" t="s">
        <v>182</v>
      </c>
      <c r="E72" s="26"/>
      <c r="F72" s="27"/>
      <c r="G72" s="27"/>
      <c r="H72" s="27"/>
      <c r="I72" s="27"/>
      <c r="J72" s="27"/>
      <c r="K72" s="27"/>
    </row>
    <row r="73" spans="1:11" ht="76.5" x14ac:dyDescent="0.2">
      <c r="A73">
        <v>67</v>
      </c>
      <c r="B73" s="24" t="s">
        <v>199</v>
      </c>
      <c r="C73" s="24" t="s">
        <v>200</v>
      </c>
      <c r="D73" s="24" t="s">
        <v>182</v>
      </c>
      <c r="E73" s="26">
        <v>276</v>
      </c>
      <c r="F73" s="27"/>
      <c r="G73" s="27"/>
      <c r="H73" s="27"/>
      <c r="I73" s="27"/>
      <c r="J73" s="27"/>
      <c r="K73" s="27"/>
    </row>
    <row r="74" spans="1:11" ht="38.25" x14ac:dyDescent="0.2">
      <c r="A74">
        <v>68</v>
      </c>
      <c r="B74" s="24" t="s">
        <v>201</v>
      </c>
      <c r="C74" s="24" t="s">
        <v>202</v>
      </c>
      <c r="D74" s="24" t="s">
        <v>203</v>
      </c>
      <c r="E74" s="26"/>
      <c r="F74" s="27"/>
      <c r="G74" s="27"/>
      <c r="H74" s="27"/>
      <c r="I74" s="27"/>
      <c r="J74" s="27"/>
      <c r="K74" s="27"/>
    </row>
    <row r="75" spans="1:11" ht="38.25" x14ac:dyDescent="0.2">
      <c r="A75">
        <v>69</v>
      </c>
      <c r="B75" s="24" t="s">
        <v>204</v>
      </c>
      <c r="C75" s="24" t="s">
        <v>205</v>
      </c>
      <c r="D75" s="24" t="s">
        <v>182</v>
      </c>
      <c r="E75" s="26">
        <v>349.6</v>
      </c>
      <c r="F75" s="27"/>
      <c r="G75" s="27"/>
      <c r="H75" s="27"/>
      <c r="I75" s="27"/>
      <c r="J75" s="27"/>
      <c r="K75" s="27"/>
    </row>
    <row r="76" spans="1:11" ht="51" x14ac:dyDescent="0.2">
      <c r="A76">
        <v>70</v>
      </c>
      <c r="B76" s="24" t="s">
        <v>206</v>
      </c>
      <c r="C76" s="24" t="s">
        <v>207</v>
      </c>
      <c r="D76" s="24" t="s">
        <v>182</v>
      </c>
      <c r="E76" s="26"/>
      <c r="F76" s="27"/>
      <c r="G76" s="27"/>
      <c r="H76" s="27"/>
      <c r="I76" s="27"/>
      <c r="J76" s="27"/>
      <c r="K76" s="27"/>
    </row>
    <row r="77" spans="1:11" ht="38.25" x14ac:dyDescent="0.2">
      <c r="A77">
        <v>71</v>
      </c>
      <c r="B77" s="24" t="s">
        <v>208</v>
      </c>
      <c r="C77" s="24" t="s">
        <v>209</v>
      </c>
      <c r="D77" s="24" t="s">
        <v>182</v>
      </c>
      <c r="E77" s="26">
        <v>132</v>
      </c>
      <c r="F77" s="27"/>
      <c r="G77" s="27"/>
      <c r="H77" s="27"/>
      <c r="I77" s="27"/>
      <c r="J77" s="27"/>
      <c r="K77" s="27"/>
    </row>
    <row r="78" spans="1:11" ht="51" x14ac:dyDescent="0.2">
      <c r="A78">
        <v>72</v>
      </c>
      <c r="B78" s="24" t="s">
        <v>210</v>
      </c>
      <c r="C78" s="24" t="s">
        <v>211</v>
      </c>
      <c r="D78" s="24" t="s">
        <v>182</v>
      </c>
      <c r="E78" s="26"/>
      <c r="F78" s="27"/>
      <c r="G78" s="27"/>
      <c r="H78" s="27"/>
      <c r="I78" s="27"/>
      <c r="J78" s="27"/>
      <c r="K78" s="27"/>
    </row>
    <row r="79" spans="1:11" ht="51" x14ac:dyDescent="0.2">
      <c r="A79">
        <v>73</v>
      </c>
      <c r="B79" s="24" t="s">
        <v>212</v>
      </c>
      <c r="C79" s="24" t="s">
        <v>213</v>
      </c>
      <c r="D79" s="24" t="s">
        <v>182</v>
      </c>
      <c r="E79" s="26"/>
      <c r="F79" s="27"/>
      <c r="G79" s="27"/>
      <c r="H79" s="27"/>
      <c r="I79" s="27"/>
      <c r="J79" s="27"/>
      <c r="K79" s="27"/>
    </row>
    <row r="80" spans="1:11" ht="89.25" x14ac:dyDescent="0.2">
      <c r="A80">
        <v>74</v>
      </c>
      <c r="B80" s="24" t="s">
        <v>214</v>
      </c>
      <c r="C80" s="24" t="s">
        <v>215</v>
      </c>
      <c r="D80" s="24" t="s">
        <v>182</v>
      </c>
      <c r="E80" s="26"/>
      <c r="F80" s="27"/>
      <c r="G80" s="27"/>
      <c r="H80" s="27"/>
      <c r="I80" s="27"/>
      <c r="J80" s="27"/>
      <c r="K80" s="27"/>
    </row>
    <row r="81" spans="1:11" ht="89.25" x14ac:dyDescent="0.2">
      <c r="A81">
        <v>75</v>
      </c>
      <c r="B81" s="24" t="s">
        <v>216</v>
      </c>
      <c r="C81" s="24" t="s">
        <v>217</v>
      </c>
      <c r="D81" s="24" t="s">
        <v>182</v>
      </c>
      <c r="E81" s="26"/>
      <c r="F81" s="27"/>
      <c r="G81" s="27"/>
      <c r="H81" s="27"/>
      <c r="I81" s="27"/>
      <c r="J81" s="27"/>
      <c r="K81" s="27"/>
    </row>
    <row r="82" spans="1:11" ht="89.25" x14ac:dyDescent="0.2">
      <c r="A82">
        <v>76</v>
      </c>
      <c r="B82" s="24" t="s">
        <v>218</v>
      </c>
      <c r="C82" s="24" t="s">
        <v>219</v>
      </c>
      <c r="D82" s="24" t="s">
        <v>182</v>
      </c>
      <c r="E82" s="26">
        <v>1677.6</v>
      </c>
      <c r="F82" s="27"/>
      <c r="G82" s="27"/>
      <c r="H82" s="27"/>
      <c r="I82" s="27"/>
      <c r="J82" s="27"/>
      <c r="K82" s="27"/>
    </row>
    <row r="83" spans="1:11" ht="89.25" x14ac:dyDescent="0.2">
      <c r="A83">
        <v>77</v>
      </c>
      <c r="B83" s="24" t="s">
        <v>220</v>
      </c>
      <c r="C83" s="24" t="s">
        <v>221</v>
      </c>
      <c r="D83" s="24" t="s">
        <v>182</v>
      </c>
      <c r="E83" s="26">
        <v>1677.6</v>
      </c>
      <c r="F83" s="27"/>
      <c r="G83" s="27"/>
      <c r="H83" s="27"/>
      <c r="I83" s="27"/>
      <c r="J83" s="27"/>
      <c r="K83" s="27"/>
    </row>
    <row r="84" spans="1:11" ht="38.25" x14ac:dyDescent="0.2">
      <c r="A84">
        <v>78</v>
      </c>
      <c r="B84" s="24" t="s">
        <v>222</v>
      </c>
      <c r="C84" s="24" t="s">
        <v>223</v>
      </c>
      <c r="D84" s="24" t="s">
        <v>182</v>
      </c>
      <c r="E84" s="26"/>
      <c r="F84" s="27"/>
      <c r="G84" s="27"/>
      <c r="H84" s="27"/>
      <c r="I84" s="27"/>
      <c r="J84" s="27"/>
      <c r="K84" s="27"/>
    </row>
    <row r="85" spans="1:11" ht="38.25" x14ac:dyDescent="0.2">
      <c r="A85">
        <v>79</v>
      </c>
      <c r="B85" s="24" t="s">
        <v>224</v>
      </c>
      <c r="C85" s="24" t="s">
        <v>225</v>
      </c>
      <c r="D85" s="24" t="s">
        <v>182</v>
      </c>
      <c r="E85" s="26"/>
      <c r="F85" s="27"/>
      <c r="G85" s="27"/>
      <c r="H85" s="27"/>
      <c r="I85" s="27"/>
      <c r="J85" s="27"/>
      <c r="K85" s="27"/>
    </row>
    <row r="86" spans="1:11" ht="63.75" x14ac:dyDescent="0.2">
      <c r="A86">
        <v>80</v>
      </c>
      <c r="B86" s="24" t="s">
        <v>226</v>
      </c>
      <c r="C86" s="24" t="s">
        <v>227</v>
      </c>
      <c r="D86" s="24" t="s">
        <v>182</v>
      </c>
      <c r="E86" s="26">
        <v>823.2</v>
      </c>
      <c r="F86" s="27"/>
      <c r="G86" s="27"/>
      <c r="H86" s="27"/>
      <c r="I86" s="27"/>
      <c r="J86" s="27"/>
      <c r="K86" s="27"/>
    </row>
    <row r="87" spans="1:11" ht="89.25" x14ac:dyDescent="0.2">
      <c r="A87">
        <v>81</v>
      </c>
      <c r="B87" s="24" t="s">
        <v>228</v>
      </c>
      <c r="C87" s="24" t="s">
        <v>229</v>
      </c>
      <c r="D87" s="24" t="s">
        <v>182</v>
      </c>
      <c r="E87" s="26"/>
      <c r="F87" s="27"/>
      <c r="G87" s="27"/>
      <c r="H87" s="27"/>
      <c r="I87" s="27"/>
      <c r="J87" s="27"/>
      <c r="K87" s="27"/>
    </row>
    <row r="88" spans="1:11" ht="89.25" x14ac:dyDescent="0.2">
      <c r="A88">
        <v>82</v>
      </c>
      <c r="B88" s="24" t="s">
        <v>230</v>
      </c>
      <c r="C88" s="24" t="s">
        <v>231</v>
      </c>
      <c r="D88" s="24" t="s">
        <v>182</v>
      </c>
      <c r="E88" s="26"/>
      <c r="F88" s="27"/>
      <c r="G88" s="27"/>
      <c r="H88" s="27"/>
      <c r="I88" s="27"/>
      <c r="J88" s="27"/>
      <c r="K88" s="27"/>
    </row>
    <row r="89" spans="1:11" ht="76.5" x14ac:dyDescent="0.2">
      <c r="A89">
        <v>83</v>
      </c>
      <c r="B89" s="24" t="s">
        <v>232</v>
      </c>
      <c r="C89" s="24" t="s">
        <v>233</v>
      </c>
      <c r="D89" s="24" t="s">
        <v>182</v>
      </c>
      <c r="E89" s="26"/>
      <c r="F89" s="27"/>
      <c r="G89" s="27"/>
      <c r="H89" s="27"/>
      <c r="I89" s="27"/>
      <c r="J89" s="27"/>
      <c r="K89" s="27"/>
    </row>
    <row r="90" spans="1:11" ht="76.5" x14ac:dyDescent="0.2">
      <c r="A90">
        <v>84</v>
      </c>
      <c r="B90" s="24" t="s">
        <v>234</v>
      </c>
      <c r="C90" s="24" t="s">
        <v>235</v>
      </c>
      <c r="D90" s="24" t="s">
        <v>182</v>
      </c>
      <c r="E90" s="26"/>
      <c r="F90" s="27"/>
      <c r="G90" s="27"/>
      <c r="H90" s="27"/>
      <c r="I90" s="27"/>
      <c r="J90" s="27"/>
      <c r="K90" s="27"/>
    </row>
    <row r="91" spans="1:11" ht="76.5" x14ac:dyDescent="0.2">
      <c r="A91">
        <v>85</v>
      </c>
      <c r="B91" s="24" t="s">
        <v>236</v>
      </c>
      <c r="C91" s="24" t="s">
        <v>237</v>
      </c>
      <c r="D91" s="24" t="s">
        <v>182</v>
      </c>
      <c r="E91" s="26">
        <v>2956</v>
      </c>
      <c r="F91" s="27"/>
      <c r="G91" s="27"/>
      <c r="H91" s="27"/>
      <c r="I91" s="27"/>
      <c r="J91" s="27"/>
      <c r="K91" s="27"/>
    </row>
    <row r="92" spans="1:11" ht="38.25" x14ac:dyDescent="0.2">
      <c r="A92">
        <v>86</v>
      </c>
      <c r="B92" s="24" t="s">
        <v>238</v>
      </c>
      <c r="C92" s="24" t="s">
        <v>223</v>
      </c>
      <c r="D92" s="24" t="s">
        <v>182</v>
      </c>
      <c r="E92" s="26">
        <v>1711.2</v>
      </c>
      <c r="F92" s="27"/>
      <c r="G92" s="27"/>
      <c r="H92" s="27"/>
      <c r="I92" s="27"/>
      <c r="J92" s="27"/>
      <c r="K92" s="27"/>
    </row>
    <row r="93" spans="1:11" ht="38.25" x14ac:dyDescent="0.2">
      <c r="A93">
        <v>87</v>
      </c>
      <c r="B93" s="24" t="s">
        <v>239</v>
      </c>
      <c r="C93" s="24" t="s">
        <v>223</v>
      </c>
      <c r="D93" s="24" t="s">
        <v>182</v>
      </c>
      <c r="E93" s="26"/>
      <c r="F93" s="27"/>
      <c r="G93" s="27"/>
      <c r="H93" s="27"/>
      <c r="I93" s="27"/>
      <c r="J93" s="27"/>
      <c r="K93" s="27"/>
    </row>
    <row r="94" spans="1:11" ht="89.25" x14ac:dyDescent="0.2">
      <c r="A94">
        <v>88</v>
      </c>
      <c r="B94" s="24" t="s">
        <v>240</v>
      </c>
      <c r="C94" s="24" t="s">
        <v>241</v>
      </c>
      <c r="D94" s="24" t="s">
        <v>182</v>
      </c>
      <c r="E94" s="26">
        <v>2190.4</v>
      </c>
      <c r="F94" s="27"/>
      <c r="G94" s="27"/>
      <c r="H94" s="27"/>
      <c r="I94" s="27"/>
      <c r="J94" s="27"/>
      <c r="K94" s="27"/>
    </row>
    <row r="95" spans="1:11" ht="38.25" x14ac:dyDescent="0.2">
      <c r="A95">
        <v>89</v>
      </c>
      <c r="B95" s="24" t="s">
        <v>242</v>
      </c>
      <c r="C95" s="24" t="s">
        <v>243</v>
      </c>
      <c r="D95" s="24" t="s">
        <v>182</v>
      </c>
      <c r="E95" s="26">
        <v>6447.2</v>
      </c>
      <c r="F95" s="27"/>
      <c r="G95" s="27"/>
      <c r="H95" s="27"/>
      <c r="I95" s="27"/>
      <c r="J95" s="27"/>
      <c r="K95" s="27"/>
    </row>
    <row r="96" spans="1:11" ht="38.25" x14ac:dyDescent="0.2">
      <c r="A96">
        <v>90</v>
      </c>
      <c r="B96" s="24" t="s">
        <v>244</v>
      </c>
      <c r="C96" s="24" t="s">
        <v>245</v>
      </c>
      <c r="D96" s="24" t="s">
        <v>182</v>
      </c>
      <c r="E96" s="26">
        <v>6447.2</v>
      </c>
      <c r="F96" s="27"/>
      <c r="G96" s="27"/>
      <c r="H96" s="27"/>
      <c r="I96" s="27"/>
      <c r="J96" s="27"/>
      <c r="K96" s="27"/>
    </row>
    <row r="97" spans="1:11" ht="38.25" x14ac:dyDescent="0.2">
      <c r="A97">
        <v>91</v>
      </c>
      <c r="B97" s="24" t="s">
        <v>246</v>
      </c>
      <c r="C97" s="24" t="s">
        <v>247</v>
      </c>
      <c r="D97" s="24" t="s">
        <v>182</v>
      </c>
      <c r="E97" s="26"/>
      <c r="F97" s="27"/>
      <c r="G97" s="27"/>
      <c r="H97" s="27"/>
      <c r="I97" s="27"/>
      <c r="J97" s="27"/>
      <c r="K97" s="27"/>
    </row>
    <row r="98" spans="1:11" ht="38.25" x14ac:dyDescent="0.2">
      <c r="A98">
        <v>92</v>
      </c>
      <c r="B98" s="24" t="s">
        <v>248</v>
      </c>
      <c r="C98" s="24" t="s">
        <v>249</v>
      </c>
      <c r="D98" s="24" t="s">
        <v>182</v>
      </c>
      <c r="E98" s="26"/>
      <c r="F98" s="27"/>
      <c r="G98" s="27"/>
      <c r="H98" s="27"/>
      <c r="I98" s="27"/>
      <c r="J98" s="27"/>
      <c r="K98" s="27"/>
    </row>
    <row r="99" spans="1:11" ht="25.5" x14ac:dyDescent="0.2">
      <c r="A99">
        <v>93</v>
      </c>
      <c r="B99" s="24" t="s">
        <v>250</v>
      </c>
      <c r="C99" s="24" t="s">
        <v>251</v>
      </c>
      <c r="D99" s="24" t="s">
        <v>182</v>
      </c>
      <c r="E99" s="26">
        <v>21200</v>
      </c>
      <c r="F99" s="27"/>
      <c r="G99" s="27"/>
      <c r="H99" s="27"/>
      <c r="I99" s="27"/>
      <c r="J99" s="27"/>
      <c r="K99" s="27"/>
    </row>
    <row r="100" spans="1:11" ht="25.5" x14ac:dyDescent="0.2">
      <c r="A100">
        <v>94</v>
      </c>
      <c r="B100" s="24" t="s">
        <v>252</v>
      </c>
      <c r="C100" s="24" t="s">
        <v>253</v>
      </c>
      <c r="D100" s="24" t="s">
        <v>182</v>
      </c>
      <c r="E100" s="26"/>
      <c r="F100" s="27"/>
      <c r="G100" s="27"/>
      <c r="H100" s="27"/>
      <c r="I100" s="27"/>
      <c r="J100" s="27"/>
      <c r="K100" s="27"/>
    </row>
    <row r="101" spans="1:11" ht="76.5" x14ac:dyDescent="0.2">
      <c r="A101">
        <v>95</v>
      </c>
      <c r="B101" s="24" t="s">
        <v>254</v>
      </c>
      <c r="C101" s="24" t="s">
        <v>255</v>
      </c>
      <c r="D101" s="24" t="s">
        <v>256</v>
      </c>
      <c r="E101" s="26">
        <v>336.8</v>
      </c>
      <c r="F101" s="27">
        <v>10</v>
      </c>
      <c r="G101" s="27">
        <v>10</v>
      </c>
      <c r="H101" s="27">
        <v>20</v>
      </c>
      <c r="I101" s="27"/>
      <c r="J101" s="27"/>
      <c r="K101" s="27">
        <v>30</v>
      </c>
    </row>
    <row r="102" spans="1:11" ht="76.5" x14ac:dyDescent="0.2">
      <c r="A102">
        <v>96</v>
      </c>
      <c r="B102" s="24" t="s">
        <v>257</v>
      </c>
      <c r="C102" s="24" t="s">
        <v>258</v>
      </c>
      <c r="D102" s="24" t="s">
        <v>256</v>
      </c>
      <c r="E102" s="26"/>
      <c r="F102" s="27"/>
      <c r="G102" s="27"/>
      <c r="H102" s="27"/>
      <c r="I102" s="27"/>
      <c r="J102" s="27"/>
      <c r="K102" s="27"/>
    </row>
    <row r="103" spans="1:11" ht="76.5" x14ac:dyDescent="0.2">
      <c r="A103">
        <v>97</v>
      </c>
      <c r="B103" s="24" t="s">
        <v>259</v>
      </c>
      <c r="C103" s="24" t="s">
        <v>260</v>
      </c>
      <c r="D103" s="24" t="s">
        <v>256</v>
      </c>
      <c r="E103" s="26"/>
      <c r="F103" s="27"/>
      <c r="G103" s="27"/>
      <c r="H103" s="27"/>
      <c r="I103" s="27"/>
      <c r="J103" s="27"/>
      <c r="K103" s="27"/>
    </row>
    <row r="104" spans="1:11" ht="89.25" x14ac:dyDescent="0.2">
      <c r="A104">
        <v>98</v>
      </c>
      <c r="B104" s="24" t="s">
        <v>261</v>
      </c>
      <c r="C104" s="24" t="s">
        <v>262</v>
      </c>
      <c r="D104" s="24" t="s">
        <v>256</v>
      </c>
      <c r="E104" s="26"/>
      <c r="F104" s="27"/>
      <c r="G104" s="27"/>
      <c r="H104" s="27"/>
      <c r="I104" s="27"/>
      <c r="J104" s="27"/>
      <c r="K104" s="27"/>
    </row>
    <row r="105" spans="1:11" ht="76.5" x14ac:dyDescent="0.2">
      <c r="A105">
        <v>99</v>
      </c>
      <c r="B105" s="24" t="s">
        <v>263</v>
      </c>
      <c r="C105" s="24" t="s">
        <v>264</v>
      </c>
      <c r="D105" s="24" t="s">
        <v>256</v>
      </c>
      <c r="E105" s="26"/>
      <c r="F105" s="27"/>
      <c r="G105" s="27"/>
      <c r="H105" s="27"/>
      <c r="I105" s="27"/>
      <c r="J105" s="27"/>
      <c r="K105" s="27"/>
    </row>
    <row r="106" spans="1:11" ht="76.5" x14ac:dyDescent="0.2">
      <c r="A106">
        <v>100</v>
      </c>
      <c r="B106" s="24" t="s">
        <v>265</v>
      </c>
      <c r="C106" s="24" t="s">
        <v>266</v>
      </c>
      <c r="D106" s="24" t="s">
        <v>256</v>
      </c>
      <c r="E106" s="26"/>
      <c r="F106" s="27"/>
      <c r="G106" s="27"/>
      <c r="H106" s="27"/>
      <c r="I106" s="27"/>
      <c r="J106" s="27"/>
      <c r="K106" s="27"/>
    </row>
    <row r="107" spans="1:11" ht="76.5" x14ac:dyDescent="0.2">
      <c r="A107">
        <v>101</v>
      </c>
      <c r="B107" s="24" t="s">
        <v>267</v>
      </c>
      <c r="C107" s="24" t="s">
        <v>268</v>
      </c>
      <c r="D107" s="24" t="s">
        <v>256</v>
      </c>
      <c r="E107" s="26"/>
      <c r="F107" s="27"/>
      <c r="G107" s="27"/>
      <c r="H107" s="27"/>
      <c r="I107" s="27"/>
      <c r="J107" s="27"/>
      <c r="K107" s="27"/>
    </row>
    <row r="108" spans="1:11" ht="76.5" x14ac:dyDescent="0.2">
      <c r="A108">
        <v>102</v>
      </c>
      <c r="B108" s="24" t="s">
        <v>269</v>
      </c>
      <c r="C108" s="24" t="s">
        <v>270</v>
      </c>
      <c r="D108" s="24" t="s">
        <v>256</v>
      </c>
      <c r="E108" s="26"/>
      <c r="F108" s="27">
        <v>10</v>
      </c>
      <c r="G108" s="27">
        <v>10</v>
      </c>
      <c r="H108" s="27">
        <v>40</v>
      </c>
      <c r="I108" s="27"/>
      <c r="J108" s="27"/>
      <c r="K108" s="27">
        <v>30</v>
      </c>
    </row>
    <row r="109" spans="1:11" ht="76.5" x14ac:dyDescent="0.2">
      <c r="A109">
        <v>103</v>
      </c>
      <c r="B109" s="24" t="s">
        <v>271</v>
      </c>
      <c r="C109" s="24" t="s">
        <v>272</v>
      </c>
      <c r="D109" s="24" t="s">
        <v>256</v>
      </c>
      <c r="E109" s="26"/>
      <c r="F109" s="27"/>
      <c r="G109" s="27"/>
      <c r="H109" s="27"/>
      <c r="I109" s="27"/>
      <c r="J109" s="27"/>
      <c r="K109" s="27"/>
    </row>
    <row r="110" spans="1:11" ht="76.5" x14ac:dyDescent="0.2">
      <c r="A110">
        <v>104</v>
      </c>
      <c r="B110" s="24" t="s">
        <v>273</v>
      </c>
      <c r="C110" s="24" t="s">
        <v>274</v>
      </c>
      <c r="D110" s="24" t="s">
        <v>256</v>
      </c>
      <c r="E110" s="26"/>
      <c r="F110" s="27"/>
      <c r="G110" s="27"/>
      <c r="H110" s="27"/>
      <c r="I110" s="27"/>
      <c r="J110" s="27"/>
      <c r="K110" s="27"/>
    </row>
    <row r="111" spans="1:11" ht="102" x14ac:dyDescent="0.2">
      <c r="A111">
        <v>105</v>
      </c>
      <c r="B111" s="24" t="s">
        <v>275</v>
      </c>
      <c r="C111" s="24" t="s">
        <v>276</v>
      </c>
      <c r="D111" s="24" t="s">
        <v>256</v>
      </c>
      <c r="E111" s="26">
        <v>760</v>
      </c>
      <c r="F111" s="27"/>
      <c r="G111" s="27"/>
      <c r="H111" s="27"/>
      <c r="I111" s="27"/>
      <c r="J111" s="27"/>
      <c r="K111" s="27"/>
    </row>
    <row r="112" spans="1:11" ht="76.5" x14ac:dyDescent="0.2">
      <c r="A112">
        <v>106</v>
      </c>
      <c r="B112" s="24" t="s">
        <v>277</v>
      </c>
      <c r="C112" s="24" t="s">
        <v>278</v>
      </c>
      <c r="D112" s="24" t="s">
        <v>256</v>
      </c>
      <c r="E112" s="26"/>
      <c r="F112" s="27"/>
      <c r="G112" s="27"/>
      <c r="H112" s="27"/>
      <c r="I112" s="27"/>
      <c r="J112" s="27"/>
      <c r="K112" s="27"/>
    </row>
    <row r="113" spans="1:11" ht="76.5" x14ac:dyDescent="0.2">
      <c r="A113">
        <v>107</v>
      </c>
      <c r="B113" s="24" t="s">
        <v>279</v>
      </c>
      <c r="C113" s="24" t="s">
        <v>280</v>
      </c>
      <c r="D113" s="24" t="s">
        <v>256</v>
      </c>
      <c r="E113" s="26"/>
      <c r="F113" s="27"/>
      <c r="G113" s="27"/>
      <c r="H113" s="27"/>
      <c r="I113" s="27"/>
      <c r="J113" s="27"/>
      <c r="K113" s="27"/>
    </row>
    <row r="114" spans="1:11" ht="76.5" x14ac:dyDescent="0.2">
      <c r="A114">
        <v>108</v>
      </c>
      <c r="B114" s="24" t="s">
        <v>281</v>
      </c>
      <c r="C114" s="24" t="s">
        <v>282</v>
      </c>
      <c r="D114" s="24" t="s">
        <v>256</v>
      </c>
      <c r="E114" s="26"/>
      <c r="F114" s="27"/>
      <c r="G114" s="27"/>
      <c r="H114" s="27"/>
      <c r="I114" s="27"/>
      <c r="J114" s="27"/>
      <c r="K114" s="27"/>
    </row>
    <row r="115" spans="1:11" ht="76.5" x14ac:dyDescent="0.2">
      <c r="A115">
        <v>109</v>
      </c>
      <c r="B115" s="24" t="s">
        <v>283</v>
      </c>
      <c r="C115" s="24" t="s">
        <v>284</v>
      </c>
      <c r="D115" s="24" t="s">
        <v>256</v>
      </c>
      <c r="E115" s="26">
        <v>1076</v>
      </c>
      <c r="F115" s="27">
        <v>20</v>
      </c>
      <c r="G115" s="27">
        <v>10</v>
      </c>
      <c r="H115" s="27">
        <v>40</v>
      </c>
      <c r="I115" s="27"/>
      <c r="J115" s="27"/>
      <c r="K115" s="27">
        <v>20</v>
      </c>
    </row>
    <row r="116" spans="1:11" ht="76.5" x14ac:dyDescent="0.2">
      <c r="A116">
        <v>110</v>
      </c>
      <c r="B116" s="24" t="s">
        <v>285</v>
      </c>
      <c r="C116" s="24" t="s">
        <v>286</v>
      </c>
      <c r="D116" s="24" t="s">
        <v>256</v>
      </c>
      <c r="E116" s="26"/>
      <c r="F116" s="27">
        <v>5</v>
      </c>
      <c r="G116" s="27"/>
      <c r="H116" s="27">
        <v>10</v>
      </c>
      <c r="I116" s="27"/>
      <c r="J116" s="27"/>
      <c r="K116" s="27"/>
    </row>
    <row r="117" spans="1:11" ht="76.5" x14ac:dyDescent="0.2">
      <c r="A117">
        <v>111</v>
      </c>
      <c r="B117" s="24" t="s">
        <v>287</v>
      </c>
      <c r="C117" s="24" t="s">
        <v>288</v>
      </c>
      <c r="D117" s="24" t="s">
        <v>256</v>
      </c>
      <c r="E117" s="26">
        <v>1236</v>
      </c>
      <c r="F117" s="27"/>
      <c r="G117" s="27"/>
      <c r="H117" s="27"/>
      <c r="I117" s="27"/>
      <c r="J117" s="27"/>
      <c r="K117" s="27"/>
    </row>
    <row r="118" spans="1:11" ht="102" x14ac:dyDescent="0.2">
      <c r="A118">
        <v>112</v>
      </c>
      <c r="B118" s="24" t="s">
        <v>289</v>
      </c>
      <c r="C118" s="24" t="s">
        <v>290</v>
      </c>
      <c r="D118" s="24" t="s">
        <v>256</v>
      </c>
      <c r="E118" s="26"/>
      <c r="F118" s="27"/>
      <c r="G118" s="27"/>
      <c r="H118" s="27"/>
      <c r="I118" s="27"/>
      <c r="J118" s="27"/>
      <c r="K118" s="27"/>
    </row>
    <row r="119" spans="1:11" ht="76.5" x14ac:dyDescent="0.2">
      <c r="A119">
        <v>113</v>
      </c>
      <c r="B119" s="24" t="s">
        <v>291</v>
      </c>
      <c r="C119" s="24" t="s">
        <v>292</v>
      </c>
      <c r="D119" s="24" t="s">
        <v>256</v>
      </c>
      <c r="E119" s="26"/>
      <c r="F119" s="27"/>
      <c r="G119" s="27"/>
      <c r="H119" s="27"/>
      <c r="I119" s="27"/>
      <c r="J119" s="27"/>
      <c r="K119" s="27"/>
    </row>
    <row r="120" spans="1:11" ht="76.5" x14ac:dyDescent="0.2">
      <c r="A120">
        <v>114</v>
      </c>
      <c r="B120" s="24" t="s">
        <v>293</v>
      </c>
      <c r="C120" s="24" t="s">
        <v>294</v>
      </c>
      <c r="D120" s="24" t="s">
        <v>256</v>
      </c>
      <c r="E120" s="26"/>
      <c r="F120" s="27"/>
      <c r="G120" s="27"/>
      <c r="H120" s="27"/>
      <c r="I120" s="27"/>
      <c r="J120" s="27"/>
      <c r="K120" s="27"/>
    </row>
    <row r="121" spans="1:11" ht="76.5" x14ac:dyDescent="0.2">
      <c r="A121">
        <v>115</v>
      </c>
      <c r="B121" s="24" t="s">
        <v>295</v>
      </c>
      <c r="C121" s="24" t="s">
        <v>296</v>
      </c>
      <c r="D121" s="24" t="s">
        <v>256</v>
      </c>
      <c r="E121" s="26"/>
      <c r="F121" s="27"/>
      <c r="G121" s="27"/>
      <c r="H121" s="27"/>
      <c r="I121" s="27"/>
      <c r="J121" s="27"/>
      <c r="K121" s="27"/>
    </row>
    <row r="122" spans="1:11" ht="76.5" x14ac:dyDescent="0.2">
      <c r="A122">
        <v>116</v>
      </c>
      <c r="B122" s="24" t="s">
        <v>297</v>
      </c>
      <c r="C122" s="24" t="s">
        <v>298</v>
      </c>
      <c r="D122" s="24" t="s">
        <v>256</v>
      </c>
      <c r="E122" s="26">
        <v>1824.8</v>
      </c>
      <c r="F122" s="27"/>
      <c r="G122" s="27"/>
      <c r="H122" s="27"/>
      <c r="I122" s="27"/>
      <c r="J122" s="27"/>
      <c r="K122" s="27"/>
    </row>
    <row r="123" spans="1:11" ht="76.5" x14ac:dyDescent="0.2">
      <c r="A123">
        <v>117</v>
      </c>
      <c r="B123" s="24" t="s">
        <v>299</v>
      </c>
      <c r="C123" s="24" t="s">
        <v>300</v>
      </c>
      <c r="D123" s="24" t="s">
        <v>256</v>
      </c>
      <c r="E123" s="26"/>
      <c r="F123" s="27"/>
      <c r="G123" s="27"/>
      <c r="H123" s="27"/>
      <c r="I123" s="27"/>
      <c r="J123" s="27"/>
      <c r="K123" s="27"/>
    </row>
    <row r="124" spans="1:11" ht="76.5" x14ac:dyDescent="0.2">
      <c r="A124">
        <v>118</v>
      </c>
      <c r="B124" s="24" t="s">
        <v>301</v>
      </c>
      <c r="C124" s="24" t="s">
        <v>302</v>
      </c>
      <c r="D124" s="24" t="s">
        <v>256</v>
      </c>
      <c r="E124" s="26">
        <v>1942.4</v>
      </c>
      <c r="F124" s="27"/>
      <c r="G124" s="27"/>
      <c r="H124" s="27"/>
      <c r="I124" s="27"/>
      <c r="J124" s="27"/>
      <c r="K124" s="27"/>
    </row>
    <row r="125" spans="1:11" ht="102" x14ac:dyDescent="0.2">
      <c r="A125">
        <v>119</v>
      </c>
      <c r="B125" s="24" t="s">
        <v>303</v>
      </c>
      <c r="C125" s="24" t="s">
        <v>304</v>
      </c>
      <c r="D125" s="24" t="s">
        <v>256</v>
      </c>
      <c r="E125" s="26"/>
      <c r="F125" s="27"/>
      <c r="G125" s="27"/>
      <c r="H125" s="27"/>
      <c r="I125" s="27"/>
      <c r="J125" s="27"/>
      <c r="K125" s="27"/>
    </row>
    <row r="126" spans="1:11" ht="76.5" x14ac:dyDescent="0.2">
      <c r="A126">
        <v>120</v>
      </c>
      <c r="B126" s="24" t="s">
        <v>305</v>
      </c>
      <c r="C126" s="24" t="s">
        <v>306</v>
      </c>
      <c r="D126" s="24" t="s">
        <v>256</v>
      </c>
      <c r="E126" s="26"/>
      <c r="F126" s="27"/>
      <c r="G126" s="27"/>
      <c r="H126" s="27"/>
      <c r="I126" s="27"/>
      <c r="J126" s="27"/>
      <c r="K126" s="27"/>
    </row>
    <row r="127" spans="1:11" ht="76.5" x14ac:dyDescent="0.2">
      <c r="A127">
        <v>121</v>
      </c>
      <c r="B127" s="24" t="s">
        <v>307</v>
      </c>
      <c r="C127" s="24" t="s">
        <v>308</v>
      </c>
      <c r="D127" s="24" t="s">
        <v>256</v>
      </c>
      <c r="E127" s="26"/>
      <c r="F127" s="27"/>
      <c r="G127" s="27"/>
      <c r="H127" s="27"/>
      <c r="I127" s="27"/>
      <c r="J127" s="27"/>
      <c r="K127" s="27"/>
    </row>
    <row r="128" spans="1:11" ht="76.5" x14ac:dyDescent="0.2">
      <c r="A128">
        <v>122</v>
      </c>
      <c r="B128" s="24" t="s">
        <v>309</v>
      </c>
      <c r="C128" s="24" t="s">
        <v>310</v>
      </c>
      <c r="D128" s="24" t="s">
        <v>256</v>
      </c>
      <c r="E128" s="26"/>
      <c r="F128" s="27"/>
      <c r="G128" s="27"/>
      <c r="H128" s="27"/>
      <c r="I128" s="27"/>
      <c r="J128" s="27"/>
      <c r="K128" s="27"/>
    </row>
    <row r="129" spans="1:11" ht="63.75" x14ac:dyDescent="0.2">
      <c r="A129">
        <v>123</v>
      </c>
      <c r="B129" s="24" t="s">
        <v>311</v>
      </c>
      <c r="C129" s="24" t="s">
        <v>312</v>
      </c>
      <c r="D129" s="24" t="s">
        <v>313</v>
      </c>
      <c r="E129" s="26">
        <v>1556.8</v>
      </c>
      <c r="F129" s="27"/>
      <c r="G129" s="27"/>
      <c r="H129" s="27"/>
      <c r="I129" s="27"/>
      <c r="J129" s="27"/>
      <c r="K129" s="27"/>
    </row>
    <row r="130" spans="1:11" ht="63.75" x14ac:dyDescent="0.2">
      <c r="A130">
        <v>124</v>
      </c>
      <c r="B130" s="24" t="s">
        <v>314</v>
      </c>
      <c r="C130" s="24" t="s">
        <v>315</v>
      </c>
      <c r="D130" s="24" t="s">
        <v>313</v>
      </c>
      <c r="E130" s="26"/>
      <c r="F130" s="27"/>
      <c r="G130" s="27"/>
      <c r="H130" s="27"/>
      <c r="I130" s="27"/>
      <c r="J130" s="27"/>
      <c r="K130" s="27"/>
    </row>
    <row r="131" spans="1:11" ht="63.75" x14ac:dyDescent="0.2">
      <c r="A131">
        <v>125</v>
      </c>
      <c r="B131" s="24" t="s">
        <v>316</v>
      </c>
      <c r="C131" s="24" t="s">
        <v>317</v>
      </c>
      <c r="D131" s="24" t="s">
        <v>313</v>
      </c>
      <c r="E131" s="26"/>
      <c r="F131" s="27"/>
      <c r="G131" s="27"/>
      <c r="H131" s="27"/>
      <c r="I131" s="27"/>
      <c r="J131" s="27"/>
      <c r="K131" s="27"/>
    </row>
    <row r="132" spans="1:11" ht="63.75" x14ac:dyDescent="0.2">
      <c r="A132">
        <v>126</v>
      </c>
      <c r="B132" s="24" t="s">
        <v>318</v>
      </c>
      <c r="C132" s="24" t="s">
        <v>319</v>
      </c>
      <c r="D132" s="24" t="s">
        <v>313</v>
      </c>
      <c r="E132" s="26">
        <v>2052</v>
      </c>
      <c r="F132" s="27"/>
      <c r="G132" s="27"/>
      <c r="H132" s="27"/>
      <c r="I132" s="27"/>
      <c r="J132" s="27"/>
      <c r="K132" s="27"/>
    </row>
    <row r="133" spans="1:11" ht="63.75" x14ac:dyDescent="0.2">
      <c r="A133">
        <v>127</v>
      </c>
      <c r="B133" s="24" t="s">
        <v>320</v>
      </c>
      <c r="C133" s="24" t="s">
        <v>321</v>
      </c>
      <c r="D133" s="24" t="s">
        <v>313</v>
      </c>
      <c r="E133" s="26">
        <v>2326.4</v>
      </c>
      <c r="F133" s="27"/>
      <c r="G133" s="27"/>
      <c r="H133" s="27"/>
      <c r="I133" s="27"/>
      <c r="J133" s="27"/>
      <c r="K133" s="27"/>
    </row>
    <row r="134" spans="1:11" ht="51" x14ac:dyDescent="0.2">
      <c r="A134">
        <v>128</v>
      </c>
      <c r="B134" s="24" t="s">
        <v>322</v>
      </c>
      <c r="C134" s="24" t="s">
        <v>323</v>
      </c>
      <c r="D134" s="24" t="s">
        <v>324</v>
      </c>
      <c r="E134" s="26">
        <v>9268.7999999999993</v>
      </c>
      <c r="F134" s="27"/>
      <c r="G134" s="27"/>
      <c r="H134" s="27"/>
      <c r="I134" s="27"/>
      <c r="J134" s="27"/>
      <c r="K134" s="27"/>
    </row>
    <row r="135" spans="1:11" ht="25.5" x14ac:dyDescent="0.2">
      <c r="A135">
        <v>129</v>
      </c>
      <c r="B135" s="24" t="s">
        <v>325</v>
      </c>
      <c r="C135" s="24" t="s">
        <v>326</v>
      </c>
      <c r="D135" s="24" t="s">
        <v>313</v>
      </c>
      <c r="E135" s="26"/>
      <c r="F135" s="27"/>
      <c r="G135" s="27"/>
      <c r="H135" s="27"/>
      <c r="I135" s="27"/>
      <c r="J135" s="27"/>
      <c r="K135" s="27"/>
    </row>
    <row r="136" spans="1:11" ht="51" x14ac:dyDescent="0.2">
      <c r="A136">
        <v>130</v>
      </c>
      <c r="B136" s="24" t="s">
        <v>327</v>
      </c>
      <c r="C136" s="24" t="s">
        <v>328</v>
      </c>
      <c r="D136" s="24" t="s">
        <v>313</v>
      </c>
      <c r="E136" s="26"/>
      <c r="F136" s="27"/>
      <c r="G136" s="27"/>
      <c r="H136" s="27"/>
      <c r="I136" s="27"/>
      <c r="J136" s="27"/>
      <c r="K136" s="27"/>
    </row>
    <row r="137" spans="1:11" ht="25.5" x14ac:dyDescent="0.2">
      <c r="A137">
        <v>131</v>
      </c>
      <c r="B137" s="24" t="s">
        <v>329</v>
      </c>
      <c r="C137" s="24" t="s">
        <v>330</v>
      </c>
      <c r="D137" s="24" t="s">
        <v>313</v>
      </c>
      <c r="E137" s="26"/>
      <c r="F137" s="27"/>
      <c r="G137" s="27"/>
      <c r="H137" s="27"/>
      <c r="I137" s="27"/>
      <c r="J137" s="27"/>
      <c r="K137" s="27"/>
    </row>
    <row r="138" spans="1:11" ht="38.25" x14ac:dyDescent="0.2">
      <c r="A138">
        <v>132</v>
      </c>
      <c r="B138" s="24" t="s">
        <v>331</v>
      </c>
      <c r="C138" s="24" t="s">
        <v>332</v>
      </c>
      <c r="D138" s="24" t="s">
        <v>333</v>
      </c>
      <c r="E138" s="26"/>
      <c r="F138" s="27"/>
      <c r="G138" s="27"/>
      <c r="H138" s="27"/>
      <c r="I138" s="27"/>
      <c r="J138" s="27"/>
      <c r="K138" s="27"/>
    </row>
    <row r="139" spans="1:11" ht="63.75" x14ac:dyDescent="0.2">
      <c r="A139">
        <v>133</v>
      </c>
      <c r="B139" s="24" t="s">
        <v>334</v>
      </c>
      <c r="C139" s="24" t="s">
        <v>335</v>
      </c>
      <c r="D139" s="24" t="s">
        <v>333</v>
      </c>
      <c r="E139" s="26">
        <v>4429.6000000000004</v>
      </c>
      <c r="F139" s="27"/>
      <c r="G139" s="27"/>
      <c r="H139" s="27"/>
      <c r="I139" s="27"/>
      <c r="J139" s="27"/>
      <c r="K139" s="27"/>
    </row>
    <row r="140" spans="1:11" ht="38.25" x14ac:dyDescent="0.2">
      <c r="A140">
        <v>134</v>
      </c>
      <c r="B140" s="24" t="s">
        <v>336</v>
      </c>
      <c r="C140" s="24" t="s">
        <v>337</v>
      </c>
      <c r="D140" s="24" t="s">
        <v>338</v>
      </c>
      <c r="E140" s="26">
        <v>635.20000000000005</v>
      </c>
      <c r="F140" s="27"/>
      <c r="G140" s="27"/>
      <c r="H140" s="27"/>
      <c r="I140" s="27"/>
      <c r="J140" s="27"/>
      <c r="K140" s="27"/>
    </row>
    <row r="141" spans="1:11" ht="51" x14ac:dyDescent="0.2">
      <c r="A141">
        <v>135</v>
      </c>
      <c r="B141" s="24" t="s">
        <v>339</v>
      </c>
      <c r="C141" s="24" t="s">
        <v>340</v>
      </c>
      <c r="D141" s="24" t="s">
        <v>338</v>
      </c>
      <c r="E141" s="26"/>
      <c r="F141" s="27"/>
      <c r="G141" s="27"/>
      <c r="H141" s="27"/>
      <c r="I141" s="27"/>
      <c r="J141" s="27"/>
      <c r="K141" s="27"/>
    </row>
    <row r="142" spans="1:11" ht="51" x14ac:dyDescent="0.2">
      <c r="A142">
        <v>136</v>
      </c>
      <c r="B142" s="24" t="s">
        <v>341</v>
      </c>
      <c r="C142" s="24" t="s">
        <v>342</v>
      </c>
      <c r="D142" s="24" t="s">
        <v>338</v>
      </c>
      <c r="E142" s="26">
        <v>5221.6000000000004</v>
      </c>
      <c r="F142" s="27"/>
      <c r="G142" s="27"/>
      <c r="H142" s="27"/>
      <c r="I142" s="27"/>
      <c r="J142" s="27"/>
      <c r="K142" s="27"/>
    </row>
    <row r="143" spans="1:11" ht="51" x14ac:dyDescent="0.2">
      <c r="A143">
        <v>137</v>
      </c>
      <c r="B143" s="24" t="s">
        <v>343</v>
      </c>
      <c r="C143" s="24" t="s">
        <v>344</v>
      </c>
      <c r="D143" s="24" t="s">
        <v>338</v>
      </c>
      <c r="E143" s="26"/>
      <c r="F143" s="27"/>
      <c r="G143" s="27"/>
      <c r="H143" s="27"/>
      <c r="I143" s="27"/>
      <c r="J143" s="27"/>
      <c r="K143" s="27"/>
    </row>
    <row r="144" spans="1:11" ht="38.25" x14ac:dyDescent="0.2">
      <c r="A144">
        <v>138</v>
      </c>
      <c r="B144" s="24" t="s">
        <v>345</v>
      </c>
      <c r="C144" s="24" t="s">
        <v>346</v>
      </c>
      <c r="D144" s="24" t="s">
        <v>338</v>
      </c>
      <c r="E144" s="26"/>
      <c r="F144" s="27"/>
      <c r="G144" s="27"/>
      <c r="H144" s="27"/>
      <c r="I144" s="27"/>
      <c r="J144" s="27"/>
      <c r="K144" s="27"/>
    </row>
    <row r="145" spans="1:11" ht="25.5" x14ac:dyDescent="0.2">
      <c r="A145">
        <v>139</v>
      </c>
      <c r="B145" s="24" t="s">
        <v>347</v>
      </c>
      <c r="C145" s="24" t="s">
        <v>348</v>
      </c>
      <c r="D145" s="24" t="s">
        <v>349</v>
      </c>
      <c r="E145" s="26"/>
      <c r="F145" s="27"/>
      <c r="G145" s="27"/>
      <c r="H145" s="27"/>
      <c r="I145" s="27"/>
      <c r="J145" s="27"/>
      <c r="K145" s="27"/>
    </row>
    <row r="146" spans="1:11" ht="63.75" x14ac:dyDescent="0.2">
      <c r="A146">
        <v>140</v>
      </c>
      <c r="B146" s="24" t="s">
        <v>350</v>
      </c>
      <c r="C146" s="24" t="s">
        <v>351</v>
      </c>
      <c r="D146" s="24" t="s">
        <v>338</v>
      </c>
      <c r="E146" s="26"/>
      <c r="F146" s="27"/>
      <c r="G146" s="27"/>
      <c r="H146" s="27"/>
      <c r="I146" s="27"/>
      <c r="J146" s="27"/>
      <c r="K146" s="27"/>
    </row>
    <row r="147" spans="1:11" ht="63.75" x14ac:dyDescent="0.2">
      <c r="A147">
        <v>141</v>
      </c>
      <c r="B147" s="24" t="s">
        <v>352</v>
      </c>
      <c r="C147" s="24" t="s">
        <v>353</v>
      </c>
      <c r="D147" s="24" t="s">
        <v>338</v>
      </c>
      <c r="E147" s="26"/>
      <c r="F147" s="27"/>
      <c r="G147" s="27"/>
      <c r="H147" s="27"/>
      <c r="I147" s="27"/>
      <c r="J147" s="27"/>
      <c r="K147" s="27"/>
    </row>
    <row r="148" spans="1:11" ht="63.75" x14ac:dyDescent="0.2">
      <c r="A148">
        <v>142</v>
      </c>
      <c r="B148" s="24" t="s">
        <v>354</v>
      </c>
      <c r="C148" s="24" t="s">
        <v>355</v>
      </c>
      <c r="D148" s="24" t="s">
        <v>338</v>
      </c>
      <c r="E148" s="26"/>
      <c r="F148" s="27"/>
      <c r="G148" s="27"/>
      <c r="H148" s="27"/>
      <c r="I148" s="27"/>
      <c r="J148" s="27"/>
      <c r="K148" s="27"/>
    </row>
    <row r="149" spans="1:11" ht="63.75" x14ac:dyDescent="0.2">
      <c r="A149">
        <v>143</v>
      </c>
      <c r="B149" s="24" t="s">
        <v>356</v>
      </c>
      <c r="C149" s="24" t="s">
        <v>357</v>
      </c>
      <c r="D149" s="24" t="s">
        <v>338</v>
      </c>
      <c r="E149" s="26"/>
      <c r="F149" s="27"/>
      <c r="G149" s="27"/>
      <c r="H149" s="27"/>
      <c r="I149" s="27"/>
      <c r="J149" s="27"/>
      <c r="K149" s="27"/>
    </row>
    <row r="150" spans="1:11" ht="63.75" x14ac:dyDescent="0.2">
      <c r="A150">
        <v>144</v>
      </c>
      <c r="B150" s="24" t="s">
        <v>358</v>
      </c>
      <c r="C150" s="24" t="s">
        <v>359</v>
      </c>
      <c r="D150" s="24" t="s">
        <v>338</v>
      </c>
      <c r="E150" s="26"/>
      <c r="F150" s="27"/>
      <c r="G150" s="27"/>
      <c r="H150" s="27"/>
      <c r="I150" s="27"/>
      <c r="J150" s="27"/>
      <c r="K150" s="27"/>
    </row>
    <row r="151" spans="1:11" ht="63.75" x14ac:dyDescent="0.2">
      <c r="A151">
        <v>145</v>
      </c>
      <c r="B151" s="24" t="s">
        <v>360</v>
      </c>
      <c r="C151" s="24" t="s">
        <v>361</v>
      </c>
      <c r="D151" s="24" t="s">
        <v>182</v>
      </c>
      <c r="E151" s="26">
        <v>2864</v>
      </c>
      <c r="F151" s="27"/>
      <c r="G151" s="27"/>
      <c r="H151" s="27"/>
      <c r="I151" s="27"/>
      <c r="J151" s="27"/>
      <c r="K151" s="27">
        <v>300</v>
      </c>
    </row>
    <row r="152" spans="1:11" ht="63.75" x14ac:dyDescent="0.2">
      <c r="A152">
        <v>146</v>
      </c>
      <c r="B152" s="24" t="s">
        <v>362</v>
      </c>
      <c r="C152" s="24" t="s">
        <v>363</v>
      </c>
      <c r="D152" s="24" t="s">
        <v>182</v>
      </c>
      <c r="E152" s="26"/>
      <c r="F152" s="27"/>
      <c r="G152" s="27"/>
      <c r="H152" s="27"/>
      <c r="I152" s="27"/>
      <c r="J152" s="27"/>
      <c r="K152" s="27"/>
    </row>
    <row r="153" spans="1:11" ht="25.5" x14ac:dyDescent="0.2">
      <c r="A153">
        <v>147</v>
      </c>
      <c r="B153" s="24" t="s">
        <v>364</v>
      </c>
      <c r="C153" s="24" t="s">
        <v>365</v>
      </c>
      <c r="D153" s="24" t="s">
        <v>366</v>
      </c>
      <c r="E153" s="26"/>
      <c r="F153" s="27"/>
      <c r="G153" s="27"/>
      <c r="H153" s="27"/>
      <c r="I153" s="27"/>
      <c r="J153" s="27"/>
      <c r="K153" s="27"/>
    </row>
    <row r="154" spans="1:11" ht="38.25" x14ac:dyDescent="0.2">
      <c r="A154">
        <v>148</v>
      </c>
      <c r="B154" s="24" t="s">
        <v>367</v>
      </c>
      <c r="C154" s="24" t="s">
        <v>368</v>
      </c>
      <c r="D154" s="24" t="s">
        <v>369</v>
      </c>
      <c r="E154" s="26"/>
      <c r="F154" s="27"/>
      <c r="G154" s="27"/>
      <c r="H154" s="27"/>
      <c r="I154" s="27"/>
      <c r="J154" s="27"/>
      <c r="K154" s="27"/>
    </row>
    <row r="155" spans="1:11" ht="38.25" x14ac:dyDescent="0.2">
      <c r="A155">
        <v>149</v>
      </c>
      <c r="B155" s="24" t="s">
        <v>370</v>
      </c>
      <c r="C155" s="24" t="s">
        <v>371</v>
      </c>
      <c r="D155" s="24" t="s">
        <v>369</v>
      </c>
      <c r="E155" s="26">
        <v>2342.4</v>
      </c>
      <c r="F155" s="27"/>
      <c r="G155" s="27">
        <v>20</v>
      </c>
      <c r="H155" s="27">
        <v>100</v>
      </c>
      <c r="I155" s="27"/>
      <c r="J155" s="27"/>
      <c r="K155" s="27">
        <v>200</v>
      </c>
    </row>
    <row r="156" spans="1:11" ht="38.25" x14ac:dyDescent="0.2">
      <c r="A156">
        <v>150</v>
      </c>
      <c r="B156" s="24" t="s">
        <v>372</v>
      </c>
      <c r="C156" s="24" t="s">
        <v>373</v>
      </c>
      <c r="D156" s="24" t="s">
        <v>374</v>
      </c>
      <c r="E156" s="26"/>
      <c r="F156" s="27"/>
      <c r="G156" s="27"/>
      <c r="H156" s="27"/>
      <c r="I156" s="27"/>
      <c r="J156" s="27"/>
      <c r="K156" s="27"/>
    </row>
    <row r="157" spans="1:11" ht="38.25" x14ac:dyDescent="0.2">
      <c r="A157">
        <v>151</v>
      </c>
      <c r="B157" s="24" t="s">
        <v>375</v>
      </c>
      <c r="C157" s="24" t="s">
        <v>376</v>
      </c>
      <c r="D157" s="24" t="s">
        <v>369</v>
      </c>
      <c r="E157" s="26">
        <v>3284.8</v>
      </c>
      <c r="F157" s="27"/>
      <c r="G157" s="27">
        <v>50</v>
      </c>
      <c r="H157" s="27">
        <v>200</v>
      </c>
      <c r="I157" s="27"/>
      <c r="J157" s="27"/>
      <c r="K157" s="27">
        <v>200</v>
      </c>
    </row>
    <row r="158" spans="1:11" ht="51" x14ac:dyDescent="0.2">
      <c r="A158">
        <v>152</v>
      </c>
      <c r="B158" s="24" t="s">
        <v>377</v>
      </c>
      <c r="C158" s="24" t="s">
        <v>378</v>
      </c>
      <c r="D158" s="24" t="s">
        <v>379</v>
      </c>
      <c r="E158" s="26"/>
      <c r="F158" s="27"/>
      <c r="G158" s="27"/>
      <c r="H158" s="27"/>
      <c r="I158" s="27"/>
      <c r="J158" s="27"/>
      <c r="K158" s="27"/>
    </row>
    <row r="159" spans="1:11" ht="63.75" x14ac:dyDescent="0.2">
      <c r="A159">
        <v>153</v>
      </c>
      <c r="B159" s="24" t="s">
        <v>380</v>
      </c>
      <c r="C159" s="24" t="s">
        <v>381</v>
      </c>
      <c r="D159" s="24" t="s">
        <v>379</v>
      </c>
      <c r="E159" s="26">
        <v>945.6</v>
      </c>
      <c r="F159" s="27"/>
      <c r="G159" s="27"/>
      <c r="H159" s="27"/>
      <c r="I159" s="27"/>
      <c r="J159" s="27"/>
      <c r="K159" s="27"/>
    </row>
    <row r="160" spans="1:11" ht="38.25" x14ac:dyDescent="0.2">
      <c r="A160">
        <v>154</v>
      </c>
      <c r="B160" s="24" t="s">
        <v>382</v>
      </c>
      <c r="C160" s="24" t="s">
        <v>383</v>
      </c>
      <c r="D160" s="24" t="s">
        <v>384</v>
      </c>
      <c r="E160" s="26"/>
      <c r="F160" s="27"/>
      <c r="G160" s="27"/>
      <c r="H160" s="27"/>
      <c r="I160" s="27"/>
      <c r="J160" s="27"/>
      <c r="K160" s="27"/>
    </row>
    <row r="161" spans="1:11" ht="38.25" x14ac:dyDescent="0.2">
      <c r="A161">
        <v>155</v>
      </c>
      <c r="B161" s="24" t="s">
        <v>385</v>
      </c>
      <c r="C161" s="24" t="s">
        <v>383</v>
      </c>
      <c r="D161" s="24" t="s">
        <v>384</v>
      </c>
      <c r="E161" s="26"/>
      <c r="F161" s="27"/>
      <c r="G161" s="27"/>
      <c r="H161" s="27"/>
      <c r="I161" s="27"/>
      <c r="J161" s="27"/>
      <c r="K161" s="27"/>
    </row>
    <row r="162" spans="1:11" ht="38.25" x14ac:dyDescent="0.2">
      <c r="A162">
        <v>156</v>
      </c>
      <c r="B162" s="24" t="s">
        <v>386</v>
      </c>
      <c r="C162" s="24" t="s">
        <v>387</v>
      </c>
      <c r="D162" s="24" t="s">
        <v>384</v>
      </c>
      <c r="E162" s="26"/>
      <c r="F162" s="27"/>
      <c r="G162" s="27"/>
      <c r="H162" s="27"/>
      <c r="I162" s="27"/>
      <c r="J162" s="27"/>
      <c r="K162" s="27"/>
    </row>
    <row r="163" spans="1:11" ht="38.25" x14ac:dyDescent="0.2">
      <c r="A163">
        <v>157</v>
      </c>
      <c r="B163" s="24" t="s">
        <v>388</v>
      </c>
      <c r="C163" s="24" t="s">
        <v>389</v>
      </c>
      <c r="D163" s="24" t="s">
        <v>384</v>
      </c>
      <c r="E163" s="26"/>
      <c r="F163" s="27"/>
      <c r="G163" s="27"/>
      <c r="H163" s="27"/>
      <c r="I163" s="27"/>
      <c r="J163" s="27"/>
      <c r="K163" s="27"/>
    </row>
    <row r="164" spans="1:11" ht="38.25" x14ac:dyDescent="0.2">
      <c r="A164">
        <v>158</v>
      </c>
      <c r="B164" s="24" t="s">
        <v>390</v>
      </c>
      <c r="C164" s="24" t="s">
        <v>387</v>
      </c>
      <c r="D164" s="24" t="s">
        <v>384</v>
      </c>
      <c r="E164" s="26"/>
      <c r="F164" s="27"/>
      <c r="G164" s="27"/>
      <c r="H164" s="27"/>
      <c r="I164" s="27"/>
      <c r="J164" s="27"/>
      <c r="K164" s="27"/>
    </row>
    <row r="165" spans="1:11" ht="51" x14ac:dyDescent="0.2">
      <c r="A165">
        <v>159</v>
      </c>
      <c r="B165" s="24" t="s">
        <v>391</v>
      </c>
      <c r="C165" s="24" t="s">
        <v>392</v>
      </c>
      <c r="D165" s="24" t="s">
        <v>384</v>
      </c>
      <c r="E165" s="26"/>
      <c r="F165" s="27"/>
      <c r="G165" s="27"/>
      <c r="H165" s="27"/>
      <c r="I165" s="27"/>
      <c r="J165" s="27"/>
      <c r="K165" s="27"/>
    </row>
    <row r="166" spans="1:11" ht="51" x14ac:dyDescent="0.2">
      <c r="A166">
        <v>160</v>
      </c>
      <c r="B166" s="24" t="s">
        <v>393</v>
      </c>
      <c r="C166" s="24" t="s">
        <v>394</v>
      </c>
      <c r="D166" s="24" t="s">
        <v>384</v>
      </c>
      <c r="E166" s="26"/>
      <c r="F166" s="27"/>
      <c r="G166" s="27"/>
      <c r="H166" s="27"/>
      <c r="I166" s="27"/>
      <c r="J166" s="27"/>
      <c r="K166" s="27"/>
    </row>
    <row r="167" spans="1:11" ht="51" x14ac:dyDescent="0.2">
      <c r="A167">
        <v>161</v>
      </c>
      <c r="B167" s="24" t="s">
        <v>395</v>
      </c>
      <c r="C167" s="24" t="s">
        <v>396</v>
      </c>
      <c r="D167" s="24" t="s">
        <v>384</v>
      </c>
      <c r="E167" s="26"/>
      <c r="F167" s="27"/>
      <c r="G167" s="27"/>
      <c r="H167" s="27"/>
      <c r="I167" s="27"/>
      <c r="J167" s="27"/>
      <c r="K167" s="27"/>
    </row>
    <row r="168" spans="1:11" ht="51" x14ac:dyDescent="0.2">
      <c r="A168">
        <v>162</v>
      </c>
      <c r="B168" s="24" t="s">
        <v>397</v>
      </c>
      <c r="C168" s="24" t="s">
        <v>398</v>
      </c>
      <c r="D168" s="24" t="s">
        <v>399</v>
      </c>
      <c r="E168" s="26">
        <v>986.4</v>
      </c>
      <c r="F168" s="27"/>
      <c r="G168" s="27"/>
      <c r="H168" s="27"/>
      <c r="I168" s="27"/>
      <c r="J168" s="27"/>
      <c r="K168" s="27">
        <v>200</v>
      </c>
    </row>
    <row r="169" spans="1:11" ht="38.25" x14ac:dyDescent="0.2">
      <c r="A169">
        <v>163</v>
      </c>
      <c r="B169" s="24" t="s">
        <v>400</v>
      </c>
      <c r="C169" s="24" t="s">
        <v>401</v>
      </c>
      <c r="D169" s="24" t="s">
        <v>182</v>
      </c>
      <c r="E169" s="26"/>
      <c r="F169" s="27"/>
      <c r="G169" s="27"/>
      <c r="H169" s="27"/>
      <c r="I169" s="27"/>
      <c r="J169" s="27"/>
      <c r="K169" s="27"/>
    </row>
    <row r="170" spans="1:11" ht="38.25" x14ac:dyDescent="0.2">
      <c r="A170">
        <v>164</v>
      </c>
      <c r="B170" s="24" t="s">
        <v>402</v>
      </c>
      <c r="C170" s="24" t="s">
        <v>403</v>
      </c>
      <c r="D170" s="24" t="s">
        <v>182</v>
      </c>
      <c r="E170" s="26">
        <v>1183.2</v>
      </c>
      <c r="F170" s="27"/>
      <c r="G170" s="27"/>
      <c r="H170" s="27"/>
      <c r="I170" s="27"/>
      <c r="J170" s="27"/>
      <c r="K170" s="27"/>
    </row>
    <row r="171" spans="1:11" ht="38.25" x14ac:dyDescent="0.2">
      <c r="A171">
        <v>165</v>
      </c>
      <c r="B171" s="24" t="s">
        <v>404</v>
      </c>
      <c r="C171" s="24" t="s">
        <v>405</v>
      </c>
      <c r="D171" s="24" t="s">
        <v>182</v>
      </c>
      <c r="E171" s="26"/>
      <c r="F171" s="27"/>
      <c r="G171" s="27"/>
      <c r="H171" s="27"/>
      <c r="I171" s="27"/>
      <c r="J171" s="27"/>
      <c r="K171" s="27"/>
    </row>
    <row r="172" spans="1:11" ht="38.25" x14ac:dyDescent="0.2">
      <c r="A172">
        <v>166</v>
      </c>
      <c r="B172" s="24" t="s">
        <v>406</v>
      </c>
      <c r="C172" s="24" t="s">
        <v>407</v>
      </c>
      <c r="D172" s="24" t="s">
        <v>408</v>
      </c>
      <c r="E172" s="26"/>
      <c r="F172" s="27"/>
      <c r="G172" s="27"/>
      <c r="H172" s="27"/>
      <c r="I172" s="27"/>
      <c r="J172" s="27"/>
      <c r="K172" s="27"/>
    </row>
    <row r="173" spans="1:11" ht="38.25" x14ac:dyDescent="0.2">
      <c r="A173">
        <v>167</v>
      </c>
      <c r="B173" s="24" t="s">
        <v>409</v>
      </c>
      <c r="C173" s="24" t="s">
        <v>410</v>
      </c>
      <c r="D173" s="24" t="s">
        <v>411</v>
      </c>
      <c r="E173" s="26"/>
      <c r="F173" s="27"/>
      <c r="G173" s="27"/>
      <c r="H173" s="27"/>
      <c r="I173" s="27"/>
      <c r="J173" s="27"/>
      <c r="K173" s="27"/>
    </row>
    <row r="174" spans="1:11" ht="51" x14ac:dyDescent="0.2">
      <c r="A174">
        <v>168</v>
      </c>
      <c r="B174" s="24" t="s">
        <v>412</v>
      </c>
      <c r="C174" s="24" t="s">
        <v>413</v>
      </c>
      <c r="D174" s="24" t="s">
        <v>414</v>
      </c>
      <c r="E174" s="26"/>
      <c r="F174" s="27"/>
      <c r="G174" s="27"/>
      <c r="H174" s="27"/>
      <c r="I174" s="27"/>
      <c r="J174" s="27"/>
      <c r="K174" s="27"/>
    </row>
    <row r="175" spans="1:11" ht="38.25" x14ac:dyDescent="0.2">
      <c r="A175">
        <v>169</v>
      </c>
      <c r="B175" s="24" t="s">
        <v>415</v>
      </c>
      <c r="C175" s="24" t="s">
        <v>416</v>
      </c>
      <c r="D175" s="24" t="s">
        <v>182</v>
      </c>
      <c r="E175" s="26"/>
      <c r="F175" s="27"/>
      <c r="G175" s="27"/>
      <c r="H175" s="27"/>
      <c r="I175" s="27"/>
      <c r="J175" s="27"/>
      <c r="K175" s="27"/>
    </row>
    <row r="176" spans="1:11" ht="89.25" x14ac:dyDescent="0.2">
      <c r="A176">
        <v>170</v>
      </c>
      <c r="B176" s="24" t="s">
        <v>417</v>
      </c>
      <c r="C176" s="24" t="s">
        <v>418</v>
      </c>
      <c r="D176" s="24" t="s">
        <v>182</v>
      </c>
      <c r="E176" s="26">
        <v>20278.400000000001</v>
      </c>
      <c r="F176" s="27"/>
      <c r="G176" s="27"/>
      <c r="H176" s="27"/>
      <c r="I176" s="27"/>
      <c r="J176" s="27"/>
      <c r="K176" s="27"/>
    </row>
    <row r="177" spans="1:11" ht="38.25" x14ac:dyDescent="0.2">
      <c r="A177">
        <v>171</v>
      </c>
      <c r="B177" s="24" t="s">
        <v>419</v>
      </c>
      <c r="C177" s="24" t="s">
        <v>420</v>
      </c>
      <c r="D177" s="24" t="s">
        <v>182</v>
      </c>
      <c r="E177" s="26">
        <v>2375.1999999999998</v>
      </c>
      <c r="F177" s="27"/>
      <c r="G177" s="27"/>
      <c r="H177" s="27"/>
      <c r="I177" s="27"/>
      <c r="J177" s="27"/>
      <c r="K177" s="27"/>
    </row>
    <row r="178" spans="1:11" ht="165.75" x14ac:dyDescent="0.2">
      <c r="A178">
        <v>172</v>
      </c>
      <c r="B178" s="24" t="s">
        <v>421</v>
      </c>
      <c r="C178" s="24" t="s">
        <v>422</v>
      </c>
      <c r="D178" s="24" t="s">
        <v>423</v>
      </c>
      <c r="E178" s="26"/>
      <c r="F178" s="27"/>
      <c r="G178" s="27"/>
      <c r="H178" s="27"/>
      <c r="I178" s="27"/>
      <c r="J178" s="27"/>
      <c r="K178" s="27"/>
    </row>
    <row r="179" spans="1:11" ht="114.75" x14ac:dyDescent="0.2">
      <c r="A179">
        <v>173</v>
      </c>
      <c r="B179" s="24" t="s">
        <v>424</v>
      </c>
      <c r="C179" s="24" t="s">
        <v>425</v>
      </c>
      <c r="D179" s="24" t="s">
        <v>423</v>
      </c>
      <c r="E179" s="26">
        <v>7026.4</v>
      </c>
      <c r="F179" s="27"/>
      <c r="G179" s="27"/>
      <c r="H179" s="27"/>
      <c r="I179" s="27">
        <v>40</v>
      </c>
      <c r="J179" s="27">
        <v>10</v>
      </c>
      <c r="K179" s="27">
        <v>80</v>
      </c>
    </row>
    <row r="180" spans="1:11" ht="25.5" x14ac:dyDescent="0.2">
      <c r="A180">
        <v>174</v>
      </c>
      <c r="B180" s="24" t="s">
        <v>426</v>
      </c>
      <c r="C180" s="24" t="s">
        <v>427</v>
      </c>
      <c r="D180" s="24" t="s">
        <v>428</v>
      </c>
      <c r="E180" s="26"/>
      <c r="F180" s="27"/>
      <c r="G180" s="27"/>
      <c r="H180" s="27"/>
      <c r="I180" s="27"/>
      <c r="J180" s="27"/>
      <c r="K180" s="27"/>
    </row>
    <row r="181" spans="1:11" ht="63.75" x14ac:dyDescent="0.2">
      <c r="A181">
        <v>175</v>
      </c>
      <c r="B181" s="24" t="s">
        <v>429</v>
      </c>
      <c r="C181" s="24" t="s">
        <v>430</v>
      </c>
      <c r="D181" s="24" t="s">
        <v>431</v>
      </c>
      <c r="E181" s="26">
        <v>7945.6</v>
      </c>
      <c r="F181" s="27"/>
      <c r="G181" s="27"/>
      <c r="H181" s="27"/>
      <c r="I181" s="27"/>
      <c r="J181" s="27"/>
      <c r="K181" s="27"/>
    </row>
    <row r="182" spans="1:11" ht="89.25" x14ac:dyDescent="0.2">
      <c r="A182">
        <v>176</v>
      </c>
      <c r="B182" s="24" t="s">
        <v>432</v>
      </c>
      <c r="C182" s="24" t="s">
        <v>433</v>
      </c>
      <c r="D182" s="24" t="s">
        <v>434</v>
      </c>
      <c r="E182" s="26">
        <v>3148.8</v>
      </c>
      <c r="F182" s="27"/>
      <c r="G182" s="27"/>
      <c r="H182" s="27"/>
      <c r="I182" s="27"/>
      <c r="J182" s="27"/>
      <c r="K182" s="27"/>
    </row>
    <row r="183" spans="1:11" ht="89.25" x14ac:dyDescent="0.2">
      <c r="A183">
        <v>177</v>
      </c>
      <c r="B183" s="24" t="s">
        <v>435</v>
      </c>
      <c r="C183" s="24" t="s">
        <v>433</v>
      </c>
      <c r="D183" s="24" t="s">
        <v>423</v>
      </c>
      <c r="E183" s="26"/>
      <c r="F183" s="27"/>
      <c r="G183" s="27"/>
      <c r="H183" s="27"/>
      <c r="I183" s="27"/>
      <c r="J183" s="27"/>
      <c r="K183" s="27">
        <v>20</v>
      </c>
    </row>
    <row r="184" spans="1:11" ht="89.25" x14ac:dyDescent="0.2">
      <c r="A184">
        <v>178</v>
      </c>
      <c r="B184" s="24" t="s">
        <v>436</v>
      </c>
      <c r="C184" s="24" t="s">
        <v>437</v>
      </c>
      <c r="D184" s="24" t="s">
        <v>423</v>
      </c>
      <c r="E184" s="26"/>
      <c r="F184" s="27"/>
      <c r="G184" s="27"/>
      <c r="H184" s="27"/>
      <c r="I184" s="27"/>
      <c r="J184" s="27"/>
      <c r="K184" s="27"/>
    </row>
    <row r="185" spans="1:11" ht="89.25" x14ac:dyDescent="0.2">
      <c r="A185">
        <v>179</v>
      </c>
      <c r="B185" s="24" t="s">
        <v>438</v>
      </c>
      <c r="C185" s="24" t="s">
        <v>439</v>
      </c>
      <c r="D185" s="24" t="s">
        <v>440</v>
      </c>
      <c r="E185" s="26">
        <v>4096</v>
      </c>
      <c r="F185" s="27"/>
      <c r="G185" s="27"/>
      <c r="H185" s="27"/>
      <c r="I185" s="27"/>
      <c r="J185" s="27"/>
      <c r="K185" s="27"/>
    </row>
    <row r="186" spans="1:11" ht="127.5" x14ac:dyDescent="0.2">
      <c r="A186">
        <v>180</v>
      </c>
      <c r="B186" s="24" t="s">
        <v>441</v>
      </c>
      <c r="C186" s="24" t="s">
        <v>442</v>
      </c>
      <c r="D186" s="24" t="s">
        <v>443</v>
      </c>
      <c r="E186" s="26"/>
      <c r="F186" s="27"/>
      <c r="G186" s="27"/>
      <c r="H186" s="27"/>
      <c r="I186" s="27"/>
      <c r="J186" s="27"/>
      <c r="K186" s="27"/>
    </row>
    <row r="187" spans="1:11" ht="76.5" x14ac:dyDescent="0.2">
      <c r="A187">
        <v>181</v>
      </c>
      <c r="B187" s="24" t="s">
        <v>444</v>
      </c>
      <c r="C187" s="24" t="s">
        <v>445</v>
      </c>
      <c r="D187" s="24" t="s">
        <v>446</v>
      </c>
      <c r="E187" s="26"/>
      <c r="F187" s="27"/>
      <c r="G187" s="27"/>
      <c r="H187" s="27"/>
      <c r="I187" s="27"/>
      <c r="J187" s="27"/>
      <c r="K187" s="27"/>
    </row>
    <row r="188" spans="1:11" ht="76.5" x14ac:dyDescent="0.2">
      <c r="A188">
        <v>182</v>
      </c>
      <c r="B188" s="24" t="s">
        <v>447</v>
      </c>
      <c r="C188" s="24" t="s">
        <v>445</v>
      </c>
      <c r="D188" s="24" t="s">
        <v>448</v>
      </c>
      <c r="E188" s="26"/>
      <c r="F188" s="27"/>
      <c r="G188" s="27"/>
      <c r="H188" s="27"/>
      <c r="I188" s="27"/>
      <c r="J188" s="27"/>
      <c r="K188" s="27"/>
    </row>
    <row r="189" spans="1:11" ht="76.5" x14ac:dyDescent="0.2">
      <c r="A189">
        <v>183</v>
      </c>
      <c r="B189" s="24" t="s">
        <v>449</v>
      </c>
      <c r="C189" s="24" t="s">
        <v>445</v>
      </c>
      <c r="D189" s="24" t="s">
        <v>450</v>
      </c>
      <c r="E189" s="26"/>
      <c r="F189" s="27"/>
      <c r="G189" s="27"/>
      <c r="H189" s="27"/>
      <c r="I189" s="27"/>
      <c r="J189" s="27"/>
      <c r="K189" s="27"/>
    </row>
    <row r="190" spans="1:11" ht="51" x14ac:dyDescent="0.2">
      <c r="A190">
        <v>184</v>
      </c>
      <c r="B190" s="24" t="s">
        <v>451</v>
      </c>
      <c r="C190" s="24" t="s">
        <v>452</v>
      </c>
      <c r="D190" s="24" t="s">
        <v>453</v>
      </c>
      <c r="E190" s="26">
        <v>652</v>
      </c>
      <c r="F190" s="27">
        <v>200</v>
      </c>
      <c r="G190" s="27">
        <v>30</v>
      </c>
      <c r="H190" s="27">
        <v>200</v>
      </c>
      <c r="I190" s="27">
        <v>60</v>
      </c>
      <c r="J190" s="27">
        <v>20</v>
      </c>
      <c r="K190" s="27">
        <v>200</v>
      </c>
    </row>
    <row r="191" spans="1:11" ht="38.25" x14ac:dyDescent="0.2">
      <c r="A191">
        <v>185</v>
      </c>
      <c r="B191" s="24" t="s">
        <v>454</v>
      </c>
      <c r="C191" s="24" t="s">
        <v>455</v>
      </c>
      <c r="D191" s="24" t="s">
        <v>456</v>
      </c>
      <c r="E191" s="26">
        <v>4947.2</v>
      </c>
      <c r="F191" s="27"/>
      <c r="G191" s="27"/>
      <c r="H191" s="27"/>
      <c r="I191" s="27"/>
      <c r="J191" s="27"/>
      <c r="K191" s="27"/>
    </row>
    <row r="192" spans="1:11" ht="38.25" x14ac:dyDescent="0.2">
      <c r="A192">
        <v>186</v>
      </c>
      <c r="B192" s="24" t="s">
        <v>457</v>
      </c>
      <c r="C192" s="24" t="s">
        <v>458</v>
      </c>
      <c r="D192" s="24" t="s">
        <v>459</v>
      </c>
      <c r="E192" s="26">
        <v>1850.4</v>
      </c>
      <c r="F192" s="27"/>
      <c r="G192" s="27"/>
      <c r="H192" s="27"/>
      <c r="I192" s="27"/>
      <c r="J192" s="27"/>
      <c r="K192" s="27"/>
    </row>
    <row r="193" spans="1:11" ht="51" x14ac:dyDescent="0.2">
      <c r="A193">
        <v>187</v>
      </c>
      <c r="B193" s="24" t="s">
        <v>460</v>
      </c>
      <c r="C193" s="24" t="s">
        <v>452</v>
      </c>
      <c r="D193" s="24" t="s">
        <v>461</v>
      </c>
      <c r="E193" s="26"/>
      <c r="F193" s="27"/>
      <c r="G193" s="27"/>
      <c r="H193" s="27"/>
      <c r="I193" s="27"/>
      <c r="J193" s="27"/>
      <c r="K193" s="27"/>
    </row>
    <row r="194" spans="1:11" ht="25.5" x14ac:dyDescent="0.2">
      <c r="A194">
        <v>188</v>
      </c>
      <c r="B194" s="24" t="s">
        <v>462</v>
      </c>
      <c r="C194" s="24" t="s">
        <v>463</v>
      </c>
      <c r="D194" s="24" t="s">
        <v>461</v>
      </c>
      <c r="E194" s="26"/>
      <c r="F194" s="27"/>
      <c r="G194" s="27"/>
      <c r="H194" s="27"/>
      <c r="I194" s="27"/>
      <c r="J194" s="27"/>
      <c r="K194" s="27"/>
    </row>
    <row r="195" spans="1:11" ht="25.5" x14ac:dyDescent="0.2">
      <c r="A195">
        <v>189</v>
      </c>
      <c r="B195" s="24" t="s">
        <v>464</v>
      </c>
      <c r="C195" s="24" t="s">
        <v>465</v>
      </c>
      <c r="D195" s="24" t="s">
        <v>466</v>
      </c>
      <c r="E195" s="26"/>
      <c r="F195" s="27"/>
      <c r="G195" s="27"/>
      <c r="H195" s="27"/>
      <c r="I195" s="27"/>
      <c r="J195" s="27"/>
      <c r="K195" s="27"/>
    </row>
    <row r="196" spans="1:11" ht="25.5" x14ac:dyDescent="0.2">
      <c r="A196">
        <v>190</v>
      </c>
      <c r="B196" s="24" t="s">
        <v>467</v>
      </c>
      <c r="C196" s="24" t="s">
        <v>468</v>
      </c>
      <c r="D196" s="24" t="s">
        <v>469</v>
      </c>
      <c r="E196" s="26"/>
      <c r="F196" s="27"/>
      <c r="G196" s="27"/>
      <c r="H196" s="27"/>
      <c r="I196" s="27"/>
      <c r="J196" s="27"/>
      <c r="K196" s="27"/>
    </row>
    <row r="197" spans="1:11" ht="25.5" x14ac:dyDescent="0.2">
      <c r="A197">
        <v>191</v>
      </c>
      <c r="B197" s="24" t="s">
        <v>470</v>
      </c>
      <c r="C197" s="24" t="s">
        <v>471</v>
      </c>
      <c r="D197" s="24" t="s">
        <v>469</v>
      </c>
      <c r="E197" s="26"/>
      <c r="F197" s="27"/>
      <c r="G197" s="27"/>
      <c r="H197" s="27"/>
      <c r="I197" s="27"/>
      <c r="J197" s="27"/>
      <c r="K197" s="27"/>
    </row>
    <row r="198" spans="1:11" ht="25.5" x14ac:dyDescent="0.2">
      <c r="A198">
        <v>192</v>
      </c>
      <c r="B198" s="24" t="s">
        <v>472</v>
      </c>
      <c r="C198" s="24" t="s">
        <v>473</v>
      </c>
      <c r="D198" s="24" t="s">
        <v>474</v>
      </c>
      <c r="E198" s="26"/>
      <c r="F198" s="27"/>
      <c r="G198" s="27"/>
      <c r="H198" s="27"/>
      <c r="I198" s="27"/>
      <c r="J198" s="27"/>
      <c r="K198" s="27"/>
    </row>
    <row r="199" spans="1:11" ht="63.75" x14ac:dyDescent="0.2">
      <c r="A199">
        <v>193</v>
      </c>
      <c r="B199" s="24" t="s">
        <v>475</v>
      </c>
      <c r="C199" s="24" t="s">
        <v>476</v>
      </c>
      <c r="D199" s="24" t="s">
        <v>182</v>
      </c>
      <c r="E199" s="26"/>
      <c r="F199" s="27"/>
      <c r="G199" s="27"/>
      <c r="H199" s="27"/>
      <c r="I199" s="27"/>
      <c r="J199" s="27"/>
      <c r="K199" s="27"/>
    </row>
    <row r="200" spans="1:11" ht="51" x14ac:dyDescent="0.2">
      <c r="A200">
        <v>194</v>
      </c>
      <c r="B200" s="24" t="s">
        <v>477</v>
      </c>
      <c r="C200" s="24" t="s">
        <v>478</v>
      </c>
      <c r="D200" s="24" t="s">
        <v>182</v>
      </c>
      <c r="E200" s="26"/>
      <c r="F200" s="27"/>
      <c r="G200" s="27"/>
      <c r="H200" s="27"/>
      <c r="I200" s="27"/>
      <c r="J200" s="27"/>
      <c r="K200" s="27"/>
    </row>
    <row r="201" spans="1:11" ht="51" x14ac:dyDescent="0.2">
      <c r="A201">
        <v>195</v>
      </c>
      <c r="B201" s="24" t="s">
        <v>479</v>
      </c>
      <c r="C201" s="24" t="s">
        <v>480</v>
      </c>
      <c r="D201" s="24" t="s">
        <v>182</v>
      </c>
      <c r="E201" s="26"/>
      <c r="F201" s="27"/>
      <c r="G201" s="27"/>
      <c r="H201" s="27"/>
      <c r="I201" s="27"/>
      <c r="J201" s="27"/>
      <c r="K201" s="27"/>
    </row>
    <row r="202" spans="1:11" ht="51" x14ac:dyDescent="0.2">
      <c r="A202">
        <v>196</v>
      </c>
      <c r="B202" s="24" t="s">
        <v>481</v>
      </c>
      <c r="C202" s="24" t="s">
        <v>482</v>
      </c>
      <c r="D202" s="24" t="s">
        <v>182</v>
      </c>
      <c r="E202" s="26"/>
      <c r="F202" s="27"/>
      <c r="G202" s="27"/>
      <c r="H202" s="27"/>
      <c r="I202" s="27"/>
      <c r="J202" s="27"/>
      <c r="K202" s="27"/>
    </row>
    <row r="203" spans="1:11" ht="51" x14ac:dyDescent="0.2">
      <c r="A203">
        <v>197</v>
      </c>
      <c r="B203" s="24" t="s">
        <v>483</v>
      </c>
      <c r="C203" s="24" t="s">
        <v>484</v>
      </c>
      <c r="D203" s="24" t="s">
        <v>182</v>
      </c>
      <c r="E203" s="26">
        <v>21320.799999999999</v>
      </c>
      <c r="F203" s="27"/>
      <c r="G203" s="27"/>
      <c r="H203" s="27"/>
      <c r="I203" s="27"/>
      <c r="J203" s="27"/>
      <c r="K203" s="27"/>
    </row>
    <row r="204" spans="1:11" ht="38.25" x14ac:dyDescent="0.2">
      <c r="A204">
        <v>198</v>
      </c>
      <c r="B204" s="24" t="s">
        <v>485</v>
      </c>
      <c r="C204" s="24" t="s">
        <v>486</v>
      </c>
      <c r="D204" s="24" t="s">
        <v>182</v>
      </c>
      <c r="E204" s="26"/>
      <c r="F204" s="27"/>
      <c r="G204" s="27"/>
      <c r="H204" s="27"/>
      <c r="I204" s="27"/>
      <c r="J204" s="27"/>
      <c r="K204" s="27"/>
    </row>
    <row r="205" spans="1:11" ht="38.25" x14ac:dyDescent="0.2">
      <c r="A205">
        <v>199</v>
      </c>
      <c r="B205" s="24" t="s">
        <v>487</v>
      </c>
      <c r="C205" s="24" t="s">
        <v>488</v>
      </c>
      <c r="D205" s="24" t="s">
        <v>182</v>
      </c>
      <c r="E205" s="26">
        <v>11978.4</v>
      </c>
      <c r="F205" s="27"/>
      <c r="G205" s="27"/>
      <c r="H205" s="27"/>
      <c r="I205" s="27"/>
      <c r="J205" s="27"/>
      <c r="K205" s="27"/>
    </row>
    <row r="206" spans="1:11" ht="76.5" x14ac:dyDescent="0.2">
      <c r="A206">
        <v>200</v>
      </c>
      <c r="B206" s="24" t="s">
        <v>489</v>
      </c>
      <c r="C206" s="24" t="s">
        <v>490</v>
      </c>
      <c r="D206" s="24" t="s">
        <v>182</v>
      </c>
      <c r="E206" s="26">
        <v>1266.4000000000001</v>
      </c>
      <c r="F206" s="27"/>
      <c r="G206" s="27"/>
      <c r="H206" s="27"/>
      <c r="I206" s="27"/>
      <c r="J206" s="27"/>
      <c r="K206" s="27"/>
    </row>
    <row r="207" spans="1:11" ht="51" x14ac:dyDescent="0.2">
      <c r="A207">
        <v>201</v>
      </c>
      <c r="B207" s="24" t="s">
        <v>491</v>
      </c>
      <c r="C207" s="24" t="s">
        <v>492</v>
      </c>
      <c r="D207" s="24" t="s">
        <v>182</v>
      </c>
      <c r="E207" s="26"/>
      <c r="F207" s="27"/>
      <c r="G207" s="27"/>
      <c r="H207" s="27"/>
      <c r="I207" s="27"/>
      <c r="J207" s="27"/>
      <c r="K207" s="27"/>
    </row>
    <row r="208" spans="1:11" ht="51" x14ac:dyDescent="0.2">
      <c r="A208">
        <v>202</v>
      </c>
      <c r="B208" s="24" t="s">
        <v>493</v>
      </c>
      <c r="C208" s="24" t="s">
        <v>494</v>
      </c>
      <c r="D208" s="24" t="s">
        <v>182</v>
      </c>
      <c r="E208" s="26"/>
      <c r="F208" s="27"/>
      <c r="G208" s="27"/>
      <c r="H208" s="27"/>
      <c r="I208" s="27"/>
      <c r="J208" s="27"/>
      <c r="K208" s="27"/>
    </row>
    <row r="209" spans="1:11" ht="51" x14ac:dyDescent="0.2">
      <c r="A209">
        <v>203</v>
      </c>
      <c r="B209" s="24" t="s">
        <v>495</v>
      </c>
      <c r="C209" s="24" t="s">
        <v>496</v>
      </c>
      <c r="D209" s="24" t="s">
        <v>182</v>
      </c>
      <c r="E209" s="26"/>
      <c r="F209" s="27"/>
      <c r="G209" s="27"/>
      <c r="H209" s="27"/>
      <c r="I209" s="27"/>
      <c r="J209" s="27"/>
      <c r="K209" s="27"/>
    </row>
    <row r="210" spans="1:11" ht="51" x14ac:dyDescent="0.2">
      <c r="A210">
        <v>204</v>
      </c>
      <c r="B210" s="24" t="s">
        <v>497</v>
      </c>
      <c r="C210" s="24" t="s">
        <v>498</v>
      </c>
      <c r="D210" s="24" t="s">
        <v>182</v>
      </c>
      <c r="E210" s="26">
        <v>1159.2</v>
      </c>
      <c r="F210" s="27"/>
      <c r="G210" s="27"/>
      <c r="H210" s="27"/>
      <c r="I210" s="27"/>
      <c r="J210" s="27"/>
      <c r="K210" s="27"/>
    </row>
    <row r="211" spans="1:11" ht="38.25" x14ac:dyDescent="0.2">
      <c r="A211">
        <v>205</v>
      </c>
      <c r="B211" s="24" t="s">
        <v>499</v>
      </c>
      <c r="C211" s="24" t="s">
        <v>500</v>
      </c>
      <c r="D211" s="24" t="s">
        <v>182</v>
      </c>
      <c r="E211" s="26"/>
      <c r="F211" s="27"/>
      <c r="G211" s="27"/>
      <c r="H211" s="27"/>
      <c r="I211" s="27"/>
      <c r="J211" s="27"/>
      <c r="K211" s="27"/>
    </row>
    <row r="212" spans="1:11" ht="51" x14ac:dyDescent="0.2">
      <c r="A212">
        <v>206</v>
      </c>
      <c r="B212" s="24" t="s">
        <v>501</v>
      </c>
      <c r="C212" s="24" t="s">
        <v>502</v>
      </c>
      <c r="D212" s="24" t="s">
        <v>182</v>
      </c>
      <c r="E212" s="26">
        <v>748.8</v>
      </c>
      <c r="F212" s="27"/>
      <c r="G212" s="27"/>
      <c r="H212" s="27"/>
      <c r="I212" s="27"/>
      <c r="J212" s="27"/>
      <c r="K212" s="27">
        <v>20</v>
      </c>
    </row>
    <row r="213" spans="1:11" ht="76.5" x14ac:dyDescent="0.2">
      <c r="A213">
        <v>207</v>
      </c>
      <c r="B213" s="24" t="s">
        <v>503</v>
      </c>
      <c r="C213" s="24" t="s">
        <v>504</v>
      </c>
      <c r="D213" s="24" t="s">
        <v>182</v>
      </c>
      <c r="E213" s="26"/>
      <c r="F213" s="27"/>
      <c r="G213" s="27"/>
      <c r="H213" s="27"/>
      <c r="I213" s="27"/>
      <c r="J213" s="27"/>
      <c r="K213" s="27"/>
    </row>
    <row r="214" spans="1:11" ht="76.5" x14ac:dyDescent="0.2">
      <c r="A214">
        <v>208</v>
      </c>
      <c r="B214" s="24" t="s">
        <v>505</v>
      </c>
      <c r="C214" s="24" t="s">
        <v>506</v>
      </c>
      <c r="D214" s="24" t="s">
        <v>182</v>
      </c>
      <c r="E214" s="26"/>
      <c r="F214" s="27"/>
      <c r="G214" s="27"/>
      <c r="H214" s="27"/>
      <c r="I214" s="27"/>
      <c r="J214" s="27"/>
      <c r="K214" s="27"/>
    </row>
    <row r="215" spans="1:11" ht="38.25" x14ac:dyDescent="0.2">
      <c r="A215">
        <v>209</v>
      </c>
      <c r="B215" s="24" t="s">
        <v>507</v>
      </c>
      <c r="C215" s="24" t="s">
        <v>508</v>
      </c>
      <c r="D215" s="24" t="s">
        <v>182</v>
      </c>
      <c r="E215" s="26"/>
      <c r="F215" s="27"/>
      <c r="G215" s="27"/>
      <c r="H215" s="27"/>
      <c r="I215" s="27"/>
      <c r="J215" s="27"/>
      <c r="K215" s="27"/>
    </row>
    <row r="216" spans="1:11" ht="38.25" x14ac:dyDescent="0.2">
      <c r="A216">
        <v>210</v>
      </c>
      <c r="B216" s="24" t="s">
        <v>509</v>
      </c>
      <c r="C216" s="24" t="s">
        <v>510</v>
      </c>
      <c r="D216" s="24" t="s">
        <v>182</v>
      </c>
      <c r="E216" s="26"/>
      <c r="F216" s="27"/>
      <c r="G216" s="27"/>
      <c r="H216" s="27"/>
      <c r="I216" s="27"/>
      <c r="J216" s="27"/>
      <c r="K216" s="27"/>
    </row>
    <row r="217" spans="1:11" ht="25.5" x14ac:dyDescent="0.2">
      <c r="A217">
        <v>211</v>
      </c>
      <c r="B217" s="24" t="s">
        <v>511</v>
      </c>
      <c r="C217" s="24" t="s">
        <v>512</v>
      </c>
      <c r="D217" s="24" t="s">
        <v>182</v>
      </c>
      <c r="E217" s="26"/>
      <c r="F217" s="27"/>
      <c r="G217" s="27"/>
      <c r="H217" s="27"/>
      <c r="I217" s="27"/>
      <c r="J217" s="27"/>
      <c r="K217" s="27"/>
    </row>
    <row r="218" spans="1:11" ht="38.25" x14ac:dyDescent="0.2">
      <c r="A218">
        <v>212</v>
      </c>
      <c r="B218" s="24" t="s">
        <v>513</v>
      </c>
      <c r="C218" s="24" t="s">
        <v>514</v>
      </c>
      <c r="D218" s="24" t="s">
        <v>182</v>
      </c>
      <c r="E218" s="26"/>
      <c r="F218" s="27"/>
      <c r="G218" s="27"/>
      <c r="H218" s="27"/>
      <c r="I218" s="27"/>
      <c r="J218" s="27"/>
      <c r="K218" s="27"/>
    </row>
    <row r="219" spans="1:11" ht="38.25" x14ac:dyDescent="0.2">
      <c r="A219">
        <v>213</v>
      </c>
      <c r="B219" s="24" t="s">
        <v>515</v>
      </c>
      <c r="C219" s="24" t="s">
        <v>516</v>
      </c>
      <c r="D219" s="24" t="s">
        <v>182</v>
      </c>
      <c r="E219" s="26"/>
      <c r="F219" s="27"/>
      <c r="G219" s="27"/>
      <c r="H219" s="27"/>
      <c r="I219" s="27"/>
      <c r="J219" s="27"/>
      <c r="K219" s="27"/>
    </row>
    <row r="220" spans="1:11" ht="38.25" x14ac:dyDescent="0.2">
      <c r="A220">
        <v>214</v>
      </c>
      <c r="B220" s="24" t="s">
        <v>517</v>
      </c>
      <c r="C220" s="24" t="s">
        <v>518</v>
      </c>
      <c r="D220" s="24" t="s">
        <v>182</v>
      </c>
      <c r="E220" s="26"/>
      <c r="F220" s="27"/>
      <c r="G220" s="27"/>
      <c r="H220" s="27"/>
      <c r="I220" s="27"/>
      <c r="J220" s="27"/>
      <c r="K220" s="27"/>
    </row>
    <row r="221" spans="1:11" ht="63.75" x14ac:dyDescent="0.2">
      <c r="A221">
        <v>215</v>
      </c>
      <c r="B221" s="24" t="s">
        <v>519</v>
      </c>
      <c r="C221" s="24" t="s">
        <v>520</v>
      </c>
      <c r="D221" s="24" t="s">
        <v>182</v>
      </c>
      <c r="E221" s="26"/>
      <c r="F221" s="27"/>
      <c r="G221" s="27"/>
      <c r="H221" s="27"/>
      <c r="I221" s="27"/>
      <c r="J221" s="27"/>
      <c r="K221" s="27"/>
    </row>
    <row r="222" spans="1:11" ht="63.75" x14ac:dyDescent="0.2">
      <c r="A222">
        <v>216</v>
      </c>
      <c r="B222" s="24" t="s">
        <v>521</v>
      </c>
      <c r="C222" s="24" t="s">
        <v>522</v>
      </c>
      <c r="D222" s="24" t="s">
        <v>182</v>
      </c>
      <c r="E222" s="26"/>
      <c r="F222" s="27"/>
      <c r="G222" s="27"/>
      <c r="H222" s="27"/>
      <c r="I222" s="27"/>
      <c r="J222" s="27"/>
      <c r="K222" s="27"/>
    </row>
    <row r="223" spans="1:11" ht="63.75" x14ac:dyDescent="0.2">
      <c r="A223">
        <v>217</v>
      </c>
      <c r="B223" s="24" t="s">
        <v>523</v>
      </c>
      <c r="C223" s="24" t="s">
        <v>524</v>
      </c>
      <c r="D223" s="24" t="s">
        <v>182</v>
      </c>
      <c r="E223" s="26"/>
      <c r="F223" s="27"/>
      <c r="G223" s="27"/>
      <c r="H223" s="27"/>
      <c r="I223" s="27"/>
      <c r="J223" s="27"/>
      <c r="K223" s="27"/>
    </row>
    <row r="224" spans="1:11" ht="63.75" x14ac:dyDescent="0.2">
      <c r="A224">
        <v>218</v>
      </c>
      <c r="B224" s="24" t="s">
        <v>525</v>
      </c>
      <c r="C224" s="24" t="s">
        <v>526</v>
      </c>
      <c r="D224" s="24" t="s">
        <v>182</v>
      </c>
      <c r="E224" s="26"/>
      <c r="F224" s="27"/>
      <c r="G224" s="27"/>
      <c r="H224" s="27"/>
      <c r="I224" s="27"/>
      <c r="J224" s="27"/>
      <c r="K224" s="27"/>
    </row>
    <row r="225" spans="1:11" ht="63.75" x14ac:dyDescent="0.2">
      <c r="A225">
        <v>219</v>
      </c>
      <c r="B225" s="24" t="s">
        <v>527</v>
      </c>
      <c r="C225" s="24" t="s">
        <v>528</v>
      </c>
      <c r="D225" s="24" t="s">
        <v>182</v>
      </c>
      <c r="E225" s="26"/>
      <c r="F225" s="27"/>
      <c r="G225" s="27"/>
      <c r="H225" s="27"/>
      <c r="I225" s="27"/>
      <c r="J225" s="27"/>
      <c r="K225" s="27"/>
    </row>
    <row r="226" spans="1:11" ht="102" x14ac:dyDescent="0.2">
      <c r="A226">
        <v>220</v>
      </c>
      <c r="B226" s="24" t="s">
        <v>529</v>
      </c>
      <c r="C226" s="24" t="s">
        <v>530</v>
      </c>
      <c r="D226" s="24" t="s">
        <v>182</v>
      </c>
      <c r="E226" s="26"/>
      <c r="F226" s="27"/>
      <c r="G226" s="27"/>
      <c r="H226" s="27"/>
      <c r="I226" s="27"/>
      <c r="J226" s="27"/>
      <c r="K226" s="27"/>
    </row>
    <row r="227" spans="1:11" ht="89.25" x14ac:dyDescent="0.2">
      <c r="A227">
        <v>221</v>
      </c>
      <c r="B227" s="24" t="s">
        <v>531</v>
      </c>
      <c r="C227" s="24" t="s">
        <v>532</v>
      </c>
      <c r="D227" s="24" t="s">
        <v>533</v>
      </c>
      <c r="E227" s="26"/>
      <c r="F227" s="27"/>
      <c r="G227" s="27"/>
      <c r="H227" s="27"/>
      <c r="I227" s="27"/>
      <c r="J227" s="27"/>
      <c r="K227" s="27"/>
    </row>
    <row r="228" spans="1:11" ht="102" x14ac:dyDescent="0.2">
      <c r="A228">
        <v>222</v>
      </c>
      <c r="B228" s="24" t="s">
        <v>534</v>
      </c>
      <c r="C228" s="24" t="s">
        <v>535</v>
      </c>
      <c r="D228" s="24" t="s">
        <v>536</v>
      </c>
      <c r="E228" s="26"/>
      <c r="F228" s="27"/>
      <c r="G228" s="27"/>
      <c r="H228" s="27"/>
      <c r="I228" s="27"/>
      <c r="J228" s="27"/>
      <c r="K228" s="27"/>
    </row>
    <row r="229" spans="1:11" ht="140.25" x14ac:dyDescent="0.2">
      <c r="A229">
        <v>223</v>
      </c>
      <c r="B229" s="24" t="s">
        <v>537</v>
      </c>
      <c r="C229" s="24" t="s">
        <v>538</v>
      </c>
      <c r="D229" s="24" t="s">
        <v>536</v>
      </c>
      <c r="E229" s="26"/>
      <c r="F229" s="27"/>
      <c r="G229" s="27"/>
      <c r="H229" s="27"/>
      <c r="I229" s="27"/>
      <c r="J229" s="27"/>
      <c r="K229" s="27"/>
    </row>
    <row r="230" spans="1:11" ht="140.25" x14ac:dyDescent="0.2">
      <c r="A230">
        <v>224</v>
      </c>
      <c r="B230" s="24" t="s">
        <v>539</v>
      </c>
      <c r="C230" s="24" t="s">
        <v>540</v>
      </c>
      <c r="D230" s="24" t="s">
        <v>536</v>
      </c>
      <c r="E230" s="26"/>
      <c r="F230" s="27"/>
      <c r="G230" s="27"/>
      <c r="H230" s="27"/>
      <c r="I230" s="27"/>
      <c r="J230" s="27"/>
      <c r="K230" s="27"/>
    </row>
    <row r="231" spans="1:11" ht="63.75" x14ac:dyDescent="0.2">
      <c r="A231">
        <v>225</v>
      </c>
      <c r="B231" s="24" t="s">
        <v>541</v>
      </c>
      <c r="C231" s="24" t="s">
        <v>542</v>
      </c>
      <c r="D231" s="24" t="s">
        <v>182</v>
      </c>
      <c r="E231" s="26"/>
      <c r="F231" s="27"/>
      <c r="G231" s="27"/>
      <c r="H231" s="27"/>
      <c r="I231" s="27"/>
      <c r="J231" s="27"/>
      <c r="K231" s="27"/>
    </row>
    <row r="232" spans="1:11" ht="38.25" x14ac:dyDescent="0.2">
      <c r="A232">
        <v>226</v>
      </c>
      <c r="B232" s="24" t="s">
        <v>543</v>
      </c>
      <c r="C232" s="24" t="s">
        <v>544</v>
      </c>
      <c r="D232" s="24" t="s">
        <v>182</v>
      </c>
      <c r="E232" s="26"/>
      <c r="F232" s="27"/>
      <c r="G232" s="27"/>
      <c r="H232" s="27"/>
      <c r="I232" s="27"/>
      <c r="J232" s="27"/>
      <c r="K232" s="27"/>
    </row>
    <row r="233" spans="1:11" ht="38.25" x14ac:dyDescent="0.2">
      <c r="A233">
        <v>227</v>
      </c>
      <c r="B233" s="24" t="s">
        <v>545</v>
      </c>
      <c r="C233" s="24" t="s">
        <v>546</v>
      </c>
      <c r="D233" s="24" t="s">
        <v>182</v>
      </c>
      <c r="E233" s="26"/>
      <c r="F233" s="27"/>
      <c r="G233" s="27"/>
      <c r="H233" s="27"/>
      <c r="I233" s="27"/>
      <c r="J233" s="27"/>
      <c r="K233" s="27"/>
    </row>
    <row r="234" spans="1:11" ht="140.25" x14ac:dyDescent="0.2">
      <c r="A234">
        <v>228</v>
      </c>
      <c r="B234" s="24" t="s">
        <v>547</v>
      </c>
      <c r="C234" s="24" t="s">
        <v>548</v>
      </c>
      <c r="D234" s="24" t="s">
        <v>549</v>
      </c>
      <c r="E234" s="26"/>
      <c r="F234" s="27"/>
      <c r="G234" s="27"/>
      <c r="H234" s="27"/>
      <c r="I234" s="27"/>
      <c r="J234" s="27"/>
      <c r="K234" s="27"/>
    </row>
    <row r="235" spans="1:11" ht="51" x14ac:dyDescent="0.2">
      <c r="A235">
        <v>229</v>
      </c>
      <c r="B235" s="24" t="s">
        <v>550</v>
      </c>
      <c r="C235" s="24" t="s">
        <v>551</v>
      </c>
      <c r="D235" s="24" t="s">
        <v>182</v>
      </c>
      <c r="E235" s="26"/>
      <c r="F235" s="27"/>
      <c r="G235" s="27"/>
      <c r="H235" s="27"/>
      <c r="I235" s="27"/>
      <c r="J235" s="27"/>
      <c r="K235" s="27"/>
    </row>
    <row r="236" spans="1:11" ht="38.25" x14ac:dyDescent="0.2">
      <c r="A236">
        <v>230</v>
      </c>
      <c r="B236" s="24" t="s">
        <v>552</v>
      </c>
      <c r="C236" s="24" t="s">
        <v>553</v>
      </c>
      <c r="D236" s="24" t="s">
        <v>182</v>
      </c>
      <c r="E236" s="26"/>
      <c r="F236" s="27"/>
      <c r="G236" s="27"/>
      <c r="H236" s="27"/>
      <c r="I236" s="27"/>
      <c r="J236" s="27"/>
      <c r="K236" s="27"/>
    </row>
    <row r="237" spans="1:11" ht="51" x14ac:dyDescent="0.2">
      <c r="A237">
        <v>231</v>
      </c>
      <c r="B237" s="24" t="s">
        <v>554</v>
      </c>
      <c r="C237" s="24" t="s">
        <v>555</v>
      </c>
      <c r="D237" s="24" t="s">
        <v>182</v>
      </c>
      <c r="E237" s="26"/>
      <c r="F237" s="27"/>
      <c r="G237" s="27"/>
      <c r="H237" s="27"/>
      <c r="I237" s="27"/>
      <c r="J237" s="27"/>
      <c r="K237" s="27"/>
    </row>
    <row r="238" spans="1:11" ht="76.5" x14ac:dyDescent="0.2">
      <c r="A238">
        <v>232</v>
      </c>
      <c r="B238" s="24" t="s">
        <v>556</v>
      </c>
      <c r="C238" s="24" t="s">
        <v>557</v>
      </c>
      <c r="D238" s="24" t="s">
        <v>182</v>
      </c>
      <c r="E238" s="26"/>
      <c r="F238" s="27"/>
      <c r="G238" s="27"/>
      <c r="H238" s="27"/>
      <c r="I238" s="27"/>
      <c r="J238" s="27"/>
      <c r="K238" s="27"/>
    </row>
    <row r="239" spans="1:11" ht="38.25" x14ac:dyDescent="0.2">
      <c r="A239">
        <v>233</v>
      </c>
      <c r="B239" s="24" t="s">
        <v>558</v>
      </c>
      <c r="C239" s="24" t="s">
        <v>559</v>
      </c>
      <c r="D239" s="24" t="s">
        <v>182</v>
      </c>
      <c r="E239" s="26"/>
      <c r="F239" s="27"/>
      <c r="G239" s="27"/>
      <c r="H239" s="27"/>
      <c r="I239" s="27"/>
      <c r="J239" s="27"/>
      <c r="K239" s="27"/>
    </row>
    <row r="240" spans="1:11" ht="38.25" x14ac:dyDescent="0.2">
      <c r="A240">
        <v>234</v>
      </c>
      <c r="B240" s="24" t="s">
        <v>560</v>
      </c>
      <c r="C240" s="24" t="s">
        <v>561</v>
      </c>
      <c r="D240" s="24" t="s">
        <v>182</v>
      </c>
      <c r="E240" s="26"/>
      <c r="F240" s="27"/>
      <c r="G240" s="27"/>
      <c r="H240" s="27"/>
      <c r="I240" s="27"/>
      <c r="J240" s="27"/>
      <c r="K240" s="27"/>
    </row>
    <row r="241" spans="1:11" ht="76.5" x14ac:dyDescent="0.2">
      <c r="A241">
        <v>235</v>
      </c>
      <c r="B241" s="24" t="s">
        <v>562</v>
      </c>
      <c r="C241" s="24" t="s">
        <v>563</v>
      </c>
      <c r="D241" s="24" t="s">
        <v>182</v>
      </c>
      <c r="E241" s="26">
        <v>348</v>
      </c>
      <c r="F241" s="27"/>
      <c r="G241" s="27"/>
      <c r="H241" s="27"/>
      <c r="I241" s="27"/>
      <c r="J241" s="27"/>
      <c r="K241" s="27"/>
    </row>
    <row r="242" spans="1:11" ht="89.25" x14ac:dyDescent="0.2">
      <c r="A242">
        <v>236</v>
      </c>
      <c r="B242" s="24" t="s">
        <v>564</v>
      </c>
      <c r="C242" s="24" t="s">
        <v>565</v>
      </c>
      <c r="D242" s="24" t="s">
        <v>182</v>
      </c>
      <c r="E242" s="26"/>
      <c r="F242" s="27"/>
      <c r="G242" s="27"/>
      <c r="H242" s="27"/>
      <c r="I242" s="27"/>
      <c r="J242" s="27"/>
      <c r="K242" s="27"/>
    </row>
    <row r="243" spans="1:11" ht="38.25" x14ac:dyDescent="0.2">
      <c r="A243">
        <v>237</v>
      </c>
      <c r="B243" s="24" t="s">
        <v>566</v>
      </c>
      <c r="C243" s="24" t="s">
        <v>508</v>
      </c>
      <c r="D243" s="24" t="s">
        <v>182</v>
      </c>
      <c r="E243" s="26">
        <v>114.4</v>
      </c>
      <c r="F243" s="27"/>
      <c r="G243" s="27"/>
      <c r="H243" s="27"/>
      <c r="I243" s="27"/>
      <c r="J243" s="27"/>
      <c r="K243" s="27"/>
    </row>
    <row r="244" spans="1:11" ht="38.25" x14ac:dyDescent="0.2">
      <c r="A244">
        <v>238</v>
      </c>
      <c r="B244" s="24" t="s">
        <v>567</v>
      </c>
      <c r="C244" s="24" t="s">
        <v>510</v>
      </c>
      <c r="D244" s="24" t="s">
        <v>182</v>
      </c>
      <c r="E244" s="26"/>
      <c r="F244" s="27"/>
      <c r="G244" s="27"/>
      <c r="H244" s="27"/>
      <c r="I244" s="27"/>
      <c r="J244" s="27"/>
      <c r="K244" s="27"/>
    </row>
    <row r="245" spans="1:11" ht="38.25" x14ac:dyDescent="0.2">
      <c r="A245">
        <v>239</v>
      </c>
      <c r="B245" s="24" t="s">
        <v>568</v>
      </c>
      <c r="C245" s="24" t="s">
        <v>569</v>
      </c>
      <c r="D245" s="24" t="s">
        <v>182</v>
      </c>
      <c r="E245" s="26"/>
      <c r="F245" s="27"/>
      <c r="G245" s="27"/>
      <c r="H245" s="27"/>
      <c r="I245" s="27"/>
      <c r="J245" s="27"/>
      <c r="K245" s="27"/>
    </row>
    <row r="246" spans="1:11" ht="38.25" x14ac:dyDescent="0.2">
      <c r="A246">
        <v>240</v>
      </c>
      <c r="B246" s="24" t="s">
        <v>570</v>
      </c>
      <c r="C246" s="24" t="s">
        <v>571</v>
      </c>
      <c r="D246" s="24" t="s">
        <v>182</v>
      </c>
      <c r="E246" s="26"/>
      <c r="F246" s="27"/>
      <c r="G246" s="27"/>
      <c r="H246" s="27"/>
      <c r="I246" s="27"/>
      <c r="J246" s="27"/>
      <c r="K246" s="27"/>
    </row>
    <row r="247" spans="1:11" ht="38.25" x14ac:dyDescent="0.2">
      <c r="A247">
        <v>241</v>
      </c>
      <c r="B247" s="24" t="s">
        <v>572</v>
      </c>
      <c r="C247" s="24" t="s">
        <v>573</v>
      </c>
      <c r="D247" s="24" t="s">
        <v>182</v>
      </c>
      <c r="E247" s="26"/>
      <c r="F247" s="27"/>
      <c r="G247" s="27"/>
      <c r="H247" s="27"/>
      <c r="I247" s="27"/>
      <c r="J247" s="27"/>
      <c r="K247" s="27"/>
    </row>
    <row r="248" spans="1:11" ht="51" x14ac:dyDescent="0.2">
      <c r="A248">
        <v>242</v>
      </c>
      <c r="B248" s="24" t="s">
        <v>574</v>
      </c>
      <c r="C248" s="24" t="s">
        <v>575</v>
      </c>
      <c r="D248" s="24" t="s">
        <v>182</v>
      </c>
      <c r="E248" s="26"/>
      <c r="F248" s="27"/>
      <c r="G248" s="27"/>
      <c r="H248" s="27"/>
      <c r="I248" s="27"/>
      <c r="J248" s="27"/>
      <c r="K248" s="27"/>
    </row>
    <row r="249" spans="1:11" ht="63.75" x14ac:dyDescent="0.2">
      <c r="A249">
        <v>243</v>
      </c>
      <c r="B249" s="24" t="s">
        <v>576</v>
      </c>
      <c r="C249" s="24" t="s">
        <v>577</v>
      </c>
      <c r="D249" s="24" t="s">
        <v>182</v>
      </c>
      <c r="E249" s="26"/>
      <c r="F249" s="27"/>
      <c r="G249" s="27"/>
      <c r="H249" s="27"/>
      <c r="I249" s="27"/>
      <c r="J249" s="27"/>
      <c r="K249" s="27"/>
    </row>
    <row r="250" spans="1:11" ht="76.5" x14ac:dyDescent="0.2">
      <c r="A250">
        <v>244</v>
      </c>
      <c r="B250" s="24" t="s">
        <v>578</v>
      </c>
      <c r="C250" s="24" t="s">
        <v>579</v>
      </c>
      <c r="D250" s="24" t="s">
        <v>182</v>
      </c>
      <c r="E250" s="26"/>
      <c r="F250" s="27"/>
      <c r="G250" s="27"/>
      <c r="H250" s="27"/>
      <c r="I250" s="27"/>
      <c r="J250" s="27"/>
      <c r="K250" s="27"/>
    </row>
    <row r="251" spans="1:11" ht="63.75" x14ac:dyDescent="0.2">
      <c r="A251">
        <v>245</v>
      </c>
      <c r="B251" s="24" t="s">
        <v>580</v>
      </c>
      <c r="C251" s="24" t="s">
        <v>581</v>
      </c>
      <c r="D251" s="24" t="s">
        <v>182</v>
      </c>
      <c r="E251" s="26"/>
      <c r="F251" s="27"/>
      <c r="G251" s="27"/>
      <c r="H251" s="27"/>
      <c r="I251" s="27"/>
      <c r="J251" s="27"/>
      <c r="K251" s="27"/>
    </row>
    <row r="252" spans="1:11" ht="63.75" x14ac:dyDescent="0.2">
      <c r="A252">
        <v>246</v>
      </c>
      <c r="B252" s="24" t="s">
        <v>582</v>
      </c>
      <c r="C252" s="24" t="s">
        <v>583</v>
      </c>
      <c r="D252" s="24" t="s">
        <v>182</v>
      </c>
      <c r="E252" s="26"/>
      <c r="F252" s="27"/>
      <c r="G252" s="27"/>
      <c r="H252" s="27"/>
      <c r="I252" s="27"/>
      <c r="J252" s="27"/>
      <c r="K252" s="27"/>
    </row>
    <row r="253" spans="1:11" ht="63.75" x14ac:dyDescent="0.2">
      <c r="A253">
        <v>247</v>
      </c>
      <c r="B253" s="24" t="s">
        <v>584</v>
      </c>
      <c r="C253" s="24" t="s">
        <v>585</v>
      </c>
      <c r="D253" s="24" t="s">
        <v>182</v>
      </c>
      <c r="E253" s="26"/>
      <c r="F253" s="27"/>
      <c r="G253" s="27"/>
      <c r="H253" s="27"/>
      <c r="I253" s="27"/>
      <c r="J253" s="27"/>
      <c r="K253" s="27"/>
    </row>
    <row r="254" spans="1:11" ht="89.25" x14ac:dyDescent="0.2">
      <c r="A254">
        <v>248</v>
      </c>
      <c r="B254" s="24" t="s">
        <v>586</v>
      </c>
      <c r="C254" s="24" t="s">
        <v>587</v>
      </c>
      <c r="D254" s="24" t="s">
        <v>182</v>
      </c>
      <c r="E254" s="26"/>
      <c r="F254" s="27"/>
      <c r="G254" s="27"/>
      <c r="H254" s="27"/>
      <c r="I254" s="27"/>
      <c r="J254" s="27"/>
      <c r="K254" s="27"/>
    </row>
    <row r="255" spans="1:11" ht="89.25" x14ac:dyDescent="0.2">
      <c r="A255">
        <v>249</v>
      </c>
      <c r="B255" s="24" t="s">
        <v>588</v>
      </c>
      <c r="C255" s="24" t="s">
        <v>532</v>
      </c>
      <c r="D255" s="24" t="s">
        <v>536</v>
      </c>
      <c r="E255" s="26"/>
      <c r="F255" s="27"/>
      <c r="G255" s="27"/>
      <c r="H255" s="27"/>
      <c r="I255" s="27"/>
      <c r="J255" s="27"/>
      <c r="K255" s="27"/>
    </row>
    <row r="256" spans="1:11" ht="89.25" x14ac:dyDescent="0.2">
      <c r="A256">
        <v>250</v>
      </c>
      <c r="B256" s="24" t="s">
        <v>589</v>
      </c>
      <c r="C256" s="24" t="s">
        <v>590</v>
      </c>
      <c r="D256" s="24" t="s">
        <v>536</v>
      </c>
      <c r="E256" s="26">
        <v>307.2</v>
      </c>
      <c r="F256" s="27"/>
      <c r="G256" s="27"/>
      <c r="H256" s="27"/>
      <c r="I256" s="27"/>
      <c r="J256" s="27"/>
      <c r="K256" s="27"/>
    </row>
    <row r="257" spans="1:11" ht="63.75" x14ac:dyDescent="0.2">
      <c r="A257">
        <v>251</v>
      </c>
      <c r="B257" s="24" t="s">
        <v>591</v>
      </c>
      <c r="C257" s="24" t="s">
        <v>592</v>
      </c>
      <c r="D257" s="24" t="s">
        <v>182</v>
      </c>
      <c r="E257" s="26"/>
      <c r="F257" s="27"/>
      <c r="G257" s="27"/>
      <c r="H257" s="27"/>
      <c r="I257" s="27"/>
      <c r="J257" s="27"/>
      <c r="K257" s="27"/>
    </row>
    <row r="258" spans="1:11" ht="127.5" x14ac:dyDescent="0.2">
      <c r="A258">
        <v>252</v>
      </c>
      <c r="B258" s="24" t="s">
        <v>593</v>
      </c>
      <c r="C258" s="24" t="s">
        <v>594</v>
      </c>
      <c r="D258" s="24" t="s">
        <v>536</v>
      </c>
      <c r="E258" s="26">
        <v>5979.2</v>
      </c>
      <c r="F258" s="27"/>
      <c r="G258" s="27"/>
      <c r="H258" s="27"/>
      <c r="I258" s="27"/>
      <c r="J258" s="27"/>
      <c r="K258" s="27"/>
    </row>
    <row r="259" spans="1:11" ht="127.5" x14ac:dyDescent="0.2">
      <c r="A259">
        <v>253</v>
      </c>
      <c r="B259" s="24" t="s">
        <v>595</v>
      </c>
      <c r="C259" s="24" t="s">
        <v>596</v>
      </c>
      <c r="D259" s="24" t="s">
        <v>536</v>
      </c>
      <c r="E259" s="26"/>
      <c r="F259" s="27"/>
      <c r="G259" s="27"/>
      <c r="H259" s="27"/>
      <c r="I259" s="27"/>
      <c r="J259" s="27"/>
      <c r="K259" s="27"/>
    </row>
    <row r="260" spans="1:11" ht="25.5" x14ac:dyDescent="0.2">
      <c r="A260">
        <v>254</v>
      </c>
      <c r="B260" s="24" t="s">
        <v>597</v>
      </c>
      <c r="C260" s="24" t="s">
        <v>598</v>
      </c>
      <c r="D260" s="24" t="s">
        <v>182</v>
      </c>
      <c r="E260" s="26"/>
      <c r="F260" s="27"/>
      <c r="G260" s="27"/>
      <c r="H260" s="27"/>
      <c r="I260" s="27"/>
      <c r="J260" s="27"/>
      <c r="K260" s="27"/>
    </row>
    <row r="261" spans="1:11" ht="63.75" x14ac:dyDescent="0.2">
      <c r="A261">
        <v>255</v>
      </c>
      <c r="B261" s="24" t="s">
        <v>599</v>
      </c>
      <c r="C261" s="24" t="s">
        <v>542</v>
      </c>
      <c r="D261" s="24" t="s">
        <v>182</v>
      </c>
      <c r="E261" s="26"/>
      <c r="F261" s="27"/>
      <c r="G261" s="27"/>
      <c r="H261" s="27"/>
      <c r="I261" s="27"/>
      <c r="J261" s="27"/>
      <c r="K261" s="27"/>
    </row>
    <row r="262" spans="1:11" ht="51" x14ac:dyDescent="0.2">
      <c r="A262">
        <v>256</v>
      </c>
      <c r="B262" s="24" t="s">
        <v>600</v>
      </c>
      <c r="C262" s="24" t="s">
        <v>544</v>
      </c>
      <c r="D262" s="24" t="s">
        <v>182</v>
      </c>
      <c r="E262" s="26">
        <v>390.4</v>
      </c>
      <c r="F262" s="27"/>
      <c r="G262" s="27"/>
      <c r="H262" s="27"/>
      <c r="I262" s="27"/>
      <c r="J262" s="27"/>
      <c r="K262" s="27"/>
    </row>
    <row r="263" spans="1:11" ht="38.25" x14ac:dyDescent="0.2">
      <c r="A263">
        <v>257</v>
      </c>
      <c r="B263" s="24" t="s">
        <v>601</v>
      </c>
      <c r="C263" s="24" t="s">
        <v>602</v>
      </c>
      <c r="D263" s="24" t="s">
        <v>182</v>
      </c>
      <c r="E263" s="26">
        <v>388</v>
      </c>
      <c r="F263" s="27"/>
      <c r="G263" s="27"/>
      <c r="H263" s="27"/>
      <c r="I263" s="27"/>
      <c r="J263" s="27"/>
      <c r="K263" s="27"/>
    </row>
    <row r="264" spans="1:11" ht="51" x14ac:dyDescent="0.2">
      <c r="A264">
        <v>258</v>
      </c>
      <c r="B264" s="24" t="s">
        <v>603</v>
      </c>
      <c r="C264" s="24" t="s">
        <v>604</v>
      </c>
      <c r="D264" s="24" t="s">
        <v>182</v>
      </c>
      <c r="E264" s="26">
        <v>473.6</v>
      </c>
      <c r="F264" s="27"/>
      <c r="G264" s="27"/>
      <c r="H264" s="27"/>
      <c r="I264" s="27"/>
      <c r="J264" s="27"/>
      <c r="K264" s="27"/>
    </row>
    <row r="265" spans="1:11" ht="51" x14ac:dyDescent="0.2">
      <c r="A265">
        <v>259</v>
      </c>
      <c r="B265" s="24" t="s">
        <v>605</v>
      </c>
      <c r="C265" s="24" t="s">
        <v>606</v>
      </c>
      <c r="D265" s="24" t="s">
        <v>182</v>
      </c>
      <c r="E265" s="26">
        <v>597.6</v>
      </c>
      <c r="F265" s="27"/>
      <c r="G265" s="27"/>
      <c r="H265" s="27"/>
      <c r="I265" s="27"/>
      <c r="J265" s="27"/>
      <c r="K265" s="27"/>
    </row>
    <row r="266" spans="1:11" ht="76.5" x14ac:dyDescent="0.2">
      <c r="A266">
        <v>260</v>
      </c>
      <c r="B266" s="24" t="s">
        <v>607</v>
      </c>
      <c r="C266" s="24" t="s">
        <v>608</v>
      </c>
      <c r="D266" s="24" t="s">
        <v>182</v>
      </c>
      <c r="E266" s="26">
        <v>233.6</v>
      </c>
      <c r="F266" s="27"/>
      <c r="G266" s="27"/>
      <c r="H266" s="27"/>
      <c r="I266" s="27"/>
      <c r="J266" s="27"/>
      <c r="K266" s="27"/>
    </row>
    <row r="267" spans="1:11" ht="76.5" x14ac:dyDescent="0.2">
      <c r="A267">
        <v>261</v>
      </c>
      <c r="B267" s="24" t="s">
        <v>609</v>
      </c>
      <c r="C267" s="24" t="s">
        <v>610</v>
      </c>
      <c r="D267" s="24" t="s">
        <v>182</v>
      </c>
      <c r="E267" s="26"/>
      <c r="F267" s="27"/>
      <c r="G267" s="27"/>
      <c r="H267" s="27"/>
      <c r="I267" s="27"/>
      <c r="J267" s="27"/>
      <c r="K267" s="27"/>
    </row>
    <row r="268" spans="1:11" ht="25.5" x14ac:dyDescent="0.2">
      <c r="A268">
        <v>262</v>
      </c>
      <c r="B268" s="24" t="s">
        <v>611</v>
      </c>
      <c r="C268" s="24" t="s">
        <v>612</v>
      </c>
      <c r="D268" s="24" t="s">
        <v>182</v>
      </c>
      <c r="E268" s="26"/>
      <c r="F268" s="27"/>
      <c r="G268" s="27"/>
      <c r="H268" s="27"/>
      <c r="I268" s="27"/>
      <c r="J268" s="27"/>
      <c r="K268" s="27"/>
    </row>
    <row r="269" spans="1:11" ht="38.25" x14ac:dyDescent="0.2">
      <c r="A269">
        <v>263</v>
      </c>
      <c r="B269" s="24" t="s">
        <v>613</v>
      </c>
      <c r="C269" s="24" t="s">
        <v>614</v>
      </c>
      <c r="D269" s="24" t="s">
        <v>182</v>
      </c>
      <c r="E269" s="26"/>
      <c r="F269" s="27"/>
      <c r="G269" s="27"/>
      <c r="H269" s="27"/>
      <c r="I269" s="27"/>
      <c r="J269" s="27"/>
      <c r="K269" s="27"/>
    </row>
    <row r="270" spans="1:11" ht="38.25" x14ac:dyDescent="0.2">
      <c r="A270">
        <v>264</v>
      </c>
      <c r="B270" s="24" t="s">
        <v>615</v>
      </c>
      <c r="C270" s="24" t="s">
        <v>616</v>
      </c>
      <c r="D270" s="24" t="s">
        <v>182</v>
      </c>
      <c r="E270" s="26"/>
      <c r="F270" s="27"/>
      <c r="G270" s="27"/>
      <c r="H270" s="27"/>
      <c r="I270" s="27"/>
      <c r="J270" s="27"/>
      <c r="K270" s="27"/>
    </row>
    <row r="271" spans="1:11" ht="63.75" x14ac:dyDescent="0.2">
      <c r="A271">
        <v>265</v>
      </c>
      <c r="B271" s="24" t="s">
        <v>617</v>
      </c>
      <c r="C271" s="24" t="s">
        <v>618</v>
      </c>
      <c r="D271" s="24" t="s">
        <v>182</v>
      </c>
      <c r="E271" s="26"/>
      <c r="F271" s="27"/>
      <c r="G271" s="27"/>
      <c r="H271" s="27"/>
      <c r="I271" s="27"/>
      <c r="J271" s="27"/>
      <c r="K271" s="27"/>
    </row>
    <row r="272" spans="1:11" ht="51" x14ac:dyDescent="0.2">
      <c r="A272">
        <v>266</v>
      </c>
      <c r="B272" s="24" t="s">
        <v>619</v>
      </c>
      <c r="C272" s="24" t="s">
        <v>620</v>
      </c>
      <c r="D272" s="24" t="s">
        <v>182</v>
      </c>
      <c r="E272" s="26"/>
      <c r="F272" s="27"/>
      <c r="G272" s="27"/>
      <c r="H272" s="27"/>
      <c r="I272" s="27"/>
      <c r="J272" s="27"/>
      <c r="K272" s="27"/>
    </row>
    <row r="273" spans="1:11" ht="51" x14ac:dyDescent="0.2">
      <c r="A273">
        <v>267</v>
      </c>
      <c r="B273" s="24" t="s">
        <v>621</v>
      </c>
      <c r="C273" s="24" t="s">
        <v>622</v>
      </c>
      <c r="D273" s="24" t="s">
        <v>182</v>
      </c>
      <c r="E273" s="26"/>
      <c r="F273" s="27"/>
      <c r="G273" s="27"/>
      <c r="H273" s="27"/>
      <c r="I273" s="27"/>
      <c r="J273" s="27"/>
      <c r="K273" s="27"/>
    </row>
    <row r="274" spans="1:11" ht="51" x14ac:dyDescent="0.2">
      <c r="A274">
        <v>268</v>
      </c>
      <c r="B274" s="24" t="s">
        <v>623</v>
      </c>
      <c r="C274" s="24" t="s">
        <v>624</v>
      </c>
      <c r="D274" s="24" t="s">
        <v>182</v>
      </c>
      <c r="E274" s="26">
        <v>4800.8</v>
      </c>
      <c r="F274" s="27"/>
      <c r="G274" s="27"/>
      <c r="H274" s="27"/>
      <c r="I274" s="27"/>
      <c r="J274" s="27"/>
      <c r="K274" s="27"/>
    </row>
    <row r="275" spans="1:11" ht="102" x14ac:dyDescent="0.2">
      <c r="A275">
        <v>269</v>
      </c>
      <c r="B275" s="24" t="s">
        <v>625</v>
      </c>
      <c r="C275" s="24" t="s">
        <v>626</v>
      </c>
      <c r="D275" s="24" t="s">
        <v>182</v>
      </c>
      <c r="E275" s="26"/>
      <c r="F275" s="27"/>
      <c r="G275" s="27"/>
      <c r="H275" s="27"/>
      <c r="I275" s="27"/>
      <c r="J275" s="27"/>
      <c r="K275" s="27"/>
    </row>
    <row r="276" spans="1:11" ht="63.75" x14ac:dyDescent="0.2">
      <c r="A276">
        <v>270</v>
      </c>
      <c r="B276" s="24" t="s">
        <v>627</v>
      </c>
      <c r="C276" s="24" t="s">
        <v>628</v>
      </c>
      <c r="D276" s="24" t="s">
        <v>182</v>
      </c>
      <c r="E276" s="26">
        <v>10139.200000000001</v>
      </c>
      <c r="F276" s="27"/>
      <c r="G276" s="27"/>
      <c r="H276" s="27"/>
      <c r="I276" s="27"/>
      <c r="J276" s="27"/>
      <c r="K276" s="27"/>
    </row>
    <row r="277" spans="1:11" ht="25.5" x14ac:dyDescent="0.2">
      <c r="A277">
        <v>271</v>
      </c>
      <c r="B277" s="24" t="s">
        <v>629</v>
      </c>
      <c r="C277" s="24" t="s">
        <v>630</v>
      </c>
      <c r="D277" s="24" t="s">
        <v>182</v>
      </c>
      <c r="E277" s="26">
        <v>1909.6</v>
      </c>
      <c r="F277" s="27"/>
      <c r="G277" s="27"/>
      <c r="H277" s="27"/>
      <c r="I277" s="27"/>
      <c r="J277" s="27"/>
      <c r="K277" s="27"/>
    </row>
    <row r="278" spans="1:11" ht="25.5" x14ac:dyDescent="0.2">
      <c r="A278">
        <v>272</v>
      </c>
      <c r="B278" s="24" t="s">
        <v>631</v>
      </c>
      <c r="C278" s="24" t="s">
        <v>632</v>
      </c>
      <c r="D278" s="24" t="s">
        <v>182</v>
      </c>
      <c r="E278" s="26"/>
      <c r="F278" s="27"/>
      <c r="G278" s="27"/>
      <c r="H278" s="27"/>
      <c r="I278" s="27"/>
      <c r="J278" s="27"/>
      <c r="K278" s="27"/>
    </row>
    <row r="279" spans="1:11" ht="38.25" x14ac:dyDescent="0.2">
      <c r="A279">
        <v>273</v>
      </c>
      <c r="B279" s="24" t="s">
        <v>633</v>
      </c>
      <c r="C279" s="24" t="s">
        <v>634</v>
      </c>
      <c r="D279" s="24" t="s">
        <v>182</v>
      </c>
      <c r="E279" s="26"/>
      <c r="F279" s="27"/>
      <c r="G279" s="27"/>
      <c r="H279" s="27"/>
      <c r="I279" s="27"/>
      <c r="J279" s="27"/>
      <c r="K279" s="27"/>
    </row>
    <row r="280" spans="1:11" ht="25.5" x14ac:dyDescent="0.2">
      <c r="A280">
        <v>274</v>
      </c>
      <c r="B280" s="24" t="s">
        <v>635</v>
      </c>
      <c r="C280" s="24" t="s">
        <v>636</v>
      </c>
      <c r="D280" s="24" t="s">
        <v>182</v>
      </c>
      <c r="E280" s="26">
        <v>4200.8</v>
      </c>
      <c r="F280" s="27"/>
      <c r="G280" s="27"/>
      <c r="H280" s="27"/>
      <c r="I280" s="27"/>
      <c r="J280" s="27"/>
      <c r="K280" s="27"/>
    </row>
    <row r="281" spans="1:11" ht="89.25" x14ac:dyDescent="0.2">
      <c r="A281">
        <v>275</v>
      </c>
      <c r="B281" s="24" t="s">
        <v>637</v>
      </c>
      <c r="C281" s="24" t="s">
        <v>638</v>
      </c>
      <c r="D281" s="24" t="s">
        <v>182</v>
      </c>
      <c r="E281" s="26">
        <v>3678.4</v>
      </c>
      <c r="F281" s="27"/>
      <c r="G281" s="27"/>
      <c r="H281" s="27"/>
      <c r="I281" s="27"/>
      <c r="J281" s="27"/>
      <c r="K281" s="27"/>
    </row>
    <row r="282" spans="1:11" ht="63.75" x14ac:dyDescent="0.2">
      <c r="A282">
        <v>276</v>
      </c>
      <c r="B282" s="24" t="s">
        <v>639</v>
      </c>
      <c r="C282" s="24" t="s">
        <v>640</v>
      </c>
      <c r="D282" s="24" t="s">
        <v>182</v>
      </c>
      <c r="E282" s="26"/>
      <c r="F282" s="27"/>
      <c r="G282" s="27"/>
      <c r="H282" s="27"/>
      <c r="I282" s="27"/>
      <c r="J282" s="27"/>
      <c r="K282" s="27"/>
    </row>
    <row r="283" spans="1:11" ht="76.5" x14ac:dyDescent="0.2">
      <c r="A283">
        <v>277</v>
      </c>
      <c r="B283" s="24" t="s">
        <v>641</v>
      </c>
      <c r="C283" s="24" t="s">
        <v>642</v>
      </c>
      <c r="D283" s="24" t="s">
        <v>182</v>
      </c>
      <c r="E283" s="26">
        <v>633.6</v>
      </c>
      <c r="F283" s="27"/>
      <c r="G283" s="27"/>
      <c r="H283" s="27"/>
      <c r="I283" s="27"/>
      <c r="J283" s="27"/>
      <c r="K283" s="27"/>
    </row>
    <row r="284" spans="1:11" ht="76.5" x14ac:dyDescent="0.2">
      <c r="A284">
        <v>278</v>
      </c>
      <c r="B284" s="24" t="s">
        <v>643</v>
      </c>
      <c r="C284" s="24" t="s">
        <v>644</v>
      </c>
      <c r="D284" s="24" t="s">
        <v>182</v>
      </c>
      <c r="E284" s="26"/>
      <c r="F284" s="27"/>
      <c r="G284" s="27"/>
      <c r="H284" s="27"/>
      <c r="I284" s="27"/>
      <c r="J284" s="27"/>
      <c r="K284" s="27"/>
    </row>
    <row r="285" spans="1:11" ht="76.5" x14ac:dyDescent="0.2">
      <c r="A285">
        <v>279</v>
      </c>
      <c r="B285" s="24" t="s">
        <v>645</v>
      </c>
      <c r="C285" s="24" t="s">
        <v>646</v>
      </c>
      <c r="D285" s="24" t="s">
        <v>182</v>
      </c>
      <c r="E285" s="26"/>
      <c r="F285" s="27"/>
      <c r="G285" s="27"/>
      <c r="H285" s="27"/>
      <c r="I285" s="27"/>
      <c r="J285" s="27"/>
      <c r="K285" s="27"/>
    </row>
    <row r="286" spans="1:11" ht="89.25" x14ac:dyDescent="0.2">
      <c r="A286">
        <v>280</v>
      </c>
      <c r="B286" s="24" t="s">
        <v>647</v>
      </c>
      <c r="C286" s="24" t="s">
        <v>648</v>
      </c>
      <c r="D286" s="24" t="s">
        <v>182</v>
      </c>
      <c r="E286" s="26"/>
      <c r="F286" s="27"/>
      <c r="G286" s="27"/>
      <c r="H286" s="27"/>
      <c r="I286" s="27"/>
      <c r="J286" s="27"/>
      <c r="K286" s="27"/>
    </row>
    <row r="287" spans="1:11" ht="102" x14ac:dyDescent="0.2">
      <c r="A287">
        <v>281</v>
      </c>
      <c r="B287" s="24" t="s">
        <v>649</v>
      </c>
      <c r="C287" s="24" t="s">
        <v>650</v>
      </c>
      <c r="D287" s="24" t="s">
        <v>182</v>
      </c>
      <c r="E287" s="26">
        <v>473.6</v>
      </c>
      <c r="F287" s="27"/>
      <c r="G287" s="27"/>
      <c r="H287" s="27"/>
      <c r="I287" s="27"/>
      <c r="J287" s="27"/>
      <c r="K287" s="27"/>
    </row>
    <row r="288" spans="1:11" ht="89.25" x14ac:dyDescent="0.2">
      <c r="A288">
        <v>282</v>
      </c>
      <c r="B288" s="24" t="s">
        <v>651</v>
      </c>
      <c r="C288" s="24" t="s">
        <v>652</v>
      </c>
      <c r="D288" s="24" t="s">
        <v>182</v>
      </c>
      <c r="E288" s="26"/>
      <c r="F288" s="27"/>
      <c r="G288" s="27"/>
      <c r="H288" s="27"/>
      <c r="I288" s="27"/>
      <c r="J288" s="27"/>
      <c r="K288" s="27"/>
    </row>
    <row r="289" spans="1:11" ht="76.5" x14ac:dyDescent="0.2">
      <c r="A289">
        <v>283</v>
      </c>
      <c r="B289" s="24" t="s">
        <v>653</v>
      </c>
      <c r="C289" s="24" t="s">
        <v>654</v>
      </c>
      <c r="D289" s="24" t="s">
        <v>182</v>
      </c>
      <c r="E289" s="26">
        <v>946.4</v>
      </c>
      <c r="F289" s="27"/>
      <c r="G289" s="27"/>
      <c r="H289" s="27"/>
      <c r="I289" s="27"/>
      <c r="J289" s="27"/>
      <c r="K289" s="27"/>
    </row>
    <row r="290" spans="1:11" ht="89.25" x14ac:dyDescent="0.2">
      <c r="A290">
        <v>284</v>
      </c>
      <c r="B290" s="24" t="s">
        <v>655</v>
      </c>
      <c r="C290" s="24" t="s">
        <v>656</v>
      </c>
      <c r="D290" s="24" t="s">
        <v>182</v>
      </c>
      <c r="E290" s="26">
        <v>946.4</v>
      </c>
      <c r="F290" s="27"/>
      <c r="G290" s="27"/>
      <c r="H290" s="27"/>
      <c r="I290" s="27"/>
      <c r="J290" s="27"/>
      <c r="K290" s="27"/>
    </row>
    <row r="291" spans="1:11" ht="102" x14ac:dyDescent="0.2">
      <c r="A291">
        <v>285</v>
      </c>
      <c r="B291" s="24" t="s">
        <v>657</v>
      </c>
      <c r="C291" s="24" t="s">
        <v>658</v>
      </c>
      <c r="D291" s="24" t="s">
        <v>182</v>
      </c>
      <c r="E291" s="26">
        <v>946.4</v>
      </c>
      <c r="F291" s="27"/>
      <c r="G291" s="27"/>
      <c r="H291" s="27"/>
      <c r="I291" s="27"/>
      <c r="J291" s="27"/>
      <c r="K291" s="27"/>
    </row>
    <row r="292" spans="1:11" ht="102" x14ac:dyDescent="0.2">
      <c r="A292">
        <v>286</v>
      </c>
      <c r="B292" s="24" t="s">
        <v>659</v>
      </c>
      <c r="C292" s="24" t="s">
        <v>660</v>
      </c>
      <c r="D292" s="24" t="s">
        <v>182</v>
      </c>
      <c r="E292" s="26">
        <v>946.4</v>
      </c>
      <c r="F292" s="27"/>
      <c r="G292" s="27"/>
      <c r="H292" s="27"/>
      <c r="I292" s="27"/>
      <c r="J292" s="27"/>
      <c r="K292" s="27"/>
    </row>
    <row r="293" spans="1:11" ht="76.5" x14ac:dyDescent="0.2">
      <c r="A293">
        <v>287</v>
      </c>
      <c r="B293" s="24" t="s">
        <v>661</v>
      </c>
      <c r="C293" s="24" t="s">
        <v>662</v>
      </c>
      <c r="D293" s="24" t="s">
        <v>182</v>
      </c>
      <c r="E293" s="26"/>
      <c r="F293" s="27"/>
      <c r="G293" s="27"/>
      <c r="H293" s="27"/>
      <c r="I293" s="27"/>
      <c r="J293" s="27"/>
      <c r="K293" s="27"/>
    </row>
    <row r="294" spans="1:11" ht="89.25" x14ac:dyDescent="0.2">
      <c r="A294">
        <v>288</v>
      </c>
      <c r="B294" s="24" t="s">
        <v>663</v>
      </c>
      <c r="C294" s="24" t="s">
        <v>664</v>
      </c>
      <c r="D294" s="24" t="s">
        <v>182</v>
      </c>
      <c r="E294" s="26">
        <v>1704.8</v>
      </c>
      <c r="F294" s="27"/>
      <c r="G294" s="27"/>
      <c r="H294" s="27"/>
      <c r="I294" s="27"/>
      <c r="J294" s="27"/>
      <c r="K294" s="27"/>
    </row>
    <row r="295" spans="1:11" ht="102" x14ac:dyDescent="0.2">
      <c r="A295">
        <v>289</v>
      </c>
      <c r="B295" s="24" t="s">
        <v>665</v>
      </c>
      <c r="C295" s="24" t="s">
        <v>666</v>
      </c>
      <c r="D295" s="24" t="s">
        <v>182</v>
      </c>
      <c r="E295" s="26"/>
      <c r="F295" s="27"/>
      <c r="G295" s="27"/>
      <c r="H295" s="27"/>
      <c r="I295" s="27"/>
      <c r="J295" s="27"/>
      <c r="K295" s="27"/>
    </row>
    <row r="296" spans="1:11" ht="89.25" x14ac:dyDescent="0.2">
      <c r="A296">
        <v>290</v>
      </c>
      <c r="B296" s="24" t="s">
        <v>667</v>
      </c>
      <c r="C296" s="24" t="s">
        <v>668</v>
      </c>
      <c r="D296" s="24" t="s">
        <v>182</v>
      </c>
      <c r="E296" s="26"/>
      <c r="F296" s="27"/>
      <c r="G296" s="27"/>
      <c r="H296" s="27"/>
      <c r="I296" s="27"/>
      <c r="J296" s="27"/>
      <c r="K296" s="27"/>
    </row>
    <row r="297" spans="1:11" ht="76.5" x14ac:dyDescent="0.2">
      <c r="A297">
        <v>291</v>
      </c>
      <c r="B297" s="24" t="s">
        <v>669</v>
      </c>
      <c r="C297" s="24" t="s">
        <v>670</v>
      </c>
      <c r="D297" s="24" t="s">
        <v>182</v>
      </c>
      <c r="E297" s="26"/>
      <c r="F297" s="27"/>
      <c r="G297" s="27"/>
      <c r="H297" s="27"/>
      <c r="I297" s="27"/>
      <c r="J297" s="27"/>
      <c r="K297" s="27"/>
    </row>
    <row r="298" spans="1:11" ht="89.25" x14ac:dyDescent="0.2">
      <c r="A298">
        <v>292</v>
      </c>
      <c r="B298" s="24" t="s">
        <v>671</v>
      </c>
      <c r="C298" s="24" t="s">
        <v>672</v>
      </c>
      <c r="D298" s="24" t="s">
        <v>182</v>
      </c>
      <c r="E298" s="26">
        <v>1893.6</v>
      </c>
      <c r="F298" s="27"/>
      <c r="G298" s="27"/>
      <c r="H298" s="27"/>
      <c r="I298" s="27"/>
      <c r="J298" s="27"/>
      <c r="K298" s="27"/>
    </row>
    <row r="299" spans="1:11" ht="102" x14ac:dyDescent="0.2">
      <c r="A299">
        <v>293</v>
      </c>
      <c r="B299" s="24" t="s">
        <v>673</v>
      </c>
      <c r="C299" s="24" t="s">
        <v>674</v>
      </c>
      <c r="D299" s="24" t="s">
        <v>182</v>
      </c>
      <c r="E299" s="26"/>
      <c r="F299" s="27"/>
      <c r="G299" s="27"/>
      <c r="H299" s="27"/>
      <c r="I299" s="27"/>
      <c r="J299" s="27"/>
      <c r="K299" s="27"/>
    </row>
    <row r="300" spans="1:11" ht="102" x14ac:dyDescent="0.2">
      <c r="A300">
        <v>294</v>
      </c>
      <c r="B300" s="24" t="s">
        <v>675</v>
      </c>
      <c r="C300" s="24" t="s">
        <v>676</v>
      </c>
      <c r="D300" s="24" t="s">
        <v>182</v>
      </c>
      <c r="E300" s="26"/>
      <c r="F300" s="27"/>
      <c r="G300" s="27"/>
      <c r="H300" s="27"/>
      <c r="I300" s="27"/>
      <c r="J300" s="27"/>
      <c r="K300" s="27"/>
    </row>
    <row r="301" spans="1:11" ht="76.5" x14ac:dyDescent="0.2">
      <c r="A301">
        <v>295</v>
      </c>
      <c r="B301" s="24" t="s">
        <v>677</v>
      </c>
      <c r="C301" s="24" t="s">
        <v>678</v>
      </c>
      <c r="D301" s="24" t="s">
        <v>182</v>
      </c>
      <c r="E301" s="26"/>
      <c r="F301" s="27"/>
      <c r="G301" s="27"/>
      <c r="H301" s="27"/>
      <c r="I301" s="27"/>
      <c r="J301" s="27"/>
      <c r="K301" s="27"/>
    </row>
    <row r="302" spans="1:11" ht="76.5" x14ac:dyDescent="0.2">
      <c r="A302">
        <v>296</v>
      </c>
      <c r="B302" s="24" t="s">
        <v>679</v>
      </c>
      <c r="C302" s="24" t="s">
        <v>680</v>
      </c>
      <c r="D302" s="24" t="s">
        <v>182</v>
      </c>
      <c r="E302" s="26"/>
      <c r="F302" s="27"/>
      <c r="G302" s="27"/>
      <c r="H302" s="27"/>
      <c r="I302" s="27"/>
      <c r="J302" s="27"/>
      <c r="K302" s="27"/>
    </row>
    <row r="303" spans="1:11" ht="76.5" x14ac:dyDescent="0.2">
      <c r="A303">
        <v>297</v>
      </c>
      <c r="B303" s="24" t="s">
        <v>681</v>
      </c>
      <c r="C303" s="24" t="s">
        <v>682</v>
      </c>
      <c r="D303" s="24" t="s">
        <v>182</v>
      </c>
      <c r="E303" s="26"/>
      <c r="F303" s="27"/>
      <c r="G303" s="27"/>
      <c r="H303" s="27"/>
      <c r="I303" s="27"/>
      <c r="J303" s="27"/>
      <c r="K303" s="27"/>
    </row>
    <row r="304" spans="1:11" ht="76.5" x14ac:dyDescent="0.2">
      <c r="A304">
        <v>298</v>
      </c>
      <c r="B304" s="24" t="s">
        <v>683</v>
      </c>
      <c r="C304" s="24" t="s">
        <v>684</v>
      </c>
      <c r="D304" s="24" t="s">
        <v>182</v>
      </c>
      <c r="E304" s="26"/>
      <c r="F304" s="27"/>
      <c r="G304" s="27"/>
      <c r="H304" s="27"/>
      <c r="I304" s="27"/>
      <c r="J304" s="27"/>
      <c r="K304" s="27"/>
    </row>
    <row r="305" spans="1:11" ht="76.5" x14ac:dyDescent="0.2">
      <c r="A305">
        <v>299</v>
      </c>
      <c r="B305" s="24" t="s">
        <v>685</v>
      </c>
      <c r="C305" s="24" t="s">
        <v>686</v>
      </c>
      <c r="D305" s="24" t="s">
        <v>182</v>
      </c>
      <c r="E305" s="26"/>
      <c r="F305" s="27"/>
      <c r="G305" s="27"/>
      <c r="H305" s="27"/>
      <c r="I305" s="27"/>
      <c r="J305" s="27"/>
      <c r="K305" s="27"/>
    </row>
    <row r="306" spans="1:11" ht="76.5" x14ac:dyDescent="0.2">
      <c r="A306">
        <v>300</v>
      </c>
      <c r="B306" s="24" t="s">
        <v>687</v>
      </c>
      <c r="C306" s="24" t="s">
        <v>688</v>
      </c>
      <c r="D306" s="24" t="s">
        <v>182</v>
      </c>
      <c r="E306" s="26"/>
      <c r="F306" s="27"/>
      <c r="G306" s="27"/>
      <c r="H306" s="27"/>
      <c r="I306" s="27"/>
      <c r="J306" s="27"/>
      <c r="K306" s="27"/>
    </row>
    <row r="307" spans="1:11" ht="76.5" x14ac:dyDescent="0.2">
      <c r="A307">
        <v>301</v>
      </c>
      <c r="B307" s="24" t="s">
        <v>689</v>
      </c>
      <c r="C307" s="24" t="s">
        <v>690</v>
      </c>
      <c r="D307" s="24" t="s">
        <v>182</v>
      </c>
      <c r="E307" s="26"/>
      <c r="F307" s="27"/>
      <c r="G307" s="27"/>
      <c r="H307" s="27"/>
      <c r="I307" s="27"/>
      <c r="J307" s="27"/>
      <c r="K307" s="27"/>
    </row>
    <row r="308" spans="1:11" ht="76.5" x14ac:dyDescent="0.2">
      <c r="A308">
        <v>302</v>
      </c>
      <c r="B308" s="24" t="s">
        <v>691</v>
      </c>
      <c r="C308" s="24" t="s">
        <v>692</v>
      </c>
      <c r="D308" s="24" t="s">
        <v>182</v>
      </c>
      <c r="E308" s="26"/>
      <c r="F308" s="27"/>
      <c r="G308" s="27"/>
      <c r="H308" s="27"/>
      <c r="I308" s="27"/>
      <c r="J308" s="27"/>
      <c r="K308" s="27"/>
    </row>
    <row r="309" spans="1:11" ht="76.5" x14ac:dyDescent="0.2">
      <c r="A309">
        <v>303</v>
      </c>
      <c r="B309" s="24" t="s">
        <v>693</v>
      </c>
      <c r="C309" s="24" t="s">
        <v>694</v>
      </c>
      <c r="D309" s="24" t="s">
        <v>182</v>
      </c>
      <c r="E309" s="26"/>
      <c r="F309" s="27"/>
      <c r="G309" s="27"/>
      <c r="H309" s="27"/>
      <c r="I309" s="27"/>
      <c r="J309" s="27"/>
      <c r="K309" s="27"/>
    </row>
    <row r="310" spans="1:11" ht="76.5" x14ac:dyDescent="0.2">
      <c r="A310">
        <v>304</v>
      </c>
      <c r="B310" s="24" t="s">
        <v>695</v>
      </c>
      <c r="C310" s="24" t="s">
        <v>696</v>
      </c>
      <c r="D310" s="24" t="s">
        <v>182</v>
      </c>
      <c r="E310" s="26"/>
      <c r="F310" s="27"/>
      <c r="G310" s="27"/>
      <c r="H310" s="27"/>
      <c r="I310" s="27"/>
      <c r="J310" s="27"/>
      <c r="K310" s="27"/>
    </row>
    <row r="311" spans="1:11" ht="76.5" x14ac:dyDescent="0.2">
      <c r="A311">
        <v>305</v>
      </c>
      <c r="B311" s="24" t="s">
        <v>697</v>
      </c>
      <c r="C311" s="24" t="s">
        <v>698</v>
      </c>
      <c r="D311" s="24" t="s">
        <v>182</v>
      </c>
      <c r="E311" s="26"/>
      <c r="F311" s="27"/>
      <c r="G311" s="27"/>
      <c r="H311" s="27"/>
      <c r="I311" s="27"/>
      <c r="J311" s="27"/>
      <c r="K311" s="27"/>
    </row>
    <row r="312" spans="1:11" ht="76.5" x14ac:dyDescent="0.2">
      <c r="A312">
        <v>306</v>
      </c>
      <c r="B312" s="24" t="s">
        <v>699</v>
      </c>
      <c r="C312" s="24" t="s">
        <v>700</v>
      </c>
      <c r="D312" s="24" t="s">
        <v>182</v>
      </c>
      <c r="E312" s="26"/>
      <c r="F312" s="27"/>
      <c r="G312" s="27"/>
      <c r="H312" s="27"/>
      <c r="I312" s="27"/>
      <c r="J312" s="27"/>
      <c r="K312" s="27"/>
    </row>
    <row r="313" spans="1:11" ht="76.5" x14ac:dyDescent="0.2">
      <c r="A313">
        <v>307</v>
      </c>
      <c r="B313" s="24" t="s">
        <v>701</v>
      </c>
      <c r="C313" s="24" t="s">
        <v>702</v>
      </c>
      <c r="D313" s="24" t="s">
        <v>182</v>
      </c>
      <c r="E313" s="26"/>
      <c r="F313" s="27"/>
      <c r="G313" s="27"/>
      <c r="H313" s="27"/>
      <c r="I313" s="27"/>
      <c r="J313" s="27"/>
      <c r="K313" s="27"/>
    </row>
    <row r="314" spans="1:11" ht="76.5" x14ac:dyDescent="0.2">
      <c r="A314">
        <v>308</v>
      </c>
      <c r="B314" s="24" t="s">
        <v>703</v>
      </c>
      <c r="C314" s="24" t="s">
        <v>704</v>
      </c>
      <c r="D314" s="24" t="s">
        <v>182</v>
      </c>
      <c r="E314" s="26"/>
      <c r="F314" s="27"/>
      <c r="G314" s="27"/>
      <c r="H314" s="27"/>
      <c r="I314" s="27"/>
      <c r="J314" s="27"/>
      <c r="K314" s="27"/>
    </row>
    <row r="315" spans="1:11" ht="127.5" x14ac:dyDescent="0.2">
      <c r="A315">
        <v>309</v>
      </c>
      <c r="B315" s="24" t="s">
        <v>705</v>
      </c>
      <c r="C315" s="24" t="s">
        <v>706</v>
      </c>
      <c r="D315" s="24" t="s">
        <v>182</v>
      </c>
      <c r="E315" s="26"/>
      <c r="F315" s="27"/>
      <c r="G315" s="27"/>
      <c r="H315" s="27"/>
      <c r="I315" s="27"/>
      <c r="J315" s="27"/>
      <c r="K315" s="27"/>
    </row>
    <row r="316" spans="1:11" ht="127.5" x14ac:dyDescent="0.2">
      <c r="A316">
        <v>310</v>
      </c>
      <c r="B316" s="24" t="s">
        <v>707</v>
      </c>
      <c r="C316" s="24" t="s">
        <v>706</v>
      </c>
      <c r="D316" s="24" t="s">
        <v>182</v>
      </c>
      <c r="E316" s="26"/>
      <c r="F316" s="27"/>
      <c r="G316" s="27"/>
      <c r="H316" s="27"/>
      <c r="I316" s="27"/>
      <c r="J316" s="27"/>
      <c r="K316" s="27"/>
    </row>
    <row r="317" spans="1:11" ht="114.75" x14ac:dyDescent="0.2">
      <c r="A317">
        <v>311</v>
      </c>
      <c r="B317" s="24" t="s">
        <v>708</v>
      </c>
      <c r="C317" s="24" t="s">
        <v>709</v>
      </c>
      <c r="D317" s="24" t="s">
        <v>182</v>
      </c>
      <c r="E317" s="26"/>
      <c r="F317" s="27"/>
      <c r="G317" s="27"/>
      <c r="H317" s="27"/>
      <c r="I317" s="27"/>
      <c r="J317" s="27"/>
      <c r="K317" s="27"/>
    </row>
    <row r="318" spans="1:11" ht="127.5" x14ac:dyDescent="0.2">
      <c r="A318">
        <v>312</v>
      </c>
      <c r="B318" s="24" t="s">
        <v>710</v>
      </c>
      <c r="C318" s="24" t="s">
        <v>706</v>
      </c>
      <c r="D318" s="24" t="s">
        <v>182</v>
      </c>
      <c r="E318" s="26"/>
      <c r="F318" s="27"/>
      <c r="G318" s="27"/>
      <c r="H318" s="27"/>
      <c r="I318" s="27"/>
      <c r="J318" s="27"/>
      <c r="K318" s="27"/>
    </row>
    <row r="319" spans="1:11" ht="114.75" x14ac:dyDescent="0.2">
      <c r="A319">
        <v>313</v>
      </c>
      <c r="B319" s="24" t="s">
        <v>711</v>
      </c>
      <c r="C319" s="24" t="s">
        <v>709</v>
      </c>
      <c r="D319" s="24" t="s">
        <v>182</v>
      </c>
      <c r="E319" s="26">
        <v>9238.4</v>
      </c>
      <c r="F319" s="27"/>
      <c r="G319" s="27"/>
      <c r="H319" s="27"/>
      <c r="I319" s="27"/>
      <c r="J319" s="27"/>
      <c r="K319" s="27"/>
    </row>
    <row r="320" spans="1:11" ht="127.5" x14ac:dyDescent="0.2">
      <c r="A320">
        <v>314</v>
      </c>
      <c r="B320" s="24" t="s">
        <v>712</v>
      </c>
      <c r="C320" s="24" t="s">
        <v>706</v>
      </c>
      <c r="D320" s="24" t="s">
        <v>182</v>
      </c>
      <c r="E320" s="26"/>
      <c r="F320" s="27"/>
      <c r="G320" s="27"/>
      <c r="H320" s="27"/>
      <c r="I320" s="27"/>
      <c r="J320" s="27"/>
      <c r="K320" s="27"/>
    </row>
    <row r="321" spans="1:11" ht="38.25" x14ac:dyDescent="0.2">
      <c r="A321">
        <v>315</v>
      </c>
      <c r="B321" s="24" t="s">
        <v>713</v>
      </c>
      <c r="C321" s="24" t="s">
        <v>714</v>
      </c>
      <c r="D321" s="24" t="s">
        <v>182</v>
      </c>
      <c r="E321" s="26"/>
      <c r="F321" s="27"/>
      <c r="G321" s="27"/>
      <c r="H321" s="27"/>
      <c r="I321" s="27"/>
      <c r="J321" s="27"/>
      <c r="K321" s="27"/>
    </row>
    <row r="322" spans="1:11" ht="63.75" x14ac:dyDescent="0.2">
      <c r="A322">
        <v>316</v>
      </c>
      <c r="B322" s="24" t="s">
        <v>715</v>
      </c>
      <c r="C322" s="24" t="s">
        <v>716</v>
      </c>
      <c r="D322" s="24" t="s">
        <v>182</v>
      </c>
      <c r="E322" s="26"/>
      <c r="F322" s="27"/>
      <c r="G322" s="27"/>
      <c r="H322" s="27"/>
      <c r="I322" s="27"/>
      <c r="J322" s="27"/>
      <c r="K322" s="27"/>
    </row>
    <row r="323" spans="1:11" ht="38.25" x14ac:dyDescent="0.2">
      <c r="A323">
        <v>317</v>
      </c>
      <c r="B323" s="24" t="s">
        <v>717</v>
      </c>
      <c r="C323" s="24" t="s">
        <v>718</v>
      </c>
      <c r="D323" s="24" t="s">
        <v>182</v>
      </c>
      <c r="E323" s="26"/>
      <c r="F323" s="27"/>
      <c r="G323" s="27"/>
      <c r="H323" s="27"/>
      <c r="I323" s="27"/>
      <c r="J323" s="27"/>
      <c r="K323" s="27"/>
    </row>
    <row r="324" spans="1:11" ht="102" x14ac:dyDescent="0.2">
      <c r="A324">
        <v>318</v>
      </c>
      <c r="B324" s="24" t="s">
        <v>719</v>
      </c>
      <c r="C324" s="24" t="s">
        <v>720</v>
      </c>
      <c r="D324" s="24" t="s">
        <v>182</v>
      </c>
      <c r="E324" s="26"/>
      <c r="F324" s="27"/>
      <c r="G324" s="27"/>
      <c r="H324" s="27"/>
      <c r="I324" s="27"/>
      <c r="J324" s="27"/>
      <c r="K324" s="27"/>
    </row>
    <row r="325" spans="1:11" ht="114.75" x14ac:dyDescent="0.2">
      <c r="A325">
        <v>319</v>
      </c>
      <c r="B325" s="24" t="s">
        <v>721</v>
      </c>
      <c r="C325" s="24" t="s">
        <v>722</v>
      </c>
      <c r="D325" s="24" t="s">
        <v>182</v>
      </c>
      <c r="E325" s="26">
        <v>645.6</v>
      </c>
      <c r="F325" s="27"/>
      <c r="G325" s="27"/>
      <c r="H325" s="27"/>
      <c r="I325" s="27"/>
      <c r="J325" s="27"/>
      <c r="K325" s="27"/>
    </row>
    <row r="326" spans="1:11" ht="114.75" x14ac:dyDescent="0.2">
      <c r="A326">
        <v>320</v>
      </c>
      <c r="B326" s="24" t="s">
        <v>723</v>
      </c>
      <c r="C326" s="24" t="s">
        <v>724</v>
      </c>
      <c r="D326" s="24" t="s">
        <v>182</v>
      </c>
      <c r="E326" s="26">
        <v>572.79999999999995</v>
      </c>
      <c r="F326" s="27"/>
      <c r="G326" s="27"/>
      <c r="H326" s="27"/>
      <c r="I326" s="27"/>
      <c r="J326" s="27"/>
      <c r="K326" s="27"/>
    </row>
    <row r="327" spans="1:11" ht="114.75" x14ac:dyDescent="0.2">
      <c r="A327">
        <v>321</v>
      </c>
      <c r="B327" s="24" t="s">
        <v>725</v>
      </c>
      <c r="C327" s="24" t="s">
        <v>726</v>
      </c>
      <c r="D327" s="24" t="s">
        <v>182</v>
      </c>
      <c r="E327" s="26"/>
      <c r="F327" s="27"/>
      <c r="G327" s="27"/>
      <c r="H327" s="27"/>
      <c r="I327" s="27"/>
      <c r="J327" s="27"/>
      <c r="K327" s="27"/>
    </row>
    <row r="328" spans="1:11" ht="127.5" x14ac:dyDescent="0.2">
      <c r="A328">
        <v>322</v>
      </c>
      <c r="B328" s="24" t="s">
        <v>727</v>
      </c>
      <c r="C328" s="24" t="s">
        <v>728</v>
      </c>
      <c r="D328" s="24" t="s">
        <v>182</v>
      </c>
      <c r="E328" s="26">
        <v>2212</v>
      </c>
      <c r="F328" s="27"/>
      <c r="G328" s="27"/>
      <c r="H328" s="27"/>
      <c r="I328" s="27"/>
      <c r="J328" s="27"/>
      <c r="K328" s="27"/>
    </row>
    <row r="329" spans="1:11" ht="114.75" x14ac:dyDescent="0.2">
      <c r="A329">
        <v>323</v>
      </c>
      <c r="B329" s="24" t="s">
        <v>729</v>
      </c>
      <c r="C329" s="24" t="s">
        <v>730</v>
      </c>
      <c r="D329" s="24" t="s">
        <v>182</v>
      </c>
      <c r="E329" s="26"/>
      <c r="F329" s="27"/>
      <c r="G329" s="27"/>
      <c r="H329" s="27"/>
      <c r="I329" s="27"/>
      <c r="J329" s="27"/>
      <c r="K329" s="27"/>
    </row>
    <row r="330" spans="1:11" ht="127.5" x14ac:dyDescent="0.2">
      <c r="A330">
        <v>324</v>
      </c>
      <c r="B330" s="24" t="s">
        <v>731</v>
      </c>
      <c r="C330" s="24" t="s">
        <v>732</v>
      </c>
      <c r="D330" s="24" t="s">
        <v>182</v>
      </c>
      <c r="E330" s="26"/>
      <c r="F330" s="27"/>
      <c r="G330" s="27"/>
      <c r="H330" s="27"/>
      <c r="I330" s="27"/>
      <c r="J330" s="27"/>
      <c r="K330" s="27"/>
    </row>
    <row r="331" spans="1:11" ht="127.5" x14ac:dyDescent="0.2">
      <c r="A331">
        <v>325</v>
      </c>
      <c r="B331" s="24" t="s">
        <v>733</v>
      </c>
      <c r="C331" s="24" t="s">
        <v>734</v>
      </c>
      <c r="D331" s="24" t="s">
        <v>182</v>
      </c>
      <c r="E331" s="26">
        <v>1658.4</v>
      </c>
      <c r="F331" s="27"/>
      <c r="G331" s="27"/>
      <c r="H331" s="27"/>
      <c r="I331" s="27"/>
      <c r="J331" s="27"/>
      <c r="K331" s="27"/>
    </row>
    <row r="332" spans="1:11" ht="102" x14ac:dyDescent="0.2">
      <c r="A332">
        <v>326</v>
      </c>
      <c r="B332" s="24" t="s">
        <v>735</v>
      </c>
      <c r="C332" s="24" t="s">
        <v>736</v>
      </c>
      <c r="D332" s="24" t="s">
        <v>182</v>
      </c>
      <c r="E332" s="26"/>
      <c r="F332" s="27"/>
      <c r="G332" s="27"/>
      <c r="H332" s="27"/>
      <c r="I332" s="27"/>
      <c r="J332" s="27"/>
      <c r="K332" s="27"/>
    </row>
    <row r="333" spans="1:11" ht="114.75" x14ac:dyDescent="0.2">
      <c r="A333">
        <v>327</v>
      </c>
      <c r="B333" s="24" t="s">
        <v>737</v>
      </c>
      <c r="C333" s="24" t="s">
        <v>738</v>
      </c>
      <c r="D333" s="24" t="s">
        <v>182</v>
      </c>
      <c r="E333" s="26"/>
      <c r="F333" s="27"/>
      <c r="G333" s="27"/>
      <c r="H333" s="27"/>
      <c r="I333" s="27"/>
      <c r="J333" s="27"/>
      <c r="K333" s="27"/>
    </row>
    <row r="334" spans="1:11" ht="114.75" x14ac:dyDescent="0.2">
      <c r="A334">
        <v>328</v>
      </c>
      <c r="B334" s="24" t="s">
        <v>739</v>
      </c>
      <c r="C334" s="24" t="s">
        <v>740</v>
      </c>
      <c r="D334" s="24" t="s">
        <v>182</v>
      </c>
      <c r="E334" s="26">
        <v>1806.4</v>
      </c>
      <c r="F334" s="27"/>
      <c r="G334" s="27"/>
      <c r="H334" s="27"/>
      <c r="I334" s="27"/>
      <c r="J334" s="27"/>
      <c r="K334" s="27"/>
    </row>
    <row r="335" spans="1:11" ht="114.75" x14ac:dyDescent="0.2">
      <c r="A335">
        <v>329</v>
      </c>
      <c r="B335" s="24" t="s">
        <v>741</v>
      </c>
      <c r="C335" s="24" t="s">
        <v>742</v>
      </c>
      <c r="D335" s="24" t="s">
        <v>182</v>
      </c>
      <c r="E335" s="26"/>
      <c r="F335" s="27"/>
      <c r="G335" s="27"/>
      <c r="H335" s="27"/>
      <c r="I335" s="27"/>
      <c r="J335" s="27"/>
      <c r="K335" s="27"/>
    </row>
    <row r="336" spans="1:11" ht="127.5" x14ac:dyDescent="0.2">
      <c r="A336">
        <v>330</v>
      </c>
      <c r="B336" s="24" t="s">
        <v>743</v>
      </c>
      <c r="C336" s="24" t="s">
        <v>744</v>
      </c>
      <c r="D336" s="24" t="s">
        <v>182</v>
      </c>
      <c r="E336" s="26">
        <v>944</v>
      </c>
      <c r="F336" s="27"/>
      <c r="G336" s="27"/>
      <c r="H336" s="27"/>
      <c r="I336" s="27"/>
      <c r="J336" s="27"/>
      <c r="K336" s="27"/>
    </row>
    <row r="337" spans="1:11" ht="102" x14ac:dyDescent="0.2">
      <c r="A337">
        <v>331</v>
      </c>
      <c r="B337" s="24" t="s">
        <v>745</v>
      </c>
      <c r="C337" s="24" t="s">
        <v>746</v>
      </c>
      <c r="D337" s="24" t="s">
        <v>182</v>
      </c>
      <c r="E337" s="26"/>
      <c r="F337" s="27"/>
      <c r="G337" s="27"/>
      <c r="H337" s="27"/>
      <c r="I337" s="27"/>
      <c r="J337" s="27"/>
      <c r="K337" s="27"/>
    </row>
    <row r="338" spans="1:11" ht="51" x14ac:dyDescent="0.2">
      <c r="A338">
        <v>332</v>
      </c>
      <c r="B338" s="24" t="s">
        <v>747</v>
      </c>
      <c r="C338" s="24" t="s">
        <v>748</v>
      </c>
      <c r="D338" s="24" t="s">
        <v>182</v>
      </c>
      <c r="E338" s="26">
        <v>12884</v>
      </c>
      <c r="F338" s="27"/>
      <c r="G338" s="27"/>
      <c r="H338" s="27"/>
      <c r="I338" s="27"/>
      <c r="J338" s="27"/>
      <c r="K338" s="27"/>
    </row>
    <row r="339" spans="1:11" ht="51" x14ac:dyDescent="0.2">
      <c r="A339">
        <v>333</v>
      </c>
      <c r="B339" s="24" t="s">
        <v>749</v>
      </c>
      <c r="C339" s="24" t="s">
        <v>750</v>
      </c>
      <c r="D339" s="24" t="s">
        <v>182</v>
      </c>
      <c r="E339" s="26"/>
      <c r="F339" s="27"/>
      <c r="G339" s="27"/>
      <c r="H339" s="27"/>
      <c r="I339" s="27"/>
      <c r="J339" s="27"/>
      <c r="K339" s="27"/>
    </row>
    <row r="340" spans="1:11" ht="114.75" x14ac:dyDescent="0.2">
      <c r="A340">
        <v>334</v>
      </c>
      <c r="B340" s="24" t="s">
        <v>751</v>
      </c>
      <c r="C340" s="24" t="s">
        <v>752</v>
      </c>
      <c r="D340" s="24" t="s">
        <v>182</v>
      </c>
      <c r="E340" s="26"/>
      <c r="F340" s="27"/>
      <c r="G340" s="27"/>
      <c r="H340" s="27"/>
      <c r="I340" s="27"/>
      <c r="J340" s="27"/>
      <c r="K340" s="27"/>
    </row>
    <row r="341" spans="1:11" ht="102" x14ac:dyDescent="0.2">
      <c r="A341">
        <v>335</v>
      </c>
      <c r="B341" s="24" t="s">
        <v>753</v>
      </c>
      <c r="C341" s="24" t="s">
        <v>754</v>
      </c>
      <c r="D341" s="24" t="s">
        <v>182</v>
      </c>
      <c r="E341" s="26"/>
      <c r="F341" s="27"/>
      <c r="G341" s="27"/>
      <c r="H341" s="27"/>
      <c r="I341" s="27"/>
      <c r="J341" s="27"/>
      <c r="K341" s="27"/>
    </row>
    <row r="342" spans="1:11" ht="102" x14ac:dyDescent="0.2">
      <c r="A342">
        <v>336</v>
      </c>
      <c r="B342" s="24" t="s">
        <v>755</v>
      </c>
      <c r="C342" s="24" t="s">
        <v>756</v>
      </c>
      <c r="D342" s="24" t="s">
        <v>182</v>
      </c>
      <c r="E342" s="26">
        <v>5109.6000000000004</v>
      </c>
      <c r="F342" s="27"/>
      <c r="G342" s="27"/>
      <c r="H342" s="27"/>
      <c r="I342" s="27"/>
      <c r="J342" s="27"/>
      <c r="K342" s="27"/>
    </row>
    <row r="343" spans="1:11" ht="89.25" x14ac:dyDescent="0.2">
      <c r="A343">
        <v>337</v>
      </c>
      <c r="B343" s="24" t="s">
        <v>757</v>
      </c>
      <c r="C343" s="24" t="s">
        <v>758</v>
      </c>
      <c r="D343" s="24" t="s">
        <v>182</v>
      </c>
      <c r="E343" s="26"/>
      <c r="F343" s="27"/>
      <c r="G343" s="27"/>
      <c r="H343" s="27"/>
      <c r="I343" s="27"/>
      <c r="J343" s="27"/>
      <c r="K343" s="27"/>
    </row>
    <row r="344" spans="1:11" ht="76.5" x14ac:dyDescent="0.2">
      <c r="A344">
        <v>338</v>
      </c>
      <c r="B344" s="24" t="s">
        <v>759</v>
      </c>
      <c r="C344" s="24" t="s">
        <v>760</v>
      </c>
      <c r="D344" s="24" t="s">
        <v>182</v>
      </c>
      <c r="E344" s="26"/>
      <c r="F344" s="27"/>
      <c r="G344" s="27"/>
      <c r="H344" s="27"/>
      <c r="I344" s="27"/>
      <c r="J344" s="27"/>
      <c r="K344" s="27"/>
    </row>
    <row r="345" spans="1:11" ht="63.75" x14ac:dyDescent="0.2">
      <c r="A345">
        <v>339</v>
      </c>
      <c r="B345" s="24" t="s">
        <v>761</v>
      </c>
      <c r="C345" s="24" t="s">
        <v>762</v>
      </c>
      <c r="D345" s="24" t="s">
        <v>182</v>
      </c>
      <c r="E345" s="26"/>
      <c r="F345" s="27"/>
      <c r="G345" s="27"/>
      <c r="H345" s="27"/>
      <c r="I345" s="27"/>
      <c r="J345" s="27"/>
      <c r="K345" s="27"/>
    </row>
    <row r="346" spans="1:11" ht="76.5" x14ac:dyDescent="0.2">
      <c r="A346">
        <v>340</v>
      </c>
      <c r="B346" s="24" t="s">
        <v>763</v>
      </c>
      <c r="C346" s="24" t="s">
        <v>764</v>
      </c>
      <c r="D346" s="24" t="s">
        <v>182</v>
      </c>
      <c r="E346" s="26"/>
      <c r="F346" s="27"/>
      <c r="G346" s="27"/>
      <c r="H346" s="27"/>
      <c r="I346" s="27"/>
      <c r="J346" s="27"/>
      <c r="K346" s="27"/>
    </row>
    <row r="347" spans="1:11" ht="51" x14ac:dyDescent="0.2">
      <c r="A347">
        <v>341</v>
      </c>
      <c r="B347" s="24" t="s">
        <v>765</v>
      </c>
      <c r="C347" s="24" t="s">
        <v>766</v>
      </c>
      <c r="D347" s="24" t="s">
        <v>182</v>
      </c>
      <c r="E347" s="26">
        <v>2765.6</v>
      </c>
      <c r="F347" s="27"/>
      <c r="G347" s="27"/>
      <c r="H347" s="27"/>
      <c r="I347" s="27"/>
      <c r="J347" s="27"/>
      <c r="K347" s="27"/>
    </row>
    <row r="348" spans="1:11" ht="51" x14ac:dyDescent="0.2">
      <c r="A348">
        <v>342</v>
      </c>
      <c r="B348" s="24" t="s">
        <v>767</v>
      </c>
      <c r="C348" s="24" t="s">
        <v>768</v>
      </c>
      <c r="D348" s="24" t="s">
        <v>182</v>
      </c>
      <c r="E348" s="26">
        <v>3097.6</v>
      </c>
      <c r="F348" s="27"/>
      <c r="G348" s="27"/>
      <c r="H348" s="27"/>
      <c r="I348" s="27"/>
      <c r="J348" s="27"/>
      <c r="K348" s="27"/>
    </row>
    <row r="349" spans="1:11" ht="114.75" x14ac:dyDescent="0.2">
      <c r="A349">
        <v>343</v>
      </c>
      <c r="B349" s="24" t="s">
        <v>769</v>
      </c>
      <c r="C349" s="24" t="s">
        <v>770</v>
      </c>
      <c r="D349" s="24" t="s">
        <v>182</v>
      </c>
      <c r="E349" s="26"/>
      <c r="F349" s="27"/>
      <c r="G349" s="27"/>
      <c r="H349" s="27"/>
      <c r="I349" s="27"/>
      <c r="J349" s="27"/>
      <c r="K349" s="27"/>
    </row>
    <row r="350" spans="1:11" ht="127.5" x14ac:dyDescent="0.2">
      <c r="A350">
        <v>344</v>
      </c>
      <c r="B350" s="24" t="s">
        <v>771</v>
      </c>
      <c r="C350" s="24" t="s">
        <v>772</v>
      </c>
      <c r="D350" s="24" t="s">
        <v>182</v>
      </c>
      <c r="E350" s="26">
        <v>10370.4</v>
      </c>
      <c r="F350" s="27"/>
      <c r="G350" s="27"/>
      <c r="H350" s="27"/>
      <c r="I350" s="27"/>
      <c r="J350" s="27"/>
      <c r="K350" s="27"/>
    </row>
    <row r="351" spans="1:11" ht="127.5" x14ac:dyDescent="0.2">
      <c r="A351">
        <v>345</v>
      </c>
      <c r="B351" s="24" t="s">
        <v>773</v>
      </c>
      <c r="C351" s="24" t="s">
        <v>774</v>
      </c>
      <c r="D351" s="24" t="s">
        <v>775</v>
      </c>
      <c r="E351" s="26">
        <v>9402.4</v>
      </c>
      <c r="F351" s="27"/>
      <c r="G351" s="27"/>
      <c r="H351" s="27"/>
      <c r="I351" s="27"/>
      <c r="J351" s="27"/>
      <c r="K351" s="27"/>
    </row>
    <row r="352" spans="1:11" ht="127.5" x14ac:dyDescent="0.2">
      <c r="A352">
        <v>346</v>
      </c>
      <c r="B352" s="24" t="s">
        <v>776</v>
      </c>
      <c r="C352" s="24" t="s">
        <v>777</v>
      </c>
      <c r="D352" s="24" t="s">
        <v>182</v>
      </c>
      <c r="E352" s="26"/>
      <c r="F352" s="27"/>
      <c r="G352" s="27"/>
      <c r="H352" s="27"/>
      <c r="I352" s="27"/>
      <c r="J352" s="27"/>
      <c r="K352" s="27"/>
    </row>
    <row r="353" spans="1:11" ht="127.5" x14ac:dyDescent="0.2">
      <c r="A353">
        <v>347</v>
      </c>
      <c r="B353" s="24" t="s">
        <v>778</v>
      </c>
      <c r="C353" s="24" t="s">
        <v>779</v>
      </c>
      <c r="D353" s="24" t="s">
        <v>182</v>
      </c>
      <c r="E353" s="26"/>
      <c r="F353" s="27"/>
      <c r="G353" s="27"/>
      <c r="H353" s="27"/>
      <c r="I353" s="27"/>
      <c r="J353" s="27"/>
      <c r="K353" s="27"/>
    </row>
    <row r="354" spans="1:11" ht="102" x14ac:dyDescent="0.2">
      <c r="A354">
        <v>348</v>
      </c>
      <c r="B354" s="24" t="s">
        <v>780</v>
      </c>
      <c r="C354" s="24" t="s">
        <v>781</v>
      </c>
      <c r="D354" s="24" t="s">
        <v>182</v>
      </c>
      <c r="E354" s="26"/>
      <c r="F354" s="27"/>
      <c r="G354" s="27"/>
      <c r="H354" s="27"/>
      <c r="I354" s="27"/>
      <c r="J354" s="27"/>
      <c r="K354" s="27"/>
    </row>
    <row r="355" spans="1:11" ht="89.25" x14ac:dyDescent="0.2">
      <c r="A355">
        <v>349</v>
      </c>
      <c r="B355" s="24" t="s">
        <v>782</v>
      </c>
      <c r="C355" s="24" t="s">
        <v>783</v>
      </c>
      <c r="D355" s="24" t="s">
        <v>182</v>
      </c>
      <c r="E355" s="26"/>
      <c r="F355" s="27"/>
      <c r="G355" s="27"/>
      <c r="H355" s="27"/>
      <c r="I355" s="27"/>
      <c r="J355" s="27"/>
      <c r="K355" s="27"/>
    </row>
    <row r="356" spans="1:11" ht="63.75" x14ac:dyDescent="0.2">
      <c r="A356">
        <v>350</v>
      </c>
      <c r="B356" s="24" t="s">
        <v>784</v>
      </c>
      <c r="C356" s="24" t="s">
        <v>785</v>
      </c>
      <c r="D356" s="24" t="s">
        <v>182</v>
      </c>
      <c r="E356" s="26">
        <v>14594.4</v>
      </c>
      <c r="F356" s="27"/>
      <c r="G356" s="27"/>
      <c r="H356" s="27"/>
      <c r="I356" s="27"/>
      <c r="J356" s="27"/>
      <c r="K356" s="27"/>
    </row>
    <row r="357" spans="1:11" ht="102" x14ac:dyDescent="0.2">
      <c r="A357">
        <v>351</v>
      </c>
      <c r="B357" s="24" t="s">
        <v>786</v>
      </c>
      <c r="C357" s="24" t="s">
        <v>787</v>
      </c>
      <c r="D357" s="24" t="s">
        <v>182</v>
      </c>
      <c r="E357" s="26"/>
      <c r="F357" s="27"/>
      <c r="G357" s="27"/>
      <c r="H357" s="27"/>
      <c r="I357" s="27"/>
      <c r="J357" s="27"/>
      <c r="K357" s="27"/>
    </row>
    <row r="358" spans="1:11" ht="102" x14ac:dyDescent="0.2">
      <c r="A358">
        <v>352</v>
      </c>
      <c r="B358" s="24" t="s">
        <v>788</v>
      </c>
      <c r="C358" s="24" t="s">
        <v>789</v>
      </c>
      <c r="D358" s="24" t="s">
        <v>182</v>
      </c>
      <c r="E358" s="26"/>
      <c r="F358" s="27"/>
      <c r="G358" s="27"/>
      <c r="H358" s="27"/>
      <c r="I358" s="27"/>
      <c r="J358" s="27"/>
      <c r="K358" s="27"/>
    </row>
    <row r="359" spans="1:11" ht="102" x14ac:dyDescent="0.2">
      <c r="A359">
        <v>353</v>
      </c>
      <c r="B359" s="24" t="s">
        <v>790</v>
      </c>
      <c r="C359" s="24" t="s">
        <v>791</v>
      </c>
      <c r="D359" s="24" t="s">
        <v>182</v>
      </c>
      <c r="E359" s="26"/>
      <c r="F359" s="27"/>
      <c r="G359" s="27"/>
      <c r="H359" s="27"/>
      <c r="I359" s="27"/>
      <c r="J359" s="27"/>
      <c r="K359" s="27"/>
    </row>
    <row r="360" spans="1:11" ht="127.5" x14ac:dyDescent="0.2">
      <c r="A360">
        <v>354</v>
      </c>
      <c r="B360" s="24" t="s">
        <v>792</v>
      </c>
      <c r="C360" s="24" t="s">
        <v>793</v>
      </c>
      <c r="D360" s="24" t="s">
        <v>182</v>
      </c>
      <c r="E360" s="26"/>
      <c r="F360" s="27"/>
      <c r="G360" s="27"/>
      <c r="H360" s="27"/>
      <c r="I360" s="27"/>
      <c r="J360" s="27"/>
      <c r="K360" s="27"/>
    </row>
    <row r="361" spans="1:11" ht="102" x14ac:dyDescent="0.2">
      <c r="A361">
        <v>355</v>
      </c>
      <c r="B361" s="24" t="s">
        <v>794</v>
      </c>
      <c r="C361" s="24" t="s">
        <v>795</v>
      </c>
      <c r="D361" s="24" t="s">
        <v>182</v>
      </c>
      <c r="E361" s="26"/>
      <c r="F361" s="27"/>
      <c r="G361" s="27"/>
      <c r="H361" s="27"/>
      <c r="I361" s="27"/>
      <c r="J361" s="27"/>
      <c r="K361" s="27"/>
    </row>
    <row r="362" spans="1:11" ht="114.75" x14ac:dyDescent="0.2">
      <c r="A362">
        <v>356</v>
      </c>
      <c r="B362" s="24" t="s">
        <v>796</v>
      </c>
      <c r="C362" s="24" t="s">
        <v>797</v>
      </c>
      <c r="D362" s="24" t="s">
        <v>182</v>
      </c>
      <c r="E362" s="26"/>
      <c r="F362" s="27"/>
      <c r="G362" s="27"/>
      <c r="H362" s="27"/>
      <c r="I362" s="27"/>
      <c r="J362" s="27"/>
      <c r="K362" s="27"/>
    </row>
    <row r="363" spans="1:11" ht="102" x14ac:dyDescent="0.2">
      <c r="A363">
        <v>357</v>
      </c>
      <c r="B363" s="24" t="s">
        <v>798</v>
      </c>
      <c r="C363" s="24" t="s">
        <v>799</v>
      </c>
      <c r="D363" s="24" t="s">
        <v>182</v>
      </c>
      <c r="E363" s="26"/>
      <c r="F363" s="27"/>
      <c r="G363" s="27"/>
      <c r="H363" s="27"/>
      <c r="I363" s="27"/>
      <c r="J363" s="27"/>
      <c r="K363" s="27"/>
    </row>
    <row r="364" spans="1:11" ht="63.75" x14ac:dyDescent="0.2">
      <c r="A364">
        <v>358</v>
      </c>
      <c r="B364" s="24" t="s">
        <v>800</v>
      </c>
      <c r="C364" s="24" t="s">
        <v>801</v>
      </c>
      <c r="D364" s="24" t="s">
        <v>182</v>
      </c>
      <c r="E364" s="26">
        <v>6625.6</v>
      </c>
      <c r="F364" s="27"/>
      <c r="G364" s="27"/>
      <c r="H364" s="27"/>
      <c r="I364" s="27"/>
      <c r="J364" s="27"/>
      <c r="K364" s="27"/>
    </row>
    <row r="365" spans="1:11" ht="140.25" x14ac:dyDescent="0.2">
      <c r="A365">
        <v>359</v>
      </c>
      <c r="B365" s="24" t="s">
        <v>802</v>
      </c>
      <c r="C365" s="24" t="s">
        <v>803</v>
      </c>
      <c r="D365" s="24" t="s">
        <v>182</v>
      </c>
      <c r="E365" s="26"/>
      <c r="F365" s="27"/>
      <c r="G365" s="27"/>
      <c r="H365" s="27"/>
      <c r="I365" s="27"/>
      <c r="J365" s="27"/>
      <c r="K365" s="27"/>
    </row>
    <row r="366" spans="1:11" ht="102" x14ac:dyDescent="0.2">
      <c r="A366">
        <v>360</v>
      </c>
      <c r="B366" s="24" t="s">
        <v>804</v>
      </c>
      <c r="C366" s="24" t="s">
        <v>805</v>
      </c>
      <c r="D366" s="24" t="s">
        <v>182</v>
      </c>
      <c r="E366" s="26"/>
      <c r="F366" s="27"/>
      <c r="G366" s="27"/>
      <c r="H366" s="27"/>
      <c r="I366" s="27"/>
      <c r="J366" s="27"/>
      <c r="K366" s="27"/>
    </row>
  </sheetData>
  <dataValidations count="1">
    <dataValidation type="whole" operator="greaterThan" allowBlank="1" showInputMessage="1" showErrorMessage="1" sqref="E7:K366" xr:uid="{00000000-0002-0000-0400-000000000000}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Prefactura julio 2023</vt:lpstr>
      <vt:lpstr>Insumos y elementos arrendamien</vt:lpstr>
      <vt:lpstr>Hoja1</vt:lpstr>
      <vt:lpstr>'Prefactura julio 2023'!Área_de_impresión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ACLopez</dc:creator>
  <cp:lastModifiedBy>Mauricio Alejandro Valbuena Reyes</cp:lastModifiedBy>
  <cp:lastPrinted>2022-10-13T15:12:26Z</cp:lastPrinted>
  <dcterms:created xsi:type="dcterms:W3CDTF">2021-02-01T20:47:46Z</dcterms:created>
  <dcterms:modified xsi:type="dcterms:W3CDTF">2023-07-28T20:11:29Z</dcterms:modified>
</cp:coreProperties>
</file>