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/>
  <workbookPr filterPrivacy="1"/>
  <xr:revisionPtr revIDLastSave="0" documentId="8_{A1F69D18-1F52-4DD1-81CB-A8E768A4C1A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1" l="1"/>
  <c r="N8" i="1" s="1"/>
  <c r="M9" i="1"/>
  <c r="N9" i="1" s="1"/>
  <c r="M10" i="1"/>
  <c r="N10" i="1" s="1"/>
  <c r="M7" i="1"/>
  <c r="N7" i="1" s="1"/>
  <c r="U8" i="1" l="1"/>
  <c r="T8" i="1"/>
  <c r="T9" i="1"/>
  <c r="U9" i="1" s="1"/>
  <c r="T10" i="1"/>
  <c r="U10" i="1" s="1"/>
  <c r="T7" i="1"/>
  <c r="U7" i="1" s="1"/>
  <c r="U11" i="1" s="1"/>
  <c r="S11" i="1"/>
  <c r="T11" i="1" l="1"/>
  <c r="N11" i="1"/>
  <c r="C16" i="1" s="1"/>
  <c r="M11" i="1"/>
  <c r="L11" i="1"/>
  <c r="E11" i="1"/>
  <c r="F10" i="1"/>
  <c r="G10" i="1" s="1"/>
  <c r="F9" i="1"/>
  <c r="G9" i="1" s="1"/>
  <c r="F8" i="1"/>
  <c r="G8" i="1" s="1"/>
  <c r="F7" i="1"/>
  <c r="G7" i="1" s="1"/>
  <c r="G11" i="1" l="1"/>
  <c r="C15" i="1" s="1"/>
  <c r="F11" i="1"/>
  <c r="B17" i="1"/>
  <c r="B16" i="1"/>
  <c r="B15" i="1"/>
  <c r="C1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A3" authorId="0" shapeId="0" xr:uid="{12769210-A2F3-4AE4-9A21-D9E78D9F5E14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Se señala el objeto a contratar</t>
        </r>
      </text>
    </comment>
    <comment ref="A4" authorId="0" shapeId="0" xr:uid="{CA5E1D73-99F4-4346-8458-86EC6943EFDC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Relacionar los aspectos relevantes a tener en cuenta respecto del objeto a contratar. </t>
        </r>
      </text>
    </comment>
    <comment ref="A5" authorId="0" shapeId="0" xr:uid="{7F7A4BA7-BABC-42D6-A1A1-6A45689B1D8B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Nombre persona natural o juridica que cotizó.
Indique la fecha en la que se realiza la cotización.</t>
        </r>
      </text>
    </comment>
    <comment ref="H5" authorId="0" shapeId="0" xr:uid="{A5C07BBD-059E-43C9-B682-D61F7ED3D8A4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Nombre persona natural o juridica que cotizó.
Indique la fecha en la que se realiza la cotización.</t>
        </r>
      </text>
    </comment>
    <comment ref="O5" authorId="0" shapeId="0" xr:uid="{72676342-2EE2-453E-B211-97F23F20C6A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Nombre persona natural o juridica que cotizó.
Indique la fecha en la que se realiza la cotización.</t>
        </r>
      </text>
    </comment>
    <comment ref="B6" authorId="0" shapeId="0" xr:uid="{010EFADA-B215-4F14-BA4A-6D00A97F6D82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 esta columna se determinara cada uno de los items, productos o servicios de manera separada y detallada. </t>
        </r>
      </text>
    </comment>
    <comment ref="C6" authorId="0" shapeId="0" xr:uid="{5DE319A1-29DB-430D-9406-86C6CECB15EE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Indicar si el objeto que se requiere se determina en unidades, horas, etc.</t>
        </r>
      </text>
    </comment>
    <comment ref="E6" authorId="0" shapeId="0" xr:uid="{F0B00E5E-8644-473B-B1DD-2C0FC32AE9A6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Se señala el valor unitario antes de impuestos, en PESOS COLOMBIANOS
</t>
        </r>
      </text>
    </comment>
    <comment ref="F6" authorId="0" shapeId="0" xr:uid="{D2BB7E11-1C11-40F9-8CC9-5640B8AC91EB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Señalar los gravamenes que tiene el bien o servicios a contratar. En caso de ser exento de IVA o excluido precisarlo.
En caso de que la cotización sea remitida por una persona natural no responsable de IVA, si el bien o servicio esta afectado por este gravamen el mismo se debe incluir. </t>
        </r>
      </text>
    </comment>
    <comment ref="G6" authorId="0" shapeId="0" xr:uid="{74A6F0A9-C0BD-4AC2-9E10-010F9CEC161A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 esta columna se ingresa el valor total por cada uno de los items incluyendo los gravamenes anteriormente discriminados.</t>
        </r>
      </text>
    </comment>
    <comment ref="I6" authorId="0" shapeId="0" xr:uid="{54A27EFA-D6A6-4C58-A39D-B3D19AF1399F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 esta columna se determinara cada uno de los items, productos o servicios de manera separada y detallada. </t>
        </r>
      </text>
    </comment>
    <comment ref="J6" authorId="0" shapeId="0" xr:uid="{63237DAE-2A3F-428C-B4BE-76F281470B33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Indicar si el objeto que se requiere se determina en unidades, horas, etc.</t>
        </r>
      </text>
    </comment>
    <comment ref="M6" authorId="0" shapeId="0" xr:uid="{4504E438-CD01-4222-918E-36287B993357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Señalar los gravamenes que tiene el bien o servicios a contratar. En caso de ser exento de IVA o excluido precisarlo.
En caso de que la cotización sea remitida por una persona natural no responsable de IVA, si el bien o servicio esta afectado por este gravamen el mismo se debe incluir. </t>
        </r>
      </text>
    </comment>
    <comment ref="N6" authorId="0" shapeId="0" xr:uid="{868F89C3-8E1C-42F7-AB0C-51961E251AD6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 esta columna se ingresa el valor total por cada uno de los items incluyendo los gravamenes anteriormente discriminados.</t>
        </r>
      </text>
    </comment>
    <comment ref="P6" authorId="0" shapeId="0" xr:uid="{98327343-83F8-4AAD-9F23-837A19C98C4F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 esta columna se determinara cada uno de los items, productos o servicios de manera separada y detallada. </t>
        </r>
      </text>
    </comment>
    <comment ref="Q6" authorId="0" shapeId="0" xr:uid="{6B5961FA-DCC6-4907-A3DC-CF0A19ABD8DA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Indicar si el objeto que se requiere se determina en unidades, horas, etc.</t>
        </r>
      </text>
    </comment>
    <comment ref="T6" authorId="0" shapeId="0" xr:uid="{21C21307-6C30-4464-BE7E-32A3044F71AC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Señalar los gravamenes que tiene el bien o servicios a contratar. En caso de ser exento de IVA o excluido precisarlo.
En caso de que la cotización sea remitida por una persona natural no responsable de IVA, si el bien o servicio esta afectado por este gravamen el mismo se debe incluir. </t>
        </r>
      </text>
    </comment>
    <comment ref="U6" authorId="0" shapeId="0" xr:uid="{15E5F35F-5F01-4655-B380-01DC77376F41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 esta columna se ingresa el valor total por cada uno de los items incluyendo los gravamenes anteriormente discriminados.</t>
        </r>
      </text>
    </comment>
    <comment ref="E11" authorId="0" shapeId="0" xr:uid="{5E0F597D-5599-4032-9E55-36D8B6468AC5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Se suma el valor unitario de todos los items </t>
        </r>
      </text>
    </comment>
    <comment ref="F11" authorId="0" shapeId="0" xr:uid="{F8B2D451-ED87-4BA3-A0A0-803610A92D81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Suma de los impuestos o gravamenes de todos los items </t>
        </r>
      </text>
    </comment>
    <comment ref="G11" authorId="0" shapeId="0" xr:uid="{D99CAA64-AA77-4DF8-8548-29E045048EDA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Suma del valor total de todos los items </t>
        </r>
      </text>
    </comment>
    <comment ref="L11" authorId="0" shapeId="0" xr:uid="{D01C8624-62C0-4D3F-8AA2-DCECACAF7272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Se suma el valor unitario de todos los items </t>
        </r>
      </text>
    </comment>
    <comment ref="M11" authorId="0" shapeId="0" xr:uid="{8FC67423-5102-46D4-B0EF-EB23CCDC70BE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Suma de los impuestos o gravamenes de todos los items </t>
        </r>
      </text>
    </comment>
    <comment ref="N11" authorId="0" shapeId="0" xr:uid="{D741DAE4-A08B-4CFA-AAF4-555AF17DB78D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Suma del valor total de todos los items </t>
        </r>
      </text>
    </comment>
    <comment ref="S11" authorId="0" shapeId="0" xr:uid="{B3CC8053-6160-471E-94D2-27E26338972B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Se suma el valor unitario de todos los items </t>
        </r>
      </text>
    </comment>
    <comment ref="T11" authorId="0" shapeId="0" xr:uid="{B74AFACB-A350-4BAD-8A4D-8184839F3C04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Suma de los impuestos o gravamenes de todos los items </t>
        </r>
      </text>
    </comment>
    <comment ref="U11" authorId="0" shapeId="0" xr:uid="{23D7B6BD-C294-4A14-98DE-036D2D8AF9B8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Suma del valor total de todos los items </t>
        </r>
      </text>
    </comment>
    <comment ref="D14" authorId="0" shapeId="0" xr:uid="{2474269A-81C6-4750-83B3-7F6A0AC80675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Marque con una X la propuesta que tenga menor valor.
</t>
        </r>
      </text>
    </comment>
    <comment ref="A15" authorId="0" shapeId="0" xr:uid="{B631F0EB-F431-4AAB-8C3E-59B81ACD3A3C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Determinar en orden de menor a mayor valor las cotizaciones </t>
        </r>
      </text>
    </comment>
  </commentList>
</comments>
</file>

<file path=xl/sharedStrings.xml><?xml version="1.0" encoding="utf-8"?>
<sst xmlns="http://schemas.openxmlformats.org/spreadsheetml/2006/main" count="61" uniqueCount="27">
  <si>
    <t>Valor unitario</t>
  </si>
  <si>
    <t>Página: 1 de 1</t>
  </si>
  <si>
    <t xml:space="preserve">Impuestos (Iva, impo consumo u otros) </t>
  </si>
  <si>
    <t xml:space="preserve">Item </t>
  </si>
  <si>
    <t xml:space="preserve">Unidad de medida </t>
  </si>
  <si>
    <t xml:space="preserve">Cantidad </t>
  </si>
  <si>
    <t xml:space="preserve">Valor total por item </t>
  </si>
  <si>
    <t xml:space="preserve">Valor total </t>
  </si>
  <si>
    <t xml:space="preserve">Menor Valor </t>
  </si>
  <si>
    <t>Menor Precio</t>
  </si>
  <si>
    <t xml:space="preserve">Persona natural o juridica que cotizó  </t>
  </si>
  <si>
    <t>ESTUDIO DE MERCADO - MINIMA CUANTIA                                                            
GJ-FR-073</t>
  </si>
  <si>
    <t>Versión: 01</t>
  </si>
  <si>
    <t>Fecha: 15-06-2023</t>
  </si>
  <si>
    <t>mensual</t>
  </si>
  <si>
    <t>X</t>
  </si>
  <si>
    <t>Cotización No. 1: SOFTWARE-shop,  Fecha de cotización: 29/06/2023</t>
  </si>
  <si>
    <t>Genially Master</t>
  </si>
  <si>
    <t>Articulate Teams</t>
  </si>
  <si>
    <t>Freepik Premium</t>
  </si>
  <si>
    <t>Padlet Platinum</t>
  </si>
  <si>
    <t>#</t>
  </si>
  <si>
    <t>Cotización No. 3: Servinfo,  Fecha de cotización: 10/07/2023</t>
  </si>
  <si>
    <t>DESCRIPCIÓN DEL OBJETO: Licencias por suscripción web a un año</t>
  </si>
  <si>
    <r>
      <t xml:space="preserve">ALCANCE DEL OBJETO A CONTRATAR: 
Se contrata por 12 meses  a título de compraventa licencias para la construcción de material académico, didáctico y visual para los cursos virtuales que hacen parte de la oferta académica institucional .
1.	</t>
    </r>
    <r>
      <rPr>
        <b/>
        <sz val="10"/>
        <color theme="1"/>
        <rFont val="Calibri"/>
        <family val="2"/>
        <scheme val="minor"/>
      </rPr>
      <t>LICENCIA EDU PRO ANUAL GENIALY</t>
    </r>
    <r>
      <rPr>
        <sz val="10"/>
        <color theme="1"/>
        <rFont val="Calibri"/>
        <family val="2"/>
        <scheme val="minor"/>
      </rPr>
      <t xml:space="preserve">: Suscripción a plataforma licenciada para la creación de contenidos académicos e interactivos. Con una duración ANUAL, para uso de un usuario. Entrega electrónica. 
2.	</t>
    </r>
    <r>
      <rPr>
        <b/>
        <sz val="10"/>
        <color theme="1"/>
        <rFont val="Calibri"/>
        <family val="2"/>
        <scheme val="minor"/>
      </rPr>
      <t>LICENCIA ARTICULATE 360</t>
    </r>
    <r>
      <rPr>
        <sz val="10"/>
        <color theme="1"/>
        <rFont val="Calibri"/>
        <family val="2"/>
        <scheme val="minor"/>
      </rPr>
      <t xml:space="preserve">: Suscripción a plataforma licenciada que contribuye de manera significativa a la educación virtual, especialmente en el desarrollo de cursos y módulos interactivos, Se pueden crear presentaciones multimedia, simulaciones, actividades cuestionarios interactivos y escenarios de aprendizaje que involucren a los estudiantes y promuevan un aprendizaje activo. Con una duración ANUAL, para uso de un usuario, Entrega electrónica.
3.	</t>
    </r>
    <r>
      <rPr>
        <b/>
        <sz val="10"/>
        <color theme="1"/>
        <rFont val="Calibri"/>
        <family val="2"/>
        <scheme val="minor"/>
      </rPr>
      <t>LICENCIA PADLET</t>
    </r>
    <r>
      <rPr>
        <sz val="10"/>
        <color theme="1"/>
        <rFont val="Calibri"/>
        <family val="2"/>
        <scheme val="minor"/>
      </rPr>
      <t xml:space="preserve">: Suscripción a Plataforma en línea que permite a los usuarios crear y colaborar en tableros virtuales interactivos. La plataforma es muy útil para la colaboración y la recopilación de ideas. Con una duración ANUAL, para uso de más de 100 usuarios, Entrega electrónica
4.	</t>
    </r>
    <r>
      <rPr>
        <b/>
        <sz val="10"/>
        <color theme="1"/>
        <rFont val="Calibri"/>
        <family val="2"/>
        <scheme val="minor"/>
      </rPr>
      <t>LICENCIA FREEPIK</t>
    </r>
    <r>
      <rPr>
        <sz val="10"/>
        <color theme="1"/>
        <rFont val="Calibri"/>
        <family val="2"/>
        <scheme val="minor"/>
      </rPr>
      <t xml:space="preserve">:  Suscripción premium a banco de imágenes y recursos gráficos en línea que ofrece una amplia variedad de elementos visuales de alta calidad, descargar imágenes, ilustraciones, vectores, iconos, plantillas, PSD (archivos de Photoshop) y otros recursos gráficos para utilizar en diseños personales, comerciales y educativos. Con una duración ANUAL, para uso de un usuario, Entrega electrónica.
</t>
    </r>
  </si>
  <si>
    <t>Cotización No. 2: TallerLibre S.A.S, Fecha: 12/07/2023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</si>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</sst>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&quot;$&quot;\ * #,##0_-;\-&quot;$&quot;\ * #,##0_-;_-&quot;$&quot;\ * &quot;-&quot;??_-;_-@_-"/>
    <numFmt numFmtId="167" formatCode="_-[$$-240A]\ * #,##0_-;\-[$$-240A]\ * #,##0_-;_-[$$-240A]\ * &quot;-&quot;??_-;_-@_-"/>
    <numFmt numFmtId="168" formatCode="#,##0_ ;\-#,##0\ 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9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6" fillId="0" borderId="0" xfId="0" applyFont="1" applyAlignment="1">
      <alignment vertical="center" wrapText="1"/>
    </xf>
    <xf numFmtId="167" fontId="7" fillId="4" borderId="1" xfId="0" applyNumberFormat="1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167" fontId="7" fillId="0" borderId="1" xfId="0" applyNumberFormat="1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166" fontId="7" fillId="0" borderId="1" xfId="0" applyNumberFormat="1" applyFont="1" applyBorder="1" applyAlignment="1">
      <alignment vertical="center"/>
    </xf>
    <xf numFmtId="0" fontId="8" fillId="0" borderId="1" xfId="0" applyFont="1" applyBorder="1" applyAlignment="1">
      <alignment horizontal="center"/>
    </xf>
    <xf numFmtId="0" fontId="8" fillId="4" borderId="0" xfId="0" applyFont="1" applyFill="1"/>
    <xf numFmtId="0" fontId="7" fillId="4" borderId="0" xfId="0" applyFont="1" applyFill="1" applyAlignment="1">
      <alignment horizontal="center" vertical="center" wrapText="1"/>
    </xf>
    <xf numFmtId="0" fontId="7" fillId="4" borderId="0" xfId="0" applyFont="1" applyFill="1" applyAlignment="1">
      <alignment horizontal="center"/>
    </xf>
    <xf numFmtId="0" fontId="8" fillId="4" borderId="0" xfId="0" applyFont="1" applyFill="1" applyAlignment="1">
      <alignment horizontal="center"/>
    </xf>
    <xf numFmtId="0" fontId="8" fillId="3" borderId="0" xfId="0" applyFont="1" applyFill="1"/>
    <xf numFmtId="0" fontId="7" fillId="3" borderId="0" xfId="0" applyFont="1" applyFill="1" applyAlignment="1">
      <alignment horizontal="center" vertical="center" wrapText="1"/>
    </xf>
    <xf numFmtId="0" fontId="7" fillId="3" borderId="0" xfId="0" applyFont="1" applyFill="1" applyAlignment="1">
      <alignment horizontal="center" vertical="center"/>
    </xf>
    <xf numFmtId="44" fontId="8" fillId="3" borderId="0" xfId="3" applyFont="1" applyFill="1" applyBorder="1"/>
    <xf numFmtId="168" fontId="8" fillId="3" borderId="0" xfId="3" applyNumberFormat="1" applyFont="1" applyFill="1" applyBorder="1" applyAlignment="1">
      <alignment horizontal="center"/>
    </xf>
    <xf numFmtId="166" fontId="8" fillId="3" borderId="0" xfId="3" applyNumberFormat="1" applyFont="1" applyFill="1" applyBorder="1"/>
    <xf numFmtId="0" fontId="8" fillId="2" borderId="0" xfId="0" applyFont="1" applyFill="1"/>
    <xf numFmtId="0" fontId="7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166" fontId="8" fillId="2" borderId="0" xfId="3" applyNumberFormat="1" applyFont="1" applyFill="1" applyBorder="1" applyAlignment="1">
      <alignment horizontal="left"/>
    </xf>
    <xf numFmtId="166" fontId="8" fillId="2" borderId="0" xfId="3" applyNumberFormat="1" applyFont="1" applyFill="1" applyBorder="1" applyAlignment="1">
      <alignment horizontal="center"/>
    </xf>
    <xf numFmtId="168" fontId="8" fillId="2" borderId="0" xfId="3" applyNumberFormat="1" applyFont="1" applyFill="1" applyBorder="1" applyAlignment="1">
      <alignment horizontal="center"/>
    </xf>
    <xf numFmtId="166" fontId="8" fillId="2" borderId="0" xfId="3" applyNumberFormat="1" applyFont="1" applyFill="1" applyBorder="1" applyAlignment="1"/>
    <xf numFmtId="166" fontId="8" fillId="2" borderId="0" xfId="3" applyNumberFormat="1" applyFont="1" applyFill="1" applyBorder="1"/>
    <xf numFmtId="167" fontId="8" fillId="4" borderId="0" xfId="0" applyNumberFormat="1" applyFont="1" applyFill="1" applyAlignment="1">
      <alignment horizontal="center"/>
    </xf>
    <xf numFmtId="166" fontId="7" fillId="3" borderId="1" xfId="3" applyNumberFormat="1" applyFont="1" applyFill="1" applyBorder="1" applyAlignment="1">
      <alignment horizontal="center"/>
    </xf>
    <xf numFmtId="166" fontId="7" fillId="2" borderId="1" xfId="3" applyNumberFormat="1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7" fillId="4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167" fontId="7" fillId="5" borderId="1" xfId="0" applyNumberFormat="1" applyFont="1" applyFill="1" applyBorder="1" applyAlignment="1">
      <alignment horizontal="center"/>
    </xf>
  </cellXfs>
  <cellStyles count="4">
    <cellStyle name="Millares 2" xfId="1" xr:uid="{00000000-0005-0000-0000-00002F000000}"/>
    <cellStyle name="Moneda" xfId="3" builtinId="4"/>
    <cellStyle name="Moneda 2" xfId="2" xr:uid="{00000000-0005-0000-0000-00003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430441</xdr:colOff>
      <xdr:row>0</xdr:row>
      <xdr:rowOff>190500</xdr:rowOff>
    </xdr:from>
    <xdr:to>
      <xdr:col>4</xdr:col>
      <xdr:colOff>117407</xdr:colOff>
      <xdr:row>0</xdr:row>
      <xdr:rowOff>966107</xdr:rowOff>
    </xdr:to>
    <xdr:pic>
      <xdr:nvPicPr>
        <xdr:cNvPr id="2" name="3 Imagen">
          <a:extLst>
            <a:ext uri="{FF2B5EF4-FFF2-40B4-BE49-F238E27FC236}">
              <a16:creationId xmlns:a16="http://schemas.microsoft.com/office/drawing/2014/main" id="{7C1FFF37-2DA1-4BA4-BEF0-EFA88ED100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30441" y="190500"/>
          <a:ext cx="1872797" cy="77560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7"/>
  <sheetViews>
    <sheetView tabSelected="1" zoomScale="150" zoomScaleNormal="150" workbookViewId="0">
      <selection activeCell="G11" sqref="G11"/>
    </sheetView>
  </sheetViews>
  <sheetFormatPr baseColWidth="10" defaultColWidth="9.140625" defaultRowHeight="12.75" x14ac:dyDescent="0.2"/>
  <cols>
    <col min="1" max="1" width="1.7109375" style="2" customWidth="1" collapsed="1"/>
    <col min="2" max="2" width="11.42578125" style="2" customWidth="1" collapsed="1"/>
    <col min="3" max="3" width="9.5703125" style="2" customWidth="1" collapsed="1"/>
    <col min="4" max="4" width="5.28515625" style="2" customWidth="1" collapsed="1"/>
    <col min="5" max="6" width="9.85546875" style="2" customWidth="1" collapsed="1"/>
    <col min="7" max="7" width="9.42578125" style="2" customWidth="1" collapsed="1"/>
    <col min="8" max="8" width="2.7109375" style="2" customWidth="1" collapsed="1"/>
    <col min="9" max="9" width="11.85546875" style="2" customWidth="1" collapsed="1"/>
    <col min="10" max="10" width="7" style="2" customWidth="1" collapsed="1"/>
    <col min="11" max="11" width="5" style="2" customWidth="1" collapsed="1"/>
    <col min="12" max="12" width="9.5703125" style="1" customWidth="1" collapsed="1"/>
    <col min="13" max="13" width="9.7109375" style="1" customWidth="1" collapsed="1"/>
    <col min="14" max="14" width="9.42578125" style="1" customWidth="1" collapsed="1"/>
    <col min="15" max="15" width="2.140625" style="1" customWidth="1" collapsed="1"/>
    <col min="16" max="16" width="11.5703125" style="1" customWidth="1" collapsed="1"/>
    <col min="17" max="17" width="8.140625" style="1" customWidth="1" collapsed="1"/>
    <col min="18" max="18" width="5.28515625" style="1" customWidth="1" collapsed="1"/>
    <col min="19" max="19" width="9" style="1" customWidth="1" collapsed="1"/>
    <col min="20" max="21" width="9.42578125" style="1" customWidth="1" collapsed="1"/>
    <col min="22" max="16384" width="9.140625" style="1" collapsed="1"/>
  </cols>
  <sheetData>
    <row r="1" spans="1:21" ht="89.45" customHeight="1" thickBot="1" x14ac:dyDescent="0.25">
      <c r="A1" s="49" t="s">
        <v>11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1"/>
    </row>
    <row r="2" spans="1:21" ht="18" customHeight="1" thickBot="1" x14ac:dyDescent="0.25">
      <c r="A2" s="46" t="s">
        <v>12</v>
      </c>
      <c r="B2" s="47"/>
      <c r="C2" s="47"/>
      <c r="D2" s="47"/>
      <c r="E2" s="47"/>
      <c r="F2" s="47"/>
      <c r="G2" s="48"/>
      <c r="H2" s="46" t="s">
        <v>13</v>
      </c>
      <c r="I2" s="47"/>
      <c r="J2" s="47"/>
      <c r="K2" s="47"/>
      <c r="L2" s="47"/>
      <c r="M2" s="47"/>
      <c r="N2" s="48"/>
      <c r="O2" s="46" t="s">
        <v>1</v>
      </c>
      <c r="P2" s="47"/>
      <c r="Q2" s="47"/>
      <c r="R2" s="47"/>
      <c r="S2" s="47"/>
      <c r="T2" s="47"/>
      <c r="U2" s="48"/>
    </row>
    <row r="3" spans="1:21" ht="30.6" customHeight="1" thickBot="1" x14ac:dyDescent="0.25">
      <c r="A3" s="52" t="s">
        <v>23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4"/>
    </row>
    <row r="4" spans="1:21" ht="140.25" customHeight="1" x14ac:dyDescent="0.2">
      <c r="A4" s="55" t="s">
        <v>24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7"/>
    </row>
    <row r="5" spans="1:21" ht="18.75" customHeight="1" x14ac:dyDescent="0.2">
      <c r="A5" s="43" t="s">
        <v>16</v>
      </c>
      <c r="B5" s="43"/>
      <c r="C5" s="43"/>
      <c r="D5" s="43"/>
      <c r="E5" s="43"/>
      <c r="F5" s="43"/>
      <c r="G5" s="43"/>
      <c r="H5" s="44" t="s">
        <v>25</v>
      </c>
      <c r="I5" s="44"/>
      <c r="J5" s="44"/>
      <c r="K5" s="44"/>
      <c r="L5" s="44"/>
      <c r="M5" s="44"/>
      <c r="N5" s="44"/>
      <c r="O5" s="37" t="s">
        <v>22</v>
      </c>
      <c r="P5" s="37"/>
      <c r="Q5" s="37"/>
      <c r="R5" s="37"/>
      <c r="S5" s="37"/>
      <c r="T5" s="37"/>
      <c r="U5" s="37"/>
    </row>
    <row r="6" spans="1:21" ht="45" x14ac:dyDescent="0.2">
      <c r="A6" s="15"/>
      <c r="B6" s="16" t="s">
        <v>3</v>
      </c>
      <c r="C6" s="16" t="s">
        <v>4</v>
      </c>
      <c r="D6" s="16" t="s">
        <v>5</v>
      </c>
      <c r="E6" s="16" t="s">
        <v>0</v>
      </c>
      <c r="F6" s="16" t="s">
        <v>2</v>
      </c>
      <c r="G6" s="16" t="s">
        <v>6</v>
      </c>
      <c r="H6" s="19"/>
      <c r="I6" s="20" t="s">
        <v>3</v>
      </c>
      <c r="J6" s="20" t="s">
        <v>4</v>
      </c>
      <c r="K6" s="20" t="s">
        <v>5</v>
      </c>
      <c r="L6" s="20" t="s">
        <v>0</v>
      </c>
      <c r="M6" s="20" t="s">
        <v>2</v>
      </c>
      <c r="N6" s="20" t="s">
        <v>6</v>
      </c>
      <c r="O6" s="25"/>
      <c r="P6" s="26" t="s">
        <v>3</v>
      </c>
      <c r="Q6" s="26" t="s">
        <v>4</v>
      </c>
      <c r="R6" s="26" t="s">
        <v>5</v>
      </c>
      <c r="S6" s="26" t="s">
        <v>0</v>
      </c>
      <c r="T6" s="26" t="s">
        <v>2</v>
      </c>
      <c r="U6" s="26" t="s">
        <v>6</v>
      </c>
    </row>
    <row r="7" spans="1:21" x14ac:dyDescent="0.2">
      <c r="A7" s="17">
        <v>1</v>
      </c>
      <c r="B7" s="18" t="s">
        <v>17</v>
      </c>
      <c r="C7" s="18" t="s">
        <v>14</v>
      </c>
      <c r="D7" s="18">
        <v>12</v>
      </c>
      <c r="E7" s="33">
        <v>1620000</v>
      </c>
      <c r="F7" s="33">
        <f>E7*0.19</f>
        <v>307800</v>
      </c>
      <c r="G7" s="33">
        <f>SUM(E7:F7)</f>
        <v>1927800</v>
      </c>
      <c r="H7" s="21">
        <v>1</v>
      </c>
      <c r="I7" s="22" t="s">
        <v>17</v>
      </c>
      <c r="J7" s="22" t="s">
        <v>14</v>
      </c>
      <c r="K7" s="23">
        <v>12</v>
      </c>
      <c r="L7" s="24">
        <v>1379052</v>
      </c>
      <c r="M7" s="24">
        <f>L7*19%</f>
        <v>262019.88</v>
      </c>
      <c r="N7" s="24">
        <f>SUM(L7:M7)</f>
        <v>1641071.88</v>
      </c>
      <c r="O7" s="27">
        <v>1</v>
      </c>
      <c r="P7" s="28" t="s">
        <v>17</v>
      </c>
      <c r="Q7" s="29" t="s">
        <v>14</v>
      </c>
      <c r="R7" s="30">
        <v>12</v>
      </c>
      <c r="S7" s="29">
        <v>1858000</v>
      </c>
      <c r="T7" s="29">
        <f>S7*19%</f>
        <v>353020</v>
      </c>
      <c r="U7" s="31">
        <f>S7+T7</f>
        <v>2211020</v>
      </c>
    </row>
    <row r="8" spans="1:21" x14ac:dyDescent="0.2">
      <c r="A8" s="17">
        <v>2</v>
      </c>
      <c r="B8" s="18" t="s">
        <v>18</v>
      </c>
      <c r="C8" s="18" t="s">
        <v>14</v>
      </c>
      <c r="D8" s="18">
        <v>12</v>
      </c>
      <c r="E8" s="33">
        <v>4230000</v>
      </c>
      <c r="F8" s="33">
        <f t="shared" ref="F8:F10" si="0">E8*0.19</f>
        <v>803700</v>
      </c>
      <c r="G8" s="33">
        <f t="shared" ref="G8:G10" si="1">SUM(E8:F8)</f>
        <v>5033700</v>
      </c>
      <c r="H8" s="21">
        <v>2</v>
      </c>
      <c r="I8" s="22" t="s">
        <v>18</v>
      </c>
      <c r="J8" s="22" t="s">
        <v>14</v>
      </c>
      <c r="K8" s="23">
        <v>12</v>
      </c>
      <c r="L8" s="24">
        <v>7515980</v>
      </c>
      <c r="M8" s="24">
        <f t="shared" ref="M8:M10" si="2">L8*19%</f>
        <v>1428036.2</v>
      </c>
      <c r="N8" s="24">
        <f t="shared" ref="N8:N10" si="3">SUM(L8:M8)</f>
        <v>8944016.1999999993</v>
      </c>
      <c r="O8" s="27">
        <v>2</v>
      </c>
      <c r="P8" s="28" t="s">
        <v>18</v>
      </c>
      <c r="Q8" s="29" t="s">
        <v>14</v>
      </c>
      <c r="R8" s="30">
        <v>12</v>
      </c>
      <c r="S8" s="29">
        <v>4570000</v>
      </c>
      <c r="T8" s="29">
        <f t="shared" ref="T8:T10" si="4">S8*19%</f>
        <v>868300</v>
      </c>
      <c r="U8" s="31">
        <f t="shared" ref="U8:U10" si="5">S8+T8</f>
        <v>5438300</v>
      </c>
    </row>
    <row r="9" spans="1:21" x14ac:dyDescent="0.2">
      <c r="A9" s="17">
        <v>3</v>
      </c>
      <c r="B9" s="18" t="s">
        <v>19</v>
      </c>
      <c r="C9" s="18" t="s">
        <v>14</v>
      </c>
      <c r="D9" s="18">
        <v>12</v>
      </c>
      <c r="E9" s="33">
        <v>855000</v>
      </c>
      <c r="F9" s="33">
        <f t="shared" si="0"/>
        <v>162450</v>
      </c>
      <c r="G9" s="33">
        <f t="shared" si="1"/>
        <v>1017450</v>
      </c>
      <c r="H9" s="21">
        <v>3</v>
      </c>
      <c r="I9" s="22" t="s">
        <v>19</v>
      </c>
      <c r="J9" s="22" t="s">
        <v>14</v>
      </c>
      <c r="K9" s="23">
        <v>12</v>
      </c>
      <c r="L9" s="24">
        <v>709335</v>
      </c>
      <c r="M9" s="24">
        <f t="shared" si="2"/>
        <v>134773.65</v>
      </c>
      <c r="N9" s="24">
        <f t="shared" si="3"/>
        <v>844108.65</v>
      </c>
      <c r="O9" s="27">
        <v>3</v>
      </c>
      <c r="P9" s="28" t="s">
        <v>19</v>
      </c>
      <c r="Q9" s="29" t="s">
        <v>14</v>
      </c>
      <c r="R9" s="30">
        <v>12</v>
      </c>
      <c r="S9" s="32">
        <v>950000</v>
      </c>
      <c r="T9" s="29">
        <f t="shared" si="4"/>
        <v>180500</v>
      </c>
      <c r="U9" s="31">
        <f t="shared" si="5"/>
        <v>1130500</v>
      </c>
    </row>
    <row r="10" spans="1:21" x14ac:dyDescent="0.2">
      <c r="A10" s="17">
        <v>4</v>
      </c>
      <c r="B10" s="18" t="s">
        <v>20</v>
      </c>
      <c r="C10" s="18" t="s">
        <v>14</v>
      </c>
      <c r="D10" s="18">
        <v>12</v>
      </c>
      <c r="E10" s="33">
        <v>652500</v>
      </c>
      <c r="F10" s="33">
        <f t="shared" si="0"/>
        <v>123975</v>
      </c>
      <c r="G10" s="33">
        <f t="shared" si="1"/>
        <v>776475</v>
      </c>
      <c r="H10" s="21">
        <v>4</v>
      </c>
      <c r="I10" s="22" t="s">
        <v>20</v>
      </c>
      <c r="J10" s="22" t="s">
        <v>14</v>
      </c>
      <c r="K10" s="23">
        <v>12</v>
      </c>
      <c r="L10" s="24">
        <v>191321</v>
      </c>
      <c r="M10" s="24">
        <f t="shared" si="2"/>
        <v>36350.99</v>
      </c>
      <c r="N10" s="24">
        <f t="shared" si="3"/>
        <v>227671.99</v>
      </c>
      <c r="O10" s="27">
        <v>4</v>
      </c>
      <c r="P10" s="28" t="s">
        <v>20</v>
      </c>
      <c r="Q10" s="29" t="s">
        <v>14</v>
      </c>
      <c r="R10" s="30">
        <v>12</v>
      </c>
      <c r="S10" s="32">
        <v>700000</v>
      </c>
      <c r="T10" s="29">
        <f t="shared" si="4"/>
        <v>133000</v>
      </c>
      <c r="U10" s="31">
        <f t="shared" si="5"/>
        <v>833000</v>
      </c>
    </row>
    <row r="11" spans="1:21" x14ac:dyDescent="0.2">
      <c r="A11" s="38" t="s">
        <v>7</v>
      </c>
      <c r="B11" s="39"/>
      <c r="C11" s="39"/>
      <c r="D11" s="39"/>
      <c r="E11" s="4">
        <f>SUM(E7:E10)</f>
        <v>7357500</v>
      </c>
      <c r="F11" s="4">
        <f>SUM(F7:F10)</f>
        <v>1397925</v>
      </c>
      <c r="G11" s="58">
        <f>SUM(G7:G10)</f>
        <v>8755425</v>
      </c>
      <c r="H11" s="40" t="s">
        <v>7</v>
      </c>
      <c r="I11" s="40"/>
      <c r="J11" s="40"/>
      <c r="K11" s="40"/>
      <c r="L11" s="34">
        <f>SUM(L7:L10)</f>
        <v>9795688</v>
      </c>
      <c r="M11" s="34">
        <f>SUM(M7:M10)</f>
        <v>1861180.72</v>
      </c>
      <c r="N11" s="34">
        <f>SUM(N7:N10)</f>
        <v>11656868.719999999</v>
      </c>
      <c r="O11" s="41" t="s">
        <v>7</v>
      </c>
      <c r="P11" s="42"/>
      <c r="Q11" s="42"/>
      <c r="R11" s="42"/>
      <c r="S11" s="35">
        <f>SUM(S7:S10)</f>
        <v>8078000</v>
      </c>
      <c r="T11" s="35">
        <f>SUM(T7:T10)</f>
        <v>1534820</v>
      </c>
      <c r="U11" s="35">
        <f>SUM(U7:U10)</f>
        <v>9612820</v>
      </c>
    </row>
    <row r="12" spans="1:21" x14ac:dyDescent="0.2">
      <c r="A12" s="5"/>
      <c r="B12" s="6"/>
      <c r="C12" s="6"/>
      <c r="D12" s="6"/>
      <c r="E12" s="7"/>
      <c r="F12" s="7"/>
      <c r="G12" s="7"/>
      <c r="H12" s="45"/>
      <c r="I12" s="45"/>
      <c r="J12" s="45"/>
      <c r="K12" s="45"/>
      <c r="L12" s="45"/>
      <c r="M12" s="45"/>
      <c r="N12" s="45"/>
      <c r="O12" s="5"/>
      <c r="P12" s="6"/>
      <c r="Q12" s="6"/>
      <c r="R12" s="6"/>
      <c r="S12" s="7"/>
      <c r="T12" s="7"/>
      <c r="U12" s="7"/>
    </row>
    <row r="13" spans="1:21" x14ac:dyDescent="0.2">
      <c r="A13" s="36" t="s">
        <v>8</v>
      </c>
      <c r="B13" s="36"/>
      <c r="C13" s="36"/>
      <c r="D13" s="36"/>
      <c r="L13" s="1" t="s">
        <v>26</v>
      </c>
    </row>
    <row r="14" spans="1:21" ht="32.25" customHeight="1" x14ac:dyDescent="0.2">
      <c r="A14" s="8" t="s">
        <v>21</v>
      </c>
      <c r="B14" s="9" t="s">
        <v>10</v>
      </c>
      <c r="C14" s="9" t="s">
        <v>7</v>
      </c>
      <c r="D14" s="9" t="s">
        <v>9</v>
      </c>
    </row>
    <row r="15" spans="1:21" ht="56.25" x14ac:dyDescent="0.2">
      <c r="A15" s="8">
        <v>1</v>
      </c>
      <c r="B15" s="10" t="str">
        <f>A5</f>
        <v>Cotización No. 1: SOFTWARE-shop,  Fecha de cotización: 29/06/2023</v>
      </c>
      <c r="C15" s="11">
        <f>G11</f>
        <v>8755425</v>
      </c>
      <c r="D15" s="12" t="s">
        <v>15</v>
      </c>
    </row>
    <row r="16" spans="1:21" ht="45" x14ac:dyDescent="0.2">
      <c r="A16" s="8">
        <v>2</v>
      </c>
      <c r="B16" s="10" t="str">
        <f>H5</f>
        <v>Cotización No. 2: TallerLibre S.A.S, Fecha: 12/07/2023</v>
      </c>
      <c r="C16" s="11">
        <f>N11</f>
        <v>11656868.719999999</v>
      </c>
      <c r="D16" s="12"/>
      <c r="E16" s="3"/>
    </row>
    <row r="17" spans="1:4" ht="56.25" x14ac:dyDescent="0.2">
      <c r="A17" s="8">
        <v>3</v>
      </c>
      <c r="B17" s="10" t="str">
        <f>O5</f>
        <v>Cotización No. 3: Servinfo,  Fecha de cotización: 10/07/2023</v>
      </c>
      <c r="C17" s="13">
        <f>U11</f>
        <v>9612820</v>
      </c>
      <c r="D17" s="14"/>
    </row>
  </sheetData>
  <mergeCells count="15">
    <mergeCell ref="O2:U2"/>
    <mergeCell ref="A1:U1"/>
    <mergeCell ref="A3:U3"/>
    <mergeCell ref="A4:U4"/>
    <mergeCell ref="A2:G2"/>
    <mergeCell ref="H2:N2"/>
    <mergeCell ref="A13:D13"/>
    <mergeCell ref="O5:U5"/>
    <mergeCell ref="A11:D11"/>
    <mergeCell ref="H11:K11"/>
    <mergeCell ref="O11:R11"/>
    <mergeCell ref="A5:G5"/>
    <mergeCell ref="H5:N5"/>
    <mergeCell ref="H12:K12"/>
    <mergeCell ref="L12:N12"/>
  </mergeCell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2022-01-12T14:56:16Z</cp:lastPrinted>
  <dcterms:created xsi:type="dcterms:W3CDTF">2015-06-05T18:19:34Z</dcterms:created>
  <dcterms:modified xsi:type="dcterms:W3CDTF">2023-07-19T15:04:57Z</dcterms:modified>
</cp:coreProperties>
</file>