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humanezp\Desktop\REVISION DE PROCESOS DE BIENES Y SERVICIOS\COMPRA DE EQUIPOS SENNOVA\COTIZACION TICS\"/>
    </mc:Choice>
  </mc:AlternateContent>
  <xr:revisionPtr revIDLastSave="0" documentId="8_{3911ED98-960B-4A16-8E61-36BB52215145}" xr6:coauthVersionLast="47" xr6:coauthVersionMax="47" xr10:uidLastSave="{00000000-0000-0000-0000-000000000000}"/>
  <bookViews>
    <workbookView xWindow="-120" yWindow="-120" windowWidth="29040" windowHeight="15840" xr2:uid="{B8F60D70-8E72-4B1A-979D-52A9942D7ECF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1" l="1"/>
  <c r="O10" i="1"/>
  <c r="O11" i="1"/>
  <c r="O12" i="1"/>
  <c r="O13" i="1"/>
  <c r="O14" i="1"/>
  <c r="O15" i="1"/>
  <c r="O8" i="1"/>
  <c r="O7" i="1"/>
  <c r="N15" i="1"/>
  <c r="N14" i="1"/>
  <c r="N13" i="1"/>
  <c r="N12" i="1"/>
  <c r="N11" i="1"/>
  <c r="N10" i="1"/>
  <c r="N9" i="1"/>
  <c r="N8" i="1"/>
  <c r="N7" i="1"/>
  <c r="K13" i="1"/>
  <c r="K14" i="1"/>
  <c r="K15" i="1"/>
  <c r="Q15" i="1" s="1"/>
  <c r="K10" i="1"/>
  <c r="K11" i="1"/>
  <c r="K12" i="1"/>
  <c r="K8" i="1"/>
  <c r="K9" i="1"/>
  <c r="K7" i="1"/>
  <c r="Q11" i="1" l="1"/>
  <c r="Q14" i="1"/>
  <c r="Q13" i="1"/>
  <c r="Q7" i="1"/>
  <c r="Q8" i="1"/>
  <c r="Q9" i="1"/>
  <c r="Q10" i="1"/>
  <c r="Q12" i="1"/>
  <c r="N16" i="1"/>
  <c r="K16" i="1"/>
  <c r="Q16" i="1" s="1"/>
</calcChain>
</file>

<file path=xl/sharedStrings.xml><?xml version="1.0" encoding="utf-8"?>
<sst xmlns="http://schemas.openxmlformats.org/spreadsheetml/2006/main" count="53" uniqueCount="31">
  <si>
    <t>ESTUDIO DE MERCADO</t>
  </si>
  <si>
    <t xml:space="preserve">TIPO </t>
  </si>
  <si>
    <t>ALMACÉN</t>
  </si>
  <si>
    <t xml:space="preserve">LINK COLOMBIA COMPRA </t>
  </si>
  <si>
    <t>ITEM</t>
  </si>
  <si>
    <t>DESCRIPCIÓN DEL ELEMENTOS</t>
  </si>
  <si>
    <t>UNIDAD DE MEDIDA</t>
  </si>
  <si>
    <t>CANTIDAD SOLICITADA</t>
  </si>
  <si>
    <t>PROVEEDOR 1</t>
  </si>
  <si>
    <t>PROVEEDOR 2</t>
  </si>
  <si>
    <t>PROMEDIO</t>
  </si>
  <si>
    <t>ES DE IMPORTACIÓN</t>
  </si>
  <si>
    <t>CÓDIGO DE BIEN</t>
  </si>
  <si>
    <t>CODIGO ELEMENTO</t>
  </si>
  <si>
    <t>CÓDIGO UNSPSC</t>
  </si>
  <si>
    <t xml:space="preserve">VALOR UNITARIO </t>
  </si>
  <si>
    <t>% IVA</t>
  </si>
  <si>
    <t xml:space="preserve">VALOR TOTAL </t>
  </si>
  <si>
    <t>SI</t>
  </si>
  <si>
    <t xml:space="preserve">NO </t>
  </si>
  <si>
    <t>GAFAS OCULUS QUEST 2: Display Optics See-through holographic lenses (waveguides) Resolution - 2k 3:2 light
engines Holographic density - &gt;2.5k radiants
(light points per radian) Eye-based rendering -
Display optimization for 3D eye position
Seguimiento: Seis (6) grados de libertad.
Ancho: 8.8” (224MM)
Alto: 17,7” (450 mm)
Peso: 503g
Controladores: (2) Touch para Meta Quest 2
Óptica: Pantalla LCD de cambio rápido, Resolución de 1832 x 1920 por ojo, Frecuencia de actualización de 60, 72, 90 Hz admitida, Gafas compatibles
Conectividad: inalámbrica WiFi 6 Bluetooth 5.1, puertos USB tipo C
Sonido: Audio posicional 3D integrado directamente en los auriculares
Cámaras: internas
Almacenamiento: 128GB - 256GB
Procesador: 6GB RAM, Plataforma ultrarrápida Qualcomm Snapdragon XR2</t>
  </si>
  <si>
    <t>UNIDAD</t>
  </si>
  <si>
    <t>X</t>
  </si>
  <si>
    <t xml:space="preserve">CASCO DE REALIDAD VIRTUAL HTC VIVE COSMOS ELITE: "Compatibilidad - PC
Adaptador: Inalámbrico 
Seguimiento: Seis (6) grados de libertad (6DoF).  
Pantalla: Diagonal doble de 3,4""
Resolución: 1440 x 1700 píxeles por ojo (2880 x 1700 píxeles combinados)
Tracking - 360 Grados
Ángulo de visión (horizontal) - 110 Grados
Audio: auriculares estéreo
Micrófonos integrados, Botón de auriculares
Conexiones: USB 3.0 (o posterior), DP 1.2, conexión patentada a placas frontales
Sensores: sensor G Giroscopio, ajuste de comodidad visual (IPD).
Controlador: Seguimiento de SteamVR, Panel táctil multifunción, Botones de agarre, Gatillo de doble etapa, Botón del sistema, Botón de menú, Puerto de carga micro USB"		
		</t>
  </si>
  <si>
    <t xml:space="preserve">Camara SP360 4K VR
Conectividad: Wifi
Tipo de memoria: 1GB
Color: Negro
Características especiales: Lapso de tiempo, 360° VR, video 4K
Tamaño de pantalla: 1 Pulgadas
Zoom optico: 3x
Tecnologia de sensores fotográficos: CMOS
Tipo de videocamara: Camara de video
2 x Cámara SP360 4K VR
2 x Batería recargable de iones de litio
1 x Cable USB
1 x Adaptador de CA
1x Tarjeta de garantía
1x Cubierta protectora
1x Anillo de lente
1 x Cargador de batería
1 x Funda de transporte
1 x Paño de limpieza
1 x Tarjeta de visión general SP360 4K
1 x Soporte de base de cámara dual
1 x Montaje de ventosa
1 x Control remoto 
1 x Soporte de copa 
1 x Batería de control remoto
1 x Correa de muñeca de nailon
1 x Herramienta de accesorios
1 x Estuche pequeño para tapa de lente
1 x Estuche de transporte
1 x Poste de autodisparo
1 x Montaje de control remoto
</t>
  </si>
  <si>
    <t>Equipo de computo: Procesador :Intel® CoreTM i9-10900 (10 Core, 20M cache, base 2.8GHz, up to 5.2GHz) DDR4-
2933 Sistema Operativo: Windows 10 Pro, 64-
bit, Spanish Tarjeta de Video: RTX 2060
Memoria:16GB, 2x8GB, DDR4 UDIMM non-ECC
memory Disco Duro:512GB PCIe NVMe Class
50 M.2 SSD Teclado y Mouse Board acorde a
las Especificaciones Controlador de Disco Duro:
Integrated Intel Sata Control Monitor 20”</t>
  </si>
  <si>
    <t>KIT Luces D-LITE RX 4 , 2 cabezas de luz D-Lite RX4,
400ws 1 trasmisor de radio Skyport plus 2 cables para
corriente 1 cable de sincronización x 5 Mtrs 2 tapas
protectoras 1 deflector 11cm. 1 caja de luz 66x66cm. 1 caja de luz Octa 56cm. 2 trípodes altura 85 – 235cm. 1 tula para Trípodes y Cajas de luz 1 maleta en lona para 2 Cabezas y Accesorios 1 cartilla</t>
  </si>
  <si>
    <t>Cámara fotográfica profesional con lente 18 - 140mm f / 3.5-5.6G ED VR Sensor CMOS de formato DX de 20.9MP Procesador de imágenes EXPEED 5
Pantalla táctil inclinable de 3.2 “de 922 k-puntos
Grabación de video 4K UHD a 30 fps Sistema de AF de 51 puntos Multi-CAM 3500FX II ISO 51200 nativo, ISO 1,640,000 expandido
Disparo de 8 fps para hasta 100 cuadros
SnapBridge Bluetooth y Wi-Fi
Sensor RGB de 180k píxeles y área de grupo AF
AF-S DX 18-140 mm f / 3.5-5.6G ED VR Lente</t>
  </si>
  <si>
    <t>Videocámara con calidad de emisión, conectividad y transmisión Sensor CMOS tipo 1.0, 4K 60p/50p 4:2:2 de 10 bits y FHD 120p, Zoom óptico gran angular 15x, Dual Pixel CMOS AF, Log 3 y HDR, Conectividad de E/S profesional Wi-Fi, Ethernet, 12G-SDI y USB-C</t>
  </si>
  <si>
    <t>TV 8K Q60T, Serie 8
Pantalla Tamaño de pantalla 65" Resolución
3,840 x 2,160 Video Motor de imágenes
Procesador Quantum Lite</t>
  </si>
  <si>
    <t>VPS VIRTUAL - Servidor dedicado por un tiempo mínimo de 5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</si>
</sst>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_);_(&quot;$&quot;\ * \(#,##0\);_(&quot;$&quot;\ * &quot;-&quot;??_);_(@_)"/>
    <numFmt numFmtId="167" formatCode="_(* #,##0_);_(* \(#,##0\);_(* &quot;-&quot;??_);_(@_)"/>
    <numFmt numFmtId="168" formatCode="[$$-240A]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8">
    <xf numFmtId="0" fontId="0" fillId="0" borderId="0" xfId="0"/>
    <xf numFmtId="166" fontId="4" fillId="2" borderId="1" xfId="1" applyNumberFormat="1" applyFont="1" applyFill="1" applyBorder="1" applyAlignment="1">
      <alignment horizontal="center" vertical="center" wrapText="1"/>
    </xf>
    <xf numFmtId="167" fontId="4" fillId="2" borderId="1" xfId="2" applyNumberFormat="1" applyFont="1" applyFill="1" applyBorder="1" applyAlignment="1">
      <alignment horizontal="center" vertical="center" wrapText="1"/>
    </xf>
    <xf numFmtId="168" fontId="4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3" applyFont="1" applyAlignment="1">
      <alignment vertical="center"/>
    </xf>
    <xf numFmtId="9" fontId="0" fillId="0" borderId="0" xfId="0" applyNumberFormat="1" applyAlignment="1">
      <alignment horizontal="center" vertical="center"/>
    </xf>
    <xf numFmtId="164" fontId="0" fillId="0" borderId="0" xfId="3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164" fontId="2" fillId="0" borderId="0" xfId="3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64" fontId="2" fillId="0" borderId="0" xfId="3" applyFont="1" applyAlignment="1">
      <alignment vertical="center"/>
    </xf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0" fillId="3" borderId="0" xfId="0" applyFill="1" applyAlignment="1">
      <alignment wrapText="1"/>
    </xf>
    <xf numFmtId="0" fontId="5" fillId="3" borderId="0" xfId="0" applyFont="1" applyFill="1" applyAlignment="1">
      <alignment wrapText="1"/>
    </xf>
    <xf numFmtId="0" fontId="2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4">
    <cellStyle name="Millares 2" xfId="2" xr:uid="{7A20DC86-D1FC-4DCF-80CD-F2F191D890E6}"/>
    <cellStyle name="Moneda [0]" xfId="3" builtinId="7"/>
    <cellStyle name="Moneda 2" xfId="1" xr:uid="{31A7B1D2-48DE-4220-A298-00934DFACF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27AFE-26B0-478E-87CE-F6E130FFF954}">
  <dimension ref="A1:S16"/>
  <sheetViews>
    <sheetView tabSelected="1" topLeftCell="D8" zoomScale="84" zoomScaleNormal="84" workbookViewId="0">
      <selection activeCell="F15" sqref="F15"/>
    </sheetView>
  </sheetViews>
  <sheetFormatPr baseColWidth="10" defaultColWidth="11.42578125" defaultRowHeight="15" x14ac:dyDescent="0.25"/>
  <cols>
    <col min="1" max="1" width="8.7109375" customWidth="1"/>
    <col min="2" max="2" width="15.42578125" customWidth="1"/>
    <col min="3" max="3" width="15.140625" customWidth="1"/>
    <col min="4" max="4" width="23.85546875" customWidth="1"/>
    <col min="6" max="6" width="44.140625" customWidth="1"/>
    <col min="9" max="9" width="27.28515625" customWidth="1"/>
    <col min="10" max="10" width="24.42578125" customWidth="1"/>
    <col min="11" max="11" width="20" customWidth="1"/>
    <col min="12" max="12" width="28.7109375" customWidth="1"/>
    <col min="14" max="14" width="20.28515625" bestFit="1" customWidth="1"/>
    <col min="15" max="15" width="29.85546875" customWidth="1"/>
    <col min="17" max="17" width="24.28515625" customWidth="1"/>
  </cols>
  <sheetData>
    <row r="1" spans="1:19" x14ac:dyDescent="0.25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3"/>
    </row>
    <row r="2" spans="1:19" x14ac:dyDescent="0.25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9" x14ac:dyDescent="0.25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3"/>
    </row>
    <row r="4" spans="1:19" ht="15" customHeight="1" x14ac:dyDescent="0.25">
      <c r="A4" s="26" t="s">
        <v>1</v>
      </c>
      <c r="B4" s="25" t="s">
        <v>2</v>
      </c>
      <c r="C4" s="25"/>
      <c r="D4" s="4" t="s">
        <v>3</v>
      </c>
      <c r="E4" s="26" t="s">
        <v>4</v>
      </c>
      <c r="F4" s="26" t="s">
        <v>5</v>
      </c>
      <c r="G4" s="26" t="s">
        <v>6</v>
      </c>
      <c r="H4" s="26" t="s">
        <v>7</v>
      </c>
      <c r="I4" s="27" t="s">
        <v>8</v>
      </c>
      <c r="J4" s="27"/>
      <c r="K4" s="27"/>
      <c r="L4" s="27" t="s">
        <v>9</v>
      </c>
      <c r="M4" s="27"/>
      <c r="N4" s="27"/>
      <c r="O4" s="27" t="s">
        <v>10</v>
      </c>
      <c r="P4" s="27"/>
      <c r="Q4" s="27"/>
      <c r="R4" s="24" t="s">
        <v>11</v>
      </c>
      <c r="S4" s="24"/>
    </row>
    <row r="5" spans="1:19" ht="15" customHeight="1" x14ac:dyDescent="0.25">
      <c r="A5" s="26"/>
      <c r="B5" s="26" t="s">
        <v>12</v>
      </c>
      <c r="C5" s="26" t="s">
        <v>13</v>
      </c>
      <c r="D5" s="26" t="s">
        <v>14</v>
      </c>
      <c r="E5" s="26"/>
      <c r="F5" s="26"/>
      <c r="G5" s="26"/>
      <c r="H5" s="26"/>
      <c r="I5" s="27"/>
      <c r="J5" s="27"/>
      <c r="K5" s="27"/>
      <c r="L5" s="27"/>
      <c r="M5" s="27"/>
      <c r="N5" s="27"/>
      <c r="O5" s="27"/>
      <c r="P5" s="27"/>
      <c r="Q5" s="27"/>
      <c r="R5" s="24"/>
      <c r="S5" s="24"/>
    </row>
    <row r="6" spans="1:19" ht="25.5" x14ac:dyDescent="0.25">
      <c r="A6" s="26"/>
      <c r="B6" s="26"/>
      <c r="C6" s="26"/>
      <c r="D6" s="26"/>
      <c r="E6" s="26"/>
      <c r="F6" s="26"/>
      <c r="G6" s="26"/>
      <c r="H6" s="26"/>
      <c r="I6" s="1" t="s">
        <v>15</v>
      </c>
      <c r="J6" s="2" t="s">
        <v>16</v>
      </c>
      <c r="K6" s="1" t="s">
        <v>17</v>
      </c>
      <c r="L6" s="1" t="s">
        <v>15</v>
      </c>
      <c r="M6" s="2" t="s">
        <v>16</v>
      </c>
      <c r="N6" s="3" t="s">
        <v>17</v>
      </c>
      <c r="O6" s="1" t="s">
        <v>15</v>
      </c>
      <c r="P6" s="2" t="s">
        <v>16</v>
      </c>
      <c r="Q6" s="1" t="s">
        <v>17</v>
      </c>
      <c r="R6" s="5" t="s">
        <v>18</v>
      </c>
      <c r="S6" s="5" t="s">
        <v>19</v>
      </c>
    </row>
    <row r="7" spans="1:19" ht="345" x14ac:dyDescent="0.25">
      <c r="E7" s="6">
        <v>1</v>
      </c>
      <c r="F7" s="18" t="s">
        <v>20</v>
      </c>
      <c r="G7" s="6" t="s">
        <v>21</v>
      </c>
      <c r="H7" s="6">
        <v>13</v>
      </c>
      <c r="I7" s="9">
        <v>3846058</v>
      </c>
      <c r="J7" s="8">
        <v>0.19</v>
      </c>
      <c r="K7" s="7">
        <f>+H7*I7</f>
        <v>49998754</v>
      </c>
      <c r="L7" s="9">
        <v>3652000</v>
      </c>
      <c r="M7" s="8">
        <v>0.19</v>
      </c>
      <c r="N7" s="7">
        <f>+H7*L7</f>
        <v>47476000</v>
      </c>
      <c r="O7" s="9">
        <f>+(I7+L7)/2</f>
        <v>3749029</v>
      </c>
      <c r="P7" s="8">
        <v>0.19</v>
      </c>
      <c r="Q7" s="7">
        <f>+(K7+N7)/2</f>
        <v>48737377</v>
      </c>
      <c r="S7" s="6" t="s">
        <v>22</v>
      </c>
    </row>
    <row r="8" spans="1:19" ht="300" x14ac:dyDescent="0.25">
      <c r="E8" s="6">
        <v>2</v>
      </c>
      <c r="F8" s="18" t="s">
        <v>23</v>
      </c>
      <c r="G8" s="6" t="s">
        <v>21</v>
      </c>
      <c r="H8" s="6">
        <v>1</v>
      </c>
      <c r="I8" s="9">
        <v>4326923</v>
      </c>
      <c r="J8" s="8">
        <v>0.19</v>
      </c>
      <c r="K8" s="7">
        <f t="shared" ref="K8:K15" si="0">+H8*I8</f>
        <v>4326923</v>
      </c>
      <c r="L8" s="9">
        <v>6683000</v>
      </c>
      <c r="M8" s="8">
        <v>0.19</v>
      </c>
      <c r="N8" s="7">
        <f t="shared" ref="N8:N15" si="1">+H8*L8</f>
        <v>6683000</v>
      </c>
      <c r="O8" s="9">
        <f>+(I8+L8)/2</f>
        <v>5504961.5</v>
      </c>
      <c r="P8" s="8">
        <v>0.19</v>
      </c>
      <c r="Q8" s="7">
        <f t="shared" ref="Q8:Q16" si="2">+(K8+N8)/2</f>
        <v>5504961.5</v>
      </c>
      <c r="S8" s="6" t="s">
        <v>22</v>
      </c>
    </row>
    <row r="9" spans="1:19" ht="409.5" x14ac:dyDescent="0.25">
      <c r="E9" s="6">
        <v>3</v>
      </c>
      <c r="F9" s="18" t="s">
        <v>24</v>
      </c>
      <c r="G9" s="6" t="s">
        <v>21</v>
      </c>
      <c r="H9" s="6">
        <v>1</v>
      </c>
      <c r="I9" s="9">
        <v>5182692</v>
      </c>
      <c r="J9" s="8">
        <v>0.19</v>
      </c>
      <c r="K9" s="7">
        <f t="shared" si="0"/>
        <v>5182692</v>
      </c>
      <c r="L9" s="9">
        <v>2464900</v>
      </c>
      <c r="M9" s="8">
        <v>0.19</v>
      </c>
      <c r="N9" s="7">
        <f t="shared" si="1"/>
        <v>2464900</v>
      </c>
      <c r="O9" s="9">
        <f t="shared" ref="O9:O15" si="3">+(I9+L9)/2</f>
        <v>3823796</v>
      </c>
      <c r="P9" s="8">
        <v>0.19</v>
      </c>
      <c r="Q9" s="7">
        <f t="shared" si="2"/>
        <v>3823796</v>
      </c>
      <c r="S9" s="6" t="s">
        <v>22</v>
      </c>
    </row>
    <row r="10" spans="1:19" ht="135.94999999999999" customHeight="1" x14ac:dyDescent="0.25">
      <c r="E10" s="6">
        <v>4</v>
      </c>
      <c r="F10" s="18" t="s">
        <v>25</v>
      </c>
      <c r="G10" s="6" t="s">
        <v>21</v>
      </c>
      <c r="H10" s="6">
        <v>1</v>
      </c>
      <c r="I10" s="9">
        <v>10504202</v>
      </c>
      <c r="J10" s="8">
        <v>0.19</v>
      </c>
      <c r="K10" s="7">
        <f>+H10*I10</f>
        <v>10504202</v>
      </c>
      <c r="L10" s="9">
        <v>5949900</v>
      </c>
      <c r="M10" s="8">
        <v>0.19</v>
      </c>
      <c r="N10" s="7">
        <f t="shared" si="1"/>
        <v>5949900</v>
      </c>
      <c r="O10" s="9">
        <f t="shared" si="3"/>
        <v>8227051</v>
      </c>
      <c r="P10" s="8">
        <v>0.19</v>
      </c>
      <c r="Q10" s="7">
        <f t="shared" si="2"/>
        <v>8227051</v>
      </c>
      <c r="S10" s="6" t="s">
        <v>22</v>
      </c>
    </row>
    <row r="11" spans="1:19" ht="165" x14ac:dyDescent="0.25">
      <c r="E11" s="6">
        <v>5</v>
      </c>
      <c r="F11" s="18" t="s">
        <v>26</v>
      </c>
      <c r="G11" s="6" t="s">
        <v>21</v>
      </c>
      <c r="H11" s="6">
        <v>2</v>
      </c>
      <c r="I11" s="9">
        <v>4686250</v>
      </c>
      <c r="J11" s="8">
        <v>0.19</v>
      </c>
      <c r="K11" s="7">
        <f t="shared" si="0"/>
        <v>9372500</v>
      </c>
      <c r="L11" s="9">
        <v>6467000</v>
      </c>
      <c r="M11" s="8">
        <v>0.19</v>
      </c>
      <c r="N11" s="7">
        <f t="shared" si="1"/>
        <v>12934000</v>
      </c>
      <c r="O11" s="9">
        <f t="shared" si="3"/>
        <v>5576625</v>
      </c>
      <c r="P11" s="8">
        <v>0.19</v>
      </c>
      <c r="Q11" s="7">
        <f t="shared" si="2"/>
        <v>11153250</v>
      </c>
      <c r="S11" s="6" t="s">
        <v>22</v>
      </c>
    </row>
    <row r="12" spans="1:19" ht="180" x14ac:dyDescent="0.25">
      <c r="E12" s="6">
        <v>6</v>
      </c>
      <c r="F12" s="18" t="s">
        <v>27</v>
      </c>
      <c r="G12" s="6" t="s">
        <v>21</v>
      </c>
      <c r="H12" s="6">
        <v>6</v>
      </c>
      <c r="I12" s="9">
        <v>5099990</v>
      </c>
      <c r="J12" s="8">
        <v>0.19</v>
      </c>
      <c r="K12" s="7">
        <f t="shared" si="0"/>
        <v>30599940</v>
      </c>
      <c r="L12" s="9">
        <v>6190900</v>
      </c>
      <c r="M12" s="8">
        <v>0.19</v>
      </c>
      <c r="N12" s="7">
        <f t="shared" si="1"/>
        <v>37145400</v>
      </c>
      <c r="O12" s="9">
        <f t="shared" si="3"/>
        <v>5645445</v>
      </c>
      <c r="P12" s="8">
        <v>0.19</v>
      </c>
      <c r="Q12" s="7">
        <f t="shared" si="2"/>
        <v>33872670</v>
      </c>
      <c r="S12" s="6" t="s">
        <v>22</v>
      </c>
    </row>
    <row r="13" spans="1:19" ht="90" x14ac:dyDescent="0.25">
      <c r="E13" s="6">
        <v>7</v>
      </c>
      <c r="F13" s="18" t="s">
        <v>28</v>
      </c>
      <c r="G13" s="6" t="s">
        <v>21</v>
      </c>
      <c r="H13" s="6">
        <v>3</v>
      </c>
      <c r="I13" s="9">
        <v>21165990</v>
      </c>
      <c r="J13" s="8">
        <v>0.19</v>
      </c>
      <c r="K13" s="7">
        <f>+H13*I13</f>
        <v>63497970</v>
      </c>
      <c r="L13" s="9">
        <v>23408900</v>
      </c>
      <c r="M13" s="8">
        <v>0.19</v>
      </c>
      <c r="N13" s="7">
        <f t="shared" si="1"/>
        <v>70226700</v>
      </c>
      <c r="O13" s="9">
        <f t="shared" si="3"/>
        <v>22287445</v>
      </c>
      <c r="P13" s="8">
        <v>0.19</v>
      </c>
      <c r="Q13" s="7">
        <f t="shared" si="2"/>
        <v>66862335</v>
      </c>
      <c r="S13" s="6" t="s">
        <v>22</v>
      </c>
    </row>
    <row r="14" spans="1:19" ht="60" x14ac:dyDescent="0.25">
      <c r="E14" s="6">
        <v>8</v>
      </c>
      <c r="F14" s="19" t="s">
        <v>29</v>
      </c>
      <c r="G14" s="6" t="s">
        <v>21</v>
      </c>
      <c r="H14" s="6">
        <v>1</v>
      </c>
      <c r="I14" s="9">
        <v>3046113</v>
      </c>
      <c r="J14" s="8">
        <v>0.19</v>
      </c>
      <c r="K14" s="7">
        <f t="shared" si="0"/>
        <v>3046113</v>
      </c>
      <c r="L14" s="9">
        <v>15289550</v>
      </c>
      <c r="M14" s="8">
        <v>0.19</v>
      </c>
      <c r="N14" s="7">
        <f t="shared" si="1"/>
        <v>15289550</v>
      </c>
      <c r="O14" s="9">
        <f t="shared" si="3"/>
        <v>9167831.5</v>
      </c>
      <c r="P14" s="8">
        <v>0.19</v>
      </c>
      <c r="Q14" s="7">
        <f t="shared" si="2"/>
        <v>9167831.5</v>
      </c>
      <c r="S14" s="6" t="s">
        <v>22</v>
      </c>
    </row>
    <row r="15" spans="1:19" ht="30" x14ac:dyDescent="0.25">
      <c r="E15" s="6">
        <v>9</v>
      </c>
      <c r="F15" s="10" t="s">
        <v>30</v>
      </c>
      <c r="G15" s="11" t="s">
        <v>21</v>
      </c>
      <c r="H15" s="11">
        <v>1</v>
      </c>
      <c r="I15" s="12">
        <v>21750000</v>
      </c>
      <c r="J15" s="13">
        <v>0.19</v>
      </c>
      <c r="K15" s="14">
        <f t="shared" si="0"/>
        <v>21750000</v>
      </c>
      <c r="L15" s="12">
        <v>13366640</v>
      </c>
      <c r="M15" s="13">
        <v>0.19</v>
      </c>
      <c r="N15" s="14">
        <f t="shared" si="1"/>
        <v>13366640</v>
      </c>
      <c r="O15" s="12">
        <f t="shared" si="3"/>
        <v>17558320</v>
      </c>
      <c r="P15" s="13">
        <v>0.19</v>
      </c>
      <c r="Q15" s="14">
        <f t="shared" si="2"/>
        <v>17558320</v>
      </c>
      <c r="R15" s="6" t="s">
        <v>22</v>
      </c>
    </row>
    <row r="16" spans="1:19" x14ac:dyDescent="0.25">
      <c r="K16" s="15">
        <f>SUM(K7:K15)</f>
        <v>198279094</v>
      </c>
      <c r="N16" s="15">
        <f>SUM(N7:N15)</f>
        <v>211536090</v>
      </c>
      <c r="O16" s="16"/>
      <c r="P16" s="17"/>
      <c r="Q16" s="14">
        <f>+(K16+N16)/2</f>
        <v>204907592</v>
      </c>
    </row>
  </sheetData>
  <mergeCells count="16">
    <mergeCell ref="A2:Q2"/>
    <mergeCell ref="A3:Q3"/>
    <mergeCell ref="A1:Q1"/>
    <mergeCell ref="R4:S5"/>
    <mergeCell ref="B4:C4"/>
    <mergeCell ref="E4:E6"/>
    <mergeCell ref="F4:F6"/>
    <mergeCell ref="G4:G6"/>
    <mergeCell ref="H4:H6"/>
    <mergeCell ref="I4:K5"/>
    <mergeCell ref="L4:N5"/>
    <mergeCell ref="O4:Q5"/>
    <mergeCell ref="B5:B6"/>
    <mergeCell ref="C5:C6"/>
    <mergeCell ref="D5:D6"/>
    <mergeCell ref="A4:A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Carolina Giraldo Grajales</dc:creator>
  <cp:keywords/>
  <dc:description/>
  <cp:lastModifiedBy>Tania Andrea Humanez Prado</cp:lastModifiedBy>
  <cp:revision/>
  <dcterms:created xsi:type="dcterms:W3CDTF">2023-02-20T16:47:05Z</dcterms:created>
  <dcterms:modified xsi:type="dcterms:W3CDTF">2023-06-27T02:06:39Z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2023-02-21T13:18:38Z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4763a46f-f63f-49c8-a5ad-ddb2a4efb170</vt:lpwstr>
  </property>
  <property fmtid="{D5CDD505-2E9C-101B-9397-08002B2CF9AE}" pid="8" name="MSIP_Label_1299739c-ad3d-4908-806e-4d91151a6e13_ContentBits">
    <vt:lpwstr>0</vt:lpwstr>
  </property>
</Properties>
</file>