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filterPrivacy="1"/>
  <xr:revisionPtr revIDLastSave="0" documentId="8_{98F3F71A-8EEC-4518-AFC3-E64D3B8328D7}" xr6:coauthVersionLast="36" xr6:coauthVersionMax="36" xr10:uidLastSave="{00000000-0000-0000-0000-000000000000}"/>
  <bookViews>
    <workbookView xWindow="0" yWindow="0" windowWidth="12165" windowHeight="1126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U11" i="1"/>
  <c r="N11" i="1"/>
  <c r="C17" i="1" l="1"/>
  <c r="C16" i="1"/>
  <c r="C15" i="1"/>
  <c r="U7" i="1"/>
  <c r="N7" i="1"/>
  <c r="G7" i="1"/>
  <c r="E7" i="1"/>
  <c r="F7" i="1"/>
  <c r="B17" i="1" l="1"/>
  <c r="B16" i="1"/>
  <c r="B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3" authorId="0" shapeId="0" xr:uid="{12769210-A2F3-4AE4-9A21-D9E78D9F5E1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señala el objeto a contratar</t>
        </r>
      </text>
    </comment>
    <comment ref="A4" authorId="0" shapeId="0" xr:uid="{CA5E1D73-99F4-4346-8458-86EC6943EFDC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Relacionar los aspectos relevantes a tener en cuenta respecto del objeto a contratar. </t>
        </r>
      </text>
    </comment>
    <comment ref="A5" authorId="0" shapeId="0" xr:uid="{7F7A4BA7-BABC-42D6-A1A1-6A45689B1D8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H5" authorId="0" shapeId="0" xr:uid="{A5C07BBD-059E-43C9-B682-D61F7ED3D8A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O5" authorId="0" shapeId="0" xr:uid="{72676342-2EE2-453E-B211-97F23F20C6A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persona natural o juridica que cotizó.
Indique la fecha en la que se realiza la cotización.</t>
        </r>
      </text>
    </comment>
    <comment ref="B6" authorId="0" shapeId="0" xr:uid="{010EFADA-B215-4F14-BA4A-6D00A97F6D82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C6" authorId="0" shapeId="0" xr:uid="{5DE319A1-29DB-430D-9406-86C6CECB15EE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E6" authorId="0" shapeId="0" xr:uid="{F0B00E5E-8644-473B-B1DD-2C0FC32AE9A6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señala el valor unitario antes de impuestos, en PESOS COLOMBIANOS
</t>
        </r>
      </text>
    </comment>
    <comment ref="F6" authorId="0" shapeId="0" xr:uid="{D2BB7E11-1C11-40F9-8CC9-5640B8AC91E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Señalar los gravamenes que tiene el bien o servicios a contratar. En caso de ser exento de IVA o excluido precisarlo.
En caso de que la cotización sea remitida por una persona natural no responsable de IVA, si el bien o servicio esta afectado por este gravamen el mismo se debe incluir. </t>
        </r>
      </text>
    </comment>
    <comment ref="G6" authorId="0" shapeId="0" xr:uid="{74A6F0A9-C0BD-4AC2-9E10-010F9CEC161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I6" authorId="0" shapeId="0" xr:uid="{54A27EFA-D6A6-4C58-A39D-B3D19AF1399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J6" authorId="0" shapeId="0" xr:uid="{63237DAE-2A3F-428C-B4BE-76F281470B33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M6" authorId="0" shapeId="0" xr:uid="{4504E438-CD01-4222-918E-36287B993357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Señalar los gravamenes que tiene el bien o servicios a contratar. En caso de ser exento de IVA o excluido precisarlo.
En caso de que la cotización sea remitida por una persona natural no responsable de IVA, si el bien o servicio esta afectado por este gravamen el mismo se debe incluir. </t>
        </r>
      </text>
    </comment>
    <comment ref="N6" authorId="0" shapeId="0" xr:uid="{868F89C3-8E1C-42F7-AB0C-51961E251AD6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P6" authorId="0" shapeId="0" xr:uid="{98327343-83F8-4AAD-9F23-837A19C98C4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determinara cada uno de los items, productos o servicios de manera separada y detallada. </t>
        </r>
      </text>
    </comment>
    <comment ref="Q6" authorId="0" shapeId="0" xr:uid="{6B5961FA-DCC6-4907-A3DC-CF0A19ABD8D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Indicar si el objeto que se requiere se determina en unidades, horas, etc.</t>
        </r>
      </text>
    </comment>
    <comment ref="T6" authorId="0" shapeId="0" xr:uid="{21C21307-6C30-4464-BE7E-32A3044F71AC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Señalar los gravamenes que tiene el bien o servicios a contratar. En caso de ser exento de IVA o excluido precisarlo.
En caso de que la cotización sea remitida por una persona natural no responsable de IVA, si el bien o servicio esta afectado por este gravamen el mismo se debe incluir. </t>
        </r>
      </text>
    </comment>
    <comment ref="U6" authorId="0" shapeId="0" xr:uid="{15E5F35F-5F01-4655-B380-01DC77376F41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esta columna se ingresa el valor total por cada uno de los items incluyendo los gravamenes anteriormente discriminados.</t>
        </r>
      </text>
    </comment>
    <comment ref="E11" authorId="0" shapeId="0" xr:uid="{5E0F597D-5599-4032-9E55-36D8B6468AC5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suma el valor unitario de todos los items </t>
        </r>
      </text>
    </comment>
    <comment ref="F11" authorId="0" shapeId="0" xr:uid="{F8B2D451-ED87-4BA3-A0A0-803610A92D81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 los impuestos o gravamenes de todos los items </t>
        </r>
      </text>
    </comment>
    <comment ref="G11" authorId="0" shapeId="0" xr:uid="{D99CAA64-AA77-4DF8-8548-29E045048EDA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L11" authorId="0" shapeId="0" xr:uid="{D01C8624-62C0-4D3F-8AA2-DCECACAF7272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suma el valor unitario de todos los items </t>
        </r>
      </text>
    </comment>
    <comment ref="M11" authorId="0" shapeId="0" xr:uid="{8FC67423-5102-46D4-B0EF-EB23CCDC70BE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 los impuestos o gravamenes de todos los items </t>
        </r>
      </text>
    </comment>
    <comment ref="N11" authorId="0" shapeId="0" xr:uid="{D741DAE4-A08B-4CFA-AAF4-555AF17DB78D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S11" authorId="0" shapeId="0" xr:uid="{B3CC8053-6160-471E-94D2-27E26338972B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suma el valor unitario de todos los items </t>
        </r>
      </text>
    </comment>
    <comment ref="T11" authorId="0" shapeId="0" xr:uid="{B74AFACB-A350-4BAD-8A4D-8184839F3C0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 los impuestos o gravamenes de todos los items </t>
        </r>
      </text>
    </comment>
    <comment ref="U11" authorId="0" shapeId="0" xr:uid="{23D7B6BD-C294-4A14-98DE-036D2D8AF9B8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Suma del valor total de todos los items </t>
        </r>
      </text>
    </comment>
    <comment ref="D14" authorId="0" shapeId="0" xr:uid="{2474269A-81C6-4750-83B3-7F6A0AC80675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Marque con una X la propuesta que tenga menor valor.
</t>
        </r>
      </text>
    </comment>
    <comment ref="A15" authorId="0" shapeId="0" xr:uid="{B631F0EB-F431-4AAB-8C3E-59B81ACD3A3C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Determinar en orden de menor a mayor valor las cotizaciones </t>
        </r>
      </text>
    </comment>
  </commentList>
</comments>
</file>

<file path=xl/sharedStrings.xml><?xml version="1.0" encoding="utf-8"?>
<sst xmlns="http://schemas.openxmlformats.org/spreadsheetml/2006/main" count="41" uniqueCount="24">
  <si>
    <t>Valor unitario</t>
  </si>
  <si>
    <t>Página: 1 de 1</t>
  </si>
  <si>
    <t xml:space="preserve">Impuestos (Iva, impo consumo u otros) </t>
  </si>
  <si>
    <t xml:space="preserve">Item </t>
  </si>
  <si>
    <t xml:space="preserve">Unidad de medida </t>
  </si>
  <si>
    <t xml:space="preserve">Cantidad </t>
  </si>
  <si>
    <t xml:space="preserve">Valor total por item </t>
  </si>
  <si>
    <t xml:space="preserve">Valor total </t>
  </si>
  <si>
    <t xml:space="preserve">Menor Valor </t>
  </si>
  <si>
    <t>Menor Precio</t>
  </si>
  <si>
    <t xml:space="preserve">Persona natural o juridica que cotizó  </t>
  </si>
  <si>
    <t>ESTUDIO DE MERCADO - MINIMA CUANTIA                                                            
GJ-FR-073</t>
  </si>
  <si>
    <t>Versión: 01</t>
  </si>
  <si>
    <t>Fecha: 15-06-2023</t>
  </si>
  <si>
    <t>DESCRIPCIÓN DEL OBJETO: La Institución Universitaria está interesada en adquirir a título de compraventa mediante la modalidad de Subasta Inversa, Licencia Educativa Multi-usuario del Software ATLAS.ti para 30 usuarios concurrentes Subscripción por un año (PC, Mac + Web)</t>
  </si>
  <si>
    <t>ALCANCE DEL OBJETO A CONTRATAR: El contratista deberá cumplir con las siguientes actividades: 
Descripción del producto: Suministro de licencia Multiusuario Atlas.ti para 30 usuarios (PC, Mac + web)
La vigencia de la licencia es de un año.</t>
  </si>
  <si>
    <t>Cotización No. 1: ATLAS.ti,  Fecha de cotización: 29 de junio de 2023</t>
  </si>
  <si>
    <t xml:space="preserve">Licencia </t>
  </si>
  <si>
    <t>licencia Multiusuario Atlas.ti para 30 usuarios (PC, Mac + web)</t>
  </si>
  <si>
    <t>Licencia</t>
  </si>
  <si>
    <t>licencia Multiusuario Atlas.ti para 5 usuarios (PC, Mac + web)</t>
  </si>
  <si>
    <t>X</t>
  </si>
  <si>
    <t>Cotización No. 2: Microtrón,  Fecha de cotización: 26 de junio de 2023</t>
  </si>
  <si>
    <t>Cotización No. 3: Software Shop,  Fecha de cotización: 26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</si>
</sst>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-[$$-240A]\ * #,##0.00_-;\-[$$-240A]\ * #,##0.00_-;_-[$$-240A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9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167" fontId="0" fillId="4" borderId="1" xfId="0" applyNumberFormat="1" applyFill="1" applyBorder="1" applyAlignment="1">
      <alignment horizontal="center" vertical="center" wrapText="1"/>
    </xf>
    <xf numFmtId="167" fontId="0" fillId="4" borderId="2" xfId="1" applyNumberFormat="1" applyFont="1" applyFill="1" applyBorder="1" applyAlignment="1">
      <alignment vertical="center" wrapText="1"/>
    </xf>
    <xf numFmtId="0" fontId="1" fillId="3" borderId="10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44" fontId="0" fillId="3" borderId="1" xfId="4" applyFont="1" applyFill="1" applyBorder="1" applyAlignment="1">
      <alignment horizontal="center" vertical="center" wrapText="1"/>
    </xf>
    <xf numFmtId="44" fontId="0" fillId="3" borderId="2" xfId="4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44" fontId="0" fillId="2" borderId="1" xfId="4" applyFont="1" applyFill="1" applyBorder="1" applyAlignment="1">
      <alignment horizontal="center" vertical="center" wrapText="1"/>
    </xf>
    <xf numFmtId="44" fontId="0" fillId="2" borderId="11" xfId="4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4" borderId="10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167" fontId="0" fillId="4" borderId="1" xfId="0" applyNumberFormat="1" applyFill="1" applyBorder="1" applyAlignment="1">
      <alignment horizontal="center" vertical="center"/>
    </xf>
    <xf numFmtId="167" fontId="0" fillId="4" borderId="2" xfId="1" applyNumberFormat="1" applyFont="1" applyFill="1" applyBorder="1" applyAlignment="1">
      <alignment vertical="center"/>
    </xf>
    <xf numFmtId="0" fontId="1" fillId="3" borderId="10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44" fontId="0" fillId="3" borderId="1" xfId="4" applyFont="1" applyFill="1" applyBorder="1" applyAlignment="1">
      <alignment horizontal="center" vertical="center"/>
    </xf>
    <xf numFmtId="44" fontId="0" fillId="3" borderId="2" xfId="4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44" fontId="0" fillId="2" borderId="1" xfId="4" applyFont="1" applyFill="1" applyBorder="1" applyAlignment="1">
      <alignment horizontal="center" vertical="center"/>
    </xf>
    <xf numFmtId="44" fontId="0" fillId="2" borderId="11" xfId="4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4" borderId="1" xfId="0" applyFill="1" applyBorder="1" applyAlignment="1">
      <alignment vertical="center"/>
    </xf>
    <xf numFmtId="167" fontId="0" fillId="4" borderId="1" xfId="0" applyNumberFormat="1" applyFill="1" applyBorder="1" applyAlignment="1">
      <alignment vertical="center"/>
    </xf>
    <xf numFmtId="167" fontId="0" fillId="4" borderId="2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44" fontId="0" fillId="3" borderId="1" xfId="4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44" fontId="0" fillId="2" borderId="1" xfId="4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4" fillId="4" borderId="16" xfId="0" applyFont="1" applyFill="1" applyBorder="1" applyAlignment="1">
      <alignment vertical="center"/>
    </xf>
    <xf numFmtId="0" fontId="4" fillId="3" borderId="16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67" fontId="0" fillId="4" borderId="13" xfId="0" applyNumberFormat="1" applyFill="1" applyBorder="1" applyAlignment="1">
      <alignment vertical="center"/>
    </xf>
    <xf numFmtId="167" fontId="0" fillId="4" borderId="15" xfId="0" applyNumberFormat="1" applyFill="1" applyBorder="1" applyAlignment="1">
      <alignment vertical="center"/>
    </xf>
    <xf numFmtId="44" fontId="0" fillId="3" borderId="13" xfId="4" applyFont="1" applyFill="1" applyBorder="1" applyAlignment="1">
      <alignment vertical="center"/>
    </xf>
    <xf numFmtId="44" fontId="0" fillId="3" borderId="15" xfId="4" applyFont="1" applyFill="1" applyBorder="1" applyAlignment="1">
      <alignment vertical="center"/>
    </xf>
    <xf numFmtId="44" fontId="0" fillId="2" borderId="13" xfId="4" applyFont="1" applyFill="1" applyBorder="1" applyAlignment="1">
      <alignment vertical="center"/>
    </xf>
    <xf numFmtId="44" fontId="0" fillId="2" borderId="14" xfId="4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167" fontId="0" fillId="0" borderId="1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/>
    </xf>
    <xf numFmtId="44" fontId="0" fillId="5" borderId="13" xfId="0" applyNumberFormat="1" applyFill="1" applyBorder="1" applyAlignment="1">
      <alignment vertical="center"/>
    </xf>
    <xf numFmtId="0" fontId="0" fillId="5" borderId="13" xfId="0" applyFill="1" applyBorder="1" applyAlignment="1">
      <alignment vertical="center" wrapText="1"/>
    </xf>
    <xf numFmtId="0" fontId="1" fillId="5" borderId="12" xfId="0" applyFont="1" applyFill="1" applyBorder="1" applyAlignment="1">
      <alignment vertical="center"/>
    </xf>
  </cellXfs>
  <cellStyles count="5">
    <cellStyle name="Millares 2" xfId="2" xr:uid="{00000000-0005-0000-0000-00002F000000}"/>
    <cellStyle name="Moneda" xfId="4" builtinId="4"/>
    <cellStyle name="Moneda [0]" xfId="1" builtinId="7"/>
    <cellStyle name="Moneda 2" xfId="3" xr:uid="{00000000-0005-0000-0000-00003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430441</xdr:colOff>
      <xdr:row>0</xdr:row>
      <xdr:rowOff>190500</xdr:rowOff>
    </xdr:from>
    <xdr:to>
      <xdr:col>1</xdr:col>
      <xdr:colOff>1885226</xdr:colOff>
      <xdr:row>0</xdr:row>
      <xdr:rowOff>966107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7C1FFF37-2DA1-4BA4-BEF0-EFA88ED10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0441" y="190500"/>
          <a:ext cx="1872797" cy="7756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"/>
  <sheetViews>
    <sheetView tabSelected="1" zoomScale="70" zoomScaleNormal="70" workbookViewId="0">
      <selection activeCell="A17" sqref="A17"/>
    </sheetView>
  </sheetViews>
  <sheetFormatPr baseColWidth="10" defaultColWidth="9.140625" defaultRowHeight="15" x14ac:dyDescent="0.25"/>
  <cols>
    <col min="1" max="1" width="3.7109375" style="52" customWidth="1" collapsed="1"/>
    <col min="2" max="2" width="35.28515625" style="52" customWidth="1" collapsed="1"/>
    <col min="3" max="3" width="20.28515625" style="52" customWidth="1" collapsed="1"/>
    <col min="4" max="4" width="14" style="52" customWidth="1" collapsed="1"/>
    <col min="5" max="5" width="22.85546875" style="52" customWidth="1" collapsed="1"/>
    <col min="6" max="6" width="15" style="52" bestFit="1" customWidth="1" collapsed="1"/>
    <col min="7" max="7" width="22.7109375" style="52" customWidth="1" collapsed="1"/>
    <col min="8" max="8" width="3.7109375" style="52" customWidth="1" collapsed="1"/>
    <col min="9" max="9" width="42.140625" style="52" customWidth="1" collapsed="1"/>
    <col min="10" max="10" width="14" style="52" customWidth="1" collapsed="1"/>
    <col min="11" max="11" width="7.85546875" style="52" bestFit="1" customWidth="1" collapsed="1"/>
    <col min="12" max="12" width="21.42578125" style="33" customWidth="1" collapsed="1"/>
    <col min="13" max="13" width="18.42578125" style="33" customWidth="1" collapsed="1"/>
    <col min="14" max="14" width="21.85546875" style="33" customWidth="1" collapsed="1"/>
    <col min="15" max="15" width="20.140625" style="33" customWidth="1" collapsed="1"/>
    <col min="16" max="16" width="22.5703125" style="33" customWidth="1" collapsed="1"/>
    <col min="17" max="17" width="14" style="33" customWidth="1" collapsed="1"/>
    <col min="18" max="18" width="7.85546875" style="33" bestFit="1" customWidth="1" collapsed="1"/>
    <col min="19" max="19" width="19.85546875" style="33" customWidth="1" collapsed="1"/>
    <col min="20" max="20" width="20.140625" style="33" customWidth="1" collapsed="1"/>
    <col min="21" max="21" width="20.5703125" style="33" customWidth="1" collapsed="1"/>
    <col min="22" max="16384" width="9.140625" style="33" collapsed="1"/>
  </cols>
  <sheetData>
    <row r="1" spans="1:21" ht="89.45" customHeight="1" thickBot="1" x14ac:dyDescent="0.3">
      <c r="A1" s="62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4"/>
    </row>
    <row r="2" spans="1:21" ht="18" customHeight="1" thickBot="1" x14ac:dyDescent="0.3">
      <c r="A2" s="59" t="s">
        <v>12</v>
      </c>
      <c r="B2" s="60"/>
      <c r="C2" s="60"/>
      <c r="D2" s="60"/>
      <c r="E2" s="60"/>
      <c r="F2" s="60"/>
      <c r="G2" s="61"/>
      <c r="H2" s="59" t="s">
        <v>13</v>
      </c>
      <c r="I2" s="60"/>
      <c r="J2" s="60"/>
      <c r="K2" s="60"/>
      <c r="L2" s="60"/>
      <c r="M2" s="60"/>
      <c r="N2" s="61"/>
      <c r="O2" s="59" t="s">
        <v>1</v>
      </c>
      <c r="P2" s="60"/>
      <c r="Q2" s="60"/>
      <c r="R2" s="60"/>
      <c r="S2" s="60"/>
      <c r="T2" s="60"/>
      <c r="U2" s="61"/>
    </row>
    <row r="3" spans="1:21" ht="30.6" customHeight="1" thickBot="1" x14ac:dyDescent="0.3">
      <c r="A3" s="65" t="s">
        <v>14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7"/>
    </row>
    <row r="4" spans="1:21" ht="58.15" customHeight="1" thickBot="1" x14ac:dyDescent="0.3">
      <c r="A4" s="68" t="s">
        <v>15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70"/>
    </row>
    <row r="5" spans="1:21" ht="29.25" customHeight="1" thickBot="1" x14ac:dyDescent="0.3">
      <c r="A5" s="83" t="s">
        <v>16</v>
      </c>
      <c r="B5" s="84"/>
      <c r="C5" s="84"/>
      <c r="D5" s="84"/>
      <c r="E5" s="84"/>
      <c r="F5" s="84"/>
      <c r="G5" s="85"/>
      <c r="H5" s="86" t="s">
        <v>22</v>
      </c>
      <c r="I5" s="87"/>
      <c r="J5" s="87"/>
      <c r="K5" s="87"/>
      <c r="L5" s="87"/>
      <c r="M5" s="87"/>
      <c r="N5" s="88"/>
      <c r="O5" s="74" t="s">
        <v>23</v>
      </c>
      <c r="P5" s="75"/>
      <c r="Q5" s="75"/>
      <c r="R5" s="75"/>
      <c r="S5" s="75"/>
      <c r="T5" s="75"/>
      <c r="U5" s="76"/>
    </row>
    <row r="6" spans="1:21" ht="38.25" x14ac:dyDescent="0.25">
      <c r="A6" s="42"/>
      <c r="B6" s="2" t="s">
        <v>3</v>
      </c>
      <c r="C6" s="2" t="s">
        <v>4</v>
      </c>
      <c r="D6" s="2" t="s">
        <v>5</v>
      </c>
      <c r="E6" s="2" t="s">
        <v>0</v>
      </c>
      <c r="F6" s="2" t="s">
        <v>2</v>
      </c>
      <c r="G6" s="3" t="s">
        <v>6</v>
      </c>
      <c r="H6" s="43"/>
      <c r="I6" s="4" t="s">
        <v>3</v>
      </c>
      <c r="J6" s="4" t="s">
        <v>4</v>
      </c>
      <c r="K6" s="4" t="s">
        <v>5</v>
      </c>
      <c r="L6" s="4" t="s">
        <v>0</v>
      </c>
      <c r="M6" s="4" t="s">
        <v>2</v>
      </c>
      <c r="N6" s="5" t="s">
        <v>6</v>
      </c>
      <c r="O6" s="44"/>
      <c r="P6" s="6" t="s">
        <v>3</v>
      </c>
      <c r="Q6" s="6" t="s">
        <v>4</v>
      </c>
      <c r="R6" s="6" t="s">
        <v>5</v>
      </c>
      <c r="S6" s="6" t="s">
        <v>0</v>
      </c>
      <c r="T6" s="6" t="s">
        <v>2</v>
      </c>
      <c r="U6" s="7" t="s">
        <v>6</v>
      </c>
    </row>
    <row r="7" spans="1:21" s="20" customFormat="1" ht="45" x14ac:dyDescent="0.25">
      <c r="A7" s="8">
        <v>1</v>
      </c>
      <c r="B7" s="9" t="s">
        <v>20</v>
      </c>
      <c r="C7" s="9" t="s">
        <v>17</v>
      </c>
      <c r="D7" s="9">
        <v>6</v>
      </c>
      <c r="E7" s="10">
        <f>26626535/6</f>
        <v>4437755.833333333</v>
      </c>
      <c r="F7" s="10">
        <f>E7*0.19</f>
        <v>843173.60833333328</v>
      </c>
      <c r="G7" s="11">
        <f>(F7+E7)*6</f>
        <v>31685576.649999999</v>
      </c>
      <c r="H7" s="12">
        <v>1</v>
      </c>
      <c r="I7" s="13" t="s">
        <v>18</v>
      </c>
      <c r="J7" s="13" t="s">
        <v>17</v>
      </c>
      <c r="K7" s="13">
        <v>1</v>
      </c>
      <c r="L7" s="14">
        <v>30444334</v>
      </c>
      <c r="M7" s="14">
        <v>5784423</v>
      </c>
      <c r="N7" s="15">
        <f>M7+L7</f>
        <v>36228757</v>
      </c>
      <c r="O7" s="16">
        <v>1</v>
      </c>
      <c r="P7" s="17" t="s">
        <v>18</v>
      </c>
      <c r="Q7" s="17" t="s">
        <v>19</v>
      </c>
      <c r="R7" s="17">
        <v>1</v>
      </c>
      <c r="S7" s="18">
        <v>26400000</v>
      </c>
      <c r="T7" s="18">
        <v>5016000</v>
      </c>
      <c r="U7" s="19">
        <f>T7+S7</f>
        <v>31416000</v>
      </c>
    </row>
    <row r="8" spans="1:21" x14ac:dyDescent="0.25">
      <c r="A8" s="21">
        <v>2</v>
      </c>
      <c r="B8" s="22"/>
      <c r="C8" s="22"/>
      <c r="D8" s="22"/>
      <c r="E8" s="23"/>
      <c r="F8" s="23"/>
      <c r="G8" s="24"/>
      <c r="H8" s="25">
        <v>2</v>
      </c>
      <c r="I8" s="26"/>
      <c r="J8" s="26"/>
      <c r="K8" s="26"/>
      <c r="L8" s="27"/>
      <c r="M8" s="27"/>
      <c r="N8" s="28"/>
      <c r="O8" s="29">
        <v>2</v>
      </c>
      <c r="P8" s="30"/>
      <c r="Q8" s="30"/>
      <c r="R8" s="30"/>
      <c r="S8" s="31"/>
      <c r="T8" s="31"/>
      <c r="U8" s="32"/>
    </row>
    <row r="9" spans="1:21" x14ac:dyDescent="0.25">
      <c r="A9" s="21">
        <v>3</v>
      </c>
      <c r="B9" s="34"/>
      <c r="C9" s="34"/>
      <c r="D9" s="34"/>
      <c r="E9" s="35"/>
      <c r="F9" s="35"/>
      <c r="G9" s="36"/>
      <c r="H9" s="25">
        <v>3</v>
      </c>
      <c r="I9" s="37"/>
      <c r="J9" s="37"/>
      <c r="K9" s="37"/>
      <c r="L9" s="38"/>
      <c r="M9" s="38"/>
      <c r="N9" s="28"/>
      <c r="O9" s="29">
        <v>3</v>
      </c>
      <c r="P9" s="39"/>
      <c r="Q9" s="39"/>
      <c r="R9" s="39"/>
      <c r="S9" s="40"/>
      <c r="T9" s="40"/>
      <c r="U9" s="32"/>
    </row>
    <row r="10" spans="1:21" x14ac:dyDescent="0.25">
      <c r="A10" s="21">
        <v>4</v>
      </c>
      <c r="B10" s="34"/>
      <c r="C10" s="34"/>
      <c r="D10" s="34"/>
      <c r="E10" s="35"/>
      <c r="F10" s="35"/>
      <c r="G10" s="36"/>
      <c r="H10" s="25">
        <v>4</v>
      </c>
      <c r="I10" s="37"/>
      <c r="J10" s="37"/>
      <c r="K10" s="37"/>
      <c r="L10" s="38"/>
      <c r="M10" s="38"/>
      <c r="N10" s="28"/>
      <c r="O10" s="29">
        <v>4</v>
      </c>
      <c r="P10" s="39"/>
      <c r="Q10" s="39"/>
      <c r="R10" s="39"/>
      <c r="S10" s="40"/>
      <c r="T10" s="40"/>
      <c r="U10" s="32"/>
    </row>
    <row r="11" spans="1:21" ht="15.75" thickBot="1" x14ac:dyDescent="0.3">
      <c r="A11" s="77" t="s">
        <v>7</v>
      </c>
      <c r="B11" s="78"/>
      <c r="C11" s="78"/>
      <c r="D11" s="78"/>
      <c r="E11" s="45"/>
      <c r="F11" s="45"/>
      <c r="G11" s="46">
        <f>G7</f>
        <v>31685576.649999999</v>
      </c>
      <c r="H11" s="79" t="s">
        <v>7</v>
      </c>
      <c r="I11" s="80"/>
      <c r="J11" s="80"/>
      <c r="K11" s="80"/>
      <c r="L11" s="47"/>
      <c r="M11" s="47"/>
      <c r="N11" s="48">
        <f>N7</f>
        <v>36228757</v>
      </c>
      <c r="O11" s="81" t="s">
        <v>7</v>
      </c>
      <c r="P11" s="82"/>
      <c r="Q11" s="82"/>
      <c r="R11" s="82"/>
      <c r="S11" s="49"/>
      <c r="T11" s="49"/>
      <c r="U11" s="50">
        <f>U7</f>
        <v>31416000</v>
      </c>
    </row>
    <row r="12" spans="1:21" ht="15.75" thickBot="1" x14ac:dyDescent="0.3">
      <c r="A12" s="33"/>
      <c r="B12" s="51"/>
      <c r="C12" s="51"/>
      <c r="D12" s="51"/>
      <c r="H12" s="33"/>
      <c r="I12" s="51"/>
      <c r="J12" s="51"/>
      <c r="K12" s="51"/>
      <c r="L12" s="52"/>
      <c r="M12" s="52"/>
      <c r="N12" s="52"/>
      <c r="P12" s="51"/>
      <c r="Q12" s="51"/>
      <c r="R12" s="51"/>
      <c r="S12" s="52"/>
      <c r="T12" s="52"/>
      <c r="U12" s="52"/>
    </row>
    <row r="13" spans="1:21" x14ac:dyDescent="0.25">
      <c r="A13" s="71" t="s">
        <v>8</v>
      </c>
      <c r="B13" s="72"/>
      <c r="C13" s="72"/>
      <c r="D13" s="73"/>
    </row>
    <row r="14" spans="1:21" ht="28.5" customHeight="1" x14ac:dyDescent="0.25">
      <c r="A14" s="53"/>
      <c r="B14" s="1" t="s">
        <v>10</v>
      </c>
      <c r="C14" s="1" t="s">
        <v>7</v>
      </c>
      <c r="D14" s="54" t="s">
        <v>9</v>
      </c>
    </row>
    <row r="15" spans="1:21" ht="30" x14ac:dyDescent="0.25">
      <c r="A15" s="55">
        <v>1</v>
      </c>
      <c r="B15" s="41" t="str">
        <f>A5</f>
        <v>Cotización No. 1: ATLAS.ti,  Fecha de cotización: 29 de junio de 2023</v>
      </c>
      <c r="C15" s="56">
        <f>G7</f>
        <v>31685576.649999999</v>
      </c>
      <c r="D15" s="57"/>
    </row>
    <row r="16" spans="1:21" ht="30" x14ac:dyDescent="0.25">
      <c r="A16" s="55">
        <v>2</v>
      </c>
      <c r="B16" s="41" t="str">
        <f>H5</f>
        <v>Cotización No. 2: Microtrón,  Fecha de cotización: 26 de junio de 2023</v>
      </c>
      <c r="C16" s="58">
        <f>N7</f>
        <v>36228757</v>
      </c>
      <c r="D16" s="57"/>
    </row>
    <row r="17" spans="1:4" ht="45.75" thickBot="1" x14ac:dyDescent="0.3">
      <c r="A17" s="92">
        <v>3</v>
      </c>
      <c r="B17" s="91" t="str">
        <f>O5</f>
        <v>Cotización No. 3: Software Shop,  Fecha de cotización: 26 de junio de 2023</v>
      </c>
      <c r="C17" s="90">
        <f>U7</f>
        <v>31416000</v>
      </c>
      <c r="D17" s="89" t="s">
        <v>21</v>
      </c>
    </row>
  </sheetData>
  <mergeCells count="13">
    <mergeCell ref="O2:U2"/>
    <mergeCell ref="A1:U1"/>
    <mergeCell ref="A3:U3"/>
    <mergeCell ref="A4:U4"/>
    <mergeCell ref="A13:D13"/>
    <mergeCell ref="O5:U5"/>
    <mergeCell ref="A11:D11"/>
    <mergeCell ref="H11:K11"/>
    <mergeCell ref="O11:R11"/>
    <mergeCell ref="A5:G5"/>
    <mergeCell ref="H5:N5"/>
    <mergeCell ref="A2:G2"/>
    <mergeCell ref="H2:N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2022-01-12T14:56:16Z</cp:lastPrinted>
  <dcterms:created xsi:type="dcterms:W3CDTF">2015-06-05T18:19:34Z</dcterms:created>
  <dcterms:modified xsi:type="dcterms:W3CDTF">2023-07-12T22:14:20Z</dcterms:modified>
</cp:coreProperties>
</file>