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26"/>
  <workbookPr/>
  <mc:AlternateContent xmlns:mc="http://schemas.openxmlformats.org/markup-compatibility/2006">
    <mc:Choice Requires="x15">
      <x15ac:absPath xmlns:x15ac="http://schemas.microsoft.com/office/spreadsheetml/2010/11/ac" url="G:\2023 CENAC ING\ESTRUCTURACIÓN\MINÍMA CUANTÍA\072 MTTO ASCENSOR CEDOC Y COTEF\"/>
    </mc:Choice>
  </mc:AlternateContent>
  <xr:revisionPtr revIDLastSave="0" documentId="13_ncr:1_{4EEF74B7-8F35-4BB6-8476-60DEA3577505}" xr6:coauthVersionLast="45" xr6:coauthVersionMax="45" xr10:uidLastSave="{00000000-0000-0000-0000-000000000000}"/>
  <bookViews>
    <workbookView xWindow="-120" yWindow="-120" windowWidth="20730" windowHeight="11160" xr2:uid="{00000000-000D-0000-FFFF-FFFF00000000}"/>
  </bookViews>
  <sheets>
    <sheet name="FORMULARIO ECONÓMICO" sheetId="6"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O17" i="6" l="1"/>
  <c r="O4" i="6"/>
  <c r="N17" i="6"/>
  <c r="M60" i="6"/>
  <c r="F60" i="6"/>
  <c r="E60" i="6"/>
  <c r="G4" i="6"/>
  <c r="N55" i="6" l="1"/>
  <c r="O55" i="6" s="1"/>
  <c r="N54" i="6"/>
  <c r="O54" i="6" s="1"/>
  <c r="N53" i="6"/>
  <c r="O53" i="6" s="1"/>
  <c r="N52" i="6"/>
  <c r="O52" i="6" s="1"/>
  <c r="N51" i="6"/>
  <c r="O51" i="6" s="1"/>
  <c r="N50" i="6"/>
  <c r="O50" i="6" s="1"/>
  <c r="N49" i="6"/>
  <c r="O49" i="6" s="1"/>
  <c r="N48" i="6"/>
  <c r="O48" i="6" s="1"/>
  <c r="N47" i="6"/>
  <c r="O47" i="6" s="1"/>
  <c r="N46" i="6"/>
  <c r="O46" i="6" s="1"/>
  <c r="N45" i="6"/>
  <c r="O45" i="6" s="1"/>
  <c r="N44" i="6"/>
  <c r="O44" i="6" s="1"/>
  <c r="N43" i="6"/>
  <c r="O43" i="6" s="1"/>
  <c r="N42" i="6"/>
  <c r="N41" i="6"/>
  <c r="O41" i="6" s="1"/>
  <c r="N40" i="6"/>
  <c r="O40" i="6" s="1"/>
  <c r="N39" i="6"/>
  <c r="O39" i="6" s="1"/>
  <c r="N38" i="6"/>
  <c r="O38" i="6" s="1"/>
  <c r="N37" i="6"/>
  <c r="O37" i="6" s="1"/>
  <c r="N36" i="6"/>
  <c r="O36" i="6" s="1"/>
  <c r="N35" i="6"/>
  <c r="O35" i="6" s="1"/>
  <c r="N34" i="6"/>
  <c r="O34" i="6" s="1"/>
  <c r="N33" i="6"/>
  <c r="O33" i="6" s="1"/>
  <c r="N32" i="6"/>
  <c r="O32" i="6" s="1"/>
  <c r="N31" i="6"/>
  <c r="O31" i="6" s="1"/>
  <c r="N30" i="6"/>
  <c r="O30" i="6" s="1"/>
  <c r="N29" i="6"/>
  <c r="O29" i="6" s="1"/>
  <c r="N28" i="6"/>
  <c r="O28" i="6" s="1"/>
  <c r="N27" i="6"/>
  <c r="O27" i="6" s="1"/>
  <c r="N26" i="6"/>
  <c r="N25" i="6"/>
  <c r="O25" i="6" s="1"/>
  <c r="N24" i="6"/>
  <c r="O24" i="6" s="1"/>
  <c r="N23" i="6"/>
  <c r="O23" i="6" s="1"/>
  <c r="N22" i="6"/>
  <c r="O22" i="6" s="1"/>
  <c r="N21" i="6"/>
  <c r="O21" i="6" s="1"/>
  <c r="N20" i="6"/>
  <c r="O20" i="6" s="1"/>
  <c r="N19" i="6"/>
  <c r="O19" i="6" s="1"/>
  <c r="N18" i="6"/>
  <c r="O18" i="6" s="1"/>
  <c r="N16" i="6"/>
  <c r="O16" i="6" s="1"/>
  <c r="N15" i="6"/>
  <c r="O15" i="6" s="1"/>
  <c r="N14" i="6"/>
  <c r="O14" i="6" s="1"/>
  <c r="N13" i="6"/>
  <c r="O13" i="6" s="1"/>
  <c r="N12" i="6"/>
  <c r="O12" i="6" s="1"/>
  <c r="N11" i="6"/>
  <c r="O11" i="6" s="1"/>
  <c r="N10" i="6"/>
  <c r="O10" i="6" s="1"/>
  <c r="N9" i="6"/>
  <c r="O9" i="6" s="1"/>
  <c r="N8" i="6"/>
  <c r="O8" i="6" s="1"/>
  <c r="N7" i="6"/>
  <c r="O7" i="6" s="1"/>
  <c r="N6" i="6"/>
  <c r="O6" i="6" s="1"/>
  <c r="N5" i="6"/>
  <c r="O5" i="6" s="1"/>
  <c r="N4" i="6"/>
  <c r="I60" i="6"/>
  <c r="K9" i="6"/>
  <c r="K8" i="6"/>
  <c r="K7" i="6"/>
  <c r="K4" i="6"/>
  <c r="N60" i="6" l="1"/>
  <c r="O42" i="6"/>
  <c r="O60" i="6"/>
  <c r="O26" i="6"/>
  <c r="G52" i="6" l="1"/>
  <c r="H52" i="6" s="1"/>
  <c r="G43" i="6" l="1"/>
  <c r="H43" i="6" s="1"/>
  <c r="G39" i="6"/>
  <c r="H39" i="6" s="1"/>
  <c r="G33" i="6"/>
  <c r="H33" i="6" s="1"/>
  <c r="G49" i="6"/>
  <c r="H49" i="6" s="1"/>
  <c r="G53" i="6"/>
  <c r="H53" i="6" s="1"/>
  <c r="G54" i="6"/>
  <c r="H54" i="6" s="1"/>
  <c r="G38" i="6"/>
  <c r="H38" i="6" s="1"/>
  <c r="G50" i="6"/>
  <c r="H50" i="6" s="1"/>
  <c r="G35" i="6"/>
  <c r="H35" i="6" s="1"/>
  <c r="G20" i="6"/>
  <c r="H20" i="6" s="1"/>
  <c r="G32" i="6"/>
  <c r="H32" i="6" s="1"/>
  <c r="G34" i="6"/>
  <c r="H34" i="6" s="1"/>
  <c r="G9" i="6"/>
  <c r="H9" i="6" s="1"/>
  <c r="G31" i="6"/>
  <c r="H31" i="6" s="1"/>
  <c r="G21" i="6"/>
  <c r="H21" i="6" s="1"/>
  <c r="G47" i="6"/>
  <c r="H47" i="6" s="1"/>
  <c r="G8" i="6"/>
  <c r="H8" i="6" s="1"/>
  <c r="G25" i="6"/>
  <c r="H25" i="6" s="1"/>
  <c r="G11" i="6"/>
  <c r="H11" i="6" s="1"/>
  <c r="G5" i="6"/>
  <c r="H5" i="6" s="1"/>
  <c r="G40" i="6"/>
  <c r="H40" i="6" s="1"/>
  <c r="G46" i="6"/>
  <c r="H46" i="6" s="1"/>
  <c r="G30" i="6"/>
  <c r="H30" i="6" s="1"/>
  <c r="G23" i="6"/>
  <c r="H23" i="6" s="1"/>
  <c r="G10" i="6"/>
  <c r="H10" i="6" s="1"/>
  <c r="G44" i="6"/>
  <c r="H44" i="6" s="1"/>
  <c r="G45" i="6"/>
  <c r="H45" i="6" s="1"/>
  <c r="G51" i="6"/>
  <c r="H51" i="6" s="1"/>
  <c r="G28" i="6"/>
  <c r="H28" i="6" s="1"/>
  <c r="G6" i="6"/>
  <c r="H6" i="6" s="1"/>
  <c r="G7" i="6"/>
  <c r="H7" i="6" s="1"/>
  <c r="G55" i="6"/>
  <c r="H55" i="6" s="1"/>
  <c r="G14" i="6"/>
  <c r="H14" i="6" s="1"/>
  <c r="G37" i="6"/>
  <c r="H37" i="6" s="1"/>
  <c r="G48" i="6"/>
  <c r="H48" i="6" s="1"/>
  <c r="G17" i="6"/>
  <c r="G60" i="6" l="1"/>
  <c r="H17" i="6"/>
  <c r="G18" i="6"/>
  <c r="H18" i="6" s="1"/>
  <c r="G41" i="6"/>
  <c r="H41" i="6" s="1"/>
  <c r="G19" i="6"/>
  <c r="H19" i="6" s="1"/>
  <c r="G22" i="6"/>
  <c r="H22" i="6" s="1"/>
  <c r="G24" i="6"/>
  <c r="H24" i="6" s="1"/>
  <c r="G27" i="6"/>
  <c r="H27" i="6" s="1"/>
  <c r="G29" i="6"/>
  <c r="H29" i="6" s="1"/>
  <c r="G15" i="6"/>
  <c r="H15" i="6" s="1"/>
  <c r="G36" i="6"/>
  <c r="H36" i="6" s="1"/>
  <c r="G16" i="6"/>
  <c r="H16" i="6" s="1"/>
  <c r="G42" i="6" l="1"/>
  <c r="G26" i="6"/>
  <c r="H42" i="6" l="1"/>
  <c r="H4" i="6"/>
  <c r="H60" i="6" s="1"/>
  <c r="G13" i="6"/>
  <c r="G12" i="6"/>
  <c r="H26" i="6"/>
  <c r="H13" i="6" l="1"/>
  <c r="H12" i="6"/>
</calcChain>
</file>

<file path=xl/sharedStrings.xml><?xml version="1.0" encoding="utf-8"?>
<sst xmlns="http://schemas.openxmlformats.org/spreadsheetml/2006/main" count="134" uniqueCount="130">
  <si>
    <t>UNIDAD DE MEDIDA</t>
  </si>
  <si>
    <t>NOMBRE:</t>
  </si>
  <si>
    <t>DOCUMENTO DE IDENTIDAD:</t>
  </si>
  <si>
    <t>NIT DE EMPRESA:</t>
  </si>
  <si>
    <t>NOMBRE DEL OFERENTE</t>
  </si>
  <si>
    <t>CENTRAL ADMINISTRATIVA Y CONTABLE ESPECIALIZADA DE INGENIEROS</t>
  </si>
  <si>
    <t>PRECIOS DE REFERENCIA</t>
  </si>
  <si>
    <t>Los precios se mantendrán fijos durante toda la ejecución del futuro contrato, el oferente al elaborar su propuesta, deberá evaluar todos los costos, impuestos y tributos que se causan para la ejecución del objeto del presente Proceso, a fin de evitar errores de cálculo, por lo que será de responsabilidad exclusiva del proponente los riesgos y perjuicios que se presenten por esta razón, por lo tanto, no se aceptan variación o cobros indirectos, fletes u otras consideraciones al precio final del objeto contratado en ningún caso MDN – EJÉRCITO NACIONAL - CENTRAL ADMINISTRATIVA Y CONTABLE ESPECIALIZADA DE INGENIEROS MDN, se hará responsable por su omisión.</t>
  </si>
  <si>
    <t>No se aceptan ofertas parciales, quiere decir que la adjudicación será Total, el Formulario Electrónico debe diligenciarse completamente sin dejar espacios vacíos. En caso de que se omita el diligenciamiento de algún ítem la propuesta será rechazada.</t>
  </si>
  <si>
    <t>En la ejecución del contrato no se deberá superar en ningún caso el valor total adjudicado, el valor por cada rubro y/o el valor de sus adiciones si las hubiere por lo tanto será responsabilidad del contratista hacer corte del suministro cuando se evidencie que se ha llegado a la totalidad del valor del contrato, de cada rubro y/o de la(s) adición (es), por lo tanto, no se aceptaran reclamaciones ni cobros de suministros adicionales al valor total del contrato resultante y de sus adiciones si las hubiere.</t>
  </si>
  <si>
    <t>TENER EN CUENTA LAS SIGUIENTES RECOMENDACIONES:</t>
  </si>
  <si>
    <t>FIRMA DEL REPRESENTANTE LEGAL:</t>
  </si>
  <si>
    <t>ÍTEM</t>
  </si>
  <si>
    <t xml:space="preserve">NOMBRE DEL BIEN Y/O SERVICIO </t>
  </si>
  <si>
    <t>SERVICIO</t>
  </si>
  <si>
    <t>UNIDADES</t>
  </si>
  <si>
    <t>V/R  UNITARIO</t>
  </si>
  <si>
    <t>IVA 19%</t>
  </si>
  <si>
    <t>V/R TOTAL CONTRA ENTREGA DE LA TOTALIDAD DEL BIEN</t>
  </si>
  <si>
    <t>Precio Unitario (incluido IVA y demás gravámenes si aplica)</t>
  </si>
  <si>
    <t>Precio total estimado (incluido IVA y demás gravámenes si aplica)</t>
  </si>
  <si>
    <t>% limitación total de la necesidad</t>
  </si>
  <si>
    <t xml:space="preserve">TOTAL PRESUPUESTO </t>
  </si>
  <si>
    <t xml:space="preserve">Los interesados en participar en el presente proceso deberán ofertar el total de los ítems exigidos, cumpliendo el total de las especificaciones técnicas, sin sobrepasar el precio unitario y/o total estimado (de referencia) Incluido IVA (si aplica) para cada uno de los ítems establecidos en la lista de precios del SECOP II. De no ser así se entendería que se encuentra incurso en causal de rechazo. </t>
  </si>
  <si>
    <t>El precio unitario estimado es incluido IVA y demás gravámenes (Si aplica), por lo cual el oferente deberá Remitirse a lo enunciado en el Estatuto Tributario para los Ítems que se les aplique impuesto a las ventas (IVA).</t>
  </si>
  <si>
    <t>La propuesta económica deberá diligenciarse a través del FORMULARIO ECONÓMICO, en formato Excel, anexo en SECOP II a los documentos del proceso y adicional a ello, diligenciar en la lista de artículos de la plataforma, el valor de la propuesta económica.</t>
  </si>
  <si>
    <t>El valor de la oferta debe presentarse en moneda legal colombiana. El oferente debe ofertar de acuerdo a su condición tributaria, observando lo dispuesto en la ley 1819 de 2016.</t>
  </si>
  <si>
    <t>La oferta de menor valor se seleccionará con base en la sumatoria de los Precios Unitarios estimados (incluido IVA y demás gravámenes si aplica).</t>
  </si>
  <si>
    <t xml:space="preserve">Nota: Para el caso de oferentes, a quienes no aplique el IVA, y que estén interesados en el presente proceso, deberán presentar con su oferta un documento en donde aclararen las razones por las cuales no les aplica este impuesto, firmada por el representante legal, por lo anterior para los oferentes que les aplique esta condición el PRECIO DE REFERENCIA será antes de IVA (Según Aplique). </t>
  </si>
  <si>
    <t>CONTRATACIÓN DEL SERVICIO DE MANTENIMIENTO PREVENTIVO Y CORRECTIVO INCLUIDO SUMINISTRO DE REPUESTOS, MANO DE OBRA E INSTALACIÓN, CONFIGURACIÓN Y PUESTA EN FUNCIONAMIENTO DE ASCENSORES EN BENEFICIO DE LAS UNIDADES DEL EJERCITO NACIONAL, A EJECUTAR EN LA VIGENCIA 2023</t>
  </si>
  <si>
    <t>MANTENIMIENTO PREVENTIVO   PARA  ASCENSOR  MARCA HOSTING (ESTILO) TIPO HD6000-MRL-550/1,0, CONTROLL NW50, SOFTWARE 2010. MANTENIMIENTO MENSUAL QUE   INCLUYE: * LIMPIEZA Y LUBRICACIÓN DE PARTES DE FRICCIÓN (CABINA Y UNIDAD MOTRIZ).  * AJUSTE DE TORNILLERÍA EN GENERAL * LIMPIEZA DE UNIDAD MOTRIZ.           * LIMPIEZA DE TABLERO ELÉCTRICO. *REVISIÓN DE COMPONENTES ELÉCTRICOS Y MECÁNICOS. *DIAGNOSTICO GENERAL DEL EQUIPO. En sus rutinas de mantenimiento examinará, ajustará y lubricará periódica y sistemáticamente los equipos y si su juicio fuese necesario, reparará o reemplazará las partes que se requieran por causa del desgaste producido por el normal funcionamiento de los equipos. ESTAS PARTES INCLUYEN:</t>
  </si>
  <si>
    <t>1. Desempeño de calidad: Instalar los avisos informativos de mantenimiento en cada piso, verificar funcionamiento de botoneras internas y externas, verificar señalización en botones, alarma y citófono, confirmar funcionamiento de sistema óptico de interrupción de cierre de puertas, verificar holgura y funcionamiento de puertas, verificar nivelación en cada piso, verificar alineación de puertas, verificar ruidos anormales de operación en sistema de puertas, verificar ruidos o movimientos anormales en recorrido, verificar fijación de falso techo. Verificar bomba de cierre en puertas, verificar alineación referencia de las puertas con los marcos. Verificar ruidos del sistema de puertas.</t>
  </si>
  <si>
    <t>2. Cuarto de máquinas: Verificar las condiciones físicas del cuarto de máquinas, reportar cualquier problema al cliente. Verificar ruidos y vibraciones extraños en el motor, generador, máquina de tracción y regulador de velocidad. Verificar derrames de aceite y nivel de lubricante, verificar las tapas de las canaletas. Realice  limpieza en el cuarto de máquinas, verifique los niveles de aceite y complete de ser necesario, limpie el recolector de aceite. Verifique rodamientos y graseras si aplica.</t>
  </si>
  <si>
    <t>3. Máquina de tracción: Verificar la lubricación de los cables de tracción, canales de las poleas, cables de tracción, verificar señales de desgaste en corona. Verificar conexiones de motor, porta escobillas y soportes, verificar fijación del encoder. Observe el estado de los cables sobre poleas. Verifique ruidos y vibraciones, señales de desgaste en los dientes de la corona, realice limpieza de reductor y motor, generador y/o central hidráulica.</t>
  </si>
  <si>
    <t>4. Freno: Verificar estado general de zapatas de freno, verificar estado de la polea de freno y residuos de aceite, limpiar y lubricar los pernos de articulación del freno. Buscar surcos o rayones en el tambor de freno, verificar que esté libre de presencia de aceite, apriete conexiones eléctricas, limpie y lubrique pasadores de las articulaciones del freno, verifique la actuación de los contactos de freno.</t>
  </si>
  <si>
    <t>5. Limitador: Verificar limpieza y residuos, verificar estado del cable y de la polea del regulador, verificar actuación del micro eléctrico, verificar la roldana guía.  Lubrique de ser necesario, verifique manualmente la actuación de contacto eléctrico. Verifique estado de la guaya del limitador.</t>
  </si>
  <si>
    <t>6. Controlador: Medir voltajes de entrada al equipo, verificar fijación de elementos en el control, verificar estado de contactos, contactores, bobinas, relés, fusibles, etc. Verificar y asegurar el estado de conexiones. Verifique la fijación de todos los elementos del control, realice limpieza de bobinas, armaduras y entrehierros de los contactores electromagnéticos, verifique desgaste en elementos de contacto eléctrico. Verifique los contactos de cobre y carbón en los relevos de potencia. Verifique conexiones flojas y estado de los deflectores de arco. Verifique correcta actuación de contactos auxiliares. Verifique amperaje de fusibles, estado de las conexiones de potencia, drive, transformadores, reactores, condensadores, diodos, rectificadores, resistencias.  Realice la comprobación de baterías y que los elementos de control de panel estén completos.</t>
  </si>
  <si>
    <t>7. Pozo: Verificar la polea de desplazamiento, verificar guías y anclajes de la máquina (si aplica), verificar actuación de micros límites de desplazamiento, lubricar guías de cabina y contrapeso (si aplica), verificar fijación de brackets, vigas, guías, cintas, etc. Verificar resortes, amarres de los cables de tracción, fijación de zapatas guías y estado de las mismas. Verificar estado general sobre cabina.  Verificar actuación de brackets, vigas y guías de cabina y contrapeso, realice limpieza de estos elementos, verifique hilos o daños en cables de tracción y de regulador, verifique el estado de cables viajeros o de maniobra. Verifique estado de los terminales, guias o zapatas superiores e inferiores.</t>
  </si>
  <si>
    <t>8. Puertas de piso: Verificar en todos los pisos el estado de las puertas, contactos de seguridad, roldanas, rolletes, seguro de las puertas, zapatas de las puertas, resortes, quicios, cableado. Limpie y lubrique de ser necesario. Verifique empaques de caucho, ruedas, poleas, guayas, verifique el enganche de la cerradura, topes de caucho y holgura de las ruedas excéntricas. Limpie y verifique la fijación de quicio, zapatas de puertas y estado general de todos los mecanismos de operación de la puerta.</t>
  </si>
  <si>
    <t xml:space="preserve">9. Techo de cabina: Verificar armazón de cabina, rollerguides. Verificar eléctricamente potencial cero entre el armazón de cabina y punto de tierra. Verificar fijación de cables, lubricar las articulaciones del seguro, realizar rutina de verificación y ajuste de operador de puertas y suspensiones de puertas en cada piso. Verificar contactos eléctricos sobre cabina, limpie y lubrique de ser necesario las articulaciones del sistema del seguro. </t>
  </si>
  <si>
    <t>10. Parte inferior de la cabina: Limpieza de quicio, verificar canales de desgaste, fascia de cabina y fijación de cableado (si aplica), verificar rollerguides o zapatas, verificar el bloque de seguridad. Verifique fijación de cables viajeros, daños en el cable o las fijaciones, revise guias de cabina, fijación de la cinta selectora, verifique mecanismo de bloque de seguro. Verifique fijación de la facia de cabina y desgaste de zapatas guía de puerta de primera parada.</t>
  </si>
  <si>
    <t>11. Foso: Verificar plomo del tensor del regulador y verificar contacto de polea. Asegurar las conexiones del micro. Lubricar polea tensora, realizar limpieza del foso, verificar estado de buffers de cabina y contrapeso, verificar la distancia entre buffer y contrapeso. Verifique contacto de polea tensora de regulador, lubrique rodamientos de polea de ser necesario, limpie recolectoras de aceite, verifique los buffers de cabina y contrapeso, en caso de ser hidráulicos, verifique escapes, óxido o fijaciones sueltas. Verifique la distancia entre amortiguador y contrapeso.</t>
  </si>
  <si>
    <t>12. Cierre: Revisar desempeño del equipo y retirar los avisos de mantenimiento. Guardar todo el material utilizado, cersiorarce que lo indicado por el cliente haya sido verificado, entregue las llaves de la sala de máquinas, informe al cliente la solución de las solicitudes, registre las novedades en el comprobante de mantenimiento y haga firmar el comprobante.</t>
  </si>
  <si>
    <t>MANTENIMIENTO CORRECTIVO servicio 24 horas, los 7 días de la semana. ASCENSOR MARCA HOSTING (ESTILO) TIPO HD6000-MRL-550/1,0, CONTROLL NW50, SOFTWARE 2010 QUE CONSISTE  EN EFECTUAR LA REVISIÓN DEL ASCENSOR EFECTUANDO REVISIONES, AJUSTES  SUMINISTRO Y   CAMBIO DE PIEZAS O REPUESTOS PARA EL FUNCIONAMIENTO EFECTIVO DEL CITADO ASCENSOR  :  
Como referencia se enlistan la BOLSA DE REPUESTOS Y SERVICIOS, a continuación: (Incluye: Suministro e instalación de repuestos y mano de obra).</t>
  </si>
  <si>
    <t>Barrera detectora electrónica infrarroja para puerta de cabina</t>
  </si>
  <si>
    <t>Contactos eléctricos para puerta de cabina Contacto de puerta, parte fija de la cerradura. Contacto eléctrico de 40mm, 50mm y 60mm.</t>
  </si>
  <si>
    <t>Botones para botonera de cabina (interna)</t>
  </si>
  <si>
    <t>Botones para botonera de hall (externas)</t>
  </si>
  <si>
    <t>Deslizaderas de puertas de hall</t>
  </si>
  <si>
    <t>Caja de inspección</t>
  </si>
  <si>
    <t>Micro del regulador de velocidad</t>
  </si>
  <si>
    <t>Micro de pesa de regulador</t>
  </si>
  <si>
    <t>Deslizaderas de guías de cabina Material: Ultrapoi y Acero 10mm: guia T75 16mm: guia T90</t>
  </si>
  <si>
    <t>Rolletes, y excéntricas</t>
  </si>
  <si>
    <t>Inductores</t>
  </si>
  <si>
    <t>Kit de tracción poleas y guayas.</t>
  </si>
  <si>
    <t>Variador de control</t>
  </si>
  <si>
    <t>Cerraduras de puertas de hall con su respectivo contacto eléctrico</t>
  </si>
  <si>
    <t>Cable viajero</t>
  </si>
  <si>
    <t>Cable de seguridades</t>
  </si>
  <si>
    <t>Protector de volante de tracción</t>
  </si>
  <si>
    <t>Batería 12 voltios y 7 amperios para sistema rescatador</t>
  </si>
  <si>
    <t>Sistema rescatador para ascensor sin cuarto de máquinas.</t>
  </si>
  <si>
    <t>Marcaciones de breakers y áreas seguras</t>
  </si>
  <si>
    <t>Tapas para caja de paso</t>
  </si>
  <si>
    <t>Iluminación de pozo (Lampara)</t>
  </si>
  <si>
    <t>Comunicación de poso</t>
  </si>
  <si>
    <t>PIT SWITCH con lampara</t>
  </si>
  <si>
    <t>Guarda cables de polea desviadora</t>
  </si>
  <si>
    <t>Guarda cables de polea de tracción</t>
  </si>
  <si>
    <t>Sensor de carga de cabina</t>
  </si>
  <si>
    <t>Zapatas de guía de cabina</t>
  </si>
  <si>
    <t>Luz y alarma de emergencia</t>
  </si>
  <si>
    <t>Intercomunicador para ascensor compuesto. Así, Teléfono   manos libres en  cabina, Teléfono  maestro  en portería, Teléfono esclavo en cuarto de máquinas,  Teléfono   esclavo  en techo  de cabina, Fuente de batería con  carga para  dos  horas.</t>
  </si>
  <si>
    <t>Cable de regulador</t>
  </si>
  <si>
    <t>Micro con sistema de seguridad para buffer, contrapeso y cabina</t>
  </si>
  <si>
    <t>Sistema completo de micro para pesa de gobernador, Sistema de seguridad para micro del Gobernador entregara con acometida en tubería (MTE) de ½” hasta el punto de alimentación (pit stop) con cable encauchetado de 2 x 16.</t>
  </si>
  <si>
    <t>Piñón de operador de puertas</t>
  </si>
  <si>
    <t>Correa de operador de puertas</t>
  </si>
  <si>
    <t>Corrales de seguridad, Suministro de un corral de mantenimiento sobre cabina en ángulo de 1 ½” y tornillería de 3/8” con pintura color amarillo. Con travesaños cada 50 cm, rodapiés y resistencia mínima de 2000 Libras.</t>
  </si>
  <si>
    <t>Escalera de acceso al pit, Incluye: una escalera tipo gato en el pit, pintura color amarillo.</t>
  </si>
  <si>
    <t>Sistema de pesacargas, con señal sonora, para controlar el peso de la cabina</t>
  </si>
  <si>
    <t>Fascia de cabina en lámina CR Calibre 18 de 1 m por 0,8 m en pintura  color gris.</t>
  </si>
  <si>
    <t>Tapete atrapa polvo (1.30 x 2.00) con logo institucional debidamente instalado y garantía de calidad por seis (06)</t>
  </si>
  <si>
    <t>-Forro protector de paredes internas (2.30x 5.00) medidas a confirmar por el contratista, con sistema de fijación superior e inferior. Fabricado en lona antimoho y antibacterias, alta resistencia cortes y desgarros</t>
  </si>
  <si>
    <t>Tarjetas del ascensor</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</si>
  <si>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</si>
  <si>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</si>
  <si>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</si>
  <si>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</si>
  <si>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</si>
  <si>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</si>
  <si>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</si>
  <si>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</si>
  <si>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</si>
  <si>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</si>
  <si>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</si>
  <si>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</si>
  <si>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</si>
  <si>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</si>
  <si>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</si>
  <si>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</si>
  <si>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</si>
  <si>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</si>
  <si>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</si>
  <si>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</si>
  <si>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</si>
  <si>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</si>
  <si>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</si>
  <si>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</si>
  <si>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</si>
  <si>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</si>
  <si>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</si>
  <si>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</si>
  <si>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</si>
  <si>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</si>
  <si>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</si>
  <si>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</si>
  <si>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</si>
  <si>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</si>
  <si>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</si>
  <si>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</si>
  <si>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</si>
  <si>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</si>
  <si>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</si>
  <si>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</si>
  <si>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</si>
  <si>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</si>
  <si>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Teniendo en cuenta que el presente proceso será a suministro, el supervisor se reserva el derecho a solicitar las cantidades y los repuestos requeridos en la ejecución hasta cubrir la necesidad según solicitud del mismo y sin sobrepasar el valor total del presupuesto asignado total, por cada rubro y/o el valor de sus adiciones si las hubiere.</t>
  </si>
  <si>
    <t>En ninguno de los ítems el precio podrá ser igual a cero pesos ($0,00), de acuerdo con lo especificado anteriormente, de no ser así se entendería que se encuentra incurso en CAUSAL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</si>
</sst>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0.00000"/>
    <numFmt numFmtId="166" formatCode="_-&quot;$&quot;\ * #,##0.00_-;\-&quot;$&quot;\ * #,##0.00_-;_-&quot;$&quot;\ * &quot;-&quot;_-;_-@_-"/>
    <numFmt numFmtId="167" formatCode="_(&quot;$&quot;\ * #,##0.00_);_(&quot;$&quot;\ * \(#,##0.00\);_(&quot;$&quot;\ * &quot;-&quot;??_);_(@_)"/>
  </numFmts>
  <fonts count="22" x14ac:knownFonts="1">
    <font>
      <sz val="11"/>
      <color theme="1"/>
      <name val="Calibri"/>
      <family val="2"/>
      <scheme val="minor"/>
    </font>
    <font>
      <sz val="11"/>
      <color theme="1"/>
      <name val="Arial Narrow"/>
      <family val="2"/>
    </font>
    <font>
      <b/>
      <sz val="10"/>
      <color theme="1"/>
      <name val="Arial"/>
      <family val="2"/>
    </font>
    <font>
      <sz val="8"/>
      <name val="Arial Narrow"/>
      <family val="2"/>
    </font>
    <font>
      <b/>
      <sz val="11"/>
      <color theme="1"/>
      <name val="Arial Narrow"/>
      <family val="2"/>
    </font>
    <font>
      <sz val="14"/>
      <color theme="1"/>
      <name val="Arial Narrow"/>
      <family val="2"/>
    </font>
    <font>
      <b/>
      <sz val="14"/>
      <color theme="1"/>
      <name val="Arial Narrow"/>
      <family val="2"/>
    </font>
    <font>
      <b/>
      <sz val="12"/>
      <color theme="1"/>
      <name val="Arial Narrow"/>
      <family val="2"/>
    </font>
    <font>
      <b/>
      <sz val="12"/>
      <color rgb="FFFF0000"/>
      <name val="Arial Narrow"/>
      <family val="2"/>
    </font>
    <font>
      <sz val="11"/>
      <color theme="1"/>
      <name val="Calibri"/>
      <family val="2"/>
      <scheme val="minor"/>
    </font>
    <font>
      <sz val="11"/>
      <color rgb="FF000000"/>
      <name val="Calibri"/>
      <family val="2"/>
    </font>
    <font>
      <b/>
      <sz val="8"/>
      <color theme="1"/>
      <name val="Arial Narrow"/>
      <family val="2"/>
    </font>
    <font>
      <sz val="7"/>
      <color theme="1"/>
      <name val="Arial Narrow"/>
      <family val="2"/>
    </font>
    <font>
      <b/>
      <sz val="7"/>
      <color rgb="FF000000"/>
      <name val="Arial Narrow"/>
      <family val="2"/>
    </font>
    <font>
      <sz val="7"/>
      <name val="Arial Narrow"/>
      <family val="2"/>
    </font>
    <font>
      <sz val="7"/>
      <color rgb="FF000000"/>
      <name val="Arial Narrow"/>
      <family val="2"/>
    </font>
    <font>
      <b/>
      <sz val="8"/>
      <color rgb="FF000000"/>
      <name val="Arial Narrow"/>
      <family val="2"/>
    </font>
    <font>
      <b/>
      <u/>
      <sz val="11"/>
      <color theme="1"/>
      <name val="Arial Narrow"/>
      <family val="2"/>
    </font>
    <font>
      <b/>
      <sz val="9"/>
      <color theme="1"/>
      <name val="Arial Narrow"/>
      <family val="2"/>
    </font>
    <font>
      <sz val="9"/>
      <color theme="1"/>
      <name val="Arial Narrow"/>
      <family val="2"/>
    </font>
    <font>
      <sz val="9"/>
      <color rgb="FF000000"/>
      <name val="Arial Narrow"/>
      <family val="2"/>
    </font>
    <font>
      <sz val="8"/>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39997558519241921"/>
        <bgColor rgb="FF000000"/>
      </patternFill>
    </fill>
    <fill>
      <patternFill patternType="solid">
        <fgColor theme="0" tint="-0.34998626667073579"/>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s>
  <cellStyleXfs count="5">
    <xf numFmtId="0" fontId="0" fillId="0" borderId="0"/>
    <xf numFmtId="0" fontId="10" fillId="0" borderId="0"/>
    <xf numFmtId="164" fontId="9" fillId="0" borderId="0" applyFont="0" applyFill="0" applyBorder="0" applyAlignment="0" applyProtection="0"/>
    <xf numFmtId="9" fontId="9" fillId="0" borderId="0" applyFont="0" applyFill="0" applyBorder="0" applyAlignment="0" applyProtection="0"/>
    <xf numFmtId="167" fontId="9" fillId="0" borderId="0" applyFont="0" applyFill="0" applyBorder="0" applyAlignment="0" applyProtection="0"/>
  </cellStyleXfs>
  <cellXfs count="66">
    <xf numFmtId="0" fontId="0" fillId="0" borderId="0" xfId="0"/>
    <xf numFmtId="0" fontId="0" fillId="2" borderId="0" xfId="0" applyFill="1"/>
    <xf numFmtId="0" fontId="4" fillId="2" borderId="0" xfId="0" applyFont="1" applyFill="1"/>
    <xf numFmtId="0" fontId="3" fillId="2" borderId="0" xfId="0" applyFont="1" applyFill="1" applyAlignment="1">
      <alignment horizontal="left" vertical="center"/>
    </xf>
    <xf numFmtId="0" fontId="5" fillId="2" borderId="0" xfId="0" applyFont="1" applyFill="1"/>
    <xf numFmtId="0" fontId="2" fillId="2" borderId="2"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8" fillId="2" borderId="0" xfId="0" applyFont="1" applyFill="1"/>
    <xf numFmtId="0" fontId="13" fillId="4" borderId="1" xfId="0" applyFont="1" applyFill="1" applyBorder="1" applyAlignment="1">
      <alignment horizontal="center" vertical="center" wrapText="1"/>
    </xf>
    <xf numFmtId="0" fontId="12" fillId="0" borderId="0" xfId="0" applyFont="1" applyFill="1"/>
    <xf numFmtId="0" fontId="13" fillId="4" borderId="10" xfId="0" applyFont="1" applyFill="1" applyBorder="1" applyAlignment="1">
      <alignment horizontal="center" vertical="center" wrapText="1"/>
    </xf>
    <xf numFmtId="10" fontId="12" fillId="5" borderId="1" xfId="3" applyNumberFormat="1" applyFont="1" applyFill="1" applyBorder="1" applyAlignment="1">
      <alignment horizontal="center" vertical="center"/>
    </xf>
    <xf numFmtId="10" fontId="12" fillId="7" borderId="1" xfId="3" applyNumberFormat="1" applyFont="1" applyFill="1" applyBorder="1" applyAlignment="1">
      <alignment horizontal="center" vertical="center"/>
    </xf>
    <xf numFmtId="0" fontId="12" fillId="0" borderId="1" xfId="0" applyFont="1" applyBorder="1"/>
    <xf numFmtId="0" fontId="12" fillId="5" borderId="0" xfId="0" applyFont="1" applyFill="1"/>
    <xf numFmtId="0" fontId="12" fillId="5" borderId="1" xfId="0" applyFont="1" applyFill="1" applyBorder="1"/>
    <xf numFmtId="0" fontId="12" fillId="0" borderId="0" xfId="0" applyFont="1"/>
    <xf numFmtId="0" fontId="12" fillId="0" borderId="0" xfId="0" applyFont="1" applyAlignment="1">
      <alignment wrapText="1"/>
    </xf>
    <xf numFmtId="0" fontId="11"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4" borderId="6" xfId="0" applyFont="1" applyFill="1" applyBorder="1" applyAlignment="1">
      <alignment horizontal="center" vertical="center" wrapText="1"/>
    </xf>
    <xf numFmtId="4" fontId="12" fillId="5" borderId="7" xfId="0" applyNumberFormat="1" applyFont="1" applyFill="1" applyBorder="1" applyAlignment="1">
      <alignment horizontal="center" vertical="center"/>
    </xf>
    <xf numFmtId="4" fontId="12" fillId="5" borderId="8" xfId="0" applyNumberFormat="1" applyFont="1" applyFill="1" applyBorder="1" applyAlignment="1">
      <alignment horizontal="center" vertical="center"/>
    </xf>
    <xf numFmtId="4" fontId="12" fillId="5" borderId="9" xfId="0" applyNumberFormat="1" applyFont="1" applyFill="1" applyBorder="1" applyAlignment="1">
      <alignment horizontal="center" vertical="center"/>
    </xf>
    <xf numFmtId="0" fontId="12" fillId="0" borderId="10" xfId="0" applyFont="1" applyBorder="1"/>
    <xf numFmtId="166" fontId="15" fillId="5" borderId="10" xfId="2" applyNumberFormat="1" applyFont="1" applyFill="1" applyBorder="1" applyAlignment="1">
      <alignment horizontal="right" vertical="center" wrapText="1"/>
    </xf>
    <xf numFmtId="0" fontId="11" fillId="4" borderId="5" xfId="0" applyFont="1" applyFill="1" applyBorder="1" applyAlignment="1">
      <alignment horizontal="center" vertical="center"/>
    </xf>
    <xf numFmtId="0" fontId="14" fillId="0" borderId="5" xfId="0" applyFont="1" applyBorder="1" applyAlignment="1">
      <alignment horizontal="center" vertical="center" wrapText="1"/>
    </xf>
    <xf numFmtId="3" fontId="12" fillId="5" borderId="8" xfId="0" applyNumberFormat="1" applyFont="1" applyFill="1" applyBorder="1" applyAlignment="1">
      <alignment horizontal="center" vertical="center"/>
    </xf>
    <xf numFmtId="0" fontId="17" fillId="0" borderId="0" xfId="0" applyFont="1" applyAlignment="1">
      <alignment horizontal="left" vertical="center" wrapText="1"/>
    </xf>
    <xf numFmtId="0" fontId="1" fillId="2" borderId="1"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3" fillId="5" borderId="7" xfId="0" applyFont="1" applyFill="1" applyBorder="1" applyAlignment="1">
      <alignment horizontal="center" vertical="center" wrapText="1"/>
    </xf>
    <xf numFmtId="0" fontId="13" fillId="5" borderId="8"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0" fontId="6" fillId="3" borderId="2" xfId="0" applyFont="1" applyFill="1" applyBorder="1" applyAlignment="1" applyProtection="1">
      <alignment horizontal="center" vertical="center" wrapText="1"/>
      <protection locked="0"/>
    </xf>
    <xf numFmtId="0" fontId="6" fillId="3" borderId="3"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6" fillId="6" borderId="2" xfId="0" applyFont="1" applyFill="1" applyBorder="1" applyAlignment="1" applyProtection="1">
      <alignment horizontal="center" vertical="center" wrapText="1"/>
      <protection locked="0"/>
    </xf>
    <xf numFmtId="0" fontId="6" fillId="6" borderId="3" xfId="0" applyFont="1" applyFill="1" applyBorder="1" applyAlignment="1" applyProtection="1">
      <alignment horizontal="center" vertical="center" wrapText="1"/>
      <protection locked="0"/>
    </xf>
    <xf numFmtId="0" fontId="6" fillId="6" borderId="4" xfId="0" applyFont="1" applyFill="1" applyBorder="1" applyAlignment="1" applyProtection="1">
      <alignment horizontal="center" vertical="center" wrapText="1"/>
      <protection locked="0"/>
    </xf>
    <xf numFmtId="0" fontId="6" fillId="6" borderId="5" xfId="0"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protection locked="0"/>
    </xf>
    <xf numFmtId="0" fontId="6" fillId="6" borderId="6" xfId="0" applyFont="1" applyFill="1" applyBorder="1" applyAlignment="1" applyProtection="1">
      <alignment horizontal="center" vertical="center" wrapText="1"/>
      <protection locked="0"/>
    </xf>
    <xf numFmtId="0" fontId="18" fillId="0" borderId="1" xfId="0" applyFont="1" applyBorder="1" applyAlignment="1">
      <alignment horizontal="justify" vertical="center" wrapText="1"/>
    </xf>
    <xf numFmtId="0" fontId="19" fillId="0" borderId="1" xfId="0" applyFont="1" applyBorder="1" applyAlignment="1">
      <alignment horizontal="justify" vertical="center" wrapText="1"/>
    </xf>
    <xf numFmtId="165" fontId="14" fillId="0" borderId="1" xfId="0" applyNumberFormat="1" applyFont="1" applyFill="1" applyBorder="1" applyAlignment="1">
      <alignment horizontal="center" vertical="center" wrapText="1"/>
    </xf>
    <xf numFmtId="3" fontId="14" fillId="0" borderId="1" xfId="0" applyNumberFormat="1" applyFont="1" applyFill="1" applyBorder="1" applyAlignment="1">
      <alignment horizontal="center" vertical="center" wrapText="1"/>
    </xf>
    <xf numFmtId="4" fontId="15" fillId="0" borderId="1" xfId="0" applyNumberFormat="1" applyFont="1" applyBorder="1" applyAlignment="1">
      <alignment horizontal="center" vertical="center"/>
    </xf>
    <xf numFmtId="0" fontId="20" fillId="7" borderId="1" xfId="0" applyFont="1" applyFill="1" applyBorder="1" applyAlignment="1">
      <alignment vertical="center" wrapText="1"/>
    </xf>
    <xf numFmtId="4" fontId="14" fillId="0" borderId="1" xfId="0" applyNumberFormat="1" applyFont="1" applyFill="1" applyBorder="1" applyAlignment="1">
      <alignment horizontal="center" vertical="center" wrapText="1"/>
    </xf>
    <xf numFmtId="4" fontId="15" fillId="0" borderId="6" xfId="0" applyNumberFormat="1" applyFont="1" applyBorder="1" applyAlignment="1">
      <alignment horizontal="center" vertical="center"/>
    </xf>
    <xf numFmtId="4" fontId="14" fillId="0" borderId="6" xfId="0" applyNumberFormat="1" applyFont="1" applyFill="1" applyBorder="1" applyAlignment="1">
      <alignment horizontal="center" vertical="center" wrapText="1"/>
    </xf>
    <xf numFmtId="0" fontId="7" fillId="3" borderId="5" xfId="0" applyFont="1" applyFill="1" applyBorder="1" applyAlignment="1" applyProtection="1">
      <alignment horizontal="center" vertical="center" wrapText="1"/>
      <protection locked="0"/>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1" fillId="2" borderId="1" xfId="0" applyFont="1" applyFill="1" applyBorder="1" applyAlignment="1">
      <alignment horizontal="justify" vertical="center" wrapText="1"/>
    </xf>
  </cellXfs>
  <cellStyles count="5">
    <cellStyle name="Moneda [0]" xfId="2" builtinId="7"/>
    <cellStyle name="Moneda 2" xfId="4" xr:uid="{7D2E21A1-595D-4479-8A80-D9900A06C751}"/>
    <cellStyle name="Normal" xfId="0" builtinId="0"/>
    <cellStyle name="Normal 8" xfId="1" xr:uid="{6B51FB7D-FA2B-409C-9BF0-7412E135826E}"/>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B8E9F-F955-476E-A303-5259B49FEE95}">
  <dimension ref="B1:O81"/>
  <sheetViews>
    <sheetView showGridLines="0" tabSelected="1" zoomScale="90" zoomScaleNormal="90" workbookViewId="0">
      <pane ySplit="3" topLeftCell="A4" activePane="bottomLeft" state="frozen"/>
      <selection pane="bottomLeft" activeCell="O60" sqref="O60"/>
    </sheetView>
  </sheetViews>
  <sheetFormatPr baseColWidth="10" defaultColWidth="11.42578125" defaultRowHeight="9" x14ac:dyDescent="0.15"/>
  <cols>
    <col min="1" max="1" width="2.85546875" style="10" customWidth="1"/>
    <col min="2" max="2" width="6.5703125" style="17" customWidth="1"/>
    <col min="3" max="3" width="74.28515625" style="18" customWidth="1"/>
    <col min="4" max="4" width="11.140625" style="17" customWidth="1"/>
    <col min="5" max="5" width="15.140625" style="17" customWidth="1"/>
    <col min="6" max="8" width="17" style="17" customWidth="1"/>
    <col min="9" max="9" width="17.140625" style="17" hidden="1" customWidth="1"/>
    <col min="10" max="10" width="16.140625" style="17" hidden="1" customWidth="1"/>
    <col min="11" max="11" width="14.85546875" style="17" hidden="1" customWidth="1"/>
    <col min="12" max="12" width="11.42578125" style="10"/>
    <col min="13" max="13" width="14.28515625" style="10" customWidth="1"/>
    <col min="14" max="14" width="15.7109375" style="10" customWidth="1"/>
    <col min="15" max="15" width="19.85546875" style="10" customWidth="1"/>
    <col min="16" max="16384" width="11.42578125" style="10"/>
  </cols>
  <sheetData>
    <row r="1" spans="2:15" ht="18" x14ac:dyDescent="0.15">
      <c r="B1" s="40" t="s">
        <v>5</v>
      </c>
      <c r="C1" s="41"/>
      <c r="D1" s="41"/>
      <c r="E1" s="41"/>
      <c r="F1" s="42" t="s">
        <v>6</v>
      </c>
      <c r="G1" s="42"/>
      <c r="H1" s="43"/>
      <c r="M1" s="46" t="s">
        <v>4</v>
      </c>
      <c r="N1" s="47"/>
      <c r="O1" s="48"/>
    </row>
    <row r="2" spans="2:15" ht="75" customHeight="1" x14ac:dyDescent="0.15">
      <c r="B2" s="61" t="s">
        <v>29</v>
      </c>
      <c r="C2" s="44"/>
      <c r="D2" s="44"/>
      <c r="E2" s="44"/>
      <c r="F2" s="44"/>
      <c r="G2" s="44"/>
      <c r="H2" s="45"/>
      <c r="M2" s="49"/>
      <c r="N2" s="50"/>
      <c r="O2" s="51"/>
    </row>
    <row r="3" spans="2:15" ht="75.75" customHeight="1" x14ac:dyDescent="0.15">
      <c r="B3" s="28" t="s">
        <v>12</v>
      </c>
      <c r="C3" s="19" t="s">
        <v>13</v>
      </c>
      <c r="D3" s="19" t="s">
        <v>0</v>
      </c>
      <c r="E3" s="19" t="s">
        <v>15</v>
      </c>
      <c r="F3" s="20" t="s">
        <v>16</v>
      </c>
      <c r="G3" s="20" t="s">
        <v>17</v>
      </c>
      <c r="H3" s="22" t="s">
        <v>18</v>
      </c>
      <c r="I3" s="11" t="s">
        <v>19</v>
      </c>
      <c r="J3" s="9" t="s">
        <v>20</v>
      </c>
      <c r="K3" s="9" t="s">
        <v>21</v>
      </c>
      <c r="M3" s="21" t="s">
        <v>16</v>
      </c>
      <c r="N3" s="20" t="s">
        <v>17</v>
      </c>
      <c r="O3" s="22" t="s">
        <v>18</v>
      </c>
    </row>
    <row r="4" spans="2:15" ht="120.75" customHeight="1" x14ac:dyDescent="0.15">
      <c r="B4" s="29">
        <v>1</v>
      </c>
      <c r="C4" s="52" t="s">
        <v>30</v>
      </c>
      <c r="D4" s="54" t="s">
        <v>14</v>
      </c>
      <c r="E4" s="55">
        <v>1</v>
      </c>
      <c r="F4" s="56">
        <v>829146.63</v>
      </c>
      <c r="G4" s="56">
        <f>+F4*19%</f>
        <v>157537.8597</v>
      </c>
      <c r="H4" s="59">
        <f>+F4+G4</f>
        <v>986684.48970000003</v>
      </c>
      <c r="I4" s="26"/>
      <c r="J4" s="14"/>
      <c r="K4" s="13" t="e">
        <f>100%-#REF!</f>
        <v>#REF!</v>
      </c>
      <c r="M4" s="56"/>
      <c r="N4" s="56">
        <f>+M4*19%</f>
        <v>0</v>
      </c>
      <c r="O4" s="59">
        <f>+M4+N4</f>
        <v>0</v>
      </c>
    </row>
    <row r="5" spans="2:15" ht="97.5" customHeight="1" x14ac:dyDescent="0.15">
      <c r="B5" s="62"/>
      <c r="C5" s="53" t="s">
        <v>31</v>
      </c>
      <c r="D5" s="54"/>
      <c r="E5" s="55"/>
      <c r="F5" s="56" t="e">
        <v>#REF!</v>
      </c>
      <c r="G5" s="56" t="e">
        <f>+F5*19%</f>
        <v>#REF!</v>
      </c>
      <c r="H5" s="59" t="e">
        <f>+F5+G5</f>
        <v>#REF!</v>
      </c>
      <c r="I5" s="26"/>
      <c r="J5" s="14"/>
      <c r="K5" s="13"/>
      <c r="M5" s="56"/>
      <c r="N5" s="56">
        <f>+M5*19%</f>
        <v>0</v>
      </c>
      <c r="O5" s="59">
        <f>+M5+N5</f>
        <v>0</v>
      </c>
    </row>
    <row r="6" spans="2:15" ht="81" customHeight="1" x14ac:dyDescent="0.15">
      <c r="B6" s="63"/>
      <c r="C6" s="53" t="s">
        <v>32</v>
      </c>
      <c r="D6" s="54"/>
      <c r="E6" s="55"/>
      <c r="F6" s="56" t="e">
        <v>#REF!</v>
      </c>
      <c r="G6" s="56" t="e">
        <f t="shared" ref="G6:G11" si="0">+F6*19%</f>
        <v>#REF!</v>
      </c>
      <c r="H6" s="59" t="e">
        <f t="shared" ref="H6:H11" si="1">+F6+G6</f>
        <v>#REF!</v>
      </c>
      <c r="I6" s="26"/>
      <c r="J6" s="14"/>
      <c r="K6" s="13"/>
      <c r="M6" s="56"/>
      <c r="N6" s="56">
        <f t="shared" ref="N6:N11" si="2">+M6*19%</f>
        <v>0</v>
      </c>
      <c r="O6" s="59">
        <f t="shared" ref="O6:O11" si="3">+M6+N6</f>
        <v>0</v>
      </c>
    </row>
    <row r="7" spans="2:15" ht="71.25" customHeight="1" x14ac:dyDescent="0.15">
      <c r="B7" s="63"/>
      <c r="C7" s="53" t="s">
        <v>33</v>
      </c>
      <c r="D7" s="54"/>
      <c r="E7" s="55"/>
      <c r="F7" s="56" t="e">
        <v>#REF!</v>
      </c>
      <c r="G7" s="56" t="e">
        <f t="shared" si="0"/>
        <v>#REF!</v>
      </c>
      <c r="H7" s="59" t="e">
        <f t="shared" si="1"/>
        <v>#REF!</v>
      </c>
      <c r="I7" s="26"/>
      <c r="J7" s="14"/>
      <c r="K7" s="13" t="e">
        <f>100%-#REF!</f>
        <v>#REF!</v>
      </c>
      <c r="M7" s="56"/>
      <c r="N7" s="56">
        <f t="shared" si="2"/>
        <v>0</v>
      </c>
      <c r="O7" s="59">
        <f t="shared" si="3"/>
        <v>0</v>
      </c>
    </row>
    <row r="8" spans="2:15" ht="71.25" customHeight="1" x14ac:dyDescent="0.15">
      <c r="B8" s="63"/>
      <c r="C8" s="53" t="s">
        <v>34</v>
      </c>
      <c r="D8" s="54"/>
      <c r="E8" s="55"/>
      <c r="F8" s="56" t="e">
        <v>#REF!</v>
      </c>
      <c r="G8" s="56" t="e">
        <f t="shared" si="0"/>
        <v>#REF!</v>
      </c>
      <c r="H8" s="59" t="e">
        <f t="shared" si="1"/>
        <v>#REF!</v>
      </c>
      <c r="I8" s="26"/>
      <c r="J8" s="14"/>
      <c r="K8" s="13" t="e">
        <f>100%-#REF!</f>
        <v>#REF!</v>
      </c>
      <c r="M8" s="56"/>
      <c r="N8" s="56">
        <f t="shared" si="2"/>
        <v>0</v>
      </c>
      <c r="O8" s="59">
        <f t="shared" si="3"/>
        <v>0</v>
      </c>
    </row>
    <row r="9" spans="2:15" ht="55.5" customHeight="1" x14ac:dyDescent="0.15">
      <c r="B9" s="63"/>
      <c r="C9" s="53" t="s">
        <v>35</v>
      </c>
      <c r="D9" s="54"/>
      <c r="E9" s="55"/>
      <c r="F9" s="56" t="e">
        <v>#REF!</v>
      </c>
      <c r="G9" s="56" t="e">
        <f t="shared" si="0"/>
        <v>#REF!</v>
      </c>
      <c r="H9" s="59" t="e">
        <f t="shared" si="1"/>
        <v>#REF!</v>
      </c>
      <c r="I9" s="26"/>
      <c r="J9" s="14"/>
      <c r="K9" s="13" t="e">
        <f>100%-#REF!</f>
        <v>#REF!</v>
      </c>
      <c r="M9" s="56"/>
      <c r="N9" s="56">
        <f t="shared" si="2"/>
        <v>0</v>
      </c>
      <c r="O9" s="59">
        <f t="shared" si="3"/>
        <v>0</v>
      </c>
    </row>
    <row r="10" spans="2:15" ht="118.5" customHeight="1" x14ac:dyDescent="0.15">
      <c r="B10" s="63"/>
      <c r="C10" s="53" t="s">
        <v>36</v>
      </c>
      <c r="D10" s="54"/>
      <c r="E10" s="55"/>
      <c r="F10" s="56" t="e">
        <v>#REF!</v>
      </c>
      <c r="G10" s="56" t="e">
        <f t="shared" si="0"/>
        <v>#REF!</v>
      </c>
      <c r="H10" s="59" t="e">
        <f t="shared" si="1"/>
        <v>#REF!</v>
      </c>
      <c r="I10" s="26"/>
      <c r="J10" s="14"/>
      <c r="K10" s="13"/>
      <c r="M10" s="56"/>
      <c r="N10" s="56">
        <f t="shared" si="2"/>
        <v>0</v>
      </c>
      <c r="O10" s="59">
        <f t="shared" si="3"/>
        <v>0</v>
      </c>
    </row>
    <row r="11" spans="2:15" ht="105.75" customHeight="1" x14ac:dyDescent="0.15">
      <c r="B11" s="63"/>
      <c r="C11" s="53" t="s">
        <v>37</v>
      </c>
      <c r="D11" s="54"/>
      <c r="E11" s="55"/>
      <c r="F11" s="56" t="e">
        <v>#REF!</v>
      </c>
      <c r="G11" s="56" t="e">
        <f t="shared" si="0"/>
        <v>#REF!</v>
      </c>
      <c r="H11" s="59" t="e">
        <f t="shared" si="1"/>
        <v>#REF!</v>
      </c>
      <c r="I11" s="26"/>
      <c r="J11" s="14"/>
      <c r="K11" s="13"/>
      <c r="M11" s="56"/>
      <c r="N11" s="56">
        <f t="shared" si="2"/>
        <v>0</v>
      </c>
      <c r="O11" s="59">
        <f t="shared" si="3"/>
        <v>0</v>
      </c>
    </row>
    <row r="12" spans="2:15" ht="81" customHeight="1" x14ac:dyDescent="0.15">
      <c r="B12" s="63"/>
      <c r="C12" s="53" t="s">
        <v>38</v>
      </c>
      <c r="D12" s="54"/>
      <c r="E12" s="55"/>
      <c r="F12" s="56" t="e">
        <v>#REF!</v>
      </c>
      <c r="G12" s="56" t="e">
        <f t="shared" ref="G12" si="4">+F12*19%</f>
        <v>#REF!</v>
      </c>
      <c r="H12" s="59" t="e">
        <f t="shared" ref="H12" si="5">+F12+G12</f>
        <v>#REF!</v>
      </c>
      <c r="I12" s="26"/>
      <c r="J12" s="14"/>
      <c r="K12" s="13"/>
      <c r="M12" s="56"/>
      <c r="N12" s="56">
        <f t="shared" ref="N12" si="6">+M12*19%</f>
        <v>0</v>
      </c>
      <c r="O12" s="59">
        <f t="shared" ref="O12" si="7">+M12+N12</f>
        <v>0</v>
      </c>
    </row>
    <row r="13" spans="2:15" ht="71.25" customHeight="1" x14ac:dyDescent="0.15">
      <c r="B13" s="63"/>
      <c r="C13" s="53" t="s">
        <v>39</v>
      </c>
      <c r="D13" s="54"/>
      <c r="E13" s="55"/>
      <c r="F13" s="56" t="e">
        <v>#REF!</v>
      </c>
      <c r="G13" s="56" t="e">
        <f t="shared" ref="G13:G17" si="8">+F13*19%</f>
        <v>#REF!</v>
      </c>
      <c r="H13" s="59" t="e">
        <f t="shared" ref="H13:H15" si="9">+F13+G13</f>
        <v>#REF!</v>
      </c>
      <c r="I13" s="26"/>
      <c r="J13" s="14"/>
      <c r="K13" s="13"/>
      <c r="M13" s="56"/>
      <c r="N13" s="56">
        <f t="shared" ref="N13:N15" si="10">+M13*19%</f>
        <v>0</v>
      </c>
      <c r="O13" s="59">
        <f t="shared" ref="O13:O15" si="11">+M13+N13</f>
        <v>0</v>
      </c>
    </row>
    <row r="14" spans="2:15" ht="71.25" customHeight="1" x14ac:dyDescent="0.15">
      <c r="B14" s="63"/>
      <c r="C14" s="53" t="s">
        <v>40</v>
      </c>
      <c r="D14" s="54"/>
      <c r="E14" s="55"/>
      <c r="F14" s="56" t="e">
        <v>#REF!</v>
      </c>
      <c r="G14" s="56" t="e">
        <f t="shared" si="8"/>
        <v>#REF!</v>
      </c>
      <c r="H14" s="59" t="e">
        <f t="shared" si="9"/>
        <v>#REF!</v>
      </c>
      <c r="I14" s="26"/>
      <c r="J14" s="14"/>
      <c r="K14" s="13"/>
      <c r="M14" s="56"/>
      <c r="N14" s="56">
        <f t="shared" si="10"/>
        <v>0</v>
      </c>
      <c r="O14" s="59">
        <f t="shared" si="11"/>
        <v>0</v>
      </c>
    </row>
    <row r="15" spans="2:15" ht="84.75" customHeight="1" x14ac:dyDescent="0.15">
      <c r="B15" s="63"/>
      <c r="C15" s="53" t="s">
        <v>41</v>
      </c>
      <c r="D15" s="54"/>
      <c r="E15" s="55"/>
      <c r="F15" s="56" t="e">
        <v>#REF!</v>
      </c>
      <c r="G15" s="56" t="e">
        <f t="shared" si="8"/>
        <v>#REF!</v>
      </c>
      <c r="H15" s="59" t="e">
        <f t="shared" si="9"/>
        <v>#REF!</v>
      </c>
      <c r="I15" s="26"/>
      <c r="J15" s="14"/>
      <c r="K15" s="13"/>
      <c r="M15" s="56"/>
      <c r="N15" s="56">
        <f t="shared" si="10"/>
        <v>0</v>
      </c>
      <c r="O15" s="59">
        <f t="shared" si="11"/>
        <v>0</v>
      </c>
    </row>
    <row r="16" spans="2:15" ht="71.25" customHeight="1" x14ac:dyDescent="0.15">
      <c r="B16" s="64"/>
      <c r="C16" s="53" t="s">
        <v>42</v>
      </c>
      <c r="D16" s="54"/>
      <c r="E16" s="55"/>
      <c r="F16" s="56" t="e">
        <v>#REF!</v>
      </c>
      <c r="G16" s="56" t="e">
        <f t="shared" si="8"/>
        <v>#REF!</v>
      </c>
      <c r="H16" s="59" t="e">
        <f t="shared" ref="H16" si="12">+F16+G16</f>
        <v>#REF!</v>
      </c>
      <c r="I16" s="26"/>
      <c r="J16" s="14"/>
      <c r="K16" s="13"/>
      <c r="M16" s="56"/>
      <c r="N16" s="56">
        <f t="shared" ref="N16:N17" si="13">+M16*19%</f>
        <v>0</v>
      </c>
      <c r="O16" s="59">
        <f t="shared" ref="O16" si="14">+M16+N16</f>
        <v>0</v>
      </c>
    </row>
    <row r="17" spans="2:15" ht="135" customHeight="1" x14ac:dyDescent="0.15">
      <c r="B17" s="29">
        <v>2</v>
      </c>
      <c r="C17" s="65" t="s">
        <v>43</v>
      </c>
      <c r="D17" s="54" t="s">
        <v>14</v>
      </c>
      <c r="E17" s="55">
        <v>1</v>
      </c>
      <c r="F17" s="58">
        <v>43500000</v>
      </c>
      <c r="G17" s="58">
        <f t="shared" si="8"/>
        <v>8265000</v>
      </c>
      <c r="H17" s="60">
        <f>+F17+G17</f>
        <v>51765000</v>
      </c>
      <c r="I17" s="26"/>
      <c r="J17" s="14"/>
      <c r="K17" s="13"/>
      <c r="M17" s="58"/>
      <c r="N17" s="58">
        <f>+M17*19%</f>
        <v>0</v>
      </c>
      <c r="O17" s="60">
        <f>+M17+N17</f>
        <v>0</v>
      </c>
    </row>
    <row r="18" spans="2:15" ht="33.75" customHeight="1" x14ac:dyDescent="0.15">
      <c r="B18" s="29" t="s">
        <v>86</v>
      </c>
      <c r="C18" s="57" t="s">
        <v>44</v>
      </c>
      <c r="D18" s="54"/>
      <c r="E18" s="55">
        <v>1</v>
      </c>
      <c r="F18" s="58" t="e">
        <v>#REF!</v>
      </c>
      <c r="G18" s="58" t="e">
        <f>+F18*19%</f>
        <v>#REF!</v>
      </c>
      <c r="H18" s="60" t="e">
        <f>+F18+G18</f>
        <v>#REF!</v>
      </c>
      <c r="I18" s="26"/>
      <c r="J18" s="14"/>
      <c r="K18" s="13"/>
      <c r="M18" s="58"/>
      <c r="N18" s="58">
        <f>+M18*19%</f>
        <v>0</v>
      </c>
      <c r="O18" s="60">
        <f>+M18+N18</f>
        <v>0</v>
      </c>
    </row>
    <row r="19" spans="2:15" ht="33.75" customHeight="1" x14ac:dyDescent="0.15">
      <c r="B19" s="29" t="s">
        <v>87</v>
      </c>
      <c r="C19" s="57" t="s">
        <v>45</v>
      </c>
      <c r="D19" s="54"/>
      <c r="E19" s="55">
        <v>1</v>
      </c>
      <c r="F19" s="58" t="e">
        <v>#REF!</v>
      </c>
      <c r="G19" s="58" t="e">
        <f>+F19*19%</f>
        <v>#REF!</v>
      </c>
      <c r="H19" s="60" t="e">
        <f>+F19+G19</f>
        <v>#REF!</v>
      </c>
      <c r="I19" s="26"/>
      <c r="J19" s="14"/>
      <c r="K19" s="13"/>
      <c r="M19" s="58"/>
      <c r="N19" s="58">
        <f>+M19*19%</f>
        <v>0</v>
      </c>
      <c r="O19" s="60">
        <f>+M19+N19</f>
        <v>0</v>
      </c>
    </row>
    <row r="20" spans="2:15" ht="33.75" customHeight="1" x14ac:dyDescent="0.15">
      <c r="B20" s="29" t="s">
        <v>88</v>
      </c>
      <c r="C20" s="57" t="s">
        <v>46</v>
      </c>
      <c r="D20" s="54"/>
      <c r="E20" s="55">
        <v>1</v>
      </c>
      <c r="F20" s="58" t="e">
        <v>#REF!</v>
      </c>
      <c r="G20" s="58" t="e">
        <f t="shared" ref="G20:G25" si="15">+F20*19%</f>
        <v>#REF!</v>
      </c>
      <c r="H20" s="60" t="e">
        <f t="shared" ref="H20:H25" si="16">+F20+G20</f>
        <v>#REF!</v>
      </c>
      <c r="I20" s="26"/>
      <c r="J20" s="14"/>
      <c r="K20" s="13"/>
      <c r="M20" s="58"/>
      <c r="N20" s="58">
        <f t="shared" ref="N20:N25" si="17">+M20*19%</f>
        <v>0</v>
      </c>
      <c r="O20" s="60">
        <f t="shared" ref="O20:O25" si="18">+M20+N20</f>
        <v>0</v>
      </c>
    </row>
    <row r="21" spans="2:15" ht="33.75" customHeight="1" x14ac:dyDescent="0.15">
      <c r="B21" s="29" t="s">
        <v>89</v>
      </c>
      <c r="C21" s="57" t="s">
        <v>47</v>
      </c>
      <c r="D21" s="54"/>
      <c r="E21" s="55">
        <v>1</v>
      </c>
      <c r="F21" s="58" t="e">
        <v>#REF!</v>
      </c>
      <c r="G21" s="58" t="e">
        <f t="shared" si="15"/>
        <v>#REF!</v>
      </c>
      <c r="H21" s="60" t="e">
        <f t="shared" si="16"/>
        <v>#REF!</v>
      </c>
      <c r="I21" s="26"/>
      <c r="J21" s="14"/>
      <c r="K21" s="13"/>
      <c r="M21" s="58"/>
      <c r="N21" s="58">
        <f t="shared" si="17"/>
        <v>0</v>
      </c>
      <c r="O21" s="60">
        <f t="shared" si="18"/>
        <v>0</v>
      </c>
    </row>
    <row r="22" spans="2:15" ht="33.75" customHeight="1" x14ac:dyDescent="0.15">
      <c r="B22" s="29" t="s">
        <v>90</v>
      </c>
      <c r="C22" s="57" t="s">
        <v>48</v>
      </c>
      <c r="D22" s="54"/>
      <c r="E22" s="55">
        <v>1</v>
      </c>
      <c r="F22" s="58" t="e">
        <v>#REF!</v>
      </c>
      <c r="G22" s="58" t="e">
        <f t="shared" si="15"/>
        <v>#REF!</v>
      </c>
      <c r="H22" s="60" t="e">
        <f t="shared" si="16"/>
        <v>#REF!</v>
      </c>
      <c r="I22" s="26"/>
      <c r="J22" s="14"/>
      <c r="K22" s="13"/>
      <c r="M22" s="58"/>
      <c r="N22" s="58">
        <f t="shared" si="17"/>
        <v>0</v>
      </c>
      <c r="O22" s="60">
        <f t="shared" si="18"/>
        <v>0</v>
      </c>
    </row>
    <row r="23" spans="2:15" ht="33.75" customHeight="1" x14ac:dyDescent="0.15">
      <c r="B23" s="29" t="s">
        <v>91</v>
      </c>
      <c r="C23" s="57" t="s">
        <v>49</v>
      </c>
      <c r="D23" s="54"/>
      <c r="E23" s="55">
        <v>1</v>
      </c>
      <c r="F23" s="58" t="e">
        <v>#REF!</v>
      </c>
      <c r="G23" s="58" t="e">
        <f t="shared" si="15"/>
        <v>#REF!</v>
      </c>
      <c r="H23" s="60" t="e">
        <f t="shared" si="16"/>
        <v>#REF!</v>
      </c>
      <c r="I23" s="26"/>
      <c r="J23" s="14"/>
      <c r="K23" s="13"/>
      <c r="M23" s="58"/>
      <c r="N23" s="58">
        <f t="shared" si="17"/>
        <v>0</v>
      </c>
      <c r="O23" s="60">
        <f t="shared" si="18"/>
        <v>0</v>
      </c>
    </row>
    <row r="24" spans="2:15" ht="33.75" customHeight="1" x14ac:dyDescent="0.15">
      <c r="B24" s="29" t="s">
        <v>92</v>
      </c>
      <c r="C24" s="57" t="s">
        <v>50</v>
      </c>
      <c r="D24" s="54"/>
      <c r="E24" s="55">
        <v>1</v>
      </c>
      <c r="F24" s="58"/>
      <c r="G24" s="58">
        <f t="shared" si="15"/>
        <v>0</v>
      </c>
      <c r="H24" s="60">
        <f t="shared" si="16"/>
        <v>0</v>
      </c>
      <c r="I24" s="26"/>
      <c r="J24" s="14"/>
      <c r="K24" s="13"/>
      <c r="M24" s="58"/>
      <c r="N24" s="58">
        <f t="shared" si="17"/>
        <v>0</v>
      </c>
      <c r="O24" s="60">
        <f t="shared" si="18"/>
        <v>0</v>
      </c>
    </row>
    <row r="25" spans="2:15" ht="33.75" customHeight="1" x14ac:dyDescent="0.15">
      <c r="B25" s="29" t="s">
        <v>93</v>
      </c>
      <c r="C25" s="57" t="s">
        <v>51</v>
      </c>
      <c r="D25" s="54"/>
      <c r="E25" s="55">
        <v>1</v>
      </c>
      <c r="F25" s="58"/>
      <c r="G25" s="58">
        <f t="shared" si="15"/>
        <v>0</v>
      </c>
      <c r="H25" s="60">
        <f t="shared" si="16"/>
        <v>0</v>
      </c>
      <c r="I25" s="26"/>
      <c r="J25" s="14"/>
      <c r="K25" s="13"/>
      <c r="M25" s="58"/>
      <c r="N25" s="58">
        <f t="shared" si="17"/>
        <v>0</v>
      </c>
      <c r="O25" s="60">
        <f t="shared" si="18"/>
        <v>0</v>
      </c>
    </row>
    <row r="26" spans="2:15" ht="33.75" customHeight="1" x14ac:dyDescent="0.15">
      <c r="B26" s="29" t="s">
        <v>94</v>
      </c>
      <c r="C26" s="57" t="s">
        <v>52</v>
      </c>
      <c r="D26" s="54"/>
      <c r="E26" s="55">
        <v>1</v>
      </c>
      <c r="F26" s="58"/>
      <c r="G26" s="58">
        <f t="shared" ref="G26:G30" si="19">+F26*19%</f>
        <v>0</v>
      </c>
      <c r="H26" s="60">
        <f t="shared" ref="H26:H30" si="20">+F26+G26</f>
        <v>0</v>
      </c>
      <c r="I26" s="26"/>
      <c r="J26" s="14"/>
      <c r="K26" s="13"/>
      <c r="M26" s="58"/>
      <c r="N26" s="58">
        <f t="shared" ref="N26:N30" si="21">+M26*19%</f>
        <v>0</v>
      </c>
      <c r="O26" s="60">
        <f t="shared" ref="O26:O30" si="22">+M26+N26</f>
        <v>0</v>
      </c>
    </row>
    <row r="27" spans="2:15" ht="33.75" customHeight="1" x14ac:dyDescent="0.15">
      <c r="B27" s="29" t="s">
        <v>95</v>
      </c>
      <c r="C27" s="57" t="s">
        <v>53</v>
      </c>
      <c r="D27" s="54"/>
      <c r="E27" s="55">
        <v>1</v>
      </c>
      <c r="F27" s="58"/>
      <c r="G27" s="58">
        <f t="shared" si="19"/>
        <v>0</v>
      </c>
      <c r="H27" s="60">
        <f t="shared" si="20"/>
        <v>0</v>
      </c>
      <c r="I27" s="26"/>
      <c r="J27" s="14"/>
      <c r="K27" s="13"/>
      <c r="M27" s="58"/>
      <c r="N27" s="58">
        <f t="shared" si="21"/>
        <v>0</v>
      </c>
      <c r="O27" s="60">
        <f t="shared" si="22"/>
        <v>0</v>
      </c>
    </row>
    <row r="28" spans="2:15" ht="33.75" customHeight="1" x14ac:dyDescent="0.15">
      <c r="B28" s="29" t="s">
        <v>96</v>
      </c>
      <c r="C28" s="57" t="s">
        <v>54</v>
      </c>
      <c r="D28" s="54"/>
      <c r="E28" s="55">
        <v>1</v>
      </c>
      <c r="F28" s="58"/>
      <c r="G28" s="58">
        <f t="shared" si="19"/>
        <v>0</v>
      </c>
      <c r="H28" s="60">
        <f t="shared" si="20"/>
        <v>0</v>
      </c>
      <c r="I28" s="26"/>
      <c r="J28" s="14"/>
      <c r="K28" s="13"/>
      <c r="M28" s="58"/>
      <c r="N28" s="58">
        <f t="shared" si="21"/>
        <v>0</v>
      </c>
      <c r="O28" s="60">
        <f t="shared" si="22"/>
        <v>0</v>
      </c>
    </row>
    <row r="29" spans="2:15" ht="33.75" customHeight="1" x14ac:dyDescent="0.15">
      <c r="B29" s="29" t="s">
        <v>97</v>
      </c>
      <c r="C29" s="57" t="s">
        <v>55</v>
      </c>
      <c r="D29" s="54"/>
      <c r="E29" s="55">
        <v>1</v>
      </c>
      <c r="F29" s="58"/>
      <c r="G29" s="58">
        <f t="shared" si="19"/>
        <v>0</v>
      </c>
      <c r="H29" s="60">
        <f t="shared" si="20"/>
        <v>0</v>
      </c>
      <c r="I29" s="26"/>
      <c r="J29" s="14"/>
      <c r="K29" s="13"/>
      <c r="M29" s="58"/>
      <c r="N29" s="58">
        <f t="shared" si="21"/>
        <v>0</v>
      </c>
      <c r="O29" s="60">
        <f t="shared" si="22"/>
        <v>0</v>
      </c>
    </row>
    <row r="30" spans="2:15" ht="33.75" customHeight="1" x14ac:dyDescent="0.15">
      <c r="B30" s="29" t="s">
        <v>98</v>
      </c>
      <c r="C30" s="57" t="s">
        <v>56</v>
      </c>
      <c r="D30" s="54"/>
      <c r="E30" s="55">
        <v>1</v>
      </c>
      <c r="F30" s="58"/>
      <c r="G30" s="58">
        <f t="shared" si="19"/>
        <v>0</v>
      </c>
      <c r="H30" s="60">
        <f t="shared" si="20"/>
        <v>0</v>
      </c>
      <c r="I30" s="26"/>
      <c r="J30" s="14"/>
      <c r="K30" s="13"/>
      <c r="M30" s="58"/>
      <c r="N30" s="58">
        <f t="shared" si="21"/>
        <v>0</v>
      </c>
      <c r="O30" s="60">
        <f t="shared" si="22"/>
        <v>0</v>
      </c>
    </row>
    <row r="31" spans="2:15" ht="33.75" customHeight="1" x14ac:dyDescent="0.15">
      <c r="B31" s="29" t="s">
        <v>99</v>
      </c>
      <c r="C31" s="57" t="s">
        <v>57</v>
      </c>
      <c r="D31" s="54"/>
      <c r="E31" s="55">
        <v>1</v>
      </c>
      <c r="F31" s="58"/>
      <c r="G31" s="58">
        <f t="shared" ref="G31:G35" si="23">+F31*19%</f>
        <v>0</v>
      </c>
      <c r="H31" s="60">
        <f t="shared" ref="H31:H35" si="24">+F31+G31</f>
        <v>0</v>
      </c>
      <c r="I31" s="26"/>
      <c r="J31" s="14"/>
      <c r="K31" s="13"/>
      <c r="M31" s="58"/>
      <c r="N31" s="58">
        <f t="shared" ref="N31:N35" si="25">+M31*19%</f>
        <v>0</v>
      </c>
      <c r="O31" s="60">
        <f t="shared" ref="O31:O35" si="26">+M31+N31</f>
        <v>0</v>
      </c>
    </row>
    <row r="32" spans="2:15" ht="33.75" customHeight="1" x14ac:dyDescent="0.15">
      <c r="B32" s="29" t="s">
        <v>100</v>
      </c>
      <c r="C32" s="57" t="s">
        <v>58</v>
      </c>
      <c r="D32" s="54"/>
      <c r="E32" s="55">
        <v>1</v>
      </c>
      <c r="F32" s="58"/>
      <c r="G32" s="58">
        <f t="shared" si="23"/>
        <v>0</v>
      </c>
      <c r="H32" s="60">
        <f t="shared" si="24"/>
        <v>0</v>
      </c>
      <c r="I32" s="26"/>
      <c r="J32" s="14"/>
      <c r="K32" s="13"/>
      <c r="M32" s="58"/>
      <c r="N32" s="58">
        <f t="shared" si="25"/>
        <v>0</v>
      </c>
      <c r="O32" s="60">
        <f t="shared" si="26"/>
        <v>0</v>
      </c>
    </row>
    <row r="33" spans="2:15" ht="33.75" customHeight="1" x14ac:dyDescent="0.15">
      <c r="B33" s="29" t="s">
        <v>101</v>
      </c>
      <c r="C33" s="57" t="s">
        <v>59</v>
      </c>
      <c r="D33" s="54"/>
      <c r="E33" s="55">
        <v>1</v>
      </c>
      <c r="F33" s="58"/>
      <c r="G33" s="58">
        <f t="shared" si="23"/>
        <v>0</v>
      </c>
      <c r="H33" s="60">
        <f t="shared" si="24"/>
        <v>0</v>
      </c>
      <c r="I33" s="26"/>
      <c r="J33" s="14"/>
      <c r="K33" s="13"/>
      <c r="M33" s="58"/>
      <c r="N33" s="58">
        <f t="shared" si="25"/>
        <v>0</v>
      </c>
      <c r="O33" s="60">
        <f t="shared" si="26"/>
        <v>0</v>
      </c>
    </row>
    <row r="34" spans="2:15" ht="33.75" customHeight="1" x14ac:dyDescent="0.15">
      <c r="B34" s="29" t="s">
        <v>102</v>
      </c>
      <c r="C34" s="57" t="s">
        <v>60</v>
      </c>
      <c r="D34" s="54"/>
      <c r="E34" s="55">
        <v>1</v>
      </c>
      <c r="F34" s="58"/>
      <c r="G34" s="58">
        <f t="shared" si="23"/>
        <v>0</v>
      </c>
      <c r="H34" s="60">
        <f t="shared" si="24"/>
        <v>0</v>
      </c>
      <c r="I34" s="26"/>
      <c r="J34" s="14"/>
      <c r="K34" s="13"/>
      <c r="M34" s="58"/>
      <c r="N34" s="58">
        <f t="shared" si="25"/>
        <v>0</v>
      </c>
      <c r="O34" s="60">
        <f t="shared" si="26"/>
        <v>0</v>
      </c>
    </row>
    <row r="35" spans="2:15" ht="33.75" customHeight="1" x14ac:dyDescent="0.15">
      <c r="B35" s="29" t="s">
        <v>103</v>
      </c>
      <c r="C35" s="57" t="s">
        <v>61</v>
      </c>
      <c r="D35" s="54"/>
      <c r="E35" s="55">
        <v>1</v>
      </c>
      <c r="F35" s="58"/>
      <c r="G35" s="58">
        <f t="shared" si="23"/>
        <v>0</v>
      </c>
      <c r="H35" s="60">
        <f t="shared" si="24"/>
        <v>0</v>
      </c>
      <c r="I35" s="26"/>
      <c r="J35" s="14"/>
      <c r="K35" s="13"/>
      <c r="M35" s="58"/>
      <c r="N35" s="58">
        <f t="shared" si="25"/>
        <v>0</v>
      </c>
      <c r="O35" s="60">
        <f t="shared" si="26"/>
        <v>0</v>
      </c>
    </row>
    <row r="36" spans="2:15" ht="33.75" customHeight="1" x14ac:dyDescent="0.15">
      <c r="B36" s="29" t="s">
        <v>104</v>
      </c>
      <c r="C36" s="57" t="s">
        <v>62</v>
      </c>
      <c r="D36" s="54"/>
      <c r="E36" s="55">
        <v>1</v>
      </c>
      <c r="F36" s="58"/>
      <c r="G36" s="58">
        <f t="shared" ref="G36:G41" si="27">+F36*19%</f>
        <v>0</v>
      </c>
      <c r="H36" s="60">
        <f t="shared" ref="H36:H41" si="28">+F36+G36</f>
        <v>0</v>
      </c>
      <c r="I36" s="26"/>
      <c r="J36" s="14"/>
      <c r="K36" s="13"/>
      <c r="M36" s="58"/>
      <c r="N36" s="58">
        <f t="shared" ref="N36:N41" si="29">+M36*19%</f>
        <v>0</v>
      </c>
      <c r="O36" s="60">
        <f t="shared" ref="O36:O41" si="30">+M36+N36</f>
        <v>0</v>
      </c>
    </row>
    <row r="37" spans="2:15" ht="33.75" customHeight="1" x14ac:dyDescent="0.15">
      <c r="B37" s="29" t="s">
        <v>105</v>
      </c>
      <c r="C37" s="57" t="s">
        <v>63</v>
      </c>
      <c r="D37" s="54"/>
      <c r="E37" s="55">
        <v>1</v>
      </c>
      <c r="F37" s="58"/>
      <c r="G37" s="58">
        <f t="shared" si="27"/>
        <v>0</v>
      </c>
      <c r="H37" s="60">
        <f t="shared" si="28"/>
        <v>0</v>
      </c>
      <c r="I37" s="26"/>
      <c r="J37" s="14"/>
      <c r="K37" s="13"/>
      <c r="M37" s="58"/>
      <c r="N37" s="58">
        <f t="shared" si="29"/>
        <v>0</v>
      </c>
      <c r="O37" s="60">
        <f t="shared" si="30"/>
        <v>0</v>
      </c>
    </row>
    <row r="38" spans="2:15" ht="33.75" customHeight="1" x14ac:dyDescent="0.15">
      <c r="B38" s="29" t="s">
        <v>106</v>
      </c>
      <c r="C38" s="57" t="s">
        <v>64</v>
      </c>
      <c r="D38" s="54"/>
      <c r="E38" s="55">
        <v>1</v>
      </c>
      <c r="F38" s="58"/>
      <c r="G38" s="58">
        <f t="shared" si="27"/>
        <v>0</v>
      </c>
      <c r="H38" s="60">
        <f t="shared" si="28"/>
        <v>0</v>
      </c>
      <c r="I38" s="26"/>
      <c r="J38" s="14"/>
      <c r="K38" s="13"/>
      <c r="M38" s="58"/>
      <c r="N38" s="58">
        <f t="shared" si="29"/>
        <v>0</v>
      </c>
      <c r="O38" s="60">
        <f t="shared" si="30"/>
        <v>0</v>
      </c>
    </row>
    <row r="39" spans="2:15" ht="33.75" customHeight="1" x14ac:dyDescent="0.15">
      <c r="B39" s="29" t="s">
        <v>107</v>
      </c>
      <c r="C39" s="57" t="s">
        <v>65</v>
      </c>
      <c r="D39" s="54"/>
      <c r="E39" s="55">
        <v>1</v>
      </c>
      <c r="F39" s="58"/>
      <c r="G39" s="58">
        <f t="shared" si="27"/>
        <v>0</v>
      </c>
      <c r="H39" s="60">
        <f t="shared" si="28"/>
        <v>0</v>
      </c>
      <c r="I39" s="26"/>
      <c r="J39" s="14"/>
      <c r="K39" s="13"/>
      <c r="M39" s="58"/>
      <c r="N39" s="58">
        <f t="shared" si="29"/>
        <v>0</v>
      </c>
      <c r="O39" s="60">
        <f t="shared" si="30"/>
        <v>0</v>
      </c>
    </row>
    <row r="40" spans="2:15" ht="33.75" customHeight="1" x14ac:dyDescent="0.15">
      <c r="B40" s="29" t="s">
        <v>108</v>
      </c>
      <c r="C40" s="57" t="s">
        <v>66</v>
      </c>
      <c r="D40" s="54"/>
      <c r="E40" s="55">
        <v>1</v>
      </c>
      <c r="F40" s="58"/>
      <c r="G40" s="58">
        <f t="shared" si="27"/>
        <v>0</v>
      </c>
      <c r="H40" s="60">
        <f t="shared" si="28"/>
        <v>0</v>
      </c>
      <c r="I40" s="26"/>
      <c r="J40" s="14"/>
      <c r="K40" s="13"/>
      <c r="M40" s="58"/>
      <c r="N40" s="58">
        <f t="shared" si="29"/>
        <v>0</v>
      </c>
      <c r="O40" s="60">
        <f t="shared" si="30"/>
        <v>0</v>
      </c>
    </row>
    <row r="41" spans="2:15" ht="33.75" customHeight="1" x14ac:dyDescent="0.15">
      <c r="B41" s="29" t="s">
        <v>109</v>
      </c>
      <c r="C41" s="57" t="s">
        <v>67</v>
      </c>
      <c r="D41" s="54"/>
      <c r="E41" s="55">
        <v>1</v>
      </c>
      <c r="F41" s="58"/>
      <c r="G41" s="58">
        <f t="shared" si="27"/>
        <v>0</v>
      </c>
      <c r="H41" s="60">
        <f t="shared" si="28"/>
        <v>0</v>
      </c>
      <c r="I41" s="26"/>
      <c r="J41" s="14"/>
      <c r="K41" s="13"/>
      <c r="M41" s="58"/>
      <c r="N41" s="58">
        <f t="shared" si="29"/>
        <v>0</v>
      </c>
      <c r="O41" s="60">
        <f t="shared" si="30"/>
        <v>0</v>
      </c>
    </row>
    <row r="42" spans="2:15" ht="33.75" customHeight="1" x14ac:dyDescent="0.15">
      <c r="B42" s="29" t="s">
        <v>110</v>
      </c>
      <c r="C42" s="57" t="s">
        <v>68</v>
      </c>
      <c r="D42" s="54"/>
      <c r="E42" s="55">
        <v>1</v>
      </c>
      <c r="F42" s="58"/>
      <c r="G42" s="58">
        <f t="shared" ref="G42:G46" si="31">+F42*19%</f>
        <v>0</v>
      </c>
      <c r="H42" s="60">
        <f t="shared" ref="H42:H46" si="32">+F42+G42</f>
        <v>0</v>
      </c>
      <c r="I42" s="26"/>
      <c r="J42" s="14"/>
      <c r="K42" s="13"/>
      <c r="M42" s="58"/>
      <c r="N42" s="58">
        <f t="shared" ref="N42:N46" si="33">+M42*19%</f>
        <v>0</v>
      </c>
      <c r="O42" s="60">
        <f t="shared" ref="O42:O46" si="34">+M42+N42</f>
        <v>0</v>
      </c>
    </row>
    <row r="43" spans="2:15" ht="33.75" customHeight="1" x14ac:dyDescent="0.15">
      <c r="B43" s="29" t="s">
        <v>111</v>
      </c>
      <c r="C43" s="57" t="s">
        <v>69</v>
      </c>
      <c r="D43" s="54"/>
      <c r="E43" s="55">
        <v>1</v>
      </c>
      <c r="F43" s="58"/>
      <c r="G43" s="58">
        <f t="shared" si="31"/>
        <v>0</v>
      </c>
      <c r="H43" s="60">
        <f t="shared" si="32"/>
        <v>0</v>
      </c>
      <c r="I43" s="26"/>
      <c r="J43" s="14"/>
      <c r="K43" s="13"/>
      <c r="M43" s="58"/>
      <c r="N43" s="58">
        <f t="shared" si="33"/>
        <v>0</v>
      </c>
      <c r="O43" s="60">
        <f t="shared" si="34"/>
        <v>0</v>
      </c>
    </row>
    <row r="44" spans="2:15" ht="33.75" customHeight="1" x14ac:dyDescent="0.15">
      <c r="B44" s="29" t="s">
        <v>112</v>
      </c>
      <c r="C44" s="57" t="s">
        <v>70</v>
      </c>
      <c r="D44" s="54"/>
      <c r="E44" s="55">
        <v>1</v>
      </c>
      <c r="F44" s="58"/>
      <c r="G44" s="58">
        <f t="shared" si="31"/>
        <v>0</v>
      </c>
      <c r="H44" s="60">
        <f t="shared" si="32"/>
        <v>0</v>
      </c>
      <c r="I44" s="26"/>
      <c r="J44" s="14"/>
      <c r="K44" s="13"/>
      <c r="M44" s="58"/>
      <c r="N44" s="58">
        <f t="shared" si="33"/>
        <v>0</v>
      </c>
      <c r="O44" s="60">
        <f t="shared" si="34"/>
        <v>0</v>
      </c>
    </row>
    <row r="45" spans="2:15" ht="33.75" customHeight="1" x14ac:dyDescent="0.15">
      <c r="B45" s="29" t="s">
        <v>113</v>
      </c>
      <c r="C45" s="57" t="s">
        <v>71</v>
      </c>
      <c r="D45" s="54"/>
      <c r="E45" s="55">
        <v>1</v>
      </c>
      <c r="F45" s="58"/>
      <c r="G45" s="58">
        <f t="shared" si="31"/>
        <v>0</v>
      </c>
      <c r="H45" s="60">
        <f t="shared" si="32"/>
        <v>0</v>
      </c>
      <c r="I45" s="26"/>
      <c r="J45" s="14"/>
      <c r="K45" s="13"/>
      <c r="M45" s="58"/>
      <c r="N45" s="58">
        <f t="shared" si="33"/>
        <v>0</v>
      </c>
      <c r="O45" s="60">
        <f t="shared" si="34"/>
        <v>0</v>
      </c>
    </row>
    <row r="46" spans="2:15" ht="33.75" customHeight="1" x14ac:dyDescent="0.15">
      <c r="B46" s="29" t="s">
        <v>114</v>
      </c>
      <c r="C46" s="57" t="s">
        <v>72</v>
      </c>
      <c r="D46" s="54"/>
      <c r="E46" s="55">
        <v>1</v>
      </c>
      <c r="F46" s="58"/>
      <c r="G46" s="58">
        <f t="shared" si="31"/>
        <v>0</v>
      </c>
      <c r="H46" s="60">
        <f t="shared" si="32"/>
        <v>0</v>
      </c>
      <c r="I46" s="26"/>
      <c r="J46" s="14"/>
      <c r="K46" s="13"/>
      <c r="M46" s="58"/>
      <c r="N46" s="58">
        <f t="shared" si="33"/>
        <v>0</v>
      </c>
      <c r="O46" s="60">
        <f t="shared" si="34"/>
        <v>0</v>
      </c>
    </row>
    <row r="47" spans="2:15" ht="42" customHeight="1" x14ac:dyDescent="0.15">
      <c r="B47" s="29" t="s">
        <v>115</v>
      </c>
      <c r="C47" s="57" t="s">
        <v>73</v>
      </c>
      <c r="D47" s="54"/>
      <c r="E47" s="55">
        <v>1</v>
      </c>
      <c r="F47" s="58"/>
      <c r="G47" s="58">
        <f t="shared" ref="G47:G55" si="35">+F47*19%</f>
        <v>0</v>
      </c>
      <c r="H47" s="60">
        <f t="shared" ref="H47:H55" si="36">+F47+G47</f>
        <v>0</v>
      </c>
      <c r="I47" s="26"/>
      <c r="J47" s="14"/>
      <c r="K47" s="13"/>
      <c r="M47" s="58"/>
      <c r="N47" s="58">
        <f t="shared" ref="N47:N51" si="37">+M47*19%</f>
        <v>0</v>
      </c>
      <c r="O47" s="60">
        <f t="shared" ref="O47:O51" si="38">+M47+N47</f>
        <v>0</v>
      </c>
    </row>
    <row r="48" spans="2:15" ht="33.75" customHeight="1" x14ac:dyDescent="0.15">
      <c r="B48" s="29" t="s">
        <v>116</v>
      </c>
      <c r="C48" s="57" t="s">
        <v>74</v>
      </c>
      <c r="D48" s="54"/>
      <c r="E48" s="55">
        <v>1</v>
      </c>
      <c r="F48" s="58"/>
      <c r="G48" s="58">
        <f t="shared" si="35"/>
        <v>0</v>
      </c>
      <c r="H48" s="60">
        <f t="shared" si="36"/>
        <v>0</v>
      </c>
      <c r="I48" s="26"/>
      <c r="J48" s="14"/>
      <c r="K48" s="13"/>
      <c r="M48" s="58"/>
      <c r="N48" s="58">
        <f t="shared" si="37"/>
        <v>0</v>
      </c>
      <c r="O48" s="60">
        <f t="shared" si="38"/>
        <v>0</v>
      </c>
    </row>
    <row r="49" spans="2:15" ht="33.75" customHeight="1" x14ac:dyDescent="0.15">
      <c r="B49" s="29" t="s">
        <v>117</v>
      </c>
      <c r="C49" s="57" t="s">
        <v>75</v>
      </c>
      <c r="D49" s="54"/>
      <c r="E49" s="55">
        <v>1</v>
      </c>
      <c r="F49" s="58"/>
      <c r="G49" s="58">
        <f t="shared" si="35"/>
        <v>0</v>
      </c>
      <c r="H49" s="60">
        <f t="shared" si="36"/>
        <v>0</v>
      </c>
      <c r="I49" s="26"/>
      <c r="J49" s="14"/>
      <c r="K49" s="13"/>
      <c r="M49" s="58"/>
      <c r="N49" s="58">
        <f t="shared" si="37"/>
        <v>0</v>
      </c>
      <c r="O49" s="60">
        <f t="shared" si="38"/>
        <v>0</v>
      </c>
    </row>
    <row r="50" spans="2:15" ht="33.75" customHeight="1" x14ac:dyDescent="0.15">
      <c r="B50" s="29" t="s">
        <v>118</v>
      </c>
      <c r="C50" s="57" t="s">
        <v>76</v>
      </c>
      <c r="D50" s="54"/>
      <c r="E50" s="55">
        <v>1</v>
      </c>
      <c r="F50" s="58"/>
      <c r="G50" s="58">
        <f t="shared" si="35"/>
        <v>0</v>
      </c>
      <c r="H50" s="60">
        <f t="shared" si="36"/>
        <v>0</v>
      </c>
      <c r="I50" s="26"/>
      <c r="J50" s="14"/>
      <c r="K50" s="13"/>
      <c r="M50" s="58"/>
      <c r="N50" s="58">
        <f t="shared" si="37"/>
        <v>0</v>
      </c>
      <c r="O50" s="60">
        <f t="shared" si="38"/>
        <v>0</v>
      </c>
    </row>
    <row r="51" spans="2:15" ht="33.75" customHeight="1" x14ac:dyDescent="0.15">
      <c r="B51" s="29" t="s">
        <v>119</v>
      </c>
      <c r="C51" s="57" t="s">
        <v>77</v>
      </c>
      <c r="D51" s="54"/>
      <c r="E51" s="55">
        <v>1</v>
      </c>
      <c r="F51" s="58"/>
      <c r="G51" s="58">
        <f t="shared" si="35"/>
        <v>0</v>
      </c>
      <c r="H51" s="60">
        <f t="shared" si="36"/>
        <v>0</v>
      </c>
      <c r="I51" s="26"/>
      <c r="J51" s="14"/>
      <c r="K51" s="13"/>
      <c r="M51" s="58"/>
      <c r="N51" s="58">
        <f t="shared" si="37"/>
        <v>0</v>
      </c>
      <c r="O51" s="60">
        <f t="shared" si="38"/>
        <v>0</v>
      </c>
    </row>
    <row r="52" spans="2:15" ht="33.75" customHeight="1" x14ac:dyDescent="0.15">
      <c r="B52" s="29" t="s">
        <v>120</v>
      </c>
      <c r="C52" s="57" t="s">
        <v>78</v>
      </c>
      <c r="D52" s="54"/>
      <c r="E52" s="55">
        <v>1</v>
      </c>
      <c r="F52" s="58"/>
      <c r="G52" s="58">
        <f t="shared" si="35"/>
        <v>0</v>
      </c>
      <c r="H52" s="60">
        <f t="shared" si="36"/>
        <v>0</v>
      </c>
      <c r="I52" s="26"/>
      <c r="J52" s="14"/>
      <c r="K52" s="13"/>
      <c r="M52" s="58"/>
      <c r="N52" s="58">
        <f t="shared" ref="N52:N55" si="39">+M52*19%</f>
        <v>0</v>
      </c>
      <c r="O52" s="60">
        <f t="shared" ref="O52:O55" si="40">+M52+N52</f>
        <v>0</v>
      </c>
    </row>
    <row r="53" spans="2:15" ht="33.75" customHeight="1" x14ac:dyDescent="0.15">
      <c r="B53" s="29" t="s">
        <v>121</v>
      </c>
      <c r="C53" s="57" t="s">
        <v>79</v>
      </c>
      <c r="D53" s="54"/>
      <c r="E53" s="55">
        <v>1</v>
      </c>
      <c r="F53" s="58"/>
      <c r="G53" s="58">
        <f t="shared" si="35"/>
        <v>0</v>
      </c>
      <c r="H53" s="60">
        <f t="shared" si="36"/>
        <v>0</v>
      </c>
      <c r="I53" s="26"/>
      <c r="J53" s="14"/>
      <c r="K53" s="13"/>
      <c r="M53" s="58"/>
      <c r="N53" s="58">
        <f t="shared" si="39"/>
        <v>0</v>
      </c>
      <c r="O53" s="60">
        <f t="shared" si="40"/>
        <v>0</v>
      </c>
    </row>
    <row r="54" spans="2:15" ht="33.75" customHeight="1" x14ac:dyDescent="0.15">
      <c r="B54" s="29" t="s">
        <v>122</v>
      </c>
      <c r="C54" s="57" t="s">
        <v>80</v>
      </c>
      <c r="D54" s="54"/>
      <c r="E54" s="55">
        <v>1</v>
      </c>
      <c r="F54" s="58"/>
      <c r="G54" s="58">
        <f t="shared" si="35"/>
        <v>0</v>
      </c>
      <c r="H54" s="60">
        <f t="shared" si="36"/>
        <v>0</v>
      </c>
      <c r="I54" s="26"/>
      <c r="J54" s="14"/>
      <c r="K54" s="13"/>
      <c r="M54" s="58"/>
      <c r="N54" s="58">
        <f t="shared" si="39"/>
        <v>0</v>
      </c>
      <c r="O54" s="60">
        <f t="shared" si="40"/>
        <v>0</v>
      </c>
    </row>
    <row r="55" spans="2:15" ht="33.75" customHeight="1" x14ac:dyDescent="0.15">
      <c r="B55" s="29" t="s">
        <v>123</v>
      </c>
      <c r="C55" s="57" t="s">
        <v>81</v>
      </c>
      <c r="D55" s="54"/>
      <c r="E55" s="55">
        <v>1</v>
      </c>
      <c r="F55" s="58"/>
      <c r="G55" s="58">
        <f t="shared" si="35"/>
        <v>0</v>
      </c>
      <c r="H55" s="60">
        <f t="shared" si="36"/>
        <v>0</v>
      </c>
      <c r="I55" s="26"/>
      <c r="J55" s="14"/>
      <c r="K55" s="13"/>
      <c r="M55" s="58"/>
      <c r="N55" s="58">
        <f t="shared" si="39"/>
        <v>0</v>
      </c>
      <c r="O55" s="60">
        <f t="shared" si="40"/>
        <v>0</v>
      </c>
    </row>
    <row r="56" spans="2:15" ht="33.75" customHeight="1" x14ac:dyDescent="0.15">
      <c r="B56" s="29" t="s">
        <v>124</v>
      </c>
      <c r="C56" s="57" t="s">
        <v>82</v>
      </c>
      <c r="D56" s="54"/>
      <c r="E56" s="55"/>
      <c r="F56" s="58"/>
      <c r="G56" s="58"/>
      <c r="H56" s="60"/>
      <c r="I56" s="26"/>
      <c r="J56" s="14"/>
      <c r="K56" s="13"/>
      <c r="M56" s="58"/>
      <c r="N56" s="58"/>
      <c r="O56" s="60"/>
    </row>
    <row r="57" spans="2:15" ht="33.75" customHeight="1" x14ac:dyDescent="0.15">
      <c r="B57" s="29" t="s">
        <v>125</v>
      </c>
      <c r="C57" s="57" t="s">
        <v>83</v>
      </c>
      <c r="D57" s="54"/>
      <c r="E57" s="55"/>
      <c r="F57" s="58"/>
      <c r="G57" s="58"/>
      <c r="H57" s="60"/>
      <c r="I57" s="26"/>
      <c r="J57" s="14"/>
      <c r="K57" s="13"/>
      <c r="M57" s="58"/>
      <c r="N57" s="58"/>
      <c r="O57" s="60"/>
    </row>
    <row r="58" spans="2:15" ht="33.75" customHeight="1" x14ac:dyDescent="0.15">
      <c r="B58" s="29" t="s">
        <v>126</v>
      </c>
      <c r="C58" s="57" t="s">
        <v>84</v>
      </c>
      <c r="D58" s="54"/>
      <c r="E58" s="55"/>
      <c r="F58" s="58"/>
      <c r="G58" s="58"/>
      <c r="H58" s="60"/>
      <c r="I58" s="26"/>
      <c r="J58" s="14"/>
      <c r="K58" s="13"/>
      <c r="M58" s="58"/>
      <c r="N58" s="58"/>
      <c r="O58" s="60"/>
    </row>
    <row r="59" spans="2:15" ht="33.75" customHeight="1" x14ac:dyDescent="0.15">
      <c r="B59" s="29" t="s">
        <v>127</v>
      </c>
      <c r="C59" s="57" t="s">
        <v>85</v>
      </c>
      <c r="D59" s="54"/>
      <c r="E59" s="55"/>
      <c r="F59" s="58"/>
      <c r="G59" s="58"/>
      <c r="H59" s="60"/>
      <c r="I59" s="26"/>
      <c r="J59" s="14"/>
      <c r="K59" s="13"/>
      <c r="M59" s="58"/>
      <c r="N59" s="58"/>
      <c r="O59" s="60"/>
    </row>
    <row r="60" spans="2:15" s="15" customFormat="1" ht="24.75" customHeight="1" thickBot="1" x14ac:dyDescent="0.2">
      <c r="B60" s="36" t="s">
        <v>22</v>
      </c>
      <c r="C60" s="37"/>
      <c r="D60" s="37"/>
      <c r="E60" s="30">
        <f>SUM(E4,E17)</f>
        <v>2</v>
      </c>
      <c r="F60" s="24">
        <f>SUM(F4,F17)</f>
        <v>44329146.630000003</v>
      </c>
      <c r="G60" s="24">
        <f t="shared" ref="F60:H60" si="41">SUM(G4,G17)</f>
        <v>8422537.8596999999</v>
      </c>
      <c r="H60" s="25">
        <f t="shared" si="41"/>
        <v>52751684.489699997</v>
      </c>
      <c r="I60" s="27" t="e">
        <f>#REF!-#REF!</f>
        <v>#REF!</v>
      </c>
      <c r="J60" s="16"/>
      <c r="K60" s="12"/>
      <c r="L60" s="10"/>
      <c r="M60" s="23">
        <f t="shared" ref="M60:O60" si="42">SUM(M4,M17)</f>
        <v>0</v>
      </c>
      <c r="N60" s="24">
        <f t="shared" si="42"/>
        <v>0</v>
      </c>
      <c r="O60" s="25">
        <f t="shared" si="42"/>
        <v>0</v>
      </c>
    </row>
    <row r="62" spans="2:15" x14ac:dyDescent="0.15">
      <c r="B62" s="10"/>
      <c r="C62" s="10"/>
      <c r="D62" s="10"/>
      <c r="E62" s="10"/>
      <c r="F62" s="10"/>
      <c r="G62" s="10"/>
      <c r="H62" s="10"/>
      <c r="I62" s="10"/>
      <c r="J62" s="10"/>
      <c r="K62" s="10"/>
    </row>
    <row r="63" spans="2:15" ht="16.5" x14ac:dyDescent="0.3">
      <c r="B63" s="10"/>
      <c r="C63" s="10"/>
      <c r="D63" s="10"/>
      <c r="E63" s="10"/>
      <c r="F63" s="10"/>
      <c r="G63" s="10"/>
      <c r="H63" s="10"/>
      <c r="I63" s="10"/>
      <c r="J63" s="10"/>
      <c r="K63" s="10"/>
      <c r="M63" s="2" t="s">
        <v>11</v>
      </c>
    </row>
    <row r="64" spans="2:15" ht="16.5" x14ac:dyDescent="0.3">
      <c r="B64" s="10"/>
      <c r="C64" s="10"/>
      <c r="D64" s="10"/>
      <c r="E64" s="10"/>
      <c r="F64" s="10"/>
      <c r="G64" s="10"/>
      <c r="H64" s="10"/>
      <c r="I64" s="10"/>
      <c r="J64" s="10"/>
      <c r="K64" s="10"/>
      <c r="M64" s="2" t="s">
        <v>1</v>
      </c>
    </row>
    <row r="65" spans="2:13" ht="16.5" x14ac:dyDescent="0.3">
      <c r="B65" s="10"/>
      <c r="C65" s="10"/>
      <c r="D65" s="10"/>
      <c r="E65" s="10"/>
      <c r="F65" s="10"/>
      <c r="G65" s="10"/>
      <c r="H65" s="10"/>
      <c r="I65" s="10"/>
      <c r="J65" s="10"/>
      <c r="K65" s="10"/>
      <c r="M65" s="2" t="s">
        <v>2</v>
      </c>
    </row>
    <row r="66" spans="2:13" ht="16.5" x14ac:dyDescent="0.3">
      <c r="B66" s="10"/>
      <c r="C66" s="10"/>
      <c r="D66" s="10"/>
      <c r="E66" s="10"/>
      <c r="F66" s="10"/>
      <c r="G66" s="10"/>
      <c r="H66" s="10"/>
      <c r="I66" s="10"/>
      <c r="J66" s="10"/>
      <c r="K66" s="10"/>
      <c r="M66" s="2" t="s">
        <v>3</v>
      </c>
    </row>
    <row r="67" spans="2:13" x14ac:dyDescent="0.15">
      <c r="B67" s="10"/>
      <c r="C67" s="10"/>
      <c r="D67" s="10"/>
      <c r="E67" s="10"/>
      <c r="F67" s="10"/>
      <c r="G67" s="10"/>
      <c r="H67" s="10"/>
      <c r="I67" s="10"/>
      <c r="J67" s="10"/>
      <c r="K67" s="10"/>
    </row>
    <row r="68" spans="2:13" ht="24" customHeight="1" x14ac:dyDescent="0.3">
      <c r="B68" s="8" t="s">
        <v>10</v>
      </c>
      <c r="C68" s="3"/>
      <c r="D68" s="3"/>
      <c r="E68" s="1"/>
      <c r="F68" s="1"/>
      <c r="G68" s="1"/>
      <c r="H68" s="1"/>
      <c r="I68" s="1"/>
      <c r="J68" s="2"/>
      <c r="K68" s="2"/>
      <c r="L68" s="1"/>
    </row>
    <row r="69" spans="2:13" ht="18.75" thickBot="1" x14ac:dyDescent="0.3">
      <c r="B69" s="4"/>
      <c r="C69" s="3"/>
      <c r="D69" s="3"/>
      <c r="E69" s="1"/>
      <c r="F69" s="1"/>
      <c r="G69" s="1"/>
      <c r="H69" s="1"/>
      <c r="I69" s="1"/>
      <c r="J69" s="1"/>
      <c r="K69" s="1"/>
      <c r="L69" s="1"/>
    </row>
    <row r="70" spans="2:13" ht="42" customHeight="1" x14ac:dyDescent="0.15">
      <c r="B70" s="5">
        <v>1</v>
      </c>
      <c r="C70" s="38" t="s">
        <v>23</v>
      </c>
      <c r="D70" s="38"/>
      <c r="E70" s="38"/>
      <c r="F70" s="38"/>
      <c r="G70" s="38"/>
      <c r="H70" s="38"/>
      <c r="I70" s="38"/>
      <c r="J70" s="38"/>
      <c r="K70" s="38"/>
      <c r="L70" s="39"/>
    </row>
    <row r="71" spans="2:13" ht="37.5" customHeight="1" x14ac:dyDescent="0.15">
      <c r="B71" s="6">
        <v>2</v>
      </c>
      <c r="C71" s="32" t="s">
        <v>24</v>
      </c>
      <c r="D71" s="32"/>
      <c r="E71" s="32"/>
      <c r="F71" s="32"/>
      <c r="G71" s="32"/>
      <c r="H71" s="32"/>
      <c r="I71" s="32"/>
      <c r="J71" s="32"/>
      <c r="K71" s="32"/>
      <c r="L71" s="33"/>
    </row>
    <row r="72" spans="2:13" ht="34.5" customHeight="1" x14ac:dyDescent="0.15">
      <c r="B72" s="6">
        <v>3</v>
      </c>
      <c r="C72" s="32" t="s">
        <v>25</v>
      </c>
      <c r="D72" s="32"/>
      <c r="E72" s="32"/>
      <c r="F72" s="32"/>
      <c r="G72" s="32"/>
      <c r="H72" s="32"/>
      <c r="I72" s="32"/>
      <c r="J72" s="32"/>
      <c r="K72" s="32"/>
      <c r="L72" s="33"/>
    </row>
    <row r="73" spans="2:13" ht="53.25" customHeight="1" x14ac:dyDescent="0.15">
      <c r="B73" s="6">
        <v>4</v>
      </c>
      <c r="C73" s="32" t="s">
        <v>128</v>
      </c>
      <c r="D73" s="32"/>
      <c r="E73" s="32"/>
      <c r="F73" s="32"/>
      <c r="G73" s="32"/>
      <c r="H73" s="32"/>
      <c r="I73" s="32"/>
      <c r="J73" s="32"/>
      <c r="K73" s="32"/>
      <c r="L73" s="33"/>
    </row>
    <row r="74" spans="2:13" ht="72.75" customHeight="1" x14ac:dyDescent="0.15">
      <c r="B74" s="6">
        <v>5</v>
      </c>
      <c r="C74" s="32" t="s">
        <v>7</v>
      </c>
      <c r="D74" s="32"/>
      <c r="E74" s="32"/>
      <c r="F74" s="32"/>
      <c r="G74" s="32"/>
      <c r="H74" s="32"/>
      <c r="I74" s="32"/>
      <c r="J74" s="32"/>
      <c r="K74" s="32"/>
      <c r="L74" s="33"/>
    </row>
    <row r="75" spans="2:13" ht="30.75" customHeight="1" x14ac:dyDescent="0.15">
      <c r="B75" s="6">
        <v>6</v>
      </c>
      <c r="C75" s="32" t="s">
        <v>129</v>
      </c>
      <c r="D75" s="32"/>
      <c r="E75" s="32"/>
      <c r="F75" s="32"/>
      <c r="G75" s="32"/>
      <c r="H75" s="32"/>
      <c r="I75" s="32"/>
      <c r="J75" s="32"/>
      <c r="K75" s="32"/>
      <c r="L75" s="33"/>
    </row>
    <row r="76" spans="2:13" ht="38.25" customHeight="1" x14ac:dyDescent="0.15">
      <c r="B76" s="6">
        <v>7</v>
      </c>
      <c r="C76" s="32" t="s">
        <v>8</v>
      </c>
      <c r="D76" s="32"/>
      <c r="E76" s="32"/>
      <c r="F76" s="32"/>
      <c r="G76" s="32"/>
      <c r="H76" s="32"/>
      <c r="I76" s="32"/>
      <c r="J76" s="32"/>
      <c r="K76" s="32"/>
      <c r="L76" s="33"/>
    </row>
    <row r="77" spans="2:13" ht="57.75" customHeight="1" x14ac:dyDescent="0.15">
      <c r="B77" s="6">
        <v>8</v>
      </c>
      <c r="C77" s="32" t="s">
        <v>9</v>
      </c>
      <c r="D77" s="32"/>
      <c r="E77" s="32"/>
      <c r="F77" s="32"/>
      <c r="G77" s="32"/>
      <c r="H77" s="32"/>
      <c r="I77" s="32"/>
      <c r="J77" s="32"/>
      <c r="K77" s="32"/>
      <c r="L77" s="33"/>
    </row>
    <row r="78" spans="2:13" ht="30.75" customHeight="1" x14ac:dyDescent="0.15">
      <c r="B78" s="6">
        <v>9</v>
      </c>
      <c r="C78" s="32" t="s">
        <v>26</v>
      </c>
      <c r="D78" s="32"/>
      <c r="E78" s="32"/>
      <c r="F78" s="32"/>
      <c r="G78" s="32"/>
      <c r="H78" s="32"/>
      <c r="I78" s="32"/>
      <c r="J78" s="32"/>
      <c r="K78" s="32"/>
      <c r="L78" s="33"/>
    </row>
    <row r="79" spans="2:13" ht="26.25" customHeight="1" thickBot="1" x14ac:dyDescent="0.2">
      <c r="B79" s="7">
        <v>10</v>
      </c>
      <c r="C79" s="34" t="s">
        <v>27</v>
      </c>
      <c r="D79" s="34"/>
      <c r="E79" s="34"/>
      <c r="F79" s="34"/>
      <c r="G79" s="34"/>
      <c r="H79" s="34"/>
      <c r="I79" s="34"/>
      <c r="J79" s="34"/>
      <c r="K79" s="34"/>
      <c r="L79" s="35"/>
    </row>
    <row r="81" spans="3:12" ht="46.5" customHeight="1" x14ac:dyDescent="0.15">
      <c r="C81" s="31" t="s">
        <v>28</v>
      </c>
      <c r="D81" s="31"/>
      <c r="E81" s="31"/>
      <c r="F81" s="31"/>
      <c r="G81" s="31"/>
      <c r="H81" s="31"/>
      <c r="I81" s="31"/>
      <c r="J81" s="31"/>
      <c r="K81" s="31"/>
      <c r="L81" s="31"/>
    </row>
  </sheetData>
  <mergeCells count="33">
    <mergeCell ref="B5:B16"/>
    <mergeCell ref="M1:O2"/>
    <mergeCell ref="D4:D16"/>
    <mergeCell ref="E4:E16"/>
    <mergeCell ref="F4:F16"/>
    <mergeCell ref="G4:G16"/>
    <mergeCell ref="H4:H16"/>
    <mergeCell ref="M4:M16"/>
    <mergeCell ref="N4:N16"/>
    <mergeCell ref="O4:O16"/>
    <mergeCell ref="B1:E1"/>
    <mergeCell ref="B2:E2"/>
    <mergeCell ref="F1:H2"/>
    <mergeCell ref="D17:D59"/>
    <mergeCell ref="E17:E59"/>
    <mergeCell ref="F17:F59"/>
    <mergeCell ref="G17:G59"/>
    <mergeCell ref="H17:H59"/>
    <mergeCell ref="M17:M59"/>
    <mergeCell ref="N17:N59"/>
    <mergeCell ref="O17:O59"/>
    <mergeCell ref="B60:D60"/>
    <mergeCell ref="C70:L70"/>
    <mergeCell ref="C71:L71"/>
    <mergeCell ref="C72:L72"/>
    <mergeCell ref="C73:L73"/>
    <mergeCell ref="C81:L81"/>
    <mergeCell ref="C74:L74"/>
    <mergeCell ref="C75:L75"/>
    <mergeCell ref="C76:L76"/>
    <mergeCell ref="C77:L77"/>
    <mergeCell ref="C78:L78"/>
    <mergeCell ref="C79:L79"/>
  </mergeCells>
  <phoneticPr fontId="21" type="noConversion"/>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ECONÓMICO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PS:MARIA CONSTANZA SUAREZ BONILLA</dc:creator>
  <cp:lastModifiedBy>Familia Reyes</cp:lastModifiedBy>
  <dcterms:created xsi:type="dcterms:W3CDTF">2023-02-15T19:36:13Z</dcterms:created>
  <dcterms:modified xsi:type="dcterms:W3CDTF">2023-08-09T15:33:05Z</dcterms:modified>
</cp:coreProperties>
</file>