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RA\Documents\RAMA JUDICIAL 2023\INFORMES\CRONOGRAMA\"/>
    </mc:Choice>
  </mc:AlternateContent>
  <bookViews>
    <workbookView xWindow="0" yWindow="0" windowWidth="20490" windowHeight="7050"/>
  </bookViews>
  <sheets>
    <sheet name="CRONOGRAMA FLUJO DE INVERSIÓN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4" l="1"/>
  <c r="G31" i="4" l="1"/>
  <c r="F31" i="4"/>
  <c r="E31" i="4" l="1"/>
  <c r="E32" i="4" l="1"/>
  <c r="F32" i="4" s="1"/>
  <c r="G32" i="4" s="1"/>
  <c r="G29" i="4"/>
  <c r="G30" i="4" s="1"/>
  <c r="D35" i="4" l="1"/>
  <c r="D34" i="4"/>
  <c r="D36" i="4"/>
  <c r="D37" i="4" s="1"/>
  <c r="D38" i="4" l="1"/>
</calcChain>
</file>

<file path=xl/sharedStrings.xml><?xml version="1.0" encoding="utf-8"?>
<sst xmlns="http://schemas.openxmlformats.org/spreadsheetml/2006/main" count="106" uniqueCount="57">
  <si>
    <t>DESCRIPCIÓN</t>
  </si>
  <si>
    <t>CRONOGRAMA CON FLUJO DE INVERSIÓN</t>
  </si>
  <si>
    <t>REPARACIÓN Y ADECUACIÓN DE FACHADAS - EDIFICIO DIRECCION SECCIONAL DE ADMINISTRACION JUDICIAL DE MANIZALES Y TORRE JUZGADOS PENALES</t>
  </si>
  <si>
    <t>ITEM</t>
  </si>
  <si>
    <t>OBRAS PRELIMINARES</t>
  </si>
  <si>
    <t>VLR TOTAL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</si>
  <si>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</si>
  <si>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</si>
  <si>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</si>
  <si>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</si>
  <si>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</si>
  <si>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</si>
  <si>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</si>
  <si>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</si>
  <si>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</si>
  <si>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</si>
  <si>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</si>
  <si>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</si>
  <si>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Demolición, retiro de acabado y/o revoque en proceso de embombado, desprendimiento o que presente condiciones similares (altura aprox 40 mts)</t>
  </si>
  <si>
    <t>1.2</t>
  </si>
  <si>
    <t>Retiro de material sobrante en volqueta cargue manual</t>
  </si>
  <si>
    <t>1.3</t>
  </si>
  <si>
    <t>Suministro e instalación de anclajes certificados para trabajo en alturas.</t>
  </si>
  <si>
    <t>REPARACIÓN FACHADA - altura aproximada 40 mts</t>
  </si>
  <si>
    <t xml:space="preserve">Reposición de revoques con mortero 1:3 debidamente impermeabilizado </t>
  </si>
  <si>
    <t>Reposición de graniplast acrílico</t>
  </si>
  <si>
    <t>Lavado de fachada con material especializado para la eliminación de hongos.</t>
  </si>
  <si>
    <t>Imprimación general de la fachada con acronal de 50 solidos certificado.</t>
  </si>
  <si>
    <t>Pintura sobre fachada a dos (2) manos o hasta lograr un acabado óptimo, con pintura 100% acrílica para exteriores de marca reconocida  a nivel nacional con garantía de 5 años - color por definir.</t>
  </si>
  <si>
    <t>MANTENIMIENTO Y/O REPARACIÓN DE CARPINTERIA EN ALUMINIO</t>
  </si>
  <si>
    <t xml:space="preserve">Impermeabilización general de ventanería fija. Incluye el retiro de empaque exterior e impermeabilización con silicona antihongos estructural </t>
  </si>
  <si>
    <t>Corrección e impermeabilización de cortagotera superior de ventanas. Incluye demolición o retiro de área afectada, regata con pulidora e instalación de ángulo en aluminio natural de 3/4" x 1 1/2" sobre perfil horizontal de ventana, anclado y recubierto en graniplast.</t>
  </si>
  <si>
    <t xml:space="preserve">Limpieza de ventanería y perfilería en aluminio </t>
  </si>
  <si>
    <t>Suministro e instalación de ventana proyectante ref. 3831 con marco, con sus respectivos empaques, bisagras y manijas; vidrio flotado de 4 mm. Incluye el desmonte y retiro de unidades existente con disposición final - dimensiones: 0,93 * 0,31</t>
  </si>
  <si>
    <t>Suministro e instalación de ventana proyectante ref. 3831 con marco, con sus respectivos empaques, bisagras y manijas; vidrio flotado de 4 mm. Incluye el desmonte y retiro de unidades existente con disposición final - dimensiones: 0,81 *0,31</t>
  </si>
  <si>
    <t>MANTENIMIENTO Y/O REPARACIÒN DE CARPINTERIA METÁLICA</t>
  </si>
  <si>
    <t>Pintura tipo esmalte a dos (2) manos, sobre cerramiento metálico - color por definir</t>
  </si>
  <si>
    <t>Pintura tipo esmalte a dos (2) manos, sobre alfajías metálicas - color por definir</t>
  </si>
  <si>
    <t>Pintura tipo esmalte a dos (2) manos para rampa metálica - color por definir</t>
  </si>
  <si>
    <t>Pintura tipo esmalte a dos (2) manos, sobre pasamanos metálicos - color por definir</t>
  </si>
  <si>
    <t>Suministro e instalación de alfajía corta gotera superior para ventana - desarrollo 0,50 cm</t>
  </si>
  <si>
    <t>CONTRATISTA</t>
  </si>
  <si>
    <t>JOSÉ DANIEL CARVAJAL ESPINOZA</t>
  </si>
  <si>
    <t>JESÚS MARÍA RAMÍREZ GÓMEZ</t>
  </si>
  <si>
    <t>SUBTOTAL</t>
  </si>
  <si>
    <t>ADMINISTRACIÓN 20%</t>
  </si>
  <si>
    <t>IMPREVISTOS 2%</t>
  </si>
  <si>
    <t>UTILIDAD 6%</t>
  </si>
  <si>
    <t>IVA DEL 19% SOBRE UTILIDAD</t>
  </si>
  <si>
    <t>TOTAL</t>
  </si>
  <si>
    <t>PROGRAMADO</t>
  </si>
  <si>
    <t>EJECUTADO</t>
  </si>
  <si>
    <t>ACUMULADO</t>
  </si>
  <si>
    <t>1° MES (EJECUCIÓN DEL CONTRATO)</t>
  </si>
  <si>
    <t>2° MES (EJECUCIÓN DEL CONTRATO)</t>
  </si>
  <si>
    <t>3° MES (EJECUCIÓN DEL CONTRATO)</t>
  </si>
  <si>
    <t>INGENIERO RESIDENTE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</si>
</sst>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&quot;$&quot;\ #,##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name val="Calibri"/>
      <family val="2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b/>
      <sz val="1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rgb="FFA8D08D"/>
      </patternFill>
    </fill>
    <fill>
      <patternFill patternType="solid">
        <fgColor rgb="FFA8D08D"/>
        <bgColor rgb="FFA8D08D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A8D08D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Font="1" applyAlignment="1"/>
    <xf numFmtId="0" fontId="3" fillId="0" borderId="0" xfId="0" applyFont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wrapText="1"/>
    </xf>
    <xf numFmtId="0" fontId="3" fillId="0" borderId="15" xfId="0" applyFont="1" applyBorder="1" applyAlignment="1">
      <alignment horizontal="center" vertical="center" wrapText="1"/>
    </xf>
    <xf numFmtId="166" fontId="3" fillId="0" borderId="16" xfId="0" applyNumberFormat="1" applyFont="1" applyBorder="1"/>
    <xf numFmtId="166" fontId="3" fillId="0" borderId="17" xfId="0" applyNumberFormat="1" applyFont="1" applyBorder="1"/>
    <xf numFmtId="166" fontId="3" fillId="0" borderId="18" xfId="0" applyNumberFormat="1" applyFont="1" applyBorder="1"/>
    <xf numFmtId="166" fontId="3" fillId="0" borderId="9" xfId="0" applyNumberFormat="1" applyFont="1" applyBorder="1"/>
    <xf numFmtId="0" fontId="1" fillId="0" borderId="0" xfId="0" applyFont="1" applyAlignment="1"/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166" fontId="3" fillId="0" borderId="15" xfId="0" applyNumberFormat="1" applyFont="1" applyBorder="1" applyAlignment="1">
      <alignment horizontal="center" vertical="center"/>
    </xf>
    <xf numFmtId="166" fontId="3" fillId="0" borderId="16" xfId="0" applyNumberFormat="1" applyFont="1" applyBorder="1" applyAlignment="1">
      <alignment horizontal="center" vertical="center"/>
    </xf>
    <xf numFmtId="166" fontId="3" fillId="0" borderId="17" xfId="0" applyNumberFormat="1" applyFont="1" applyBorder="1" applyAlignment="1">
      <alignment horizontal="center" vertical="center"/>
    </xf>
    <xf numFmtId="166" fontId="3" fillId="0" borderId="18" xfId="0" applyNumberFormat="1" applyFont="1" applyBorder="1" applyAlignment="1">
      <alignment horizontal="center" vertical="center"/>
    </xf>
    <xf numFmtId="166" fontId="3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left" vertical="center" wrapText="1"/>
    </xf>
    <xf numFmtId="166" fontId="4" fillId="0" borderId="21" xfId="0" applyNumberFormat="1" applyFont="1" applyBorder="1" applyAlignment="1">
      <alignment horizontal="center" vertical="center"/>
    </xf>
    <xf numFmtId="166" fontId="4" fillId="0" borderId="20" xfId="0" applyNumberFormat="1" applyFont="1" applyBorder="1" applyAlignment="1">
      <alignment horizontal="center" vertical="center"/>
    </xf>
    <xf numFmtId="166" fontId="4" fillId="0" borderId="23" xfId="0" applyNumberFormat="1" applyFont="1" applyBorder="1" applyAlignment="1">
      <alignment horizontal="center" vertical="center"/>
    </xf>
    <xf numFmtId="166" fontId="4" fillId="0" borderId="22" xfId="0" applyNumberFormat="1" applyFont="1" applyBorder="1" applyAlignment="1">
      <alignment horizontal="center" vertical="center"/>
    </xf>
    <xf numFmtId="166" fontId="4" fillId="0" borderId="24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5" xfId="0" applyFont="1" applyBorder="1" applyAlignment="1">
      <alignment horizontal="left" vertical="center" wrapText="1"/>
    </xf>
    <xf numFmtId="166" fontId="4" fillId="0" borderId="26" xfId="0" applyNumberFormat="1" applyFont="1" applyBorder="1" applyAlignment="1">
      <alignment horizontal="center" vertical="center"/>
    </xf>
    <xf numFmtId="166" fontId="4" fillId="0" borderId="25" xfId="0" applyNumberFormat="1" applyFont="1" applyBorder="1" applyAlignment="1">
      <alignment horizontal="center" vertical="center"/>
    </xf>
    <xf numFmtId="166" fontId="4" fillId="2" borderId="25" xfId="0" applyNumberFormat="1" applyFont="1" applyFill="1" applyBorder="1" applyAlignment="1">
      <alignment horizontal="center" vertical="center"/>
    </xf>
    <xf numFmtId="166" fontId="4" fillId="0" borderId="27" xfId="0" applyNumberFormat="1" applyFont="1" applyBorder="1" applyAlignment="1">
      <alignment horizontal="center" vertical="center"/>
    </xf>
    <xf numFmtId="166" fontId="4" fillId="0" borderId="28" xfId="0" applyNumberFormat="1" applyFont="1" applyBorder="1" applyAlignment="1">
      <alignment horizontal="center" vertical="center"/>
    </xf>
    <xf numFmtId="166" fontId="4" fillId="0" borderId="29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left" vertical="center" wrapText="1"/>
    </xf>
    <xf numFmtId="166" fontId="4" fillId="0" borderId="32" xfId="0" applyNumberFormat="1" applyFont="1" applyBorder="1" applyAlignment="1">
      <alignment horizontal="center" vertical="center"/>
    </xf>
    <xf numFmtId="166" fontId="4" fillId="0" borderId="31" xfId="0" applyNumberFormat="1" applyFont="1" applyBorder="1" applyAlignment="1">
      <alignment horizontal="center" vertical="center"/>
    </xf>
    <xf numFmtId="166" fontId="4" fillId="0" borderId="33" xfId="0" applyNumberFormat="1" applyFont="1" applyBorder="1" applyAlignment="1">
      <alignment horizontal="center" vertical="center"/>
    </xf>
    <xf numFmtId="166" fontId="4" fillId="0" borderId="34" xfId="0" applyNumberFormat="1" applyFont="1" applyBorder="1" applyAlignment="1">
      <alignment horizontal="center" vertical="center"/>
    </xf>
    <xf numFmtId="166" fontId="4" fillId="0" borderId="35" xfId="0" applyNumberFormat="1" applyFont="1" applyBorder="1" applyAlignment="1">
      <alignment horizontal="center" vertical="center"/>
    </xf>
    <xf numFmtId="166" fontId="4" fillId="6" borderId="20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left" vertical="center" wrapText="1"/>
    </xf>
    <xf numFmtId="166" fontId="4" fillId="2" borderId="26" xfId="0" applyNumberFormat="1" applyFont="1" applyFill="1" applyBorder="1" applyAlignment="1">
      <alignment horizontal="center" vertical="center"/>
    </xf>
    <xf numFmtId="166" fontId="4" fillId="7" borderId="28" xfId="0" applyNumberFormat="1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166" fontId="4" fillId="4" borderId="23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6" fontId="7" fillId="0" borderId="0" xfId="0" applyNumberFormat="1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6" fontId="4" fillId="0" borderId="15" xfId="0" applyNumberFormat="1" applyFont="1" applyBorder="1" applyAlignment="1">
      <alignment horizontal="center" vertical="center"/>
    </xf>
    <xf numFmtId="166" fontId="4" fillId="7" borderId="15" xfId="0" applyNumberFormat="1" applyFont="1" applyFill="1" applyBorder="1" applyAlignment="1">
      <alignment horizontal="center" vertical="center"/>
    </xf>
    <xf numFmtId="166" fontId="4" fillId="2" borderId="15" xfId="0" applyNumberFormat="1" applyFont="1" applyFill="1" applyBorder="1" applyAlignment="1">
      <alignment horizontal="center" vertical="center"/>
    </xf>
    <xf numFmtId="166" fontId="2" fillId="2" borderId="1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166" fontId="4" fillId="4" borderId="31" xfId="0" applyNumberFormat="1" applyFont="1" applyFill="1" applyBorder="1" applyAlignment="1">
      <alignment horizontal="center" vertical="center"/>
    </xf>
    <xf numFmtId="166" fontId="4" fillId="4" borderId="22" xfId="0" applyNumberFormat="1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166" fontId="4" fillId="4" borderId="25" xfId="0" applyNumberFormat="1" applyFont="1" applyFill="1" applyBorder="1" applyAlignment="1">
      <alignment horizontal="center" vertical="center"/>
    </xf>
    <xf numFmtId="166" fontId="4" fillId="3" borderId="25" xfId="0" applyNumberFormat="1" applyFont="1" applyFill="1" applyBorder="1" applyAlignment="1">
      <alignment horizontal="center" vertical="center"/>
    </xf>
    <xf numFmtId="166" fontId="4" fillId="5" borderId="28" xfId="0" applyNumberFormat="1" applyFont="1" applyFill="1" applyBorder="1" applyAlignment="1">
      <alignment horizontal="center" vertical="center"/>
    </xf>
    <xf numFmtId="166" fontId="4" fillId="5" borderId="27" xfId="0" applyNumberFormat="1" applyFont="1" applyFill="1" applyBorder="1" applyAlignment="1">
      <alignment horizontal="center" vertical="center"/>
    </xf>
    <xf numFmtId="166" fontId="4" fillId="0" borderId="45" xfId="0" applyNumberFormat="1" applyFont="1" applyBorder="1" applyAlignment="1">
      <alignment horizontal="center" vertical="center"/>
    </xf>
    <xf numFmtId="0" fontId="0" fillId="0" borderId="1" xfId="0" applyFont="1" applyBorder="1" applyAlignment="1"/>
    <xf numFmtId="0" fontId="3" fillId="0" borderId="6" xfId="0" applyFont="1" applyBorder="1" applyAlignment="1"/>
    <xf numFmtId="0" fontId="3" fillId="0" borderId="0" xfId="0" applyFont="1" applyAlignment="1"/>
    <xf numFmtId="16" fontId="9" fillId="0" borderId="13" xfId="0" applyNumberFormat="1" applyFont="1" applyBorder="1" applyAlignment="1">
      <alignment horizontal="left"/>
    </xf>
    <xf numFmtId="16" fontId="3" fillId="0" borderId="10" xfId="0" applyNumberFormat="1" applyFont="1" applyBorder="1" applyAlignment="1">
      <alignment horizontal="left"/>
    </xf>
    <xf numFmtId="16" fontId="9" fillId="0" borderId="10" xfId="0" applyNumberFormat="1" applyFont="1" applyBorder="1" applyAlignment="1">
      <alignment horizontal="left"/>
    </xf>
    <xf numFmtId="16" fontId="3" fillId="0" borderId="14" xfId="0" applyNumberFormat="1" applyFont="1" applyBorder="1" applyAlignment="1">
      <alignment horizontal="left"/>
    </xf>
    <xf numFmtId="16" fontId="9" fillId="0" borderId="11" xfId="0" applyNumberFormat="1" applyFont="1" applyBorder="1" applyAlignment="1">
      <alignment horizontal="left"/>
    </xf>
    <xf numFmtId="0" fontId="2" fillId="0" borderId="25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8" fillId="0" borderId="30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166" fontId="8" fillId="0" borderId="3" xfId="0" applyNumberFormat="1" applyFont="1" applyBorder="1" applyAlignment="1">
      <alignment horizontal="center" vertical="center"/>
    </xf>
    <xf numFmtId="166" fontId="8" fillId="0" borderId="8" xfId="0" applyNumberFormat="1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166" fontId="8" fillId="0" borderId="41" xfId="0" applyNumberFormat="1" applyFont="1" applyBorder="1" applyAlignment="1">
      <alignment horizontal="center" vertical="center"/>
    </xf>
    <xf numFmtId="166" fontId="8" fillId="0" borderId="30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166" fontId="7" fillId="0" borderId="15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66" fontId="7" fillId="0" borderId="37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66" fontId="8" fillId="0" borderId="39" xfId="0" applyNumberFormat="1" applyFont="1" applyBorder="1" applyAlignment="1">
      <alignment horizontal="center" vertical="center"/>
    </xf>
    <xf numFmtId="166" fontId="4" fillId="4" borderId="34" xfId="0" applyNumberFormat="1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166" fontId="4" fillId="4" borderId="22" xfId="0" applyNumberFormat="1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66" fontId="4" fillId="4" borderId="28" xfId="0" applyNumberFormat="1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166" fontId="4" fillId="4" borderId="25" xfId="0" applyNumberFormat="1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166" fontId="4" fillId="4" borderId="31" xfId="0" applyNumberFormat="1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66" fontId="4" fillId="5" borderId="28" xfId="0" applyNumberFormat="1" applyFont="1" applyFill="1" applyBorder="1" applyAlignment="1">
      <alignment horizontal="center" vertical="center"/>
    </xf>
    <xf numFmtId="166" fontId="4" fillId="5" borderId="25" xfId="0" applyNumberFormat="1" applyFont="1" applyFill="1" applyBorder="1" applyAlignment="1">
      <alignment horizontal="center" vertical="center"/>
    </xf>
    <xf numFmtId="166" fontId="4" fillId="5" borderId="27" xfId="0" applyNumberFormat="1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10" xfId="0" applyFont="1" applyBorder="1"/>
    <xf numFmtId="0" fontId="6" fillId="0" borderId="13" xfId="0" applyFont="1" applyBorder="1"/>
    <xf numFmtId="0" fontId="3" fillId="0" borderId="14" xfId="0" applyFont="1" applyBorder="1" applyAlignment="1">
      <alignment horizontal="center"/>
    </xf>
    <xf numFmtId="0" fontId="6" fillId="0" borderId="11" xfId="0" applyFont="1" applyBorder="1"/>
    <xf numFmtId="166" fontId="4" fillId="4" borderId="20" xfId="0" applyNumberFormat="1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166" fontId="4" fillId="3" borderId="25" xfId="0" applyNumberFormat="1" applyFont="1" applyFill="1" applyBorder="1" applyAlignment="1">
      <alignment horizontal="center" vertical="center"/>
    </xf>
    <xf numFmtId="166" fontId="4" fillId="3" borderId="2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55</xdr:row>
      <xdr:rowOff>0</xdr:rowOff>
    </xdr:from>
    <xdr:to>
      <xdr:col>8</xdr:col>
      <xdr:colOff>404812</xdr:colOff>
      <xdr:row>62</xdr:row>
      <xdr:rowOff>95250</xdr:rowOff>
    </xdr:to>
    <xdr:sp macro="" textlink="">
      <xdr:nvSpPr>
        <xdr:cNvPr id="2" name="AutoShape 2" descr="data:image/png;base64,iVBORw0KGgoAAAANSUhEUgAAAnYAAAFYCAYAAADeGrEiAAAAAXNSR0IArs4c6QAAIABJREFUeF7tnQn4fdXY97/P+5jnDJnHolCSIUIoGQpFVArJlDFDmSMzmcIjU4RoEspDkhCRKRFFkgyZM+cxPYb3fa+P/1qsVvv8zj7n7GHtvb/3dXVV///ea93rs/Y55973uof/kPSfkv4hiwmYgAmYgAmYgAmYwKAJ/Ieki0n6+6BXYeVNwARMwARMwARMwARkw84PgQ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jMJ3EnSSZL+Iemykv6vWZnAWAnYsBvrznpdJmACJmACEDhQ0lMTFFeT9CujMYGxErBhN9ad9bpMwARMwAQ+L2nLDMN6kn5nNCYwVgI27Ma6s16XCZiACUybwJmSNskQnCNpo2lj8erHTsCG3dh32OszARMwgekR+LqkW2TL/r2kK04PhVc8NQI27Ka2416vCZiACYybwLMlvaxiiZeU9NdxL92rMwHJhp2fAhMwARMwgbEQ2F7SR7LFkAl7dUm/HssivQ4TWIsAht2lJf3ZmEzABEzABExgwAQ2kHRupv+fJF1Z0v8OeF1W3QQWImDDbiFcvtgETMAETKBAAsTOUcLkYolueOpIlPhugfpaJRNojYANu9bQemATMAETMIEOCFxD0vclXSqbazNJZ3Qwv6cwgaII2LArajusjAmYgAmYwAIErirpR5lR9zdJN5f0nQXG8aUmMBoCNuxGs5VeiAmYgAlMigDx4b8MLcLiwmkVdjtJp02KhBdrAgkBG3Z+HEzABEzABIZGAKOOLFf+ncp2kk4Y2mKsrwk0ScCGXZM0PZYJmIAJmEDbBIil45j1OtlED5Z0RNuTe3wTKJ2ADbvSd8j6mYAJmIAJpAQoaUJpk1T2lnSQMZmACawrUOw6dn4STMAETMAEhkDgp5KumSl6oKR9h6C8dTSBLgjYsOuCsucwARMwARNYlcA5km6cDfImSU9YdWDfbwJjImDDbky76bWYgAmYwDgJHC1p52xpp0jaapzL9apMYHkCNuyWZ+c7TcAETMAE2idwsKRHZ9OcFWrVtT+7ZzCBgRGwYTewDbO6JmACJjAhAi+W9NxsvbQIo1UYLcMsJmACGQEbdn4kTMAETMAESiRA7Fye6UpBYsqc/LVEha2TCZRAwIZdCbtgHUzABEzABFICu0o6KkPyZ0m0EPuTUZmACcwmYMPOT4cJmIAJmEBJBG4j6cuZQv9P0iUl0QfWYgImsAYBG3Z+PEzABEzABEohcCNJlDX5z0whjL2vlKKk9TCBkgnYsCt5d6ybCZiACUyHAIWHKUCcCp66HSQdNx0MXqkJrEbAht1q/Hy3CZiACZjA6gTogPRzSVfIhiIrdv/Vh/cIJjAdAjbsprPXXqkJmIAJlEqAbFcSI1L5b0n3K1Vh62UCpRKwYVfqzlgvEzABE5gGAerSEVuXysmS7jqN5XuVJtAsAQw7XN+/b3ZYj2YCJmACJmACcwl8QNJO2VU/lHT9uXf6AhMwgUoCNuz8YJiACZiACfRB4D2SHpJN/BtJV+lDGc9pAmMhYMNuLDvpdZjAYgQoJ3E9SRtKurykK0u6mqT1JF09/MM1l5BEYPvFkxIU/D8S/z6fmVpjf5dEQdm/hH8oKvsTSWdL+p6kM0NZi8W09tVjIfBySc/KFkOc3fpjWaDXYQJ9EbBh1xd5z2sC7RG4VohZuoGkm0raTNItJV27vSlXHvl8SZ+WdJIk4qu+vfKIHqBUAnjp8Nal8itJ13D/11K3zHoNiYANuyHtlnWdOgE+r1eUdLnQL3N7SdtJonjrGOUCSXtK+rikP45xgRNc0z0lnZCtmxjvK0miZp3FBExgRQI27FYE6NtNoEUCW0h6hKR7hSPSvMZXi1MXNTQ/+BSuvZOkHxSlmZVZhADe429K4ncnCp46jl9t1C1C0teawBoEbNj58TCB/giQ+Xd7SVtK2lTSxpI4Ru1CiHn7vqTzJP04xL9RIJYfWjwov5OEx4z//p8VG68Tp8eP93VDXB+lLVgv6+a4eBE5Q9JtJf11kZt8be8EeNYpa5K2CuPZIrbzH71rZwVMYEQEbNiNaDO9lCIJ8BkjSeFmknYLpR0u25Kmvw2GGUHoGG301vy6JIwhDLaS5TKSdpf0AEl4KvnBX0u2lfTJkhdk3f5FgOefF4hc2GOeWYsJmECDBGzYNQjTQ5mApLtIepGkrRIa6dFTE5COlMQ/H25isILHuPecHqEYgF8uWH+rtu7YFY9c/hn4hKS7G5AJmEDzBGzYNc/UI06LwD0k7Sfp/zZUKZ9SIfzoHS/pqyG2jDIh/PlUhWxe2kvdOgPAcewlpwplIOsm6QVvbCqUvCHezmICJtACARt2LUD1kKMiQMbp1sG7gGEx74iwzuLxYBBEfrqkL0r6jKSz6tw48WueK4mm8Klw5Jy3o5o4piKWT+Y2MZr/J9Pma5I2L0JDK2ECIyVgw26kG+tlLUWArFMakT9B0j5LjfDvm/DgkXTAP1+Q9O45x4orTjeZ26uyJ4nN41iaQssUVyYhAwM8djBI6/cRwE+8FwWUNwhH5vcPBZPvEIopTwZmSwu9WOCYJkowFQk5FMC2mIAJtEjAhl2LcD30IAjghTs2ZKPmP0R1F4CR8MEQ98bxKQHhZPy5hENdgvWue7Kk19W7dOmrMMjxqLJ/vw57+iZJv1h6xOndSPIOL0ipcCRLDUZnwE7vefCKOyZgw65j4J6uVwJ4dDhWvZukO1bEbNVR7lMh3uvzIQbOP1R1qC1/DR64R0l6agE9RDH0PirpYEmfXX5Jo72T3xOOxiltkgqt5fjs+bMy2q33wkoiYMOupN2wLk0RoK8pnrhdJN1P0g2XHJijI2Lf3inpHSFBYsmhfNsaBDAE2C+ORKlRt9GStOhLG49ZMSYQngWOBhESLfjOi392qdAHN/a+XXTacyU9PrRCm3JyC9zg+sPQESXliDFHD2KXNVn06fL1JrAkARt2S4LzbUUSINGB7MlrVpRXqKswzclfFlpY+Si1LrXFr8MTR/II/84D7Bcd7TGS3t6A4c33YfrPSyU9o4YyPCd/CDF7HENOUaiZeKuKhV8nFL+eIhOv2QR6IWDDrhfsnrQBAnRsoI8o3QsonYAXZhEhqQEv3DEhQ5VjNku7BDDiDg+1/qIXbd6MdMig/AtHfNQIvGV2w4aho8G8cVb5e5rTP1DSq2uUV+G54sXggFUmHNi99H6lB2wuN5aEV9NiAibQIQEbdh3C9lQrEcAQeJukh2ZtieoO+rkQH/WecGRU9z5ftzoB4hqPrgioz0emHyyxaySzfCBkrqbXkJiSlsrAS/fo1dVbaAS+M4n326vGkTHHyqctNPrwLn5rYJFrfmfHIQ5vM63xOAjYsBvHPo5xFRzPUX6E4qZkq94rBK3PWyvHYmTgUUOLbEa8J5Z+CNAjlrgrPHW5sE/EMB4n6Wk1sk4x4h6ZDEIm8qJe2jYoPD+UxuFZrRJK5+AZJv5vbPJ0Sa+sWBQdJfCyWkzABHogYMOuB+ieciaBPcKPJM3iqXdVtxXXl8IxGfXiKEsx9UD2vh4xkhBOlsTxKHtAyYs8fo6j72eHJIf/ranocyQR75ZKacYDzyxHkvQEzoUSKg8PtQxrLrn4y54o6Q0VWm4jicxxiwmYQE8EbNj1BN7TajNJu0q6j6RNF+BBlh0JEsRq4e2hrZSlXwI3kfRmSfyo54LnlN65HIEvk1hAYsRbskFL7l5ArbZ3hWzsnMVhIZSg391affadwlF5PhIvZuyzxQRMoEcCNux6hD/BqYmPO2TBIzSO68ieJHCd/qmW/gnwvUEdQOLmyEDOJXbb2EFSXa9c1ap4XujYkQplTGhXhResZMFTSeJAXmrn6yFOcKgZ18QNnloBnlhHjsstJmACPROwYdfzBkxkelo38UN3Ts31Yszhzfuki5rWJNbdZS+R9KyKBBZi3ih3QQ/cJoyuHUMSRX4cT6FbSosMRXYOBnCqL5m+lx3KAhI98cx+u0JvDHhaullMwAQKIGDDroBNGKEKtwjN2rcNyQ/zlkg81mskcVSFYWAphwDfESQIkNl6p4qYOTJYnyTpxw2qPMuoo+D0+xqcp6uh6Fv7vdBSK87JS86yhZi70judhyLSrCGPmSwt1rEPNp7TBIoiYMOuqO0YpDIcxT1IEgHueX/ItRZ0UujogDFnKY8AmchkPO5ToRqxchyp79eQdy6d4gGS3l8xJ8YlsXpDlrxcyxnSP2NNSxc6R1CKJq89uF1IGCldf+tnApMiYMNuUtvd2GKvEn5kaadUR2JpC4LK95U01PiiOmsdwzW7h+SUdC3EzWHktRlHhYf34xUAXxGOf8fAlhcavJ9RKAeT91YtaZ2Uqvl5phAJTLzEETJhMQETKIyADbvCNqRgdThyOTAcH9WtH0aQ9d6SzpQUe3cWvMTJq/a84IWjp2qUn0mi2GzbHQSoU0hyTB5Tt3841h/T5lB8mczSKKVmy5KkgvGG9zYVDFEMUosJmECBBGzYFbgpBalEVuIzJd28pk6/CaUp8Mx9p+Y9vqxfAhjp1COjrEgUPDLUjSPu8fcdqEfs3Hsr5qG4L0WmxyjU87t/sjBegA4qaKH8NpCkQoHwn0iirRoG3hdDG7+CVLUqJmACKQEbdn4ecgLXC6VFyOabJ2Q/kuzAURl15SzDIUCm8lGSbpOofH4w8KgT2JXcL2S/5vNxHHxkV0r0NM8poWxMnL4UTxjGPkYdnUPOk7SJJI7iqRmZenN7wuZpTcAE1iJgw87PB5l5R4QjVr606zRn/5ik3cIxjePlhvMM0RmC4r43CD/aUXNKldAtgh/xLoVECbJc8+PXu0kiFm0KQkZ4/Mzx33jI2I8+5beSrhQUuFZ4LjD2yIqm57LFBEygYAI27ArenJZVwzCjh+WlasxDn0tinTguc2xNDWAFXnKwJIrIpkJWJsegVbXJ2l4CSTQUnc7lrqEtWdvzlzI+5UPobRw/h31nyp4oiXjaXDgS52jcYgImUDgBG3aFb1AL6m0Z6sXdaM7YZ0nCGHh9Czp4yO4I0KMUAz6Vz4fgfY5e+xDi9yiPkwpxfbSW+1YfCvU8J4Wdv5Lo0FcZkQNCTG2OgwQaPHcWEzCBARCwYTeATVpRRTwCHLFSi4rMxlkZrRyp/krSwyR9dMU5fXv/BCgSTfuqKOzvaZK26Fk1eok+JNOBo8crTDxzms4N9E1G+uhMwTHrZyueDWLt6PZhMQETGAgBG3YD2agF1eRYh2MufkBpSr6W0DGAY9kvSSLGxzJ8AtRJI0btxaFbAIVx8YT1vb+0iNumAi/xXBcMH/tKKyC2jiPZKCQvVRVqXmmSGTeT9f6Nir8jYYIXwlX6/bahr8c0ARNYg4ANu/E8HtQB43iLN+88GD1fJXE8rwpJE0309RwPxeGuBK8s3QHY+7Ml3b6i/VOfq/tyloGLLtRIo4yGDYd1O0OZIDzmyC8kURy4bcEbxz7krcJ4MSCJxWICJjAwAjbsBrZhmbrEveCZw+M2T6gr90KXJZmHaXB/j0eFI7wYR0ctwftKIo6uBKH2GZ0L8nZzZOduXoKCBenAcTRGVnwxm/eCtqrqjI9X7rLZQB+SRL9eiwmYwAAJ2LAb4KZJuq0kjrXmxb5Qd4osQ7wlfZdQGCbp8rUmBir+MN8wlKYopQQNnQsonZGX0MEIfWT5aHvRkEQFvJhI25zoBpNnxb9F0uN6WbknNQETaISADbtGMHY2CMenT8pqkFVN/lhJBKkThG0ZJwGMuO9L+nXoCLBxRU/PPldO9jUFePMjPuI+Xcx69s7cU9IJyV+35bU7R9KNw/E9L4l0mTlU0p59PjSe2wRMYHUCNuxWZ9j2CBxhPTcYdLO+5ImT+0RolH562wp5/N4JECNJaZC2fvRXXeATQ5uydBxeMtD5e6sOPoH7U48rWexNe9tjvCMFqSl7RKmZoyXtOgG2XqIJjJ6ADbvytpg94Yj1KZJesMaPN1/GZDvesYBsx/Iojk8jWn/xg4xgyD8ieFhKWinPLt4fsnJTIduTY1lLPQKpYUfGKjUlm5LoqYvJGXjpSLZ5eVMTeBwTMIF+Cdiw65d/OjvGHEcwxM/NqjXH9fxIkq3Gj7wzWsvZvzY1eZ6kF0miAwgFo18Senm2OecyY6fxYfF+eglTU8/Pan2iv0/iZzHg31n/1jWvJNMVo5uXwiuHEjjXbmhsD2MCJlAIARt2/W8E5Ul4a57XCYLG7Pv4KKv/DetQAz6fh0naPWS+fqTDuReZing/vD40jU/FJTMWofjva2FJD2eErPenLzfMhe4iEYMuJMj1JD1f0qmhu0wDw3sIEzCBUgjYsOtnJ8gSpB/j8TOmp5AsZQ8oE0GyxKf7UdOz9kQADxd7vl6o8YZXhSSJEoVSK3RNSIWkCdpikbFrWZzAF0IdQu48RtIDFh/iQne8TNKzw5+wVztIeqqk1644rm83ARMokIANu243hTgpakRReDTPFoya/EASGY4u2trt3pQ0Gx4w+qm+T9IHJZVSviRn9F+S9s7+kCK70TNUEtMh6UIiVCwOTFu4W66gPIXL0xaBHIlTW9BiAiYwUgI27NrfWIoI89Z9uzlT4eWg0DAtvizTJHBUSISh9ETpcrKkO2dK0ms0/7PS11Gifqlh9xNJ11lSyTThJg5BvB5xexYTMIGREsCwo5fo1Ps0trG99L88WBI9H2cJb8/vDR4Oe+ja2IXyx7x0eEZ4Vn4UaouVrDXPNSVLOCZO5QhJDy5Z8QHplhp2lLbZbAnd6UhC5itCJuxNggd4lyXG8i0mYAIDIoBhd5WC43cGhPJfqsKTTMC1+jyS3UjlfX4MLdMlQCHpN4flnyiJ4rQlC0H31D5LhXhQ6tN9u2TFB6Zbatjx38TjLipkz19G0i8lrR8yYX0EuyhFX28CAyRgw66ZTSNe7nWS9gge0Fmj0h+TN2b6tlqmSwDvCb1ceQnAINqp4VplbZA9SNLjs7qKGzhLuw3USpMnOJ6v0ws6VYSOJDeQdH5oT/b2UF/wyFa09aAmYAJFEbBht9p2cPT0Qkn8wM0SPBqvkPRiSfRutUyXAKVt8Mxx/EotMeIuv1I4Drw8dDPBKxeFTgj0p/Xz3M7mYexj/CPPWbB4MMkrDwv30kmCBBwScRjHYgImMAECNuwW3+QrSDqgRqNs4qX4YuXt22ICBKwfEjBQj44yIaULXh+8y5TniYIxt2GIByxd/6HqF49R0Z/sWOoB1hFaD/ICyUsDNQVdFLoONV9jAiMjYMNusQ09TtL2c3p00hFiG9fwWgzsyK/mKIyYSgTP1zcGsN79gzc6VRVPHR1SiBG1tEcgLW+D565O6EYar3kXSZ9pTz2PbAImUDIBG3b1dofq7xT0nFV7jlEo9rmfpD/XG9JXTYAARhBHrdSl26vB1lBto6N2GkWSU6GXqI/z2ia/bvzUsCMBYt53Cm0I6SIRhXZhv+1GVc9iAiZQGgEbdrN3hObbr5mTqfg/If7FDbRLe7L71YcWYIeHH2j+PYS6dBDbJMTTpUev3w1dEH7VL9LJzE4dQGoERuE7ei3JM5UxCol/nGcMTgaoF2oCUyNgw+7CO06gOC28DpzzIPA2zJEaxUMtJpASiJX+MfqJxxyK0Dv0BYmyGAhvkvTEoSxgJHpSqPyOYS3UtrzUGuviBIF4OoR4Ov7/k5K2HQkLL8METGAJAjbs1kHDQ8EX4ryq+R+XtKekny7B2rdMgwBHZ9eUhKdrCMJ3ADF/N8uUJZY0bUU1hLWMQUdeGikCjRCX+Y41FsX3EM8abQjxqJLsQmFiiwmYwIQJTN2w40vxsJDssNZjQE/MfSURPG4xgZzAgyS9VRJJEjwnQxFaVWEU5IVrMfK+NZRFjEjPS2aJKWsdw6ZxkHhVqTOIQeguQiN6ILwUE1iGwFQNu2uEemJpba6cH0dpJEO8YRmwvmcyBChdgneLBJunD2jVW1eU0cDIoyajy2T0s5FkwMYOHhyxprGOqUaEipDMRQFijDraEl7ffab72TTPagKlEZiaYXe58MV5rTkbQZbZaaVtlvUpjsAJku4haQdJlMIZgtAbGm8c3upU8Eo/eQgLGLGOh4buNSyRsklbVKyVl4dXhj+n7AzXPdot3Ub8VHhpJrAggakYdteV9EFJt1qDz49D6x6Cly0mMI8AJUz4QSXpgO4iQ5DUKIj64p0jtvRzQ1jAyHVMy5xwvI8nLhWKWn84+zPavMV+wyPH4+WZgAnUITB2w45YoWOT9jxVTM6QdD9J9Fe0mMBaBDga+1iIyZxXhqIkkmRL0gEl9wBxlIf32kev/e8WpwmEf0TJny+OyM8Nf0msL88i5Zie1r/q1sAETKAkAmM17CjQyY/WrBgV3ox/I+nakigpYDGBeQRIMODoi88MnUWGUtk/NxjiOr8oact5i/bfd0bgCSEBggl/LemqyczUpftD+P9fhDhIPHfESVpMwARM4EIExmbYkRXGkVJeuiFd9NmSqDV2np8FE6hJgCMwjvL58SX7dSjyDEmvyJTF20MP42OGsoiJ6MmJAeVKEI7MScaJEnvHUt6EsBK+t2P9uong8TJNwATqEhiLYbexpKMkbbbGwmm5s4sNurqPhq8LCQZkveL12lwSP7BDEbyLlM9IBQ/Pp4eygInpmcbXkbXPiQPyc0lXD//mhMHH5hN7MLxcE1iUwNANO77wMNhoqzNLeBOmPZhb7Cz6dEz7erxavCxQm44kiaEIsVj0pyX7NQrJHRzt/X4oi5iYno/NEiD4XuYfjl8peM2/6TtsMQETMIG5BIZq2BHvdNKcThHEqVC2xEkRcx8DX5ARiLXp7hCSDoYAaFYpnx9KurGkvw5hERPVkaQIDHKEDFcyXU+UdPfwZ5xIxPp2E0XkZZuACdQlMDTDjmSId4eyJLPWiEFHXbHP14Xg60wgIXCwpAdK2jAk2AwBzt6SqEOXyxvd67X47eM7LS2XwykE9eyIA0Y4/sdot5iACZhALQJDMuyeIum1a6yKHovUfuJN12ICyxKgi8Txy97cw32UX6FIcirE190lhCn0oJKnXIDAPqFsSbzlS5Jul9xP0s79FxjPl5qACUycwBAMu0tL+p2kS8zYK4KJd3aW38Sf5OWXT423oQak4+nJS/pwZMfRnWUYBNKkiSqNhxQOMAzi1tIERk6gdMOOPq30QpwlzwxlAYb6wzzyx6vo5V08FHzFMCLbcEjCjz1exTRBAv3vO6DWZkPi3ZaudMIh0WWW/FLS+m1N7nFNwATGSaBUw45OELTTmeWlO1LSQwbsaRnn0zScVd0yHFPy/FPMOq34X/IqiL+igwTtzFL5bsj8drHtknfvorqxl7efoXJepHhYK7O2JmACvREozbAjYP2baxh0xJ/M+iLsDaInHhSBAyTh6R2aN2R3SYdXkMY4wINnGRYBQkz+NENljthnvdQOa5XW1gRMoHMCpRh2fIkRGxQrr+cgeHvdKLTa6RySJxwNgf0kvSRkVj9sQKuiWwrPfyoYpmTCsh7L8Ahw6kCyV5VsJ+mE4S3JGpuACZRAoATD7p2S9pwBg6QJ0v7x1FlMYBUCFHq9IBzhc8w/BCE7krI9JHikQrLQ+4ewAOs4kwAtwdJ9pf3bq8zLBEzABFYl0KdhR605UvnRIRcyxV4q6XmrLtD3T54ABt1tJH1mYCQOCr1pU7Xp80rv1+cObC1W98IE6GedHp9Tm3NIHmTvpwmYQMEE+jDsyEak6Cb/rpJfhN6IBWOzagMhQCwdMXXfkXSTgehMVxWSIPh3KvtKOnAga7CaswnQBeSc5K/J6Ccze17ZEzM1ARMwgVoEujbsOALbZQ3NKMSJF89iAqsSOD0cvRKD9olVB+vofrw4eBZTo45wBHohDyVztyNUg5zmkiFhIj2CJQyFThMWEzABE2iEQFeGHfWayN6blelF31f6IroeXSPbOulBdguV/I+SRFX/IQg9jfEsbpMpe6akWwxhAdaxFgH2c5PkSrJiL1vrTl9kAiZgAjUJtG3YMT4eOOLpqoS0/m0HGP9UE68v65gA8Wf0TSWubihyDUk/q1D205K2HsoirOdcAnQD+VZ21ZNn9PidO5gvMAETMIFZBNo07K4i6QdrNLD+uiQ8FWkDbO+UCaxCAI8vWdRD6RdMWAJlL9KjOY5cSfZI47BWYeJ7yyDwU0nXTFQ5XxJGvcUETMAEGiXQlmG3xZwSJTtK+lCjK/FgJiDRmYEfzNKFz92HJd07U5SQBWIDLeMi8ARJZDmnQseT345rmV6NCZhACQRXdpn0AAAgAElEQVTaMOxo10Q83aUqFkhXic3tpSth661DTwQ2DcZbmiCBp5EEiZ/0pJOnbY8A3XTIyo7CXtPj9w/tTemRTcAEpkygacPua5I2mwF0J0nHThl2xdpjnb4Xm8skCFR1kLivpOOdODTa/ceQS2t1niqJwtMWEzABE2iFQJOGHd6Ga1VoeV7I7Pt9KysY7qBvl/TIoD41rPLuAsNdmTXPCVDG5FNZVrhL+4z/OcmzYFkxnlpn/49/771CE+iNQBOGHYWGfyXpChWreIOkJ/W2urInPkISpTmiEERPo3fLuAjQVeCh2ZJeO6BSLOPaje5WQ2IY3rlUHiXpkO5U8EwmYAJTJLCqYYeX6fshPijlhweKmlyUbLBUE3hR1jKNbgOU6fDbfDWvjSThAXmXpL0G8FBdV9IPK/R8o6QnDkB/q7g8Ab5X6aBz1WQIH8Euz9N3moAJLEBgVcOODD6SJXKj7oaSOIK1zCZABuRXsr/eStIphnYRAi+UtL+k00KJnNIRURj51Vls1V8l3VzSuaUrb/1WIrBe2GOyXqPQ45dCxDwDFhMwARNolcAqht2rJD0t0w5vE54KajZZ5hPI+0PSPoofBsuFCZBhTY9NPHYlCx5XjM+bZkq+VdJjS1bcujVCgDp1xBqnyRIMjEF/ViMzeBATMAETmENgWcPu8pKqkiHoIvFJU69NgJIHeUsh+kn6zX7dj2NVFmltuB1fSPzU2ypedG4v6csd6+LpuidAWMoFFQXZXy7pOd2r4xlNwASmSmBZw45jVupupfIBSQ+cKsgl171vOLJLb7dxvI4GPTXxcpUej3YxSXhacwP9z+FH3jGTS344BnYbXtk89vNQSXsObB1W1wRMYOAEljXs8NbhtUvl51nLnIGj6UR9CpViFKTyWUl37mR2T7IqAWrQVXVQoaUZrc3yo/ZV5/P9ZRK4p6QTMtU+Iuk+ZaprrUzABMZMYFnD7haS6PWaC30uKVBMpqylHgGYXS67NI/RqTfSsK/iKOu9knYeyDL2k/SSTFeMdMr7vGcga7CaqxPIO0swIl5aPLk27Ffn6xFMwAQWJLCsYcc0J6/hWXqTpL1duqPWbhBsf+vsSoKw8YBOSY4OWcKvGMCiMUB3yfR8esWx+gCWYhVXIHDp0BosLy7+JUnEVlpMwARMoHMCqxh2KPuINQpu/lHSFs4Gm7unHNl9NLvqKZJeP/fOcV1AH2GyB0sW+rx+QtL6iZJ4ZShdQzs9y3QIUJD9tzM6xlzC/bCn8yB4pSZQGoFVDTvWQ4scep4+N/x3vsaTJN3d3rs1tz4/svm8pDuW9rC0oA+G0ksl7dDC2E0OyQ81LcFoDZYKpS1uNiNDvMn5PVZZBDhmJYSCMjy5EErw/rLUtTYmYAJTItCEYZfyelA4jrp2BhHv3VUk0V3BclEC35FErE4UklNIrBi7UPPw+oUXZaan6zHZRhBD9QxJrxn7Bnl9lQR+EJ7b/C+JrdzDzEzABEygTwJNG3ZxLdRiIyvsbsniqLhPkVnLRQngtcprXU0xgaK0Z4MEIRKFUuGI/KkOjC9tqzrTh5ABvLS5uAh1Z1vgiUzABNYi0JZhl865uaSHSLqa32ZnbsWNJH03+1vquPEjYumeAD0+fyyJF5RUyPg+o3t1PGMhBHaTdESFLv8IWbCFqGk1TMAEpkygC8NuynwXWXseZ3eYpIcuMoCvbYQANQTJ+I7Cvnw47EVVt5VGJl1iELIuj8sazS8xjG+pSWCj0Aml6nKOX13ipiZIX2YCJtAuARt27fJdZPTjJW2X3EBwNpl3YxFq9dGNAe9GqbK7pMMT5X5U0WGlBN05tn9R6ElLfKalXQIkiP19xhTvqyh90642Ht0ETMAE1iBgw66cx2MrSZ9J1OGH5OLlqLeSJtR8Oyp4l36z0kjt3fzfWXYuiT60CSvNEL1ryNDleTmlPRweOSFQ1UKRv3aXGD8mJmACxRGwYVfOllxZ0q8zdYj1yv+sHI2HrwnPP2V66CIR4+nomsIR+OcKXd6Bkl45wQLWfW0HR6zECOdCD+M39qWU5zUBEzCBWQRs2JX1bPwlC9inI8VXy1JxNNpcQ9LPstWUmrmN0Ymnk3JCxPtZuiGAgf/uGVON7aWL3wLqNbokVTfPlmcxgdYI2LBrDe1SA5OJmdYAfLGk/ZcayTetRYBCwxxjpiVlMJyotViinCmJLGlivaihZ2mfAAXCZx11v03SXu2r0OoMtEN7Q3hZ4MWBosvI30JB+TSBqFVFPLgJmECzBGzYNctz1dHyYrgUQr3hqoP6/gsROCS0wot/SJkZklZKTEK4nqRDwz/0H/2W97ITAnhz6SqS94Blco7o79SJFu1MQgtDeh2vlZh1T0kntjO9RzUBE2ibgA27tgkvPn5e9sSFihdnWHXH5SV9I8lyJSnicZLwvpQoB0h6piTqQLoPbXc7RPY2PWCjByud+XeSiIXNP6PdabfcTDcNcZn3qXE7LzppF5wat/gSEzCBkgjYsCtpN9bpgsGRegps2K2+Rxtn3i7q0V2p4B9ovHTURntLMD5XJ+AR6hDgs/bXGUYdxtzVJf2yzkCFXIOBlnuiybb/oKRnh6N9+lJjrEYhHKHUzPVCsFoNEyibgA278vYHr9LNE7UuE+q/lafpMDTiR2zHRFWOYh9dsFGHUU+cE0d+FEu2dEeAuLJZzO8bCkJ3p81yM1Gih+Lm22THrZTzwQN8Tvbs86xF7yRGHrGFFhMwgQETsGFX3ubhpXlMoha9SgmetyxG4FqSTpe0fnLbrpKOXmyYzq/+QvhB3tSJEp2yx4P1shkzvkDSCzvVZrnJSArKy/Tgnaa3LTGDuZyffD5+Kuk6Bb/wLEfEd5nABAnYsCtv0wnkpwtFFBrOv648NYUnkc4MdEGgAXpJsqekdyYKkUmKUff+kpSs0IUMaLIVMTIs3RG4viQSlaqEfs1kJJcsFDKnA0bqmebIFWP0JTMUpx3dvcPfcbycvgCVvFbrZgImMIeADbvyHhH2JC1pQdN5ms+XJsSoEWSOZyyvB9eXrrD7VRYzhLHEj1vpAe8cwbLPeBkt3RHAKKJ2W1Us6xAMHow3imyncbnvCuEGs9qg0Y7ueQlijmJL67DS3RPgmUxgZARs2JW5oaVnxvJDggHykYLwPSokG1DrLcoDJX2gIB3XUgVDmaxLS7cE8tqRcXaSKK4oiaLhJcrWkj4kiSzeKHTJeKykP81ROP1+IVv8DyUu0DqZgAksR8CG3XLc2r7r65KIrYvCkUl6PNv2/GuNTz016qvdVhI/in0LxVXp2Yk+qTxY0hF9K1djfjxGBLBbuifwCUl3mzEtteyIQStNeF44Rr1HUOyPIVmCFmezPHRxDbz0kETB98mfpX+GU1hMwARGRsCGXZkbesvsSI7AZwKb+xbi1I4KwdglFMu9VEXGMD9ud5f06b5h1ZifTEuyEJ9V41pf0iwBDCS8crkQBoEXa57Xq1lt6o22XlaKhDqMJFvVkbRdGJ8R/r/08IQ66/I1JmACGQEbduU+EsSt4TWIQg2tX/So7tNDkVOSO07oUY84NT9MeCvSQrJDqvtGOYqPh97A8zwtBeAelQp8rsgCrYqru4Gk8wpbLc86pUhulejMsT2GXh3BUOW7gxchpFRvZJ21+BoTMIE5BGzYlfuI4FEgvicGRRPczBEoP0hdC5mBlEx4gKRjup68Yr6rZUYuXhaOpj5ZgG51VKBWGh7F20s6tc4NvqYxAhzd443L24XxZ3Ro+GFjMzUz0O2CUZfq+3xJ9JGu43Ej2xWPPy9AHPlj1LkAcTN741FMoEgCNuyK3JZ/KfUESQdlKl6349g2jKivSrpNITFHJEPslDAh8PuqIbOx7N1cp90Gks4N3k8Kxlq6JQB79iAV6kSmMa3dajR7Nry66cvKonqmZVw4dqY/LBnAbQv9rYlx5fmmLiPle77S9qQe3wRMYB0BG3blPwk04yZmLBX6m+5VvuqNasiPFAZm2v7o+5JuUiNovFFFVhyMY9fXSuJo29ItgarPEhrgDavj/epSW7Jb35xMyIvVIsYRxhVGbPT0kXV9QYsLYB5CC/BGV/XZJXEjLePUoioe2gSmTcCGXfn7zx59UdIWiap8QaZlPcpfxWoaVmUv0p3j4NWG7fRuWj1xBEacFEfblm4J3EfShyumfLKk/+pWlbmzUYfuYeGq70naXBIdJOpKatTxXXGjluMG31Sjp3Epsbl1Gfo6ExgsARt2w9k64tvInqREwVPC2/FwtF9OU7xzBLLHWl38uL1D0j4FeljWWiH10H4dStbssBwK37UCgWvPCF/gWXrkCuM2fSvGPzG0HJki1KXbY8FJ8GxjDMaew4RStOGp47fj8RWhIrPUZR2spwuBH7GU8OQ7wzGFXVD3HMUQsGFXzFZYkYwAQeN4KqMcKWn3AVLCs0pcE1nOxEdauifA8Xfu4ebYMNaC616ji85IUkPawYWC24csqFjsBsNteOp4MWraqOM3g9jfNyS6cYzNiwvle+JnNk/+osXfIxZcT3p53XqPeGBfKYnrY9Yz+tEh5+crzO9bTWAwBGzYDWarJqVo3pD9ThXNzYcChGNksl/TDgFD0X0MemJo8JKQyruTo84S1kgtQ4psR0OEdl+zeryupS9Fh2NJEzLo6eXcpLxKEoYTRhNCpv5DJR07o0MHnkOOhRGyjvkMLBPLSL/sA2eUp5m1PjyV7PO9wgXE43IkbTGB0ROwYTf6LR7cAg8LGXUoTnkG3rTp/zpEITOQ9VzT3oJeto/Wd5QFSeVBkt7bizbVk1JkmBg1hKLfmy7ZtxVvFLUu+cxQzLypmpcYii8LBl1MxPhu8Np9bA7HvO81huDhIQmK41G8ioQpkGxxlfAPnks822Qu82fIDyTdX9LXFty3nSUdndxTVbdwwSF9uQmUT8CGXfl7NBUNiQ0iiy9m1A2hAftae3NrSV+WdJfgjZnKPpayzi1D/beoDwYPMVeltG+jaDDlS3juEcqC3GEJeHihMLQQjpwp/dPE8StxaiQn0W0mCsbjVuFzWlfVXZY0pImNe58kjqSXFbKISVaKwv6X2FFk2fX5PhOoJGDDzg9GCQQ+l/2oUbSX48tljm1KWA86vEASxh1xR5ZuCZBgRH3D1EOzW2iH160ms2f7TDCSuILSRZQwWlSo50hdxyhNdKch6eB0SRsn/PCsYSDRw3oZ2VrSSXNu5Ciao1N62bJ3HCuvKvn3B60al13Dqrr4fhPojIANu85Qe6IKAhwZEYcTY3bwOPBjVVWWYmgAMUzT5I+h6T9kffFYxcxS1vHqguoG0gmCF5kNJdEWbLMlu13sG9bF+jC88Pz9eIVNo5UaHjLq5aVC1jDZw6sKR6ys+5Rg5FHy5xszYvNWnYv705COOB4lo/CiW0xg1ARs2I16e4tf3P+EgGoMOrwWZM4NXepm7w19nSXqz1EbR/iXTpSjc8vehShLIP9Hgy5kvC57zEjZo5eHcYhb4wVp2YzP24Y2gYwRhS4VJEoQozhUid8tqf54Ib891AVZbxOoS8CGXV1Svq5JAgS0xx8Njksoy4D3YujCjyReuikVjy5lz4hlpP9uKsRY5R6ovvQle5SjRrxrJNMsm9zwQkn7h0Xw2blxEmO3yNo4Wj0tKwlCWR5KCpHlOnRhLZfIFuHkiaHvqvWvRcCGXS1MvqhBAmdL2iiMh7fhiZLe0uD4fQ11hKR7hh9aF0Ttfhd4MSDDMspZkm7evRqVM6ZdL9BxkS4S6YCUQXlR8gfLlAHi8/bS7Kga7xbZuBQDH4tQVy9tPzj0ZKyx7MsU1sFniedtWS/6yoxs2K2M0APUJEDgMt4sgrMRshPXk/THmveXehlZvMQLsb4mAr5LXWepenH8ihFH3bYoPFNknZaQfHNvSccFxVYptUL9uNcla8SzRtHuOkKZEoxCEnpyeWYo6FtnnCFdg9eczyOhERwtUzqFpAyLCbRBgPhNXrp4uSfcgmLcNuzaIO0xiyFAjFPsx8mPLeUZKJvQ24PfIBlaQO03kvjABrF0MhQ9VL9aMRPxYj/pRIO1J+HIleeDZ/6BIZZtGbWIxUuzZjHwKNo7Tyh9Qt9ZjMtU0Od4SXgSxywYdRizfD4tJtAUAbzuJEHtKelp4cifEAvqrZJoRIH9XsUeu17xT2JyioqS+ReF+mJjyRal/+XbQ7V/PtiW7gjwpVqVbHPnguoGUjONRA5iL4lnW0Y4Ok3bd71fEoV3ZwmeKtgcEGra5dedLGk7e5eX2QrfM0ECeLsfE/qT4/XlJCDWWsUjjMebMJzfhvjZIhDZsCtiG0apBM8WLY1owB6F2ANKHIxF8HxsI+lTY1nQQNZBu60qLwy10DDs+pabSjoxdE3hv89ZUqG8cwIFvEmWmCXEFFLomB+fXDgeeliI/VlSHd9mAqMmQJcVQmooVbVt+CeGDrFw4jZ5keflatkXtU4A2rDrBPPkJqEnJAHZUShnwvHY+SMiQWYiRt1dR7SmISzl9ZKeVKEoz1ish9jnOmi/xVEMR8T0qEWvZeRukugzHIW4wSvNGA8vOIV96Y+aC4WQtx9BLOsyDH2PCeQEMNQoHM9ngjZ1N6tAxAv7z4LxRm1HDLm/DAmlDbsh7dYwdI3BylFbPiS4rsd0VPlYSW90WZPOH0i+YB8wY1YMqr5jqb4kiSBq4rooS7KsUIqEUi3pZyj2aU3HvHvwDFbNQ7uyWyyrgO8zgZEQ4HPDPzuGzjPxGDVdHsk1FMb/yEjW/M+WO5wb42K0mMCqBF4TmoWnddyaaHO0ql5N3h8D9inZsuwRW5P6TGUsupFUBftTMoceq7Sh61OiUfcxSRQiXlZuGHqxpoYcBlzqvdsnlCzh6CgXmt5T7LuJfrHLrsH3mUDXBPgsEMvKUSnhP2TLryVkqlPNgCPVD4XM6a51bm0+G3atoZ3UwDcJDc3TgqD8sHD8OrYSA9T6our/GGrvDeUhpXvEEyqUxRtc5cnqel0kA3HsSqjBtVbwTpPFSqZ4+mLEUdAuoZAwnmKOovMjZzwOeAnpFrHs0W/XzDyfCSxKgDaBxMARS8oRKvGrhCHQG3qeEJ+KV//QFT6f8+Yo5u9t2BWzFYNVhB+d92ba80PHB25Mwo8pXw685RGfYemGwMPX6FVKB5PYhaEbbS46y/cl0WeVmByMumWF7+KqcAViOHeV9LgZA39c0j2WndT3mUCBBDgu5SSRzxUvM3RtWaSbD11HKBIfjbkTClxjqyrZsGsV7+gHJ9MuP3baQRLHZmMTgtd/UFA3g7HxrVpPHmuWXoN3jMbyfUrsdkFNuLxW3KJ6kRCCN24RISyAckIWExgyATzVhBc8OBStr8rqnrW+74QWeMeE72e6uky+ULwNuyF/HPrVneBufnijjDHzNa6NYzYM1r6D8/vd8e5mJz7m9DmlPWgXRe2oPgSPwg9Dz9dVEyWi/pTMqZthTdYtdeosJjAkApx6bC2JmFHa4dHHuSqZgTWdIYl41a+Hvsp81glToMcyoQeWNQjYsPPjsSgBglT5gMW+nLwh0XuSzhKDSgmvuXCCcekaQKkJS/sEKGY9zwtFsgT12voQjojw3FLSh44QhzSkBOVKeHmYJRzTUgiVYymLCZRKgHg3kheuH4w3wlZIalhLODolxAV7hJcbSpLQa9WyJAEbdkuCm+hteElom8Jzg/DmlBZwHBsWvJIcd42tXEup+5S3ziJBhSMWiv1G4b/px9iHEOt2VGgRdseGjUvi836cfLZYH8kh/EOPWZIoLCZQEgGS5p4labfQfaeObrF/M11ZnpO0mqxzr6+pScCGXU1QvuyfrnMq+6eC94Ig1TEKBgUFLPniesUYF1jYmvBG8QORCt47PGIc2SC8xdOjsQ+hBySJHAghCBwVNy28QDxe0itDHTuMR4sJ9E2Ansck6BBHSjYqSQ2zyonQx5jSP0cGpSlUTwzqBySdJYlkI4w6S4sEbNi1CHdEQxPUeliyHmqH8eNGHMQY5XqSKGtCjaN5xwhjXH/XazopxN7EeWlFR41Aui+k0ldNxBj/RhwpJRbItrOYwFgIUKYKg41/OKHgO49/6pQRiQwIw3mrpKdIupGk740FzhDXYcNuiLvWrc5U0E9LShDMSi2hsQrxIcR78KVGPOGYOmaUtmd8/1AmBIMtCrypV0XWa+oVoAds7jFuez3UyEMPsvb+FryFZMJaTGCIBAil4R+6LDxCEkXWZwmfQzzk0buG8Xfp5Mg1/j0e5smVEyl9823Ylb5D/eqXZ75yJJa2OupXu+ZnT5vLExxPiRNLOwTIkKOINT8WqXDsgyGFNzjGctLqp6rrRDua/XtUftjQBaEPK/GlFhMYAgGO9R8S6h/SzYSwmbWKeXMKQ6jB54IxRzcqXmYsAyRgw26Am9aByvzYchzGl0GUDSV9t4O5+5qCgPz45snRMzFflnYIYCzxfKUtsciqfnIw5jjWiV1MyEDlh6lrIfMbTyI/eMT1jTWWtGuunq9ZAuuFZKJtQngMcamzSojEmY+VdL/wWeszbrVZEh7tXwRs2PlhyAnsLunw5A9xuW8QSjyMlRbeOYJ8EcqbPHqsCy1gXWR/YtRF7wHPF4kqOwfd6IkaY+vIoONIvMsyOhibeBIxLPHYcizs4/gCHpwJq8DvNOVDSFqgBhxGGfFwuVDrjc8Mx628kDw/dAWiawNtuEhg+LKkLcKNZLW63/UIHywbdiPc1BWWRHuibbP7+RLgy2DMgieSgF9+yDHyLO0QICkFD1w8YuWHiB+hKNRxo55blK0kndKOKpWjohc/iFG/+O8OVfBUJiDqNNIbmXaNsZXWvGeR+FPiUHlhIi4uLUNFViot6SiqbZkAARt2E9jkGkvky4DWLBg3qZDezpfCmOXloaQJhZbjm+6Y19vX2giyfmM2OV6xGMeDZ4zjzvhDxlE4R+JdCboQQxfbGTnGsivy05znuqEgNS0ZbxzCDWL4QUrkG6F8CP238a5RO/RdFYkPvJzS4pF6h6d27OWe5g4WvGobdgVvTkeq0VGBzL/0SwV3/u3DF0RHavQyDccbeJCofM4PuoOFm98GyoMcl7008MxRjPg1yXR4GWIiBYV6+eHrSjDiMOrwchA0Tkydj1+7oj/eeYh12zTEvt0lhBgQipDLt8OpCN7pkyWdHTrdUHqEzw/HrnweqEiQVigYLzmvbCUCNuxWwjf4mzFm8FSlQq0uvCdjb6RMVmbsOYiB52OK5h9nvG88T6k8N7SgS/+Mbg50dUB4qeC+WKG+ea0uPCKJHLF9EaVMCEa3mMAiBHgh4WWF0AFeWIgRrcpA5bPAby7/JtP7MRWZ1u8ObeN4/l8s6SC311pkK3wtBGzYTfc54IuIH7Q8g6rP5upd7gaeOgy6Jvt9dql/6XORhPDTxFCi6jzHTiROpEK7rFilnj/n/9/b0eLwzKEjhiQvMrzQ5IZoR6p4moEQ4FkhFnTP4ImjckBesicuhWfpAEm8zCAkPXw6xI1uKekPFWtmLPpwE5bgZvcDeShKU9OGXWk70o0+vFl+JpuKHzhKmozdU8eyY+Yl3kq+RC3NEeBI/8OhBVE6alXwN0efHMFG70aXxa83CUdbzE2RZBI7bNQ19xwMfSQ8uWSgkpBAAhlF2VMvHOEC1wmLxHjjhXivbNE88/zzthD/RlaqxQRaJ2DDrnXExU2QN1rH5Y/7nzfQKcirJD0tHPXhrXQsVbO7TtmYPLOYHzx+3FLJj2mJbyQ0gHjHtoWjMox7hKQhyj5YpkkAry1GPX15KblDRuq8DFTaZtErmHg4vGoxA5WXGrJZdww9UWNv4WmS9ap7I2DDrjf0vUxMc+ZYwygqwA/sVIwbjtqIo+K5f7qkV/eyC+OclJhFjpZiEg5FUOlUQh/YqpeGT0qiqGqUruIc+bF9R5i06ySNce78cFbFs0nZD17srhGO4GcZcYcGg43QgFnCS8ztJH1rOAis6RQI2LCbwi6vW2OspJ+u+E6hhcxUKBCwvL2kr4Vm11NZd9vrfEPwVKQ/ktFrV9WW7ZGhEHTUaz9JL2tbSUmxtA1T8WNcVeS1AzU8RcsE6DGM9w3PGXtc5ZHF00bIAPGcNKw/TxJxb5TlwXuH95gjekJWaKNI5ipxb8Ql811KEWuLCRRJwIZdkdvSuFKHVdQE4wvszY3PVO6AfLnz5YwQoNxlN4NyqaymGQkSxMXlP5yvlbTPjKH50U2Dxnk2H7qaGrXuJruQYzIEL2LsblHrZl9UJAE8cHiFMciouUk8XKyDmCtMGRtqvL0lVAKgEwOxxvcNJUW4nrJPGHsvHXmnnSI300o1R8CGXXMsSx0pLSWBjiRHEPQ7pd6XxNJxbEIsDEHOHMdaViOQlgmJIxEnt1toXVQ1Ot837APGHZJ3nlhNo9l3x96YXNF14eO21jSlcUlaIIzi2pKeFI7282K+PHt40Qg34ZifF1eSwWIMJZmplA+JwssFzyLPA4Ycz6LFBEZBwIbdKLZx5iI4cqQpdBRKfFDlfErZfxypcHyCUYcXCW+SZTUC1N/C25sevcL1WXNKNKSeY+I6Mbjbrlf31eTY/RGS3rna0n13BwTwBBMLx34RC0dJkTwWDkPs9ZJ4cU2PRvHEfTPoSFmSD4X/prwT3wUYdLzYtf3cdYDJU5hANQEbduN8MthXqpenR2S0BuO4YkoSi4Hyxn+gpH2ntPiW1soPJcdXqdRJfLi1pNOSm6oyZZtUmT0nbgrvNC8yZD4SM2UphwCfT+J87yGJzgwkIuSeOAwwjHPaZeGJozsDHRlocE9XB+LhNghj8OJKzFxedL2cFVsTE+iAgA27DiB3PAXZiXio0vps/KDetmM9SpjuTeHNHyOX1jyW5QmQDIFhlJcyoVTOw+YMS9wT9erijzZHYByttSXMQ8br1YJnhjZOeHUs/RHg6J5e1LG4L8equZDQQM9TDLhDQpIT14oBgJoAAByoSURBVGwbjksx2Kgtt3cw6MhuPrG/JXlmEyiTgA27MvdlWa1ICuBHMw0g5gc1xjQtO+4Q79soeC1547+MkyVW2kKC0z9XcRz2AkkvrDEygevENka5a6gBVuPWpS5J+87yHNA83dItgVuFZwNDjJfNqhZbaMTePCB8VmOICMWjeRnlSJa6kxh8ZE1XZVh3uyrPZgIDIGDDbgCbVFNFCm3Srik9ysBzx5vx1Jrb461k7fygUBg3rwhfE6kvk0Q9rz0yEp8NvV3rHG2eEY7M4hD8OOdev6ZA4wUksxGDAMEoeEZTg3ucmQQeGJ4HujNwLFpVG47s6WNCs/tfSHpPOFaluT3xlmmYCEf7vAxUtdzyNpiACcwhYMNuHI8IwcUcNaV9Xz9e0dZpHKtdexXUrfpG+HEhDudFU1h0C2sk2Jz6XuslY5NJzZE2P8x1hCzE2CczXt9WL2JeYDh+RfDwECjvXpt1dqn+NRynEtJBTBzZz1fPbqVrCPUBzwwlZSgdgoF2w2DwxW4f9Wf0lSZgAgsTsGG3MLLibuDLlh/a9C25q9pgpcHAWxlbUnGsg8fOsjgBgti/mN22aFHntG1XHApPH7XGmhaMRQyIKLSF+kLTk0xsPMI3OAWgQwsZqrnw+eIkgPJJB0t6dsU1G4fivtSMfEhIgJgYRi/XBLonYMOue+ZNzsgxBpl/qVE35ezPwyXtHgDzoxILEjfJfOxjUcSVo7VU6IlJXFxdIZ4Kb1leLJY/b7rMBFmvZEPGuciupFuAZTEClAnBiGOfr1mRnRpHIyaOI1eyUWH/rsWm8dUmYAJtE7Bh1zbh9sYnDoWjsjQomdZOFPCcomwdjn9Yu/vALv4E4KEhHo7MxSgcneF5I3atbrwTXlOuzb2l95FES7cm5Z6STkgGpJMA5TAsaxMgGQZ2/EPv6DyxgSxy9h4PK+20yCqmkC+G3D/C8fztQ3056shZTMAECiJgw66gzVhAFco4EFOXfiFTrPMpC4wxpkspuhwzH/lh5wfeUp8AdcGoFZYLvVWfU3+Yf16JlzRvMdZGuRnakFFqBSEhA6PDHUUuvFl8v8OFtltPDrXi4hV4TvnM4N08VdLHQvIVf89JAJmqzwvZzFyLV5SYSRd4XvAD4ctNoGsCNuy6Jr76fAQsk42YHr9yBEkMy1SFrDp4EF8XMyKnymLRdVNwGG9a+jwdGWrTLZpN/dYZGch4fOpk0NbV/RVJtit7TjkbngGLRNLL6yTtHD4LuTeO2LhdQ0eGvAMNxvLbQ7wi3n/+G+8rx+p46iwmYAIDIGDDbgCblKiIUUfmX5r9OtXiwxELBi2lExA8mb8a1pb2pi0lYfCk0bIpCh4vYhMpGbKoEJdHfF4uBM5TX7Ep4UiQjEyE1lHUPJuqwJXi0HjX8Mph1EXBc80ec5RKdurpkr4/VVBetwlMiYANu+HsNuUbKDeRGnUYMRgzUxWOjH4YFk+bq+OmCmLBdZNggpc3FTx3Oy44Tryc7ElCA6rql5GdSpZqE8JxIaU2EOqiEcQ/FaGkEfFw2wWPG8xTwUinTtwBoUj5VLh4nSZgAhkBG3bDeCRoYE9HiTQgnZiZ/xqG+q1oyRETx3AYulP7kV8WKM/PdySReJPK+8PR3TLjko0aj/RoBUWyRSpVxt6i8zDGT0K2JvcSF0b261gFTxze+WdJemT2MseaOSLn+4DP/0sT/pEHnw3+nn2d1+5trAy9LhOYLAEbdsPYeoLDiSOKQrwLP9JNl44YBo11Wv42HD3xI5c3Dh/SOrrSFS8dge85K7If8YIt+yzhMcVzGhMk0nEoxXODFReI4cjRMB4rhDp4ZGuOSUj+eaYkMrthmWcUEz9Ic3sSpOiliqee41eSpTaURC1LinKTBGMxAROYOAEbduU/APGHM2raZkum8mms05ByJq8Myt4p9DEdiu5d60n7ri9JoiNHKnjt4jH2sjp9QNJOIRsV44IXjtSww8u2i6TPLzkBMWK0ySMMgeeeJAwawQ9ZMMQIG9g+1IxLQytYFx5VDFe8kiclmap8V+8Xnn28cRjk1BfES7rqPg6Zp3U3ARPICNiwK/uR4O08rStGdhqei7o1xcpe3XLapd0lVokLW272Yd1FYgHtnVLh2BrPzrIeujgWPUHPDZ0HUm8yyRKEDlQJR+dkW7451GBciyZJHRiGMauTo8m6rcxK2SXq/2HIPUrSoyuOVDFaMdBeExJBWCMezn2To3H2j6xlG2+l7Kr1MIHCCdiwK3eDKA+RZiyiKVlvF5SrcieaUZCWwqo+jl4b94mSts0SGmi0fnxDuwR/jC6C+H+ZjPkCSfTonSd/kkRR5CrBIKVYcozPoxguXschyF6SYMALWHrsjWeNunD0Un2sJDypsY8u3R5IDOF6jLyDwnErjFzGZQi7bh1NoCACfHHyVjn0442CkDaiCj++ZL9FwQtCm5+pF2BNu0vAg0xMy4UJcMRKiYsYk8bfviXEY8U+uqsyIyYPQ4QsWrymqWCw8PKR10/D4HlbuDCWP6HPaC5p+RqMGl5uUsNxVd2bvJ8ODnjjCAfIizIzDz2bKQGDUcdRMsL+UBCY71768e4QYuRuGAoGT/3Frcn98VgmMEkCNuzK23Z+DB6cqMVxFAHVqx6dlbfSxTQiRoy6ZQiej5csdvskrs69ZSSY3Cp0DWgKQDSu52XSPlzSvcILCXoQizevyC2Z3hTXRUiKWS8xiJrSf9lxOG6mP+oeodxInuDAuBjUeORI+Ig9i5edz/eZgAmYwFIEbNgtha21mziG2ScZneD0vCF7a5MXPDDen2gU0AZpo4J17UM1um0QUJ8G4lPzMPXaNaHX4yW9MRiKeJialPTZJ5Z0Vpxek3OuNRaG27VDPCAGai54E6OefI8SOsEL2DzjtSv9PY8JmMBECdiwK2fj8WjgBYlxRXjuaPFjWVc5nwByhExJhw78+6nAM0brp/Tok/pmeL+alLSVHbFgi7YbW0sXjnPJFI1y5VDOpkn964y1aagLRyFg1psKtfreFY616Zv6JElPDRm7GHnPCN5GG3Z1SPsaEzCB1gjYsGsN7UIDc1zGMU4UfhzyMggLDTiii2mV9OVkPU0UvB0DHo77qEuXG/9kUbfROgpDjmeSbg9k1jYlxJvdNhnsFhWZvE3NlY4DP4xJ6sHdLyQz5PN8KnjsaM9FggOxr1x/sKSPSjoqdHuoihVsQ2ePaQImYAJzCdiwm4uo9Qv4geFIp22PS+sLaWECmJAZGI/lqMRPA/ipSzwSzTm01VaNVm1k1BLD98KG4HPUSTJQWirl2aElVkNT/GsYvueuI2krSftXHOXzjHFNVU9bYls5/j8wGHRN6+bxTMAETKBRAjbsGsW51GB5rTpq1FGQ1bLuh5+jV4Q6XnkrrCkyohTGEyoWTp00jmSbForikqjy65C92dT4GFOpIcX49D1uKkmIsV8mac/weeIFKhWOVklwoE4cR6+vlcQRcBSyU7eR9DWXHGlqyz2OCZhAFwRs2HVBefYcebIEV/YVX9QviYvOfnTWvxRvC0diUxWMOWLn8jIi8LhdKKHRNBuOXU8Pg5KwgudqVeGlhTI10VOHt3qz0JJslbEpOUJfVYyx6y04EMYkhYKJoaMEyfcWvN+Xm4AJmEAxBGzY9bcVFNml2G4UflzoGYkHb+pC38wDEgjEN9E+aYpCpiXGVVWGK5mY1E9roxMJ3lGSBJBdJWForyrEz7GWaJziLcOoW8ZLx1gkHNFeLj3OraMjbbuoLUesXDRc69zna0zABEygeAI27PrZIoLQ86zCJuOX+llVM7NSuiMGo/ODTzJANDCamWEYo/DZJDniYRXqwoWG8GRltiHp80lMI7GNqwpGGOV7opCYgHetjmAIcrT64jXWzNEqzNLkGjjhEaQVGUWaX+VyJHVw+xoTMIEhE7Bh18/u0SOSYO4oZBly7GVZV6E/emAo2cHx49TkpiETOG+5haHyGElHtuSli5wpJ8ORKYWF07izZfeB/rBPTG4+JHRsWGs8ClK/KBwzp5+VWfe8OnjvltXR95mACZjAKAjYsOt+G/GykGGXCm3dKDA7dSGO6+wAgeB1euNOSQjwPya0mcrXTe9XCuUuc2xZlyHz076Ljg9NJfGwnvsnClR5AGlDRpuyWH6kbvIQZV3oVPEmSXjsLCZgAiYweQI27Lp9BPgBwxuSHhfdPQRud6tJmbORgUjMFUKj9LeWqWYrWhH8/9mKkTHkSArgWLZtoWUbnjJkgxWTCHjGz5C0SRgPw4vjWHrM0tFhW0nEUjJPXeHlB8P/+aGOXN37fJ0JmIAJTIaADbtut5pA7fTI9ZXhx61bLcqcLTVsplag+aehp2q+M5QAwdtVZfA1vYtpGZW9JfH/qwhxbZQviUKLM+oRcsxep8g0R/LEW5KpSiINjCiRYjEBEzABE1iDgA277h6PzSV9NZkO78Wx3U1f/Ex/SQoRt1W+ozQIJEa8Y0YJk+079Eo9WBIt7JBV6wU+Knhaq8qy1OVPaReOVy0mYAImYAILErBhtyCwFS5PPRhfkHSHFcYa063Edf0k6c1JKQpKeIxZSEjgGahaJwkLlL3BW9eF4FXj2UQ4LiVhg0zSReSG4eicfqnLyLmSPhO6ijRRK28ZHXyPCZiACYyCgA27brYxVu+Ps11LEjXIpi48fxgRsS8uzdRpNcW/xyh4sfDQ5SVMOGKkTRi14rrsOwr/lDVesqquFvlesA4MwPdJoh7jIoLxyDEr3SzIZLWYgAmYgAk0SMCGXYMwZwxF/S2CvtOWRnVijNrXrP8ZYg/SqElThXD7X9lFNXhciFvLjyhJinhETwp/RBJHvgges7usoQeJP7ToInP1BgvqSzcHatCdlngHFxzCl5uACZiACdQhYMOuDqXVrqFMBZmvUW6dxdqtNvpw786zQMmIJQ5xjEJdurOyhZHt+qCGOjosw+zOSTcPvIR44NJSKryI7BjqzW23xAQUBKasD0frFhMwARMwgY4I2LBrFzRtoH6VTEGCQNr4vN3Zyx49LUSMpniE+LMxCbFy/xsKCqcxlZT8oCZdn0IsX6wTiBeO9nbrB48cBtmibbpYC3GBO0uiq4TFBEzABEygBwI27NqF/sHg9YizvDnEUrU7a/mj50Wax1izjuK5+ZEl8WUkK/yu5y06VNIeDevAeO9peEwPZwImYAImsCABG3YLAlvg8jwwnVuJr2qzc8AC6vV2KQxiX0+UIP6QzhtjklMl3TZbEA3naQfWp2wo6d2StlxDiaMkvTFkKlN7jpqCCHtEa68vZfeyl4QXUIzYYgImYAIm0DMBG3btbQDei4ckw58s6a7tTTeYkZ8WmrFHhTE2vjsY7Wcr+oDQ1B7jLU2UISmBrOhTelgjRjQ1AdHpoTPq5aVqYaRRDJmuEFWZyRQLTjN6aTt2zZb71vaAzVOagAmYwHAJ2LBrb+/wdKQZkLTKslfjwh5LeMQWYu3tRPsjf0vSxtk0eGZJmvh2+9NfaAa6O7xKEt0j6gilVrap8MTl9340iwucWneQOix9jQmYgAn0TsCGXTtbQENzAuRTcYkT6ciQCRq5cLRHceKhyqaSOHal9VUu15X04w4WRjbrsyU9MBQ2XqTjA8fFlCCZJ1zDcWsU4gdvNO8m/70JmIAJmED3BGzYtcM8j6NzYPm6rFfi6aJQ22ytWK92dqa5UXMjNY5M5wT6AbdVaJhYN9rRUftuqxWWcytJ9C5eSzAafyRpveQiMl7x8FlMwARMwAQKJGDDrvlNoYvC35JhMfIwaqbewPyXkq6acBlq943bBC9d7oGlgwbxg29o+JHCuNpA0utrxmjS0eTt4XrKj3BEzFFxKp+WtPUcPdM6d/FSOk3s0vD6PJwJmIAJmECDBGzYNQgzDEXtsrTfJQYN9cGmLFtkMVw/kER/0aHJmZI2yZQm4YA/oxBvU63Qri2JkiQcldbNGOYFgi4S1KNLZS9Jb83+jOSOtXQ9RtL9s3seLonkCYsJmIAJmEDBBGzYNb85eEJOSoY9XtK9m59mUCPmiSRDK/tC3T0SEtJsVzbgdZL4u1UFI5eWY3R6uEnNwTCO6e6A9+0roYRM1a3E+WEoRiE7d9YRLjX2zq0wJuvG4tVU3ZeZgAmYgAm0RcCGXfNk95RE/88olMHAAzJVoan8QcniqYN2+4HA2EjSF7IYM1SnmwSJE8u2y6JECMbVS0LCQx0cHO/jCaa/7nPXMOTysfJ4T4xIjMJcSMCgF2wqdE2hyPLYOoLU4e1rTMAETGCQBGzYNb9t/OjS8DzK0DM/VyVE7NnFk0Fos0bh25IFjyLZuteoUBKPFsftiwifMwzBD0m6fs0bMciODbUQl03EoHYdBYlTyWMDOerFgEv3iOvxAhJPaDEBEzABExgQARt2zW8W3im8VFH4wSQOa4pCSYy0+PDPQ0HbklnkHsZU1xdKekFN5TlW5Zh28wXi5Biazg+vDYZV7PpQc8qLXMYx7V1mGHYULj5MEgWic2GNrNViAiZgAiYwMAI27JrfMH6Yd02GnXL9OrxFeI2iDCEAHyM8j6Xj6PK9kp4143HBeKdbA/tOt5H8/qrb8MhRA4/OFPQU/nzzj6I+LOk+C4yLTruFtS5wmy81ARMwARMohYANu+Z34pNZna8pG3bnSbpegrjU9mFk7WKEElOXygWhPyqts1K5YigjQowcBl1dYZzXLOD1qzvurOvy0jtrjYd3kOzes1ed1PebgAmYgAn0R8CGXfPsbdj9myklNaJhS3wZx5MlCYV20YtacbkcHbxXsSzI/UJmLBmml15wEW+T9HxJ1JjrWvAi4kVeS/BSXjkrIN21np7PBEzABEygAQI27BqAmA1BwDtGQJSpJk9wPEniRJRZ2ZjN78D8EelPyzElbb9yeXQo8Mu+PUXSg2ckUaw1y+GSjgg15ZqqbTd/VbOvIM6PzGwyXFPBO0eiD7paTMAETMAERkDAhl3zm0iHgCclwz5G0sHNT1P8iPRPTbM5rySJo80+BR1IKMCwa0rwdn1NEsYcde0sJmACJmACJtAbARt2zaMnQeAdybDUOqtbdLZ5bfobkf6iaVkTji//0p86+kDoptBEzOPXwzFt3qqrx+V5ahMwARMwARNYF/9EHavfG0ZjBDje+2EyGseRGDUlHMk1tsgaA91N0ieS60g46Po5u7wkYuXuIYnadMsKRYqJkfui49CWRej7TMAETMAEuiBgw64dynm1/51Csdl2Zitz1O0k0U4tCnXTKO/RthDbR8mOl4aM1mXmO1/S+yVxrL5sd4ll5vU9JmACJmACJrASARt2K+GbeTO9NXMj5pJZMkE7M5czKiVEaB8WhVi0vLtBU9peThI9eim4iwd6UaEMCZ0mSJz47KI3+3oTMAETMAETKIWADbv2duIXkmiqHoV4rJu1N11xI+fJEyi4X0U/0mUVX1/SIZLuEEp1LDrOyZL2CU3vuz4iXlRXX28CJmACJmACtQjYsKuFaamLKO/xvezOU0Lz96UGHOBNf6qo+YYxRcusReXO4Yh1+6zocd1xKOlBPbePTrjFW11Wvs4ETMAETGCgBGzYtbtxB0h6ZjYFiRX0UF21D2i7mjczOv1G968YijZadGz4W8XfUSwYPnjiHimJY+1lhAxcjmYfP2OeZcb0PSZgAiZgAiZQNAEbdu1vT34ky4xkyNbpJ9q+du3PcKikPSqmIcHkOEmnSSKDFkOOzFWeyVVLknxD0qbtL80zmIAJmIAJmEBZBGzYtb8fGCs/z+LtmJVkAgyeI9tXofcZ8tp+bSiEB/RxgWfe27WN+TymCZiACZiACRRHAMOOo68/FqfZ+BQ6MzRZz1fG0SwZnXk83pAJ4I0kK/aewXgl3rAtIQmC49az2prA45qACZiACZjAUAhg2FE8N239NBTdh6jnRyRR363qqBEv05aSyJ4dUvwdRhxdJraRREzdxh1sDC8idPdIW7d1MK2nMAETMAETMIGyCdiw635/MHyIAZsVY4dRR1FcjJaPd6/e3BmJhXuQpHuFMiNXbiAmbu6kksiwfXooHEzcosUETMAETMAETCAjYMOuv0fiGZJeUWP6X0s6SdLHQvHcc2rcs+wlxANuFBIPbh7+ewNJ/Dee3WWEwr+UGPmUJHqsfrNiEManxt9VJFFs+AJJv5V0XjCC7VFehrzvMQETMAETmBwBG3b9b/lekp63ZPsr+tBi6GE8/UgSRiDtsFLBWEsLJd9YEsYaPW3xtjUlZLn+LBwlv1PS4U0N7HFMwARMwARMwATqEbBhV49TF1exFzsOqKcsNeiOlfQWSRReJss375HbBTfPYQImYAImYAImEAjYsCvzUbiFpH0lPbSj+LWcAkYa9eU4OuXfZOz+VNKPJbmUSJnPjLUyARMwARMwgX9mZzortuwH4eKSdgpZp9eRdKXwz+UlXTLsH/9dV0hC+GUw2L4i6WuSKMWC0WYxARMwARMwARMYMAEbdgPePKtuAiZgAiZgAiZgAikBG3Z+HkzABEzABEzABExgJARs2I1kI70MEzABEzABEzABE7Bh52fABEzABEzABEzABEZCwIbdSDbSyzABEzABEzABEzABG3Z+BkzABEzABEzABExgJARs2I1kI70MEzABEzABEzABE7Bh52fABEzABEzABEzABIZP4DaS/mzDbvgb6RWYgAmYgAmYgAmYAL3hj7Fh5wfBBEzABEzABEzABEZCwIbdSDbSyzABEzABEzABE5g0gbMk3ceG3aSfAS/eBEzABEzABExgJASuIOl8G3Yj2U0vwwRMwARMwARMwAQw7C4m6e9GYQImYAImYAImYAImMFgCG0s624bdYPfPipuACZiACZiACZjAvwicLml9G3Z+IkzABEzABEzABExg+AS2krSnDbvhb6RXYAImYAImYAImMG0Cl5G0iaRTbdhN+0Hw6k3ABEzABEzABIZP4PqSzpX0Gxt2w99Mr8AETMAETMAETMAELi5pfxt2fhBMwARMwARMwARMYCQEbNiNZCO9DBMwARMwARMwgckSuJukEyXdy4bdZJ8BL9wETMAETMAETGBEBDiK/ZsNuxHtqJdiAiZgAiZgAiYwbQI27Ka9/169CZiACZiACZjA8AkcLelPrmM3/I30CkzABEzABEzABEzgXwTssfPD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8f7biHVIFeMZvAAAAAElFTkSuQmCC"/>
        <xdr:cNvSpPr>
          <a:spLocks noChangeAspect="1" noChangeArrowheads="1"/>
        </xdr:cNvSpPr>
      </xdr:nvSpPr>
      <xdr:spPr bwMode="auto">
        <a:xfrm>
          <a:off x="6734175" y="18640425"/>
          <a:ext cx="4024312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55</xdr:row>
      <xdr:rowOff>0</xdr:rowOff>
    </xdr:from>
    <xdr:to>
      <xdr:col>8</xdr:col>
      <xdr:colOff>404812</xdr:colOff>
      <xdr:row>62</xdr:row>
      <xdr:rowOff>95250</xdr:rowOff>
    </xdr:to>
    <xdr:sp macro="" textlink="">
      <xdr:nvSpPr>
        <xdr:cNvPr id="3" name="AutoShape 3" descr="data:image/png;base64,iVBORw0KGgoAAAANSUhEUgAAAnYAAAFYCAYAAADeGrEiAAAAAXNSR0IArs4c6QAAIABJREFUeF7tnQn4fdXY97/P+5jnDJnHolCSIUIoGQpFVArJlDFDmSMzmcIjU4RoEspDkhCRKRFFkgyZM+cxPYb3fa+P/1qsVvv8zj7n7GHtvb/3dXVV///ea93rs/Y55973uof/kPSfkv4hiwmYgAmYgAmYgAmYwKAJ/Ieki0n6+6BXYeVNwARMwARMwARMwARkw84PgQ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jMJ3EnSSZL+Iemykv6vWZnAWAnYsBvrznpdJmACJmACEDhQ0lMTFFeT9CujMYGxErBhN9ad9bpMwARMwAQ+L2nLDMN6kn5nNCYwVgI27Ma6s16XCZiACUybwJmSNskQnCNpo2lj8erHTsCG3dh32OszARMwgekR+LqkW2TL/r2kK04PhVc8NQI27Ka2416vCZiACYybwLMlvaxiiZeU9NdxL92rMwHJhp2fAhMwARMwgbEQ2F7SR7LFkAl7dUm/HssivQ4TWIsAht2lJf3ZmEzABEzABExgwAQ2kHRupv+fJF1Z0v8OeF1W3QQWImDDbiFcvtgETMAETKBAAsTOUcLkYolueOpIlPhugfpaJRNojYANu9bQemATMAETMIEOCFxD0vclXSqbazNJZ3Qwv6cwgaII2LArajusjAmYgAmYwAIErirpR5lR9zdJN5f0nQXG8aUmMBoCNuxGs5VeiAmYgAlMigDx4b8MLcLiwmkVdjtJp02KhBdrAgkBG3Z+HEzABEzABIZGAKOOLFf+ncp2kk4Y2mKsrwk0ScCGXZM0PZYJmIAJmEDbBIil45j1OtlED5Z0RNuTe3wTKJ2ADbvSd8j6mYAJmIAJpAQoaUJpk1T2lnSQMZmACawrUOw6dn4STMAETMAEhkDgp5KumSl6oKR9h6C8dTSBLgjYsOuCsucwARMwARNYlcA5km6cDfImSU9YdWDfbwJjImDDbky76bWYgAmYwDgJHC1p52xpp0jaapzL9apMYHkCNuyWZ+c7TcAETMAE2idwsKRHZ9OcFWrVtT+7ZzCBgRGwYTewDbO6JmACJjAhAi+W9NxsvbQIo1UYLcMsJmACGQEbdn4kTMAETMAESiRA7Fye6UpBYsqc/LVEha2TCZRAwIZdCbtgHUzABEzABFICu0o6KkPyZ0m0EPuTUZmACcwmYMPOT4cJmIAJmEBJBG4j6cuZQv9P0iUl0QfWYgImsAYBG3Z+PEzABEzABEohcCNJlDX5z0whjL2vlKKk9TCBkgnYsCt5d6ybCZiACUyHAIWHKUCcCp66HSQdNx0MXqkJrEbAht1q/Hy3CZiACZjA6gTogPRzSVfIhiIrdv/Vh/cIJjAdAjbsprPXXqkJmIAJlEqAbFcSI1L5b0n3K1Vh62UCpRKwYVfqzlgvEzABE5gGAerSEVuXysmS7jqN5XuVJtAsAQw7XN+/b3ZYj2YCJmACJmACcwl8QNJO2VU/lHT9uXf6AhMwgUoCNuz8YJiACZiACfRB4D2SHpJN/BtJV+lDGc9pAmMhYMNuLDvpdZjAYgQoJ3E9SRtKurykK0u6mqT1JF09/MM1l5BEYPvFkxIU/D8S/z6fmVpjf5dEQdm/hH8oKvsTSWdL+p6kM0NZi8W09tVjIfBySc/KFkOc3fpjWaDXYQJ9EbBh1xd5z2sC7RG4VohZuoGkm0raTNItJV27vSlXHvl8SZ+WdJIk4qu+vfKIHqBUAnjp8Nal8itJ13D/11K3zHoNiYANuyHtlnWdOgE+r1eUdLnQL3N7SdtJonjrGOUCSXtK+rikP45xgRNc0z0lnZCtmxjvK0miZp3FBExgRQI27FYE6NtNoEUCW0h6hKR7hSPSvMZXi1MXNTQ/+BSuvZOkHxSlmZVZhADe429K4ncnCp46jl9t1C1C0teawBoEbNj58TCB/giQ+Xd7SVtK2lTSxpI4Ru1CiHn7vqTzJP04xL9RIJYfWjwov5OEx4z//p8VG68Tp8eP93VDXB+lLVgv6+a4eBE5Q9JtJf11kZt8be8EeNYpa5K2CuPZIrbzH71rZwVMYEQEbNiNaDO9lCIJ8BkjSeFmknYLpR0u25Kmvw2GGUHoGG301vy6JIwhDLaS5TKSdpf0AEl4KvnBX0u2lfTJkhdk3f5FgOefF4hc2GOeWYsJmECDBGzYNQjTQ5mApLtIepGkrRIa6dFTE5COlMQ/H25isILHuPecHqEYgF8uWH+rtu7YFY9c/hn4hKS7G5AJmEDzBGzYNc/UI06LwD0k7Sfp/zZUKZ9SIfzoHS/pqyG2jDIh/PlUhWxe2kvdOgPAcewlpwplIOsm6QVvbCqUvCHezmICJtACARt2LUD1kKMiQMbp1sG7gGEx74iwzuLxYBBEfrqkL0r6jKSz6tw48WueK4mm8Klw5Jy3o5o4piKWT+Y2MZr/J9Pma5I2L0JDK2ECIyVgw26kG+tlLUWArFMakT9B0j5LjfDvm/DgkXTAP1+Q9O45x4orTjeZ26uyJ4nN41iaQssUVyYhAwM8djBI6/cRwE+8FwWUNwhH5vcPBZPvEIopTwZmSwu9WOCYJkowFQk5FMC2mIAJtEjAhl2LcD30IAjghTs2ZKPmP0R1F4CR8MEQ98bxKQHhZPy5hENdgvWue7Kk19W7dOmrMMjxqLJ/vw57+iZJv1h6xOndSPIOL0ipcCRLDUZnwE7vefCKOyZgw65j4J6uVwJ4dDhWvZukO1bEbNVR7lMh3uvzIQbOP1R1qC1/DR64R0l6agE9RDH0PirpYEmfXX5Jo72T3xOOxiltkgqt5fjs+bMy2q33wkoiYMOupN2wLk0RoK8pnrhdJN1P0g2XHJijI2Lf3inpHSFBYsmhfNsaBDAE2C+ORKlRt9GStOhLG49ZMSYQngWOBhESLfjOi392qdAHN/a+XXTacyU9PrRCm3JyC9zg+sPQESXliDFHD2KXNVn06fL1JrAkARt2S4LzbUUSINGB7MlrVpRXqKswzclfFlpY+Si1LrXFr8MTR/II/84D7Bcd7TGS3t6A4c33YfrPSyU9o4YyPCd/CDF7HENOUaiZeKuKhV8nFL+eIhOv2QR6IWDDrhfsnrQBAnRsoI8o3QsonYAXZhEhqQEv3DEhQ5VjNku7BDDiDg+1/qIXbd6MdMig/AtHfNQIvGV2w4aho8G8cVb5e5rTP1DSq2uUV+G54sXggFUmHNi99H6lB2wuN5aEV9NiAibQIQEbdh3C9lQrEcAQeJukh2ZtieoO+rkQH/WecGRU9z5ftzoB4hqPrgioz0emHyyxaySzfCBkrqbXkJiSlsrAS/fo1dVbaAS+M4n326vGkTHHyqctNPrwLn5rYJFrfmfHIQ5vM63xOAjYsBvHPo5xFRzPUX6E4qZkq94rBK3PWyvHYmTgUUOLbEa8J5Z+CNAjlrgrPHW5sE/EMB4n6Wk1sk4x4h6ZDEIm8qJe2jYoPD+UxuFZrRJK5+AZJv5vbPJ0Sa+sWBQdJfCyWkzABHogYMOuB+ieciaBPcKPJM3iqXdVtxXXl8IxGfXiKEsx9UD2vh4xkhBOlsTxKHtAyYs8fo6j72eHJIf/ranocyQR75ZKacYDzyxHkvQEzoUSKg8PtQxrLrn4y54o6Q0VWm4jicxxiwmYQE8EbNj1BN7TajNJu0q6j6RNF+BBlh0JEsRq4e2hrZSlXwI3kfRmSfyo54LnlN65HIEvk1hAYsRbskFL7l5ArbZ3hWzsnMVhIZSg391affadwlF5PhIvZuyzxQRMoEcCNux6hD/BqYmPO2TBIzSO68ieJHCd/qmW/gnwvUEdQOLmyEDOJXbb2EFSXa9c1ap4XujYkQplTGhXhResZMFTSeJAXmrn6yFOcKgZ18QNnloBnlhHjsstJmACPROwYdfzBkxkelo38UN3Ts31Yszhzfuki5rWJNbdZS+R9KyKBBZi3ih3QQ/cJoyuHUMSRX4cT6FbSosMRXYOBnCqL5m+lx3KAhI98cx+u0JvDHhaullMwAQKIGDDroBNGKEKtwjN2rcNyQ/zlkg81mskcVSFYWAphwDfESQIkNl6p4qYOTJYnyTpxw2qPMuoo+D0+xqcp6uh6Fv7vdBSK87JS86yhZi70judhyLSrCGPmSwt1rEPNp7TBIoiYMOuqO0YpDIcxT1IEgHueX/ItRZ0UujogDFnKY8AmchkPO5ToRqxchyp79eQdy6d4gGS3l8xJ8YlsXpDlrxcyxnSP2NNSxc6R1CKJq89uF1IGCldf+tnApMiYMNuUtvd2GKvEn5kaadUR2JpC4LK95U01PiiOmsdwzW7h+SUdC3EzWHktRlHhYf34xUAXxGOf8fAlhcavJ9RKAeT91YtaZ2Uqvl5phAJTLzEETJhMQETKIyADbvCNqRgdThyOTAcH9WtH0aQ9d6SzpQUe3cWvMTJq/a84IWjp2qUn0mi2GzbHQSoU0hyTB5Tt3841h/T5lB8mczSKKVmy5KkgvGG9zYVDFEMUosJmECBBGzYFbgpBalEVuIzJd28pk6/CaUp8Mx9p+Y9vqxfAhjp1COjrEgUPDLUjSPu8fcdqEfs3Hsr5qG4L0WmxyjU87t/sjBegA4qaKH8NpCkQoHwn0iirRoG3hdDG7+CVLUqJmACKQEbdn4ecgLXC6VFyOabJ2Q/kuzAURl15SzDIUCm8lGSbpOofH4w8KgT2JXcL2S/5vNxHHxkV0r0NM8poWxMnL4UTxjGPkYdnUPOk7SJJI7iqRmZenN7wuZpTcAE1iJgw87PB5l5R4QjVr606zRn/5ik3cIxjePlhvMM0RmC4r43CD/aUXNKldAtgh/xLoVECbJc8+PXu0kiFm0KQkZ4/Mzx33jI2I8+5beSrhQUuFZ4LjD2yIqm57LFBEygYAI27ArenJZVwzCjh+WlasxDn0tinTguc2xNDWAFXnKwJIrIpkJWJsegVbXJ2l4CSTQUnc7lrqEtWdvzlzI+5UPobRw/h31nyp4oiXjaXDgS52jcYgImUDgBG3aFb1AL6m0Z6sXdaM7YZ0nCGHh9Czp4yO4I0KMUAz6Vz4fgfY5e+xDi9yiPkwpxfbSW+1YfCvU8J4Wdv5Lo0FcZkQNCTG2OgwQaPHcWEzCBARCwYTeATVpRRTwCHLFSi4rMxlkZrRyp/krSwyR9dMU5fXv/BCgSTfuqKOzvaZK26Fk1eok+JNOBo8crTDxzms4N9E1G+uhMwTHrZyueDWLt6PZhMQETGAgBG3YD2agF1eRYh2MufkBpSr6W0DGAY9kvSSLGxzJ8AtRJI0btxaFbAIVx8YT1vb+0iNumAi/xXBcMH/tKKyC2jiPZKCQvVRVqXmmSGTeT9f6Nir8jYYIXwlX6/bahr8c0ARNYg4ANu/E8HtQB43iLN+88GD1fJXE8rwpJE0309RwPxeGuBK8s3QHY+7Ml3b6i/VOfq/tyloGLLtRIo4yGDYd1O0OZIDzmyC8kURy4bcEbxz7krcJ4MSCJxWICJjAwAjbsBrZhmbrEveCZw+M2T6gr90KXJZmHaXB/j0eFI7wYR0ctwftKIo6uBKH2GZ0L8nZzZOduXoKCBenAcTRGVnwxm/eCtqrqjI9X7rLZQB+SRL9eiwmYwAAJ2LAb4KZJuq0kjrXmxb5Qd4osQ7wlfZdQGCbp8rUmBir+MN8wlKYopQQNnQsonZGX0MEIfWT5aHvRkEQFvJhI25zoBpNnxb9F0uN6WbknNQETaISADbtGMHY2CMenT8pqkFVN/lhJBKkThG0ZJwGMuO9L+nXoCLBxRU/PPldO9jUFePMjPuI+Xcx69s7cU9IJyV+35bU7R9KNw/E9L4l0mTlU0p59PjSe2wRMYHUCNuxWZ9j2CBxhPTcYdLO+5ImT+0RolH562wp5/N4JECNJaZC2fvRXXeATQ5uydBxeMtD5e6sOPoH7U48rWexNe9tjvCMFqSl7RKmZoyXtOgG2XqIJjJ6ADbvytpg94Yj1KZJesMaPN1/GZDvesYBsx/Iojk8jWn/xg4xgyD8ieFhKWinPLt4fsnJTIduTY1lLPQKpYUfGKjUlm5LoqYvJGXjpSLZ5eVMTeBwTMIF+Cdiw65d/OjvGHEcwxM/NqjXH9fxIkq3Gj7wzWsvZvzY1eZ6kF0miAwgFo18Senm2OecyY6fxYfF+eglTU8/Pan2iv0/iZzHg31n/1jWvJNMVo5uXwiuHEjjXbmhsD2MCJlAIARt2/W8E5Ul4a57XCYLG7Pv4KKv/DetQAz6fh0naPWS+fqTDuReZing/vD40jU/FJTMWofjva2FJD2eErPenLzfMhe4iEYMuJMj1JD1f0qmhu0wDw3sIEzCBUgjYsOtnJ8gSpB/j8TOmp5AsZQ8oE0GyxKf7UdOz9kQADxd7vl6o8YZXhSSJEoVSK3RNSIWkCdpikbFrWZzAF0IdQu48RtIDFh/iQne8TNKzw5+wVztIeqqk1644rm83ARMokIANu243hTgpakRReDTPFoya/EASGY4u2trt3pQ0Gx4w+qm+T9IHJZVSviRn9F+S9s7+kCK70TNUEtMh6UIiVCwOTFu4W66gPIXL0xaBHIlTW9BiAiYwUgI27NrfWIoI89Z9uzlT4eWg0DAtvizTJHBUSISh9ETpcrKkO2dK0ms0/7PS11Gifqlh9xNJ11lSyTThJg5BvB5xexYTMIGREsCwo5fo1Ps0trG99L88WBI9H2cJb8/vDR4Oe+ja2IXyx7x0eEZ4Vn4UaouVrDXPNSVLOCZO5QhJDy5Z8QHplhp2lLbZbAnd6UhC5itCJuxNggd4lyXG8i0mYAIDIoBhd5WC43cGhPJfqsKTTMC1+jyS3UjlfX4MLdMlQCHpN4flnyiJ4rQlC0H31D5LhXhQ6tN9u2TFB6Zbatjx38TjLipkz19G0i8lrR8yYX0EuyhFX28CAyRgw66ZTSNe7nWS9gge0Fmj0h+TN2b6tlqmSwDvCb1ceQnAINqp4VplbZA9SNLjs7qKGzhLuw3USpMnOJ6v0ws6VYSOJDeQdH5oT/b2UF/wyFa09aAmYAJFEbBht9p2cPT0Qkn8wM0SPBqvkPRiSfRutUyXAKVt8Mxx/EotMeIuv1I4Drw8dDPBKxeFTgj0p/Xz3M7mYexj/CPPWbB4MMkrDwv30kmCBBwScRjHYgImMAECNuwW3+QrSDqgRqNs4qX4YuXt22ICBKwfEjBQj44yIaULXh+8y5TniYIxt2GIByxd/6HqF49R0Z/sWOoB1hFaD/ICyUsDNQVdFLoONV9jAiMjYMNusQ09TtL2c3p00hFiG9fwWgzsyK/mKIyYSgTP1zcGsN79gzc6VRVPHR1SiBG1tEcgLW+D565O6EYar3kXSZ9pTz2PbAImUDIBG3b1dofq7xT0nFV7jlEo9rmfpD/XG9JXTYAARhBHrdSl26vB1lBto6N2GkWSU6GXqI/z2ia/bvzUsCMBYt53Cm0I6SIRhXZhv+1GVc9iAiZQGgEbdrN3hObbr5mTqfg/If7FDbRLe7L71YcWYIeHH2j+PYS6dBDbJMTTpUev3w1dEH7VL9LJzE4dQGoERuE7ei3JM5UxCol/nGcMTgaoF2oCUyNgw+7CO06gOC28DpzzIPA2zJEaxUMtJpASiJX+MfqJxxyK0Dv0BYmyGAhvkvTEoSxgJHpSqPyOYS3UtrzUGuviBIF4OoR4Ov7/k5K2HQkLL8METGAJAjbs1kHDQ8EX4ryq+R+XtKekny7B2rdMgwBHZ9eUhKdrCMJ3ADF/N8uUJZY0bUU1hLWMQUdeGikCjRCX+Y41FsX3EM8abQjxqJLsQmFiiwmYwIQJTN2w40vxsJDssNZjQE/MfSURPG4xgZzAgyS9VRJJEjwnQxFaVWEU5IVrMfK+NZRFjEjPS2aJKWsdw6ZxkHhVqTOIQeguQiN6ILwUE1iGwFQNu2uEemJpba6cH0dpJEO8YRmwvmcyBChdgneLBJunD2jVW1eU0cDIoyajy2T0s5FkwMYOHhyxprGOqUaEipDMRQFijDraEl7ffab72TTPagKlEZiaYXe58MV5rTkbQZbZaaVtlvUpjsAJku4haQdJlMIZgtAbGm8c3upU8Eo/eQgLGLGOh4buNSyRsklbVKyVl4dXhj+n7AzXPdot3Ub8VHhpJrAggakYdteV9EFJt1qDz49D6x6Cly0mMI8AJUz4QSXpgO4iQ5DUKIj64p0jtvRzQ1jAyHVMy5xwvI8nLhWKWn84+zPavMV+wyPH4+WZgAnUITB2w45YoWOT9jxVTM6QdD9J9Fe0mMBaBDga+1iIyZxXhqIkkmRL0gEl9wBxlIf32kev/e8WpwmEf0TJny+OyM8Nf0msL88i5Zie1r/q1sAETKAkAmM17CjQyY/WrBgV3ox/I+nakigpYDGBeQRIMODoi88MnUWGUtk/NxjiOr8oact5i/bfd0bgCSEBggl/LemqyczUpftD+P9fhDhIPHfESVpMwARM4EIExmbYkRXGkVJeuiFd9NmSqDV2np8FE6hJgCMwjvL58SX7dSjyDEmvyJTF20MP42OGsoiJ6MmJAeVKEI7MScaJEnvHUt6EsBK+t2P9uong8TJNwATqEhiLYbexpKMkbbbGwmm5s4sNurqPhq8LCQZkveL12lwSP7BDEbyLlM9IBQ/Pp4eygInpmcbXkbXPiQPyc0lXD//mhMHH5hN7MLxcE1iUwNANO77wMNhoqzNLeBOmPZhb7Cz6dEz7erxavCxQm44kiaEIsVj0pyX7NQrJHRzt/X4oi5iYno/NEiD4XuYfjl8peM2/6TtsMQETMIG5BIZq2BHvdNKcThHEqVC2xEkRcx8DX5ARiLXp7hCSDoYAaFYpnx9KurGkvw5hERPVkaQIDHKEDFcyXU+UdPfwZ5xIxPp2E0XkZZuACdQlMDTDjmSId4eyJLPWiEFHXbHP14Xg60wgIXCwpAdK2jAk2AwBzt6SqEOXyxvd67X47eM7LS2XwykE9eyIA0Y4/sdot5iACZhALQJDMuyeIum1a6yKHovUfuJN12ICyxKgi8Txy97cw32UX6FIcirE190lhCn0oJKnXIDAPqFsSbzlS5Jul9xP0s79FxjPl5qACUycwBAMu0tL+p2kS8zYK4KJd3aW38Sf5OWXT423oQak4+nJS/pwZMfRnWUYBNKkiSqNhxQOMAzi1tIERk6gdMOOPq30QpwlzwxlAYb6wzzyx6vo5V08FHzFMCLbcEjCjz1exTRBAv3vO6DWZkPi3ZaudMIh0WWW/FLS+m1N7nFNwATGSaBUw45OELTTmeWlO1LSQwbsaRnn0zScVd0yHFPy/FPMOq34X/IqiL+igwTtzFL5bsj8drHtknfvorqxl7efoXJepHhYK7O2JmACvREozbAjYP2baxh0xJ/M+iLsDaInHhSBAyTh6R2aN2R3SYdXkMY4wINnGRYBQkz+NENljthnvdQOa5XW1gRMoHMCpRh2fIkRGxQrr+cgeHvdKLTa6RySJxwNgf0kvSRkVj9sQKuiWwrPfyoYpmTCsh7L8Ahw6kCyV5VsJ+mE4S3JGpuACZRAoATD7p2S9pwBg6QJ0v7x1FlMYBUCFHq9IBzhc8w/BCE7krI9JHikQrLQ+4ewAOs4kwAtwdJ9pf3bq8zLBEzABFYl0KdhR605UvnRIRcyxV4q6XmrLtD3T54ABt1tJH1mYCQOCr1pU7Xp80rv1+cObC1W98IE6GedHp9Tm3NIHmTvpwmYQMEE+jDsyEak6Cb/rpJfhN6IBWOzagMhQCwdMXXfkXSTgehMVxWSIPh3KvtKOnAga7CaswnQBeSc5K/J6Ccze17ZEzM1ARMwgVoEujbsOALbZQ3NKMSJF89iAqsSOD0cvRKD9olVB+vofrw4eBZTo45wBHohDyVztyNUg5zmkiFhIj2CJQyFThMWEzABE2iEQFeGHfWayN6blelF31f6IroeXSPbOulBdguV/I+SRFX/IQg9jfEsbpMpe6akWwxhAdaxFgH2c5PkSrJiL1vrTl9kAiZgAjUJtG3YMT4eOOLpqoS0/m0HGP9UE68v65gA8Wf0TSWubihyDUk/q1D205K2HsoirOdcAnQD+VZ21ZNn9PidO5gvMAETMIFZBNo07K4i6QdrNLD+uiQ8FWkDbO+UCaxCAI8vWdRD6RdMWAJlL9KjOY5cSfZI47BWYeJ7yyDwU0nXTFQ5XxJGvcUETMAEGiXQlmG3xZwSJTtK+lCjK/FgJiDRmYEfzNKFz92HJd07U5SQBWIDLeMi8ARJZDmnQseT345rmV6NCZhACQRXdpn0AAAgAElEQVTaMOxo10Q83aUqFkhXic3tpSth661DTwQ2DcZbmiCBp5EEiZ/0pJOnbY8A3XTIyo7CXtPj9w/tTemRTcAEpkygacPua5I2mwF0J0nHThl2xdpjnb4Xm8skCFR1kLivpOOdODTa/ceQS2t1niqJwtMWEzABE2iFQJOGHd6Ga1VoeV7I7Pt9KysY7qBvl/TIoD41rPLuAsNdmTXPCVDG5FNZVrhL+4z/OcmzYFkxnlpn/49/771CE+iNQBOGHYWGfyXpChWreIOkJ/W2urInPkISpTmiEERPo3fLuAjQVeCh2ZJeO6BSLOPaje5WQ2IY3rlUHiXpkO5U8EwmYAJTJLCqYYeX6fshPijlhweKmlyUbLBUE3hR1jKNbgOU6fDbfDWvjSThAXmXpL0G8FBdV9IPK/R8o6QnDkB/q7g8Ab5X6aBz1WQIH8Euz9N3moAJLEBgVcOODD6SJXKj7oaSOIK1zCZABuRXsr/eStIphnYRAi+UtL+k00KJnNIRURj51Vls1V8l3VzSuaUrb/1WIrBe2GOyXqPQ45dCxDwDFhMwARNolcAqht2rJD0t0w5vE54KajZZ5hPI+0PSPoofBsuFCZBhTY9NPHYlCx5XjM+bZkq+VdJjS1bcujVCgDp1xBqnyRIMjEF/ViMzeBATMAETmENgWcPu8pKqkiHoIvFJU69NgJIHeUsh+kn6zX7dj2NVFmltuB1fSPzU2ypedG4v6csd6+LpuidAWMoFFQXZXy7pOd2r4xlNwASmSmBZw45jVupupfIBSQ+cKsgl171vOLJLb7dxvI4GPTXxcpUej3YxSXhacwP9z+FH3jGTS344BnYbXtk89vNQSXsObB1W1wRMYOAEljXs8NbhtUvl51nLnIGj6UR9CpViFKTyWUl37mR2T7IqAWrQVXVQoaUZrc3yo/ZV5/P9ZRK4p6QTMtU+Iuk+ZaprrUzABMZMYFnD7haS6PWaC30uKVBMpqylHgGYXS67NI/RqTfSsK/iKOu9knYeyDL2k/SSTFeMdMr7vGcga7CaqxPIO0swIl5aPLk27Ffn6xFMwAQWJLCsYcc0J6/hWXqTpL1duqPWbhBsf+vsSoKw8YBOSY4OWcKvGMCiMUB3yfR8esWx+gCWYhVXIHDp0BosLy7+JUnEVlpMwARMoHMCqxh2KPuINQpu/lHSFs4Gm7unHNl9NLvqKZJeP/fOcV1AH2GyB0sW+rx+QtL6iZJ4ZShdQzs9y3QIUJD9tzM6xlzC/bCn8yB4pSZQGoFVDTvWQ4scep4+N/x3vsaTJN3d3rs1tz4/svm8pDuW9rC0oA+G0ksl7dDC2E0OyQ81LcFoDZYKpS1uNiNDvMn5PVZZBDhmJYSCMjy5EErw/rLUtTYmYAJTItCEYZfyelA4jrp2BhHv3VUk0V3BclEC35FErE4UklNIrBi7UPPw+oUXZaan6zHZRhBD9QxJrxn7Bnl9lQR+EJ7b/C+JrdzDzEzABEygTwJNG3ZxLdRiIyvsbsniqLhPkVnLRQngtcprXU0xgaK0Z4MEIRKFUuGI/KkOjC9tqzrTh5ABvLS5uAh1Z1vgiUzABNYi0JZhl865uaSHSLqa32ZnbsWNJH03+1vquPEjYumeAD0+fyyJF5RUyPg+o3t1PGMhBHaTdESFLv8IWbCFqGk1TMAEpkygC8NuynwXWXseZ3eYpIcuMoCvbYQANQTJ+I7Cvnw47EVVt5VGJl1iELIuj8sazS8xjG+pSWCj0Aml6nKOX13ipiZIX2YCJtAuARt27fJdZPTjJW2X3EBwNpl3YxFq9dGNAe9GqbK7pMMT5X5U0WGlBN05tn9R6ElLfKalXQIkiP19xhTvqyh90642Ht0ETMAE1iBgw66cx2MrSZ9J1OGH5OLlqLeSJtR8Oyp4l36z0kjt3fzfWXYuiT60CSvNEL1ryNDleTmlPRweOSFQ1UKRv3aXGD8mJmACxRGwYVfOllxZ0q8zdYj1yv+sHI2HrwnPP2V66CIR4+nomsIR+OcKXd6Bkl45wQLWfW0HR6zECOdCD+M39qWU5zUBEzCBWQRs2JX1bPwlC9inI8VXy1JxNNpcQ9LPstWUmrmN0Ymnk3JCxPtZuiGAgf/uGVON7aWL3wLqNbokVTfPlmcxgdYI2LBrDe1SA5OJmdYAfLGk/ZcayTetRYBCwxxjpiVlMJyotViinCmJLGlivaihZ2mfAAXCZx11v03SXu2r0OoMtEN7Q3hZ4MWBosvI30JB+TSBqFVFPLgJmECzBGzYNctz1dHyYrgUQr3hqoP6/gsROCS0wot/SJkZklZKTEK4nqRDwz/0H/2W97ITAnhz6SqS94Blco7o79SJFu1MQgtDeh2vlZh1T0kntjO9RzUBE2ibgA27tgkvPn5e9sSFihdnWHXH5SV9I8lyJSnicZLwvpQoB0h6piTqQLoPbXc7RPY2PWCjByud+XeSiIXNP6PdabfcTDcNcZn3qXE7LzppF5wat/gSEzCBkgjYsCtpN9bpgsGRegps2K2+Rxtn3i7q0V2p4B9ovHTURntLMD5XJ+AR6hDgs/bXGUYdxtzVJf2yzkCFXIOBlnuiybb/oKRnh6N9+lJjrEYhHKHUzPVCsFoNEyibgA278vYHr9LNE7UuE+q/lafpMDTiR2zHRFWOYh9dsFGHUU+cE0d+FEu2dEeAuLJZzO8bCkJ3p81yM1Gih+Lm22THrZTzwQN8Tvbs86xF7yRGHrGFFhMwgQETsGFX3ubhpXlMoha9SgmetyxG4FqSTpe0fnLbrpKOXmyYzq/+QvhB3tSJEp2yx4P1shkzvkDSCzvVZrnJSArKy/Tgnaa3LTGDuZyffD5+Kuk6Bb/wLEfEd5nABAnYsCtv0wnkpwtFFBrOv648NYUnkc4MdEGgAXpJsqekdyYKkUmKUff+kpSs0IUMaLIVMTIs3RG4viQSlaqEfs1kJJcsFDKnA0bqmebIFWP0JTMUpx3dvcPfcbycvgCVvFbrZgImMIeADbvyHhH2JC1pQdN5ms+XJsSoEWSOZyyvB9eXrrD7VRYzhLHEj1vpAe8cwbLPeBkt3RHAKKJ2W1Us6xAMHow3imyncbnvCuEGs9qg0Y7ueQlijmJL67DS3RPgmUxgZARs2JW5oaVnxvJDggHykYLwPSokG1DrLcoDJX2gIB3XUgVDmaxLS7cE8tqRcXaSKK4oiaLhJcrWkj4kiSzeKHTJeKykP81ROP1+IVv8DyUu0DqZgAksR8CG3XLc2r7r65KIrYvCkUl6PNv2/GuNTz016qvdVhI/in0LxVXp2Yk+qTxY0hF9K1djfjxGBLBbuifwCUl3mzEtteyIQStNeF44Rr1HUOyPIVmCFmezPHRxDbz0kETB98mfpX+GU1hMwARGRsCGXZkbesvsSI7AZwKb+xbi1I4KwdglFMu9VEXGMD9ud5f06b5h1ZifTEuyEJ9V41pf0iwBDCS8crkQBoEXa57Xq1lt6o22XlaKhDqMJFvVkbRdGJ8R/r/08IQ66/I1JmACGQEbduU+EsSt4TWIQg2tX/So7tNDkVOSO07oUY84NT9MeCvSQrJDqvtGOYqPh97A8zwtBeAelQp8rsgCrYqru4Gk8wpbLc86pUhulejMsT2GXh3BUOW7gxchpFRvZJ21+BoTMIE5BGzYlfuI4FEgvicGRRPczBEoP0hdC5mBlEx4gKRjup68Yr6rZUYuXhaOpj5ZgG51VKBWGh7F20s6tc4NvqYxAhzd443L24XxZ3Ro+GFjMzUz0O2CUZfq+3xJ9JGu43Ej2xWPPy9AHPlj1LkAcTN741FMoEgCNuyK3JZ/KfUESQdlKl6349g2jKivSrpNITFHJEPslDAh8PuqIbOx7N1cp90Gks4N3k8Kxlq6JQB79iAV6kSmMa3dajR7Nry66cvKonqmZVw4dqY/LBnAbQv9rYlx5fmmLiPle77S9qQe3wRMYB0BG3blPwk04yZmLBX6m+5VvuqNasiPFAZm2v7o+5JuUiNovFFFVhyMY9fXSuJo29ItgarPEhrgDavj/epSW7Jb35xMyIvVIsYRxhVGbPT0kXV9QYsLYB5CC/BGV/XZJXEjLePUoioe2gSmTcCGXfn7zx59UdIWiap8QaZlPcpfxWoaVmUv0p3j4NWG7fRuWj1xBEacFEfblm4J3EfShyumfLKk/+pWlbmzUYfuYeGq70naXBIdJOpKatTxXXGjluMG31Sjp3Epsbl1Gfo6ExgsARt2w9k64tvInqREwVPC2/FwtF9OU7xzBLLHWl38uL1D0j4FeljWWiH10H4dStbssBwK37UCgWvPCF/gWXrkCuM2fSvGPzG0HJki1KXbY8FJ8GxjDMaew4RStOGp47fj8RWhIrPUZR2spwuBH7GU8OQ7wzGFXVD3HMUQsGFXzFZYkYwAQeN4KqMcKWn3AVLCs0pcE1nOxEdauifA8Xfu4ebYMNaC616ji85IUkPawYWC24csqFjsBsNteOp4MWraqOM3g9jfNyS6cYzNiwvle+JnNk/+osXfIxZcT3p53XqPeGBfKYnrY9Yz+tEh5+crzO9bTWAwBGzYDWarJqVo3pD9ThXNzYcChGNksl/TDgFD0X0MemJo8JKQyruTo84S1kgtQ4psR0OEdl+zeryupS9Fh2NJEzLo6eXcpLxKEoYTRhNCpv5DJR07o0MHnkOOhRGyjvkMLBPLSL/sA2eUp5m1PjyV7PO9wgXE43IkbTGB0ROwYTf6LR7cAg8LGXUoTnkG3rTp/zpEITOQ9VzT3oJeto/Wd5QFSeVBkt7bizbVk1JkmBg1hKLfmy7ZtxVvFLUu+cxQzLypmpcYii8LBl1MxPhu8Np9bA7HvO81huDhIQmK41G8ioQpkGxxlfAPnks822Qu82fIDyTdX9LXFty3nSUdndxTVbdwwSF9uQmUT8CGXfl7NBUNiQ0iiy9m1A2hAftae3NrSV+WdJfgjZnKPpayzi1D/beoDwYPMVeltG+jaDDlS3juEcqC3GEJeHihMLQQjpwp/dPE8StxaiQn0W0mCsbjVuFzWlfVXZY0pImNe58kjqSXFbKISVaKwv6X2FFk2fX5PhOoJGDDzg9GCQQ+l/2oUbSX48tljm1KWA86vEASxh1xR5ZuCZBgRH3D1EOzW2iH160ms2f7TDCSuILSRZQwWlSo50hdxyhNdKch6eB0SRsn/PCsYSDRw3oZ2VrSSXNu5Ciao1N62bJ3HCuvKvn3B60al13Dqrr4fhPojIANu85Qe6IKAhwZEYcTY3bwOPBjVVWWYmgAMUzT5I+h6T9kffFYxcxS1vHqguoG0gmCF5kNJdEWbLMlu13sG9bF+jC88Pz9eIVNo5UaHjLq5aVC1jDZw6sKR6ys+5Rg5FHy5xszYvNWnYv705COOB4lo/CiW0xg1ARs2I16e4tf3P+EgGoMOrwWZM4NXepm7w19nSXqz1EbR/iXTpSjc8vehShLIP9Hgy5kvC57zEjZo5eHcYhb4wVp2YzP24Y2gYwRhS4VJEoQozhUid8tqf54Ib891AVZbxOoS8CGXV1Svq5JAgS0xx8Njksoy4D3YujCjyReuikVjy5lz4hlpP9uKsRY5R6ovvQle5SjRrxrJNMsm9zwQkn7h0Xw2blxEmO3yNo4Wj0tKwlCWR5KCpHlOnRhLZfIFuHkiaHvqvWvRcCGXS1MvqhBAmdL2iiMh7fhiZLe0uD4fQ11hKR7hh9aF0Ttfhd4MSDDMspZkm7evRqVM6ZdL9BxkS4S6YCUQXlR8gfLlAHi8/bS7Kga7xbZuBQDH4tQVy9tPzj0ZKyx7MsU1sFniedtWS/6yoxs2K2M0APUJEDgMt4sgrMRshPXk/THmveXehlZvMQLsb4mAr5LXWepenH8ihFH3bYoPFNknZaQfHNvSccFxVYptUL9uNcla8SzRtHuOkKZEoxCEnpyeWYo6FtnnCFdg9eczyOhERwtUzqFpAyLCbRBgPhNXrp4uSfcgmLcNuzaIO0xiyFAjFPsx8mPLeUZKJvQ24PfIBlaQO03kvjABrF0MhQ9VL9aMRPxYj/pRIO1J+HIleeDZ/6BIZZtGbWIxUuzZjHwKNo7Tyh9Qt9ZjMtU0Od4SXgSxywYdRizfD4tJtAUAbzuJEHtKelp4cifEAvqrZJoRIH9XsUeu17xT2JyioqS+ReF+mJjyRal/+XbQ7V/PtiW7gjwpVqVbHPnguoGUjONRA5iL4lnW0Y4Ok3bd71fEoV3ZwmeKtgcEGra5dedLGk7e5eX2QrfM0ECeLsfE/qT4/XlJCDWWsUjjMebMJzfhvjZIhDZsCtiG0apBM8WLY1owB6F2ANKHIxF8HxsI+lTY1nQQNZBu60qLwy10DDs+pabSjoxdE3hv89ZUqG8cwIFvEmWmCXEFFLomB+fXDgeeliI/VlSHd9mAqMmQJcVQmooVbVt+CeGDrFw4jZ5keflatkXtU4A2rDrBPPkJqEnJAHZUShnwvHY+SMiQWYiRt1dR7SmISzl9ZKeVKEoz1ish9jnOmi/xVEMR8T0qEWvZeRukugzHIW4wSvNGA8vOIV96Y+aC4WQtx9BLOsyDH2PCeQEMNQoHM9ngjZ1N6tAxAv7z4LxRm1HDLm/DAmlDbsh7dYwdI3BylFbPiS4rsd0VPlYSW90WZPOH0i+YB8wY1YMqr5jqb4kiSBq4rooS7KsUIqEUi3pZyj2aU3HvHvwDFbNQ7uyWyyrgO8zgZEQ4HPDPzuGzjPxGDVdHsk1FMb/yEjW/M+WO5wb42K0mMCqBF4TmoWnddyaaHO0ql5N3h8D9inZsuwRW5P6TGUsupFUBftTMoceq7Sh61OiUfcxSRQiXlZuGHqxpoYcBlzqvdsnlCzh6CgXmt5T7LuJfrHLrsH3mUDXBPgsEMvKUSnhP2TLryVkqlPNgCPVD4XM6a51bm0+G3atoZ3UwDcJDc3TgqD8sHD8OrYSA9T6our/GGrvDeUhpXvEEyqUxRtc5cnqel0kA3HsSqjBtVbwTpPFSqZ4+mLEUdAuoZAwnmKOovMjZzwOeAnpFrHs0W/XzDyfCSxKgDaBxMARS8oRKvGrhCHQG3qeEJ+KV//QFT6f8+Yo5u9t2BWzFYNVhB+d92ba80PHB25Mwo8pXw685RGfYemGwMPX6FVKB5PYhaEbbS46y/cl0WeVmByMumWF7+KqcAViOHeV9LgZA39c0j2WndT3mUCBBDgu5SSRzxUvM3RtWaSbD11HKBIfjbkTClxjqyrZsGsV7+gHJ9MuP3baQRLHZmMTgtd/UFA3g7HxrVpPHmuWXoN3jMbyfUrsdkFNuLxW3KJ6kRCCN24RISyAckIWExgyATzVhBc8OBStr8rqnrW+74QWeMeE72e6uky+ULwNuyF/HPrVneBufnijjDHzNa6NYzYM1r6D8/vd8e5mJz7m9DmlPWgXRe2oPgSPwg9Dz9dVEyWi/pTMqZthTdYtdeosJjAkApx6bC2JmFHa4dHHuSqZgTWdIYl41a+Hvsp81glToMcyoQeWNQjYsPPjsSgBglT5gMW+nLwh0XuSzhKDSgmvuXCCcekaQKkJS/sEKGY9zwtFsgT12voQjojw3FLSh44QhzSkBOVKeHmYJRzTUgiVYymLCZRKgHg3kheuH4w3wlZIalhLODolxAV7hJcbSpLQa9WyJAEbdkuCm+hteElom8Jzg/DmlBZwHBsWvJIcd42tXEup+5S3ziJBhSMWiv1G4b/px9iHEOt2VGgRdseGjUvi836cfLZYH8kh/EOPWZIoLCZQEgGS5p4labfQfaeObrF/M11ZnpO0mqxzr6+pScCGXU1QvuyfrnMq+6eC94Ig1TEKBgUFLPniesUYF1jYmvBG8QORCt47PGIc2SC8xdOjsQ+hBySJHAghCBwVNy28QDxe0itDHTuMR4sJ9E2Ansck6BBHSjYqSQ2zyonQx5jSP0cGpSlUTwzqBySdJYlkI4w6S4sEbNi1CHdEQxPUeliyHmqH8eNGHMQY5XqSKGtCjaN5xwhjXH/XazopxN7EeWlFR41Aui+k0ldNxBj/RhwpJRbItrOYwFgIUKYKg41/OKHgO49/6pQRiQwIw3mrpKdIupGk740FzhDXYcNuiLvWrc5U0E9LShDMSi2hsQrxIcR78KVGPOGYOmaUtmd8/1AmBIMtCrypV0XWa+oVoAds7jFuez3UyEMPsvb+FryFZMJaTGCIBAil4R+6LDxCEkXWZwmfQzzk0buG8Xfp5Mg1/j0e5smVEyl9823Ylb5D/eqXZ75yJJa2OupXu+ZnT5vLExxPiRNLOwTIkKOINT8WqXDsgyGFNzjGctLqp6rrRDua/XtUftjQBaEPK/GlFhMYAgGO9R8S6h/SzYSwmbWKeXMKQ6jB54IxRzcqXmYsAyRgw26Am9aByvzYchzGl0GUDSV9t4O5+5qCgPz45snRMzFflnYIYCzxfKUtsciqfnIw5jjWiV1MyEDlh6lrIfMbTyI/eMT1jTWWtGuunq9ZAuuFZKJtQngMcamzSojEmY+VdL/wWeszbrVZEh7tXwRs2PlhyAnsLunw5A9xuW8QSjyMlRbeOYJ8EcqbPHqsCy1gXWR/YtRF7wHPF4kqOwfd6IkaY+vIoONIvMsyOhibeBIxLPHYcizs4/gCHpwJq8DvNOVDSFqgBhxGGfFwuVDrjc8Mx628kDw/dAWiawNtuEhg+LKkLcKNZLW63/UIHywbdiPc1BWWRHuibbP7+RLgy2DMgieSgF9+yDHyLO0QICkFD1w8YuWHiB+hKNRxo55blK0kndKOKpWjohc/iFG/+O8OVfBUJiDqNNIbmXaNsZXWvGeR+FPiUHlhIi4uLUNFViot6SiqbZkAARt2E9jkGkvky4DWLBg3qZDezpfCmOXloaQJhZbjm+6Y19vX2giyfmM2OV6xGMeDZ4zjzvhDxlE4R+JdCboQQxfbGTnGsivy05znuqEgNS0ZbxzCDWL4QUrkG6F8CP238a5RO/RdFYkPvJzS4pF6h6d27OWe5g4WvGobdgVvTkeq0VGBzL/0SwV3/u3DF0RHavQyDccbeJCofM4PuoOFm98GyoMcl7008MxRjPg1yXR4GWIiBYV6+eHrSjDiMOrwchA0Tkydj1+7oj/eeYh12zTEvt0lhBgQipDLt8OpCN7pkyWdHTrdUHqEzw/HrnweqEiQVigYLzmvbCUCNuxWwjf4mzFm8FSlQq0uvCdjb6RMVmbsOYiB52OK5h9nvG88T6k8N7SgS/+Mbg50dUB4qeC+WKG+ea0uPCKJHLF9EaVMCEa3mMAiBHgh4WWF0AFeWIgRrcpA5bPAby7/JtP7MRWZ1u8ObeN4/l8s6SC311pkK3wtBGzYTfc54IuIH7Q8g6rP5upd7gaeOgy6Jvt9dql/6XORhPDTxFCi6jzHTiROpEK7rFilnj/n/9/b0eLwzKEjhiQvMrzQ5IZoR6p4moEQ4FkhFnTP4ImjckBesicuhWfpAEm8zCAkPXw6xI1uKekPFWtmLPpwE5bgZvcDeShKU9OGXWk70o0+vFl+JpuKHzhKmozdU8eyY+Yl3kq+RC3NEeBI/8OhBVE6alXwN0efHMFG70aXxa83CUdbzE2RZBI7bNQ19xwMfSQ8uWSgkpBAAhlF2VMvHOEC1wmLxHjjhXivbNE88/zzthD/RlaqxQRaJ2DDrnXExU2QN1rH5Y/7nzfQKcirJD0tHPXhrXQsVbO7TtmYPLOYHzx+3FLJj2mJbyQ0gHjHtoWjMox7hKQhyj5YpkkAry1GPX15KblDRuq8DFTaZtErmHg4vGoxA5WXGrJZdww9UWNv4WmS9ap7I2DDrjf0vUxMc+ZYwygqwA/sVIwbjtqIo+K5f7qkV/eyC+OclJhFjpZiEg5FUOlUQh/YqpeGT0qiqGqUruIc+bF9R5i06ySNce78cFbFs0nZD17srhGO4GcZcYcGg43QgFnCS8ztJH1rOAis6RQI2LCbwi6vW2OspJ+u+E6hhcxUKBCwvL2kr4Vm11NZd9vrfEPwVKQ/ktFrV9WW7ZGhEHTUaz9JL2tbSUmxtA1T8WNcVeS1AzU8RcsE6DGM9w3PGXtc5ZHF00bIAPGcNKw/TxJxb5TlwXuH95gjekJWaKNI5ipxb8Ql811KEWuLCRRJwIZdkdvSuFKHVdQE4wvszY3PVO6AfLnz5YwQoNxlN4NyqaymGQkSxMXlP5yvlbTPjKH50U2Dxnk2H7qaGrXuJruQYzIEL2LsblHrZl9UJAE8cHiFMciouUk8XKyDmCtMGRtqvL0lVAKgEwOxxvcNJUW4nrJPGHsvHXmnnSI300o1R8CGXXMsSx0pLSWBjiRHEPQ7pd6XxNJxbEIsDEHOHMdaViOQlgmJIxEnt1toXVQ1Ot837APGHZJ3nlhNo9l3x96YXNF14eO21jSlcUlaIIzi2pKeFI7282K+PHt40Qg34ZifF1eSwWIMJZmplA+JwssFzyLPA4Ycz6LFBEZBwIbdKLZx5iI4cqQpdBRKfFDlfErZfxypcHyCUYcXCW+SZTUC1N/C25sevcL1WXNKNKSeY+I6Mbjbrlf31eTY/RGS3rna0n13BwTwBBMLx34RC0dJkTwWDkPs9ZJ4cU2PRvHEfTPoSFmSD4X/prwT3wUYdLzYtf3cdYDJU5hANQEbduN8MthXqpenR2S0BuO4YkoSi4Hyxn+gpH2ntPiW1soPJcdXqdRJfLi1pNOSm6oyZZtUmT0nbgrvNC8yZD4SM2UphwCfT+J87yGJzgwkIuSeOAwwjHPaZeGJozsDHRlocE9XB+LhNghj8OJKzFxedL2cFVsTE+iAgA27DiB3PAXZiXio0vps/KDetmM9SpjuTeHNHyOX1jyW5QmQDIFhlJcyoVTOw+YMS9wT9erijzZHYByttSXMQ8br1YJnhjZOeHUs/RHg6J5e1LG4L8equZDQQM9TDLhDQpIT14oBgJoAAByoSURBVGwbjksx2Kgtt3cw6MhuPrG/JXlmEyiTgA27MvdlWa1ICuBHMw0g5gc1xjQtO+4Q79soeC1547+MkyVW2kKC0z9XcRz2AkkvrDEygevENka5a6gBVuPWpS5J+87yHNA83dItgVuFZwNDjJfNqhZbaMTePCB8VmOICMWjeRnlSJa6kxh8ZE1XZVh3uyrPZgIDIGDDbgCbVFNFCm3Srik9ysBzx5vx1Jrb461k7fygUBg3rwhfE6kvk0Q9rz0yEp8NvV3rHG2eEY7M4hD8OOdev6ZA4wUksxGDAMEoeEZTg3ucmQQeGJ4HujNwLFpVG47s6WNCs/tfSHpPOFaluT3xlmmYCEf7vAxUtdzyNpiACcwhYMNuHI8IwcUcNaV9Xz9e0dZpHKtdexXUrfpG+HEhDudFU1h0C2sk2Jz6XuslY5NJzZE2P8x1hCzE2CczXt9WL2JeYDh+RfDwECjvXpt1dqn+NRynEtJBTBzZz1fPbqVrCPUBzwwlZSgdgoF2w2DwxW4f9Wf0lSZgAgsTsGG3MLLibuDLlh/a9C25q9pgpcHAWxlbUnGsg8fOsjgBgti/mN22aFHntG1XHApPH7XGmhaMRQyIKLSF+kLTk0xsPMI3OAWgQwsZqrnw+eIkgPJJB0t6dsU1G4fivtSMfEhIgJgYRi/XBLonYMOue+ZNzsgxBpl/qVE35ezPwyXtHgDzoxILEjfJfOxjUcSVo7VU6IlJXFxdIZ4Kb1leLJY/b7rMBFmvZEPGuciupFuAZTEClAnBiGOfr1mRnRpHIyaOI1eyUWH/rsWm8dUmYAJtE7Bh1zbh9sYnDoWjsjQomdZOFPCcomwdjn9Yu/vALv4E4KEhHo7MxSgcneF5I3atbrwTXlOuzb2l95FES7cm5Z6STkgGpJMA5TAsaxMgGQZ2/EPv6DyxgSxy9h4PK+20yCqmkC+G3D/C8fztQ3056shZTMAECiJgw66gzVhAFco4EFOXfiFTrPMpC4wxpkspuhwzH/lh5wfeUp8AdcGoFZYLvVWfU3+Yf16JlzRvMdZGuRnakFFqBSEhA6PDHUUuvFl8v8OFtltPDrXi4hV4TvnM4N08VdLHQvIVf89JAJmqzwvZzFyLV5SYSRd4XvAD4ctNoGsCNuy6Jr76fAQsk42YHr9yBEkMy1SFrDp4EF8XMyKnymLRdVNwGG9a+jwdGWrTLZpN/dYZGch4fOpk0NbV/RVJtit7TjkbngGLRNLL6yTtHD4LuTeO2LhdQ0eGvAMNxvLbQ7wi3n/+G+8rx+p46iwmYAIDIGDDbgCblKiIUUfmX5r9OtXiwxELBi2lExA8mb8a1pb2pi0lYfCk0bIpCh4vYhMpGbKoEJdHfF4uBM5TX7Ep4UiQjEyE1lHUPJuqwJXi0HjX8Mph1EXBc80ec5RKdurpkr4/VVBetwlMiYANu+HsNuUbKDeRGnUYMRgzUxWOjH4YFk+bq+OmCmLBdZNggpc3FTx3Oy44Tryc7ElCA6rql5GdSpZqE8JxIaU2EOqiEcQ/FaGkEfFw2wWPG8xTwUinTtwBoUj5VLh4nSZgAhkBG3bDeCRoYE9HiTQgnZiZ/xqG+q1oyRETx3AYulP7kV8WKM/PdySReJPK+8PR3TLjko0aj/RoBUWyRSpVxt6i8zDGT0K2JvcSF0b261gFTxze+WdJemT2MseaOSLn+4DP/0sT/pEHnw3+nn2d1+5trAy9LhOYLAEbdsPYeoLDiSOKQrwLP9JNl44YBo11Wv42HD3xI5c3Dh/SOrrSFS8dge85K7If8YIt+yzhMcVzGhMk0nEoxXODFReI4cjRMB4rhDp4ZGuOSUj+eaYkMrthmWcUEz9Ic3sSpOiliqee41eSpTaURC1LinKTBGMxAROYOAEbduU/APGHM2raZkum8mms05ByJq8Myt4p9DEdiu5d60n7ri9JoiNHKnjt4jH2sjp9QNJOIRsV44IXjtSww8u2i6TPLzkBMWK0ySMMgeeeJAwawQ9ZMMQIG9g+1IxLQytYFx5VDFe8kiclmap8V+8Xnn28cRjk1BfES7rqPg6Zp3U3ARPICNiwK/uR4O08rStGdhqei7o1xcpe3XLapd0lVokLW272Yd1FYgHtnVLh2BrPzrIeujgWPUHPDZ0HUm8yyRKEDlQJR+dkW7451GBciyZJHRiGMauTo8m6rcxK2SXq/2HIPUrSoyuOVDFaMdBeExJBWCMezn2To3H2j6xlG2+l7Kr1MIHCCdiwK3eDKA+RZiyiKVlvF5SrcieaUZCWwqo+jl4b94mSts0SGmi0fnxDuwR/jC6C+H+ZjPkCSfTonSd/kkRR5CrBIKVYcozPoxguXschyF6SYMALWHrsjWeNunD0Un2sJDypsY8u3R5IDOF6jLyDwnErjFzGZQi7bh1NoCACfHHyVjn0442CkDaiCj++ZL9FwQtCm5+pF2BNu0vAg0xMy4UJcMRKiYsYk8bfviXEY8U+uqsyIyYPQ4QsWrymqWCw8PKR10/D4HlbuDCWP6HPaC5p+RqMGl5uUsNxVd2bvJ8ODnjjCAfIizIzDz2bKQGDUcdRMsL+UBCY71768e4QYuRuGAoGT/3Frcn98VgmMEkCNuzK23Z+DB6cqMVxFAHVqx6dlbfSxTQiRoy6ZQiej5csdvskrs69ZSSY3Cp0DWgKQDSu52XSPlzSvcILCXoQizevyC2Z3hTXRUiKWS8xiJrSf9lxOG6mP+oeodxInuDAuBjUeORI+Ig9i5edz/eZgAmYwFIEbNgtha21mziG2ScZneD0vCF7a5MXPDDen2gU0AZpo4J17UM1um0QUJ8G4lPzMPXaNaHX4yW9MRiKeJialPTZJ5Z0Vpxek3OuNRaG27VDPCAGai54E6OefI8SOsEL2DzjtSv9PY8JmMBECdiwK2fj8WjgBYlxRXjuaPFjWVc5nwByhExJhw78+6nAM0brp/Tok/pmeL+alLSVHbFgi7YbW0sXjnPJFI1y5VDOpkn964y1aagLRyFg1psKtfreFY616Zv6JElPDRm7GHnPCN5GG3Z1SPsaEzCB1gjYsGsN7UIDc1zGMU4UfhzyMggLDTiii2mV9OVkPU0UvB0DHo77qEuXG/9kUbfROgpDjmeSbg9k1jYlxJvdNhnsFhWZvE3NlY4DP4xJ6sHdLyQz5PN8KnjsaM9FggOxr1x/sKSPSjoqdHuoihVsQ2ePaQImYAJzCdiwm4uo9Qv4geFIp22PS+sLaWECmJAZGI/lqMRPA/ipSzwSzTm01VaNVm1k1BLD98KG4HPUSTJQWirl2aElVkNT/GsYvueuI2krSftXHOXzjHFNVU9bYls5/j8wGHRN6+bxTMAETKBRAjbsGsW51GB5rTpq1FGQ1bLuh5+jV4Q6XnkrrCkyohTGEyoWTp00jmSbForikqjy65C92dT4GFOpIcX49D1uKkmIsV8mac/weeIFKhWOVklwoE4cR6+vlcQRcBSyU7eR9DWXHGlqyz2OCZhAFwRs2HVBefYcebIEV/YVX9QviYvOfnTWvxRvC0diUxWMOWLn8jIi8LhdKKHRNBuOXU8Pg5KwgudqVeGlhTI10VOHt3qz0JJslbEpOUJfVYyx6y04EMYkhYKJoaMEyfcWvN+Xm4AJmEAxBGzY9bcVFNml2G4UflzoGYkHb+pC38wDEgjEN9E+aYpCpiXGVVWGK5mY1E9roxMJ3lGSBJBdJWForyrEz7GWaJziLcOoW8ZLx1gkHNFeLj3OraMjbbuoLUesXDRc69zna0zABEygeAI27PrZIoLQ86zCJuOX+llVM7NSuiMGo/ODTzJANDCamWEYo/DZJDniYRXqwoWG8GRltiHp80lMI7GNqwpGGOV7opCYgHetjmAIcrT64jXWzNEqzNLkGjjhEaQVGUWaX+VyJHVw+xoTMIEhE7Bh18/u0SOSYO4oZBly7GVZV6E/emAo2cHx49TkpiETOG+5haHyGElHtuSli5wpJ8ORKYWF07izZfeB/rBPTG4+JHRsWGs8ClK/KBwzp5+VWfe8OnjvltXR95mACZjAKAjYsOt+G/GykGGXCm3dKDA7dSGO6+wAgeB1euNOSQjwPya0mcrXTe9XCuUuc2xZlyHz076Ljg9NJfGwnvsnClR5AGlDRpuyWH6kbvIQZV3oVPEmSXjsLCZgAiYweQI27Lp9BPgBwxuSHhfdPQRud6tJmbORgUjMFUKj9LeWqWYrWhH8/9mKkTHkSArgWLZtoWUbnjJkgxWTCHjGz5C0SRgPw4vjWHrM0tFhW0nEUjJPXeHlB8P/+aGOXN37fJ0JmIAJTIaADbtut5pA7fTI9ZXhx61bLcqcLTVsplag+aehp2q+M5QAwdtVZfA1vYtpGZW9JfH/qwhxbZQviUKLM+oRcsxep8g0R/LEW5KpSiINjCiRYjEBEzABE1iDgA277h6PzSV9NZkO78Wx3U1f/Ex/SQoRt1W+ozQIJEa8Y0YJk+079Eo9WBIt7JBV6wU+Knhaq8qy1OVPaReOVy0mYAImYAILErBhtyCwFS5PPRhfkHSHFcYa063Edf0k6c1JKQpKeIxZSEjgGahaJwkLlL3BW9eF4FXj2UQ4LiVhg0zSReSG4eicfqnLyLmSPhO6ijRRK28ZHXyPCZiACYyCgA27brYxVu+Ps11LEjXIpi48fxgRsS8uzdRpNcW/xyh4sfDQ5SVMOGKkTRi14rrsOwr/lDVesqquFvlesA4MwPdJoh7jIoLxyDEr3SzIZLWYgAmYgAk0SMCGXYMwZwxF/S2CvtOWRnVijNrXrP8ZYg/SqElThXD7X9lFNXhciFvLjyhJinhETwp/RBJHvgges7usoQeJP7ToInP1BgvqSzcHatCdlngHFxzCl5uACZiACdQhYMOuDqXVrqFMBZmvUW6dxdqtNvpw786zQMmIJQ5xjEJdurOyhZHt+qCGOjosw+zOSTcPvIR44NJSKryI7BjqzW23xAQUBKasD0frFhMwARMwgY4I2LBrFzRtoH6VTEGCQNr4vN3Zyx49LUSMpniE+LMxCbFy/xsKCqcxlZT8oCZdn0IsX6wTiBeO9nbrB48cBtmibbpYC3GBO0uiq4TFBEzABEygBwI27NqF/sHg9YizvDnEUrU7a/mj50Wax1izjuK5+ZEl8WUkK/yu5y06VNIeDevAeO9peEwPZwImYAImsCABG3YLAlvg8jwwnVuJr2qzc8AC6vV2KQxiX0+UIP6QzhtjklMl3TZbEA3naQfWp2wo6d2StlxDiaMkvTFkKlN7jpqCCHtEa68vZfeyl4QXUIzYYgImYAIm0DMBG3btbQDei4ckw58s6a7tTTeYkZ8WmrFHhTE2vjsY7Wcr+oDQ1B7jLU2UISmBrOhTelgjRjQ1AdHpoTPq5aVqYaRRDJmuEFWZyRQLTjN6aTt2zZb71vaAzVOagAmYwHAJ2LBrb+/wdKQZkLTKslfjwh5LeMQWYu3tRPsjf0vSxtk0eGZJmvh2+9NfaAa6O7xKEt0j6gilVrap8MTl9340iwucWneQOix9jQmYgAn0TsCGXTtbQENzAuRTcYkT6ciQCRq5cLRHceKhyqaSOHal9VUu15X04w4WRjbrsyU9MBQ2XqTjA8fFlCCZJ1zDcWsU4gdvNO8m/70JmIAJmED3BGzYtcM8j6NzYPm6rFfi6aJQ22ytWK92dqa5UXMjNY5M5wT6AbdVaJhYN9rRUftuqxWWcytJ9C5eSzAafyRpveQiMl7x8FlMwARMwAQKJGDDrvlNoYvC35JhMfIwaqbewPyXkq6acBlq943bBC9d7oGlgwbxg29o+JHCuNpA0utrxmjS0eTt4XrKj3BEzFFxKp+WtPUcPdM6d/FSOk3s0vD6PJwJmIAJmECDBGzYNQgzDEXtsrTfJQYN9cGmLFtkMVw/kER/0aHJmZI2yZQm4YA/oxBvU63Qri2JkiQcldbNGOYFgi4S1KNLZS9Jb83+jOSOtXQ9RtL9s3seLonkCYsJmIAJmEDBBGzYNb85eEJOSoY9XtK9m59mUCPmiSRDK/tC3T0SEtJsVzbgdZL4u1UFI5eWY3R6uEnNwTCO6e6A9+0roYRM1a3E+WEoRiE7d9YRLjX2zq0wJuvG4tVU3ZeZgAmYgAm0RcCGXfNk95RE/88olMHAAzJVoan8QcniqYN2+4HA2EjSF7IYM1SnmwSJE8u2y6JECMbVS0LCQx0cHO/jCaa/7nPXMOTysfJ4T4xIjMJcSMCgF2wqdE2hyPLYOoLU4e1rTMAETGCQBGzYNb9t/OjS8DzK0DM/VyVE7NnFk0Fos0bh25IFjyLZuteoUBKPFsftiwifMwzBD0m6fs0bMciODbUQl03EoHYdBYlTyWMDOerFgEv3iOvxAhJPaDEBEzABExgQARt2zW8W3im8VFH4wSQOa4pCSYy0+PDPQ0HbklnkHsZU1xdKekFN5TlW5Zh28wXi5Biazg+vDYZV7PpQc8qLXMYx7V1mGHYULj5MEgWic2GNrNViAiZgAiYwMAI27JrfMH6Yd02GnXL9OrxFeI2iDCEAHyM8j6Xj6PK9kp4143HBeKdbA/tOt5H8/qrb8MhRA4/OFPQU/nzzj6I+LOk+C4yLTruFtS5wmy81ARMwARMohYANu+Z34pNZna8pG3bnSbpegrjU9mFk7WKEElOXygWhPyqts1K5YigjQowcBl1dYZzXLOD1qzvurOvy0jtrjYd3kOzes1ed1PebgAmYgAn0R8CGXfPsbdj9myklNaJhS3wZx5MlCYV20YtacbkcHbxXsSzI/UJmLBmml15wEW+T9HxJ1JjrWvAi4kVeS/BSXjkrIN21np7PBEzABEygAQI27BqAmA1BwDtGQJSpJk9wPEniRJRZ2ZjN78D8EelPyzElbb9yeXQo8Mu+PUXSg2ckUaw1y+GSjgg15ZqqbTd/VbOvIM6PzGwyXFPBO0eiD7paTMAETMAERkDAhl3zm0iHgCclwz5G0sHNT1P8iPRPTbM5rySJo80+BR1IKMCwa0rwdn1NEsYcde0sJmACJmACJtAbARt2zaMnQeAdybDUOqtbdLZ5bfobkf6iaVkTji//0p86+kDoptBEzOPXwzFt3qqrx+V5ahMwARMwARNYF/9EHavfG0ZjBDje+2EyGseRGDUlHMk1tsgaA91N0ieS60g46Po5u7wkYuXuIYnadMsKRYqJkfui49CWRej7TMAETMAEuiBgw64dynm1/51Csdl2Zitz1O0k0U4tCnXTKO/RthDbR8mOl4aM1mXmO1/S+yVxrL5sd4ll5vU9JmACJmACJrASARt2K+GbeTO9NXMj5pJZMkE7M5czKiVEaB8WhVi0vLtBU9peThI9eim4iwd6UaEMCZ0mSJz47KI3+3oTMAETMAETKIWADbv2duIXkmiqHoV4rJu1N11xI+fJEyi4X0U/0mUVX1/SIZLuEEp1LDrOyZL2CU3vuz4iXlRXX28CJmACJmACtQjYsKuFaamLKO/xvezOU0Lz96UGHOBNf6qo+YYxRcusReXO4Yh1+6zocd1xKOlBPbePTrjFW11Wvs4ETMAETGCgBGzYtbtxB0h6ZjYFiRX0UF21D2i7mjczOv1G968YijZadGz4W8XfUSwYPnjiHimJY+1lhAxcjmYfP2OeZcb0PSZgAiZgAiZQNAEbdu1vT34ky4xkyNbpJ9q+du3PcKikPSqmIcHkOEmnSSKDFkOOzFWeyVVLknxD0qbtL80zmIAJmIAJmEBZBGzYtb8fGCs/z+LtmJVkAgyeI9tXofcZ8tp+bSiEB/RxgWfe27WN+TymCZiACZiACRRHAMOOo68/FqfZ+BQ6MzRZz1fG0SwZnXk83pAJ4I0kK/aewXgl3rAtIQmC49az2prA45qACZiACZjAUAhg2FE8N239NBTdh6jnRyRR363qqBEv05aSyJ4dUvwdRhxdJraRREzdxh1sDC8idPdIW7d1MK2nMAETMAETMIGyCdiw635/MHyIAZsVY4dRR1FcjJaPd6/e3BmJhXuQpHuFMiNXbiAmbu6kksiwfXooHEzcosUETMAETMAETCAjYMOuv0fiGZJeUWP6X0s6SdLHQvHcc2rcs+wlxANuFBIPbh7+ewNJ/Dee3WWEwr+UGPmUJHqsfrNiEManxt9VJFFs+AJJv5V0XjCC7VFehrzvMQETMAETmBwBG3b9b/lekp63ZPsr+tBi6GE8/UgSRiDtsFLBWEsLJd9YEsYaPW3xtjUlZLn+LBwlv1PS4U0N7HFMwARMwARMwATqEbBhV49TF1exFzsOqKcsNeiOlfQWSRReJss375HbBTfPYQImYAImYAImEAjYsCvzUbiFpH0lPbSj+LWcAkYa9eU4OuXfZOz+VNKPJbmUSJnPjLUyARMwARMwgX9mZzortuwH4eKSdgpZp9eRdKXwz+UlXTLsH/9dV0hC+GUw2L4i6WuSKMWC0WYxARMwARMwARMYMAEbdgPePKtuAiZgAiZgAiZgAikBG3Z+HkzABEzABEzABExgJARs2I1kI70MEzABEzABEzABE7Bh52fABEzABEzABEzABEZCwIbdSDbSyzABEzABEzABEzABG3Z+BkzABEzABEzABExgJARs2I1kI70MEzABEzABEzABE7Bh52fABEzABEzABEzABIZP4DaS/mzDbvgb6RWYgAmYgAmYgAmYAL3hj7Fh5wfBBEzABEzABEzABEZCwIbdSDbSyzABEzABEzABE5g0gbMk3ceG3aSfAS/eBEzABEzABExgJASuIOl8G3Yj2U0vwwRMwARMwARMwAQw7C4m6e9GYQImYAImYAImYAImMFgCG0s624bdYPfPipuACZiACZiACZjAvwicLml9G3Z+IkzABEzABEzABExg+AS2krSnDbvhb6RXYAImYAImYAImMG0Cl5G0iaRTbdhN+0Hw6k3ABEzABEzABIZP4PqSzpX0Gxt2w99Mr8AETMAETMAETMAELi5pfxt2fhBMwARMwARMwARMYCQEbNiNZCO9DBMwARMwARMwgckSuJukEyXdy4bdZJ8BL9wETMAETMAETGBEBDiK/ZsNuxHtqJdiAiZgAiZgAiYwbQI27Ka9/169CZiACZiACZjA8AkcLelPrmM3/I30CkzABEzABEzABEzgXwTssfPD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8f7biHVIFeMZvAAAAAElFTkSuQmCC"/>
        <xdr:cNvSpPr>
          <a:spLocks noChangeAspect="1" noChangeArrowheads="1"/>
        </xdr:cNvSpPr>
      </xdr:nvSpPr>
      <xdr:spPr bwMode="auto">
        <a:xfrm>
          <a:off x="6734175" y="18640425"/>
          <a:ext cx="4024312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219075</xdr:colOff>
      <xdr:row>39</xdr:row>
      <xdr:rowOff>57151</xdr:rowOff>
    </xdr:from>
    <xdr:to>
      <xdr:col>3</xdr:col>
      <xdr:colOff>190500</xdr:colOff>
      <xdr:row>45</xdr:row>
      <xdr:rowOff>152400</xdr:rowOff>
    </xdr:to>
    <xdr:pic>
      <xdr:nvPicPr>
        <xdr:cNvPr id="4" name="Imagen 3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18" b="13525"/>
        <a:stretch/>
      </xdr:blipFill>
      <xdr:spPr>
        <a:xfrm>
          <a:off x="1743075" y="15344776"/>
          <a:ext cx="4181475" cy="1238249"/>
        </a:xfrm>
        <a:prstGeom prst="rect">
          <a:avLst/>
        </a:prstGeom>
      </xdr:spPr>
    </xdr:pic>
    <xdr:clientData/>
  </xdr:twoCellAnchor>
  <xdr:twoCellAnchor editAs="oneCell">
    <xdr:from>
      <xdr:col>4</xdr:col>
      <xdr:colOff>176073</xdr:colOff>
      <xdr:row>39</xdr:row>
      <xdr:rowOff>90829</xdr:rowOff>
    </xdr:from>
    <xdr:to>
      <xdr:col>9</xdr:col>
      <xdr:colOff>74247</xdr:colOff>
      <xdr:row>47</xdr:row>
      <xdr:rowOff>18247</xdr:rowOff>
    </xdr:to>
    <xdr:pic>
      <xdr:nvPicPr>
        <xdr:cNvPr id="5" name="Shape 9"/>
        <xdr:cNvPicPr/>
      </xdr:nvPicPr>
      <xdr:blipFill rotWithShape="1">
        <a:blip xmlns:r="http://schemas.openxmlformats.org/officeDocument/2006/relationships" r:embed="rId2">
          <a:alphaModFix/>
        </a:blip>
        <a:srcRect/>
        <a:stretch/>
      </xdr:blipFill>
      <xdr:spPr>
        <a:xfrm rot="698872">
          <a:off x="8043723" y="15378454"/>
          <a:ext cx="3431949" cy="145141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16"/>
  <sheetViews>
    <sheetView showGridLines="0" tabSelected="1" topLeftCell="D25" workbookViewId="0">
      <selection activeCell="H29" sqref="H29"/>
    </sheetView>
  </sheetViews>
  <sheetFormatPr baseColWidth="10" defaultColWidth="14.42578125" defaultRowHeight="15" x14ac:dyDescent="0.25"/>
  <cols>
    <col min="1" max="2" width="11.42578125" style="1" customWidth="1"/>
    <col min="3" max="3" width="78.140625" style="22" customWidth="1"/>
    <col min="4" max="4" width="17" style="22" customWidth="1"/>
    <col min="5" max="6" width="12.7109375" style="1" customWidth="1"/>
    <col min="7" max="7" width="14.140625" style="1" customWidth="1"/>
    <col min="8" max="9" width="12.7109375" style="1" customWidth="1"/>
    <col min="10" max="10" width="15" style="1" customWidth="1"/>
    <col min="11" max="11" width="14" style="1" customWidth="1"/>
    <col min="12" max="12" width="15" style="1" customWidth="1"/>
    <col min="13" max="16" width="12.7109375" style="1" customWidth="1"/>
    <col min="17" max="22" width="10.7109375" style="1" customWidth="1"/>
    <col min="23" max="16384" width="14.42578125" style="1"/>
  </cols>
  <sheetData>
    <row r="1" spans="1:22" ht="16.5" customHeight="1" thickBot="1" x14ac:dyDescent="0.35">
      <c r="A1" s="23"/>
      <c r="B1" s="23"/>
      <c r="C1" s="64"/>
      <c r="D1" s="64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ht="16.5" customHeight="1" thickBot="1" x14ac:dyDescent="0.35">
      <c r="A2" s="23"/>
      <c r="B2" s="129" t="s">
        <v>1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1"/>
      <c r="Q2" s="23"/>
      <c r="R2" s="23"/>
      <c r="S2" s="23"/>
      <c r="T2" s="23"/>
      <c r="U2" s="23"/>
      <c r="V2" s="23"/>
    </row>
    <row r="3" spans="1:22" ht="51" customHeight="1" thickBot="1" x14ac:dyDescent="0.35">
      <c r="A3" s="23"/>
      <c r="B3" s="132" t="s">
        <v>2</v>
      </c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4"/>
      <c r="Q3" s="23"/>
      <c r="R3" s="23"/>
      <c r="S3" s="23"/>
      <c r="T3" s="23"/>
      <c r="U3" s="23"/>
      <c r="V3" s="23"/>
    </row>
    <row r="4" spans="1:22" ht="16.5" customHeight="1" thickBot="1" x14ac:dyDescent="0.35">
      <c r="A4" s="23"/>
      <c r="B4" s="135" t="s">
        <v>3</v>
      </c>
      <c r="C4" s="137" t="s">
        <v>0</v>
      </c>
      <c r="D4" s="73"/>
      <c r="E4" s="130" t="s">
        <v>53</v>
      </c>
      <c r="F4" s="139"/>
      <c r="G4" s="139"/>
      <c r="H4" s="140"/>
      <c r="I4" s="141" t="s">
        <v>54</v>
      </c>
      <c r="J4" s="139"/>
      <c r="K4" s="139"/>
      <c r="L4" s="140"/>
      <c r="M4" s="141" t="s">
        <v>55</v>
      </c>
      <c r="N4" s="139"/>
      <c r="O4" s="139"/>
      <c r="P4" s="142"/>
      <c r="Q4" s="23"/>
      <c r="R4" s="23"/>
      <c r="S4" s="23"/>
      <c r="T4" s="23"/>
      <c r="U4" s="23"/>
      <c r="V4" s="23"/>
    </row>
    <row r="5" spans="1:22" s="75" customFormat="1" ht="16.5" customHeight="1" thickBot="1" x14ac:dyDescent="0.25">
      <c r="A5" s="2"/>
      <c r="B5" s="136"/>
      <c r="C5" s="138"/>
      <c r="D5" s="74"/>
      <c r="E5" s="77">
        <v>45090</v>
      </c>
      <c r="F5" s="78">
        <v>45096</v>
      </c>
      <c r="G5" s="78">
        <v>45103</v>
      </c>
      <c r="H5" s="76">
        <v>45110</v>
      </c>
      <c r="I5" s="79">
        <v>45117</v>
      </c>
      <c r="J5" s="78">
        <v>45124</v>
      </c>
      <c r="K5" s="78">
        <v>45131</v>
      </c>
      <c r="L5" s="76">
        <v>45138</v>
      </c>
      <c r="M5" s="79">
        <v>45145</v>
      </c>
      <c r="N5" s="78">
        <v>45152</v>
      </c>
      <c r="O5" s="78">
        <v>45159</v>
      </c>
      <c r="P5" s="80">
        <v>45166</v>
      </c>
      <c r="Q5" s="2"/>
      <c r="R5" s="2"/>
      <c r="S5" s="2"/>
      <c r="T5" s="2"/>
      <c r="U5" s="2"/>
      <c r="V5" s="2"/>
    </row>
    <row r="6" spans="1:22" s="10" customFormat="1" ht="16.5" customHeight="1" thickBot="1" x14ac:dyDescent="0.3">
      <c r="A6" s="2"/>
      <c r="B6" s="3">
        <v>1</v>
      </c>
      <c r="C6" s="4" t="s">
        <v>4</v>
      </c>
      <c r="D6" s="5" t="s">
        <v>5</v>
      </c>
      <c r="E6" s="6" t="s">
        <v>6</v>
      </c>
      <c r="F6" s="6" t="s">
        <v>7</v>
      </c>
      <c r="G6" s="6" t="s">
        <v>8</v>
      </c>
      <c r="H6" s="7" t="s">
        <v>9</v>
      </c>
      <c r="I6" s="8" t="s">
        <v>10</v>
      </c>
      <c r="J6" s="6" t="s">
        <v>11</v>
      </c>
      <c r="K6" s="6" t="s">
        <v>12</v>
      </c>
      <c r="L6" s="7" t="s">
        <v>13</v>
      </c>
      <c r="M6" s="8" t="s">
        <v>14</v>
      </c>
      <c r="N6" s="6" t="s">
        <v>15</v>
      </c>
      <c r="O6" s="6" t="s">
        <v>16</v>
      </c>
      <c r="P6" s="9" t="s">
        <v>17</v>
      </c>
      <c r="Q6" s="2"/>
      <c r="R6" s="2"/>
      <c r="S6" s="2"/>
      <c r="T6" s="2"/>
      <c r="U6" s="2"/>
      <c r="V6" s="2"/>
    </row>
    <row r="7" spans="1:22" s="11" customFormat="1" ht="49.5" customHeight="1" x14ac:dyDescent="0.25">
      <c r="A7" s="24"/>
      <c r="B7" s="25">
        <v>1.1000000000000001</v>
      </c>
      <c r="C7" s="26" t="s">
        <v>18</v>
      </c>
      <c r="D7" s="27">
        <v>12082501.8378</v>
      </c>
      <c r="E7" s="72"/>
      <c r="F7" s="143">
        <v>9061876.3783500008</v>
      </c>
      <c r="G7" s="110"/>
      <c r="H7" s="144"/>
      <c r="I7" s="66">
        <v>3020625.45945</v>
      </c>
      <c r="J7" s="28"/>
      <c r="K7" s="28"/>
      <c r="L7" s="29"/>
      <c r="M7" s="30"/>
      <c r="N7" s="28"/>
      <c r="O7" s="28"/>
      <c r="P7" s="31"/>
      <c r="Q7" s="24"/>
      <c r="R7" s="24"/>
      <c r="S7" s="24"/>
      <c r="T7" s="24"/>
      <c r="U7" s="24"/>
      <c r="V7" s="24"/>
    </row>
    <row r="8" spans="1:22" s="11" customFormat="1" ht="23.25" customHeight="1" x14ac:dyDescent="0.25">
      <c r="A8" s="24"/>
      <c r="B8" s="32" t="s">
        <v>19</v>
      </c>
      <c r="C8" s="33" t="s">
        <v>20</v>
      </c>
      <c r="D8" s="34">
        <v>1982381.6949999998</v>
      </c>
      <c r="E8" s="35"/>
      <c r="F8" s="36"/>
      <c r="G8" s="145">
        <v>1321587.7966666666</v>
      </c>
      <c r="H8" s="146"/>
      <c r="I8" s="70">
        <v>660793.89833333332</v>
      </c>
      <c r="J8" s="35"/>
      <c r="K8" s="35"/>
      <c r="L8" s="37"/>
      <c r="M8" s="38"/>
      <c r="N8" s="35"/>
      <c r="O8" s="35"/>
      <c r="P8" s="39"/>
      <c r="Q8" s="24"/>
      <c r="R8" s="24"/>
      <c r="S8" s="24"/>
      <c r="T8" s="24"/>
      <c r="U8" s="24"/>
      <c r="V8" s="24"/>
    </row>
    <row r="9" spans="1:22" s="11" customFormat="1" ht="22.5" customHeight="1" thickBot="1" x14ac:dyDescent="0.3">
      <c r="A9" s="24"/>
      <c r="B9" s="40" t="s">
        <v>21</v>
      </c>
      <c r="C9" s="41" t="s">
        <v>22</v>
      </c>
      <c r="D9" s="42">
        <v>4915000</v>
      </c>
      <c r="E9" s="65">
        <v>4915000</v>
      </c>
      <c r="F9" s="43"/>
      <c r="G9" s="43"/>
      <c r="H9" s="44"/>
      <c r="I9" s="45"/>
      <c r="J9" s="43"/>
      <c r="K9" s="43"/>
      <c r="L9" s="44"/>
      <c r="M9" s="45"/>
      <c r="N9" s="43"/>
      <c r="O9" s="43"/>
      <c r="P9" s="46"/>
      <c r="Q9" s="24"/>
      <c r="R9" s="24"/>
      <c r="S9" s="24"/>
      <c r="T9" s="24"/>
      <c r="U9" s="24"/>
      <c r="V9" s="24"/>
    </row>
    <row r="10" spans="1:22" s="19" customFormat="1" ht="20.25" customHeight="1" thickBot="1" x14ac:dyDescent="0.3">
      <c r="A10" s="12"/>
      <c r="B10" s="3">
        <v>2</v>
      </c>
      <c r="C10" s="13" t="s">
        <v>23</v>
      </c>
      <c r="D10" s="14"/>
      <c r="E10" s="15" t="s">
        <v>6</v>
      </c>
      <c r="F10" s="15" t="s">
        <v>7</v>
      </c>
      <c r="G10" s="15" t="s">
        <v>8</v>
      </c>
      <c r="H10" s="16" t="s">
        <v>9</v>
      </c>
      <c r="I10" s="17" t="s">
        <v>10</v>
      </c>
      <c r="J10" s="15" t="s">
        <v>11</v>
      </c>
      <c r="K10" s="15" t="s">
        <v>12</v>
      </c>
      <c r="L10" s="16" t="s">
        <v>13</v>
      </c>
      <c r="M10" s="17" t="s">
        <v>14</v>
      </c>
      <c r="N10" s="15" t="s">
        <v>15</v>
      </c>
      <c r="O10" s="15" t="s">
        <v>16</v>
      </c>
      <c r="P10" s="18" t="s">
        <v>17</v>
      </c>
      <c r="Q10" s="12"/>
      <c r="R10" s="12"/>
      <c r="S10" s="12"/>
      <c r="T10" s="12"/>
      <c r="U10" s="12"/>
      <c r="V10" s="12"/>
    </row>
    <row r="11" spans="1:22" s="11" customFormat="1" ht="24" customHeight="1" x14ac:dyDescent="0.25">
      <c r="A11" s="24"/>
      <c r="B11" s="25">
        <v>2.1</v>
      </c>
      <c r="C11" s="26" t="s">
        <v>24</v>
      </c>
      <c r="D11" s="27">
        <v>22371254.962200001</v>
      </c>
      <c r="E11" s="28"/>
      <c r="F11" s="47"/>
      <c r="G11" s="143">
        <v>11185627.4811</v>
      </c>
      <c r="H11" s="144"/>
      <c r="I11" s="109">
        <v>11185627.4811</v>
      </c>
      <c r="J11" s="110"/>
      <c r="K11" s="47"/>
      <c r="L11" s="29"/>
      <c r="M11" s="30"/>
      <c r="N11" s="28"/>
      <c r="O11" s="28"/>
      <c r="P11" s="31"/>
      <c r="Q11" s="24"/>
      <c r="R11" s="24"/>
      <c r="S11" s="24"/>
      <c r="T11" s="24"/>
      <c r="U11" s="24"/>
      <c r="V11" s="24"/>
    </row>
    <row r="12" spans="1:22" s="11" customFormat="1" ht="19.5" customHeight="1" x14ac:dyDescent="0.25">
      <c r="A12" s="24"/>
      <c r="B12" s="32">
        <v>2.2000000000000002</v>
      </c>
      <c r="C12" s="33" t="s">
        <v>25</v>
      </c>
      <c r="D12" s="34">
        <v>17824794.637800001</v>
      </c>
      <c r="E12" s="35"/>
      <c r="F12" s="35"/>
      <c r="G12" s="35"/>
      <c r="H12" s="37"/>
      <c r="I12" s="38"/>
      <c r="J12" s="117">
        <v>17824794.637800001</v>
      </c>
      <c r="K12" s="113"/>
      <c r="L12" s="118"/>
      <c r="M12" s="38"/>
      <c r="N12" s="35"/>
      <c r="O12" s="35"/>
      <c r="P12" s="39"/>
      <c r="Q12" s="24"/>
      <c r="R12" s="24"/>
      <c r="S12" s="24"/>
      <c r="T12" s="24"/>
      <c r="U12" s="24"/>
      <c r="V12" s="24"/>
    </row>
    <row r="13" spans="1:22" s="11" customFormat="1" ht="35.25" customHeight="1" x14ac:dyDescent="0.25">
      <c r="A13" s="24"/>
      <c r="B13" s="32">
        <v>2.2999999999999998</v>
      </c>
      <c r="C13" s="33" t="s">
        <v>26</v>
      </c>
      <c r="D13" s="34">
        <v>13138089.899999999</v>
      </c>
      <c r="E13" s="35"/>
      <c r="F13" s="35"/>
      <c r="G13" s="117">
        <v>6569044.9499999993</v>
      </c>
      <c r="H13" s="118"/>
      <c r="I13" s="112">
        <v>6569044.9499999993</v>
      </c>
      <c r="J13" s="113"/>
      <c r="K13" s="35"/>
      <c r="L13" s="37"/>
      <c r="M13" s="38"/>
      <c r="N13" s="35"/>
      <c r="O13" s="35"/>
      <c r="P13" s="39"/>
      <c r="Q13" s="24"/>
      <c r="R13" s="24"/>
      <c r="S13" s="24"/>
      <c r="T13" s="24"/>
      <c r="U13" s="24"/>
      <c r="V13" s="24"/>
    </row>
    <row r="14" spans="1:22" s="20" customFormat="1" ht="25.5" customHeight="1" x14ac:dyDescent="0.25">
      <c r="A14" s="48"/>
      <c r="B14" s="49">
        <v>2.4</v>
      </c>
      <c r="C14" s="50" t="s">
        <v>27</v>
      </c>
      <c r="D14" s="51">
        <v>26838759.546999998</v>
      </c>
      <c r="E14" s="36"/>
      <c r="F14" s="36"/>
      <c r="G14" s="36"/>
      <c r="H14" s="71">
        <v>5367751.9093999993</v>
      </c>
      <c r="I14" s="126">
        <v>21471007.637599997</v>
      </c>
      <c r="J14" s="127"/>
      <c r="K14" s="127"/>
      <c r="L14" s="128"/>
      <c r="M14" s="52"/>
      <c r="N14" s="53"/>
      <c r="O14" s="53"/>
      <c r="P14" s="54"/>
      <c r="Q14" s="48"/>
      <c r="R14" s="48"/>
      <c r="S14" s="48"/>
      <c r="T14" s="48"/>
      <c r="U14" s="48"/>
      <c r="V14" s="48"/>
    </row>
    <row r="15" spans="1:22" s="11" customFormat="1" ht="59.25" customHeight="1" thickBot="1" x14ac:dyDescent="0.3">
      <c r="A15" s="24"/>
      <c r="B15" s="40">
        <v>2.5</v>
      </c>
      <c r="C15" s="41" t="s">
        <v>28</v>
      </c>
      <c r="D15" s="42">
        <v>78956526</v>
      </c>
      <c r="E15" s="43"/>
      <c r="F15" s="43"/>
      <c r="G15" s="43"/>
      <c r="H15" s="44"/>
      <c r="I15" s="45"/>
      <c r="J15" s="119">
        <v>33838511.142857142</v>
      </c>
      <c r="K15" s="107"/>
      <c r="L15" s="120"/>
      <c r="M15" s="106">
        <v>45118014.857142858</v>
      </c>
      <c r="N15" s="107"/>
      <c r="O15" s="107"/>
      <c r="P15" s="108"/>
      <c r="Q15" s="24"/>
      <c r="R15" s="24"/>
      <c r="S15" s="24"/>
      <c r="T15" s="24"/>
      <c r="U15" s="24"/>
      <c r="V15" s="24"/>
    </row>
    <row r="16" spans="1:22" s="19" customFormat="1" ht="19.5" customHeight="1" thickBot="1" x14ac:dyDescent="0.3">
      <c r="A16" s="12"/>
      <c r="B16" s="3">
        <v>3</v>
      </c>
      <c r="C16" s="13" t="s">
        <v>29</v>
      </c>
      <c r="D16" s="14"/>
      <c r="E16" s="15" t="s">
        <v>6</v>
      </c>
      <c r="F16" s="15" t="s">
        <v>7</v>
      </c>
      <c r="G16" s="15" t="s">
        <v>8</v>
      </c>
      <c r="H16" s="16" t="s">
        <v>9</v>
      </c>
      <c r="I16" s="17" t="s">
        <v>10</v>
      </c>
      <c r="J16" s="15" t="s">
        <v>11</v>
      </c>
      <c r="K16" s="15" t="s">
        <v>12</v>
      </c>
      <c r="L16" s="16" t="s">
        <v>13</v>
      </c>
      <c r="M16" s="17" t="s">
        <v>14</v>
      </c>
      <c r="N16" s="15" t="s">
        <v>15</v>
      </c>
      <c r="O16" s="15" t="s">
        <v>16</v>
      </c>
      <c r="P16" s="18" t="s">
        <v>17</v>
      </c>
      <c r="Q16" s="12"/>
      <c r="R16" s="12"/>
      <c r="S16" s="12"/>
      <c r="T16" s="12"/>
      <c r="U16" s="12"/>
      <c r="V16" s="12"/>
    </row>
    <row r="17" spans="1:22" s="11" customFormat="1" ht="51.75" customHeight="1" x14ac:dyDescent="0.25">
      <c r="A17" s="24"/>
      <c r="B17" s="25">
        <v>3.1</v>
      </c>
      <c r="C17" s="26" t="s">
        <v>30</v>
      </c>
      <c r="D17" s="27">
        <v>13424108.494999999</v>
      </c>
      <c r="E17" s="28"/>
      <c r="F17" s="28"/>
      <c r="G17" s="28"/>
      <c r="H17" s="29"/>
      <c r="I17" s="30"/>
      <c r="J17" s="28"/>
      <c r="K17" s="28"/>
      <c r="L17" s="55">
        <v>2684821.699</v>
      </c>
      <c r="M17" s="109">
        <v>10739286.796</v>
      </c>
      <c r="N17" s="110"/>
      <c r="O17" s="110"/>
      <c r="P17" s="111"/>
      <c r="Q17" s="24"/>
      <c r="R17" s="24"/>
      <c r="S17" s="24"/>
      <c r="T17" s="24"/>
      <c r="U17" s="24"/>
      <c r="V17" s="24"/>
    </row>
    <row r="18" spans="1:22" s="11" customFormat="1" ht="81" customHeight="1" x14ac:dyDescent="0.25">
      <c r="A18" s="24"/>
      <c r="B18" s="32">
        <v>3.2</v>
      </c>
      <c r="C18" s="81" t="s">
        <v>31</v>
      </c>
      <c r="D18" s="34">
        <v>4130566</v>
      </c>
      <c r="E18" s="35"/>
      <c r="F18" s="35"/>
      <c r="G18" s="35"/>
      <c r="H18" s="37"/>
      <c r="I18" s="38"/>
      <c r="J18" s="35"/>
      <c r="K18" s="35"/>
      <c r="L18" s="55">
        <v>826113.2</v>
      </c>
      <c r="M18" s="112">
        <v>3304452.8</v>
      </c>
      <c r="N18" s="113"/>
      <c r="O18" s="113"/>
      <c r="P18" s="114"/>
      <c r="Q18" s="24"/>
      <c r="R18" s="24"/>
      <c r="S18" s="24"/>
      <c r="T18" s="24"/>
      <c r="U18" s="24"/>
      <c r="V18" s="24"/>
    </row>
    <row r="19" spans="1:22" s="11" customFormat="1" ht="23.25" customHeight="1" x14ac:dyDescent="0.25">
      <c r="A19" s="24"/>
      <c r="B19" s="32">
        <v>3.3</v>
      </c>
      <c r="C19" s="33" t="s">
        <v>32</v>
      </c>
      <c r="D19" s="34">
        <v>8444715.1140000001</v>
      </c>
      <c r="E19" s="35"/>
      <c r="F19" s="21"/>
      <c r="G19" s="67"/>
      <c r="H19" s="69">
        <v>1407452.5190000001</v>
      </c>
      <c r="I19" s="112">
        <v>7037262.5950000007</v>
      </c>
      <c r="J19" s="113"/>
      <c r="K19" s="113"/>
      <c r="L19" s="118"/>
      <c r="M19" s="38"/>
      <c r="N19" s="35"/>
      <c r="O19" s="35"/>
      <c r="P19" s="39"/>
      <c r="Q19" s="24"/>
      <c r="R19" s="24"/>
      <c r="S19" s="24"/>
      <c r="T19" s="24"/>
      <c r="U19" s="24"/>
      <c r="V19" s="24"/>
    </row>
    <row r="20" spans="1:22" s="11" customFormat="1" ht="73.5" customHeight="1" x14ac:dyDescent="0.25">
      <c r="A20" s="24"/>
      <c r="B20" s="32">
        <v>3.4</v>
      </c>
      <c r="C20" s="33" t="s">
        <v>33</v>
      </c>
      <c r="D20" s="34">
        <v>73420365.350999996</v>
      </c>
      <c r="E20" s="35"/>
      <c r="F20" s="117">
        <v>20023736.004818182</v>
      </c>
      <c r="G20" s="113"/>
      <c r="H20" s="118"/>
      <c r="I20" s="112">
        <v>26698314.673090909</v>
      </c>
      <c r="J20" s="113"/>
      <c r="K20" s="113"/>
      <c r="L20" s="118"/>
      <c r="M20" s="112">
        <v>26698314.673090909</v>
      </c>
      <c r="N20" s="113"/>
      <c r="O20" s="113"/>
      <c r="P20" s="114"/>
      <c r="Q20" s="24"/>
      <c r="R20" s="24"/>
      <c r="S20" s="24"/>
      <c r="T20" s="24"/>
      <c r="U20" s="24"/>
      <c r="V20" s="24"/>
    </row>
    <row r="21" spans="1:22" s="11" customFormat="1" ht="72.75" customHeight="1" thickBot="1" x14ac:dyDescent="0.3">
      <c r="A21" s="24"/>
      <c r="B21" s="40">
        <v>3.5</v>
      </c>
      <c r="C21" s="41" t="s">
        <v>34</v>
      </c>
      <c r="D21" s="42">
        <v>23120160</v>
      </c>
      <c r="E21" s="43"/>
      <c r="F21" s="119">
        <v>6305498.1818181816</v>
      </c>
      <c r="G21" s="107"/>
      <c r="H21" s="120"/>
      <c r="I21" s="106">
        <v>8407330.9090909082</v>
      </c>
      <c r="J21" s="107"/>
      <c r="K21" s="107"/>
      <c r="L21" s="120"/>
      <c r="M21" s="106">
        <v>8407330.9090909082</v>
      </c>
      <c r="N21" s="107"/>
      <c r="O21" s="107"/>
      <c r="P21" s="108"/>
      <c r="Q21" s="24"/>
      <c r="R21" s="24"/>
      <c r="S21" s="24"/>
      <c r="T21" s="24"/>
      <c r="U21" s="24"/>
      <c r="V21" s="24"/>
    </row>
    <row r="22" spans="1:22" s="19" customFormat="1" ht="15.95" customHeight="1" thickBot="1" x14ac:dyDescent="0.3">
      <c r="A22" s="12"/>
      <c r="B22" s="3">
        <v>4</v>
      </c>
      <c r="C22" s="13" t="s">
        <v>35</v>
      </c>
      <c r="D22" s="14"/>
      <c r="E22" s="15" t="s">
        <v>6</v>
      </c>
      <c r="F22" s="15" t="s">
        <v>7</v>
      </c>
      <c r="G22" s="15" t="s">
        <v>8</v>
      </c>
      <c r="H22" s="16" t="s">
        <v>9</v>
      </c>
      <c r="I22" s="17" t="s">
        <v>10</v>
      </c>
      <c r="J22" s="15" t="s">
        <v>11</v>
      </c>
      <c r="K22" s="15" t="s">
        <v>12</v>
      </c>
      <c r="L22" s="16" t="s">
        <v>13</v>
      </c>
      <c r="M22" s="17" t="s">
        <v>14</v>
      </c>
      <c r="N22" s="15" t="s">
        <v>15</v>
      </c>
      <c r="O22" s="15" t="s">
        <v>16</v>
      </c>
      <c r="P22" s="18" t="s">
        <v>17</v>
      </c>
      <c r="Q22" s="12"/>
      <c r="R22" s="12"/>
      <c r="S22" s="12"/>
      <c r="T22" s="12"/>
      <c r="U22" s="12"/>
      <c r="V22" s="12"/>
    </row>
    <row r="23" spans="1:22" s="11" customFormat="1" ht="38.25" customHeight="1" x14ac:dyDescent="0.25">
      <c r="A23" s="24"/>
      <c r="B23" s="25">
        <v>4.0999999999999996</v>
      </c>
      <c r="C23" s="26" t="s">
        <v>36</v>
      </c>
      <c r="D23" s="27">
        <v>1449125.821</v>
      </c>
      <c r="E23" s="28"/>
      <c r="F23" s="28"/>
      <c r="G23" s="28"/>
      <c r="H23" s="29"/>
      <c r="I23" s="30"/>
      <c r="J23" s="28"/>
      <c r="K23" s="28"/>
      <c r="L23" s="29"/>
      <c r="M23" s="66">
        <v>1449125.821</v>
      </c>
      <c r="N23" s="28"/>
      <c r="O23" s="28"/>
      <c r="P23" s="31"/>
      <c r="Q23" s="24"/>
      <c r="R23" s="24"/>
      <c r="S23" s="24"/>
      <c r="T23" s="24"/>
      <c r="U23" s="24"/>
      <c r="V23" s="24"/>
    </row>
    <row r="24" spans="1:22" s="11" customFormat="1" ht="37.5" customHeight="1" x14ac:dyDescent="0.25">
      <c r="A24" s="24"/>
      <c r="B24" s="32">
        <v>4.2</v>
      </c>
      <c r="C24" s="33" t="s">
        <v>37</v>
      </c>
      <c r="D24" s="34">
        <v>5403959.9280000003</v>
      </c>
      <c r="E24" s="35"/>
      <c r="F24" s="35"/>
      <c r="G24" s="35"/>
      <c r="H24" s="37"/>
      <c r="I24" s="38"/>
      <c r="J24" s="35"/>
      <c r="K24" s="35"/>
      <c r="L24" s="37"/>
      <c r="M24" s="38"/>
      <c r="N24" s="68">
        <v>5403959.9280000003</v>
      </c>
      <c r="O24" s="35"/>
      <c r="P24" s="39"/>
      <c r="Q24" s="24"/>
      <c r="R24" s="24"/>
      <c r="S24" s="24"/>
      <c r="T24" s="24"/>
      <c r="U24" s="24"/>
      <c r="V24" s="24"/>
    </row>
    <row r="25" spans="1:22" s="11" customFormat="1" ht="38.25" customHeight="1" x14ac:dyDescent="0.25">
      <c r="A25" s="24"/>
      <c r="B25" s="32">
        <v>4.3</v>
      </c>
      <c r="C25" s="33" t="s">
        <v>38</v>
      </c>
      <c r="D25" s="34">
        <v>950246.44</v>
      </c>
      <c r="E25" s="35"/>
      <c r="F25" s="35"/>
      <c r="G25" s="35"/>
      <c r="H25" s="37"/>
      <c r="I25" s="38"/>
      <c r="J25" s="35"/>
      <c r="K25" s="35"/>
      <c r="L25" s="37"/>
      <c r="M25" s="38"/>
      <c r="N25" s="35"/>
      <c r="O25" s="68">
        <v>950246.44</v>
      </c>
      <c r="P25" s="39"/>
      <c r="Q25" s="24"/>
      <c r="R25" s="24"/>
      <c r="S25" s="24"/>
      <c r="T25" s="24"/>
      <c r="U25" s="24"/>
      <c r="V25" s="24"/>
    </row>
    <row r="26" spans="1:22" s="11" customFormat="1" ht="36.75" customHeight="1" x14ac:dyDescent="0.25">
      <c r="A26" s="24"/>
      <c r="B26" s="32">
        <v>4.4000000000000004</v>
      </c>
      <c r="C26" s="33" t="s">
        <v>39</v>
      </c>
      <c r="D26" s="34">
        <v>2254294.2400000002</v>
      </c>
      <c r="E26" s="35"/>
      <c r="F26" s="35"/>
      <c r="G26" s="43"/>
      <c r="H26" s="37"/>
      <c r="I26" s="38"/>
      <c r="J26" s="35"/>
      <c r="K26" s="35"/>
      <c r="L26" s="37"/>
      <c r="M26" s="38"/>
      <c r="N26" s="35"/>
      <c r="O26" s="68">
        <v>2254294.2400000002</v>
      </c>
      <c r="P26" s="39"/>
      <c r="Q26" s="24"/>
      <c r="R26" s="24"/>
      <c r="S26" s="24"/>
      <c r="T26" s="24"/>
      <c r="U26" s="24"/>
      <c r="V26" s="24"/>
    </row>
    <row r="27" spans="1:22" s="11" customFormat="1" ht="42" customHeight="1" thickBot="1" x14ac:dyDescent="0.3">
      <c r="A27" s="24"/>
      <c r="B27" s="40">
        <v>4.5</v>
      </c>
      <c r="C27" s="41" t="s">
        <v>40</v>
      </c>
      <c r="D27" s="42">
        <v>821788</v>
      </c>
      <c r="E27" s="43"/>
      <c r="F27" s="43"/>
      <c r="G27" s="58"/>
      <c r="H27" s="65">
        <v>328715.2</v>
      </c>
      <c r="I27" s="106">
        <v>493072.80000000005</v>
      </c>
      <c r="J27" s="119"/>
      <c r="K27" s="43"/>
      <c r="L27" s="44"/>
      <c r="M27" s="45"/>
      <c r="N27" s="43"/>
      <c r="O27" s="43"/>
      <c r="P27" s="46"/>
      <c r="Q27" s="24"/>
      <c r="R27" s="24"/>
      <c r="S27" s="24"/>
      <c r="T27" s="24"/>
      <c r="U27" s="24"/>
      <c r="V27" s="24"/>
    </row>
    <row r="28" spans="1:22" s="11" customFormat="1" ht="20.100000000000001" customHeight="1" thickBot="1" x14ac:dyDescent="0.3">
      <c r="A28" s="24"/>
      <c r="B28" s="121"/>
      <c r="C28" s="122"/>
      <c r="D28" s="122"/>
      <c r="E28" s="59" t="s">
        <v>6</v>
      </c>
      <c r="F28" s="59" t="s">
        <v>7</v>
      </c>
      <c r="G28" s="59" t="s">
        <v>8</v>
      </c>
      <c r="H28" s="59" t="s">
        <v>9</v>
      </c>
      <c r="I28" s="59" t="s">
        <v>10</v>
      </c>
      <c r="J28" s="59" t="s">
        <v>11</v>
      </c>
      <c r="K28" s="59" t="s">
        <v>12</v>
      </c>
      <c r="L28" s="59" t="s">
        <v>13</v>
      </c>
      <c r="M28" s="59" t="s">
        <v>14</v>
      </c>
      <c r="N28" s="59" t="s">
        <v>15</v>
      </c>
      <c r="O28" s="59" t="s">
        <v>16</v>
      </c>
      <c r="P28" s="59" t="s">
        <v>17</v>
      </c>
      <c r="Q28" s="24"/>
      <c r="R28" s="24"/>
      <c r="S28" s="24"/>
      <c r="T28" s="24"/>
      <c r="U28" s="24"/>
      <c r="V28" s="24"/>
    </row>
    <row r="29" spans="1:22" s="11" customFormat="1" ht="24.95" customHeight="1" thickBot="1" x14ac:dyDescent="0.3">
      <c r="A29" s="24"/>
      <c r="B29" s="96" t="s">
        <v>50</v>
      </c>
      <c r="C29" s="115"/>
      <c r="D29" s="116"/>
      <c r="E29" s="60">
        <v>4915000</v>
      </c>
      <c r="F29" s="60">
        <v>11797035</v>
      </c>
      <c r="G29" s="63">
        <f>660794+3020625+6674578+2101832+5592813+3284522</f>
        <v>21335164</v>
      </c>
      <c r="H29" s="61"/>
      <c r="I29" s="61"/>
      <c r="J29" s="61"/>
      <c r="K29" s="62"/>
      <c r="L29" s="60"/>
      <c r="M29" s="60"/>
      <c r="N29" s="60"/>
      <c r="O29" s="60"/>
      <c r="P29" s="60"/>
      <c r="Q29" s="24"/>
      <c r="R29" s="24"/>
      <c r="S29" s="24"/>
      <c r="T29" s="24"/>
      <c r="U29" s="24"/>
      <c r="V29" s="24"/>
    </row>
    <row r="30" spans="1:22" s="11" customFormat="1" ht="24.95" customHeight="1" thickBot="1" x14ac:dyDescent="0.3">
      <c r="A30" s="24"/>
      <c r="B30" s="123" t="s">
        <v>52</v>
      </c>
      <c r="C30" s="124"/>
      <c r="D30" s="125"/>
      <c r="E30" s="60">
        <v>4915000</v>
      </c>
      <c r="F30" s="60">
        <v>16712035</v>
      </c>
      <c r="G30" s="63">
        <f t="shared" ref="G30:L30" si="0">G29+F30</f>
        <v>38047199</v>
      </c>
      <c r="H30" s="61"/>
      <c r="I30" s="61"/>
      <c r="J30" s="61"/>
      <c r="K30" s="62"/>
      <c r="L30" s="60"/>
      <c r="M30" s="60"/>
      <c r="N30" s="60"/>
      <c r="O30" s="60"/>
      <c r="P30" s="60"/>
      <c r="Q30" s="24"/>
      <c r="R30" s="24"/>
      <c r="S30" s="24"/>
      <c r="T30" s="24"/>
      <c r="U30" s="24"/>
      <c r="V30" s="24"/>
    </row>
    <row r="31" spans="1:22" s="11" customFormat="1" ht="24.95" customHeight="1" thickBot="1" x14ac:dyDescent="0.3">
      <c r="A31" s="24"/>
      <c r="B31" s="96" t="s">
        <v>51</v>
      </c>
      <c r="C31" s="115"/>
      <c r="D31" s="116"/>
      <c r="E31" s="60">
        <f>(D9*85%)</f>
        <v>4177750</v>
      </c>
      <c r="F31" s="60">
        <f>((D7*10%)+(D20*10%)+(D21*10%))</f>
        <v>10862302.71888</v>
      </c>
      <c r="G31" s="63">
        <f>(D7*15%)+(D11*15%)+(D20*10%)+(D21*10%)</f>
        <v>14822116.0551</v>
      </c>
      <c r="H31" s="61"/>
      <c r="I31" s="61"/>
      <c r="J31" s="61"/>
      <c r="K31" s="62"/>
      <c r="L31" s="60"/>
      <c r="M31" s="60"/>
      <c r="N31" s="60"/>
      <c r="O31" s="60"/>
      <c r="P31" s="60"/>
      <c r="Q31" s="24"/>
      <c r="R31" s="24"/>
      <c r="S31" s="24"/>
      <c r="T31" s="24"/>
      <c r="U31" s="24"/>
      <c r="V31" s="24"/>
    </row>
    <row r="32" spans="1:22" s="11" customFormat="1" ht="24.95" customHeight="1" thickBot="1" x14ac:dyDescent="0.3">
      <c r="A32" s="24"/>
      <c r="B32" s="96" t="s">
        <v>52</v>
      </c>
      <c r="C32" s="115"/>
      <c r="D32" s="116"/>
      <c r="E32" s="60">
        <f>E31</f>
        <v>4177750</v>
      </c>
      <c r="F32" s="60">
        <f t="shared" ref="F32:K32" si="1">F31+E32</f>
        <v>15040052.71888</v>
      </c>
      <c r="G32" s="63">
        <f t="shared" si="1"/>
        <v>29862168.773979999</v>
      </c>
      <c r="H32" s="61"/>
      <c r="I32" s="61"/>
      <c r="J32" s="61"/>
      <c r="K32" s="62"/>
      <c r="L32" s="60"/>
      <c r="M32" s="60"/>
      <c r="N32" s="60"/>
      <c r="O32" s="60"/>
      <c r="P32" s="60"/>
      <c r="Q32" s="24"/>
      <c r="R32" s="24"/>
      <c r="S32" s="24"/>
      <c r="T32" s="24"/>
      <c r="U32" s="24"/>
      <c r="V32" s="24"/>
    </row>
    <row r="33" spans="1:22" s="11" customFormat="1" ht="21" customHeight="1" x14ac:dyDescent="0.25">
      <c r="A33" s="24"/>
      <c r="B33" s="99" t="s">
        <v>44</v>
      </c>
      <c r="C33" s="100"/>
      <c r="D33" s="101">
        <f>SUM(D7:D27)</f>
        <v>311528637.96879995</v>
      </c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24"/>
      <c r="R33" s="24"/>
      <c r="S33" s="24"/>
      <c r="T33" s="24"/>
      <c r="U33" s="24"/>
      <c r="V33" s="24"/>
    </row>
    <row r="34" spans="1:22" s="11" customFormat="1" ht="21" customHeight="1" x14ac:dyDescent="0.25">
      <c r="A34" s="24"/>
      <c r="B34" s="88" t="s">
        <v>45</v>
      </c>
      <c r="C34" s="89"/>
      <c r="D34" s="90">
        <f>D33*20%</f>
        <v>62305727.593759991</v>
      </c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24"/>
      <c r="R34" s="24"/>
      <c r="S34" s="24"/>
      <c r="T34" s="24"/>
      <c r="U34" s="24"/>
      <c r="V34" s="24"/>
    </row>
    <row r="35" spans="1:22" s="11" customFormat="1" ht="21" customHeight="1" x14ac:dyDescent="0.25">
      <c r="A35" s="24"/>
      <c r="B35" s="103" t="s">
        <v>46</v>
      </c>
      <c r="C35" s="104"/>
      <c r="D35" s="105">
        <f>D33*2%</f>
        <v>6230572.7593759988</v>
      </c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24"/>
      <c r="R35" s="24"/>
      <c r="S35" s="24"/>
      <c r="T35" s="24"/>
      <c r="U35" s="24"/>
      <c r="V35" s="24"/>
    </row>
    <row r="36" spans="1:22" s="11" customFormat="1" ht="21" customHeight="1" x14ac:dyDescent="0.25">
      <c r="A36" s="24"/>
      <c r="B36" s="88" t="s">
        <v>47</v>
      </c>
      <c r="C36" s="89"/>
      <c r="D36" s="90">
        <f>D33*6%</f>
        <v>18691718.278127994</v>
      </c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24"/>
      <c r="R36" s="24"/>
      <c r="S36" s="24"/>
      <c r="T36" s="24"/>
      <c r="U36" s="24"/>
      <c r="V36" s="24"/>
    </row>
    <row r="37" spans="1:22" s="11" customFormat="1" ht="21" customHeight="1" thickBot="1" x14ac:dyDescent="0.3">
      <c r="A37" s="24"/>
      <c r="B37" s="88" t="s">
        <v>48</v>
      </c>
      <c r="C37" s="92"/>
      <c r="D37" s="93">
        <f>D36*19%</f>
        <v>3551426.472844319</v>
      </c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24"/>
      <c r="R37" s="24"/>
      <c r="S37" s="24"/>
      <c r="T37" s="24"/>
      <c r="U37" s="24"/>
      <c r="V37" s="24"/>
    </row>
    <row r="38" spans="1:22" s="11" customFormat="1" ht="18.75" customHeight="1" thickBot="1" x14ac:dyDescent="0.3">
      <c r="A38" s="24"/>
      <c r="B38" s="95" t="s">
        <v>49</v>
      </c>
      <c r="C38" s="96"/>
      <c r="D38" s="97">
        <f>SUM(D33:P37)</f>
        <v>402308083.07290822</v>
      </c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24"/>
      <c r="R38" s="24"/>
      <c r="S38" s="24"/>
      <c r="T38" s="24"/>
      <c r="U38" s="24"/>
      <c r="V38" s="24"/>
    </row>
    <row r="39" spans="1:22" s="11" customFormat="1" ht="18.75" customHeight="1" x14ac:dyDescent="0.25">
      <c r="A39" s="24"/>
      <c r="B39" s="56"/>
      <c r="C39" s="56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24"/>
      <c r="R39" s="24"/>
      <c r="S39" s="24"/>
      <c r="T39" s="24"/>
      <c r="U39" s="24"/>
      <c r="V39" s="24"/>
    </row>
    <row r="40" spans="1:22" ht="16.5" customHeight="1" x14ac:dyDescent="0.3">
      <c r="A40" s="23"/>
      <c r="B40" s="23"/>
      <c r="C40" s="82"/>
      <c r="D40" s="64"/>
      <c r="E40" s="82"/>
      <c r="F40" s="82"/>
      <c r="G40" s="82"/>
      <c r="H40" s="82"/>
      <c r="I40" s="82"/>
      <c r="J40" s="82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</row>
    <row r="41" spans="1:22" ht="16.5" customHeight="1" x14ac:dyDescent="0.3">
      <c r="A41" s="23"/>
      <c r="B41" s="23"/>
      <c r="C41" s="82"/>
      <c r="D41" s="64"/>
      <c r="E41" s="82"/>
      <c r="F41" s="82"/>
      <c r="G41" s="82"/>
      <c r="H41" s="82"/>
      <c r="I41" s="82"/>
      <c r="J41" s="82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</row>
    <row r="42" spans="1:22" ht="16.5" customHeight="1" x14ac:dyDescent="0.3">
      <c r="A42" s="23"/>
      <c r="B42" s="23"/>
      <c r="C42" s="83"/>
      <c r="D42" s="64"/>
      <c r="E42" s="82"/>
      <c r="F42" s="82"/>
      <c r="G42" s="82"/>
      <c r="H42" s="82"/>
      <c r="I42" s="82"/>
      <c r="J42" s="82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</row>
    <row r="43" spans="1:22" ht="16.5" customHeight="1" x14ac:dyDescent="0.3">
      <c r="A43" s="23"/>
      <c r="B43" s="23"/>
      <c r="C43" s="83"/>
      <c r="D43" s="64"/>
      <c r="E43" s="82"/>
      <c r="F43" s="82"/>
      <c r="G43" s="82"/>
      <c r="H43" s="82"/>
      <c r="I43" s="82"/>
      <c r="J43" s="82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</row>
    <row r="44" spans="1:22" ht="16.5" customHeight="1" x14ac:dyDescent="0.3">
      <c r="A44" s="23"/>
      <c r="B44" s="23"/>
      <c r="C44" s="83"/>
      <c r="D44" s="64"/>
      <c r="E44" s="82"/>
      <c r="F44" s="82"/>
      <c r="G44" s="82"/>
      <c r="H44" s="82"/>
      <c r="I44" s="82"/>
      <c r="J44" s="82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</row>
    <row r="45" spans="1:22" ht="16.5" customHeight="1" x14ac:dyDescent="0.3">
      <c r="A45" s="23"/>
      <c r="B45" s="23"/>
      <c r="C45" s="83"/>
      <c r="D45" s="64"/>
      <c r="E45" s="82"/>
      <c r="F45" s="82"/>
      <c r="G45" s="82"/>
      <c r="H45" s="82"/>
      <c r="I45" s="82"/>
      <c r="J45" s="82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</row>
    <row r="46" spans="1:22" ht="16.5" customHeight="1" thickBot="1" x14ac:dyDescent="0.35">
      <c r="A46" s="23"/>
      <c r="B46" s="23"/>
      <c r="C46" s="84"/>
      <c r="D46" s="64"/>
      <c r="E46" s="84"/>
      <c r="F46" s="84"/>
      <c r="G46" s="84"/>
      <c r="H46" s="84"/>
      <c r="I46" s="84"/>
      <c r="J46" s="84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</row>
    <row r="47" spans="1:22" ht="16.5" customHeight="1" x14ac:dyDescent="0.3">
      <c r="A47" s="23"/>
      <c r="B47" s="23"/>
      <c r="C47" s="64" t="s">
        <v>41</v>
      </c>
      <c r="D47" s="64"/>
      <c r="E47" s="85" t="s">
        <v>56</v>
      </c>
      <c r="F47" s="86"/>
      <c r="G47" s="86"/>
      <c r="H47" s="86"/>
      <c r="I47" s="86"/>
      <c r="J47" s="86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</row>
    <row r="48" spans="1:22" ht="16.5" customHeight="1" x14ac:dyDescent="0.3">
      <c r="A48" s="23"/>
      <c r="B48" s="23"/>
      <c r="C48" s="64" t="s">
        <v>42</v>
      </c>
      <c r="D48" s="64"/>
      <c r="E48" s="87" t="s">
        <v>43</v>
      </c>
      <c r="F48" s="87"/>
      <c r="G48" s="87"/>
      <c r="H48" s="87"/>
      <c r="I48" s="87"/>
      <c r="J48" s="87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</row>
    <row r="49" spans="1:22" ht="16.5" customHeight="1" x14ac:dyDescent="0.3">
      <c r="A49" s="23"/>
      <c r="B49" s="23"/>
      <c r="C49" s="64"/>
      <c r="D49" s="64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</row>
    <row r="50" spans="1:22" ht="16.5" customHeight="1" x14ac:dyDescent="0.3">
      <c r="A50" s="23"/>
      <c r="B50" s="23"/>
      <c r="C50" s="64"/>
      <c r="D50" s="64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</row>
    <row r="51" spans="1:22" ht="16.5" customHeight="1" x14ac:dyDescent="0.3">
      <c r="A51" s="23"/>
      <c r="B51" s="23"/>
      <c r="C51" s="64"/>
      <c r="D51" s="64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</row>
    <row r="52" spans="1:22" ht="16.5" customHeight="1" x14ac:dyDescent="0.3">
      <c r="A52" s="23"/>
      <c r="B52" s="23"/>
      <c r="C52" s="64"/>
      <c r="D52" s="64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</row>
    <row r="53" spans="1:22" ht="16.5" customHeight="1" x14ac:dyDescent="0.3">
      <c r="A53" s="23"/>
      <c r="B53" s="23"/>
      <c r="C53" s="64"/>
      <c r="D53" s="64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</row>
    <row r="54" spans="1:22" ht="16.5" customHeight="1" x14ac:dyDescent="0.3">
      <c r="A54" s="23"/>
      <c r="B54" s="23"/>
      <c r="C54" s="64"/>
      <c r="D54" s="64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</row>
    <row r="55" spans="1:22" ht="16.5" customHeight="1" x14ac:dyDescent="0.3">
      <c r="A55" s="23"/>
      <c r="B55" s="23"/>
      <c r="C55" s="64"/>
      <c r="D55" s="64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</row>
    <row r="56" spans="1:22" ht="16.5" customHeight="1" x14ac:dyDescent="0.3">
      <c r="A56" s="23"/>
      <c r="B56" s="23"/>
      <c r="C56" s="64"/>
      <c r="D56" s="1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</row>
    <row r="57" spans="1:22" ht="16.5" customHeight="1" x14ac:dyDescent="0.3">
      <c r="A57" s="23"/>
      <c r="B57" s="23"/>
      <c r="C57" s="64"/>
      <c r="D57" s="64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</row>
    <row r="58" spans="1:22" ht="16.5" customHeight="1" x14ac:dyDescent="0.3">
      <c r="A58" s="23"/>
      <c r="B58" s="23"/>
      <c r="C58" s="64"/>
      <c r="D58" s="64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</row>
    <row r="59" spans="1:22" ht="16.5" customHeight="1" x14ac:dyDescent="0.3">
      <c r="A59" s="23"/>
      <c r="B59" s="23"/>
      <c r="C59" s="64"/>
      <c r="D59" s="64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</row>
    <row r="60" spans="1:22" ht="16.5" customHeight="1" x14ac:dyDescent="0.3">
      <c r="A60" s="23"/>
      <c r="B60" s="23"/>
      <c r="C60" s="64"/>
      <c r="D60" s="64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</row>
    <row r="61" spans="1:22" ht="16.5" customHeight="1" x14ac:dyDescent="0.3">
      <c r="A61" s="23"/>
      <c r="B61" s="23"/>
      <c r="C61" s="64"/>
      <c r="D61" s="64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</row>
    <row r="62" spans="1:22" ht="16.5" customHeight="1" x14ac:dyDescent="0.3">
      <c r="A62" s="23"/>
      <c r="B62" s="23"/>
      <c r="C62" s="64"/>
      <c r="D62" s="64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</row>
    <row r="63" spans="1:22" ht="16.5" customHeight="1" x14ac:dyDescent="0.3">
      <c r="A63" s="23"/>
      <c r="B63" s="23"/>
      <c r="C63" s="64"/>
      <c r="D63" s="64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</row>
    <row r="64" spans="1:22" ht="16.5" customHeight="1" x14ac:dyDescent="0.3">
      <c r="A64" s="23"/>
      <c r="B64" s="23"/>
      <c r="C64" s="64"/>
      <c r="D64" s="64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</row>
    <row r="65" spans="1:22" ht="16.5" customHeight="1" x14ac:dyDescent="0.3">
      <c r="A65" s="23"/>
      <c r="B65" s="23"/>
      <c r="C65" s="64"/>
      <c r="D65" s="64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</row>
    <row r="66" spans="1:22" ht="16.5" customHeight="1" x14ac:dyDescent="0.3">
      <c r="A66" s="23"/>
      <c r="B66" s="23"/>
      <c r="C66" s="64"/>
      <c r="D66" s="64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</row>
    <row r="67" spans="1:22" ht="16.5" customHeight="1" x14ac:dyDescent="0.3">
      <c r="A67" s="23"/>
      <c r="B67" s="23"/>
      <c r="C67" s="64"/>
      <c r="D67" s="64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</row>
    <row r="68" spans="1:22" ht="16.5" customHeight="1" x14ac:dyDescent="0.3">
      <c r="A68" s="23"/>
      <c r="B68" s="23"/>
      <c r="C68" s="64"/>
      <c r="D68" s="64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</row>
    <row r="69" spans="1:22" ht="16.5" customHeight="1" x14ac:dyDescent="0.3">
      <c r="A69" s="23"/>
      <c r="B69" s="23"/>
      <c r="C69" s="64"/>
      <c r="D69" s="64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</row>
    <row r="70" spans="1:22" ht="16.5" customHeight="1" x14ac:dyDescent="0.3">
      <c r="A70" s="23"/>
      <c r="B70" s="23"/>
      <c r="C70" s="64"/>
      <c r="D70" s="64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</row>
    <row r="71" spans="1:22" ht="16.5" customHeight="1" x14ac:dyDescent="0.3">
      <c r="A71" s="23"/>
      <c r="B71" s="23"/>
      <c r="C71" s="64"/>
      <c r="D71" s="64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</row>
    <row r="72" spans="1:22" ht="16.5" customHeight="1" x14ac:dyDescent="0.3">
      <c r="A72" s="23"/>
      <c r="B72" s="23"/>
      <c r="C72" s="64"/>
      <c r="D72" s="64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</row>
    <row r="73" spans="1:22" ht="16.5" customHeight="1" x14ac:dyDescent="0.3">
      <c r="A73" s="23"/>
      <c r="B73" s="23"/>
      <c r="C73" s="64"/>
      <c r="D73" s="64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</row>
    <row r="74" spans="1:22" ht="16.5" customHeight="1" x14ac:dyDescent="0.3">
      <c r="A74" s="23"/>
      <c r="B74" s="23"/>
      <c r="C74" s="64"/>
      <c r="D74" s="64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</row>
    <row r="75" spans="1:22" ht="16.5" customHeight="1" x14ac:dyDescent="0.3">
      <c r="A75" s="23"/>
      <c r="B75" s="23"/>
      <c r="C75" s="64"/>
      <c r="D75" s="64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</row>
    <row r="76" spans="1:22" ht="16.5" customHeight="1" x14ac:dyDescent="0.3">
      <c r="A76" s="23"/>
      <c r="B76" s="23"/>
      <c r="C76" s="64"/>
      <c r="D76" s="64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</row>
    <row r="77" spans="1:22" ht="16.5" customHeight="1" x14ac:dyDescent="0.3">
      <c r="A77" s="23"/>
      <c r="B77" s="23"/>
      <c r="C77" s="64"/>
      <c r="D77" s="64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</row>
    <row r="78" spans="1:22" ht="16.5" customHeight="1" x14ac:dyDescent="0.3">
      <c r="A78" s="23"/>
      <c r="B78" s="23"/>
      <c r="C78" s="64"/>
      <c r="D78" s="64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</row>
    <row r="79" spans="1:22" ht="16.5" customHeight="1" x14ac:dyDescent="0.3">
      <c r="A79" s="23"/>
      <c r="B79" s="23"/>
      <c r="C79" s="64"/>
      <c r="D79" s="64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</row>
    <row r="80" spans="1:22" ht="16.5" customHeight="1" x14ac:dyDescent="0.3">
      <c r="A80" s="23"/>
      <c r="B80" s="23"/>
      <c r="C80" s="64"/>
      <c r="D80" s="64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</row>
    <row r="81" spans="1:22" ht="16.5" customHeight="1" x14ac:dyDescent="0.3">
      <c r="A81" s="23"/>
      <c r="B81" s="23"/>
      <c r="C81" s="64"/>
      <c r="D81" s="64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</row>
    <row r="82" spans="1:22" ht="16.5" customHeight="1" x14ac:dyDescent="0.3">
      <c r="A82" s="23"/>
      <c r="B82" s="23"/>
      <c r="C82" s="64"/>
      <c r="D82" s="64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</row>
    <row r="83" spans="1:22" ht="16.5" customHeight="1" x14ac:dyDescent="0.3">
      <c r="A83" s="23"/>
      <c r="B83" s="23"/>
      <c r="C83" s="64"/>
      <c r="D83" s="64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</row>
    <row r="84" spans="1:22" ht="16.5" customHeight="1" x14ac:dyDescent="0.3">
      <c r="A84" s="23"/>
      <c r="B84" s="23"/>
      <c r="C84" s="64"/>
      <c r="D84" s="64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</row>
    <row r="85" spans="1:22" ht="16.5" customHeight="1" x14ac:dyDescent="0.3">
      <c r="A85" s="23"/>
      <c r="B85" s="23"/>
      <c r="C85" s="64"/>
      <c r="D85" s="64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</row>
    <row r="86" spans="1:22" ht="16.5" customHeight="1" x14ac:dyDescent="0.3">
      <c r="A86" s="23"/>
      <c r="B86" s="23"/>
      <c r="C86" s="64"/>
      <c r="D86" s="64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</row>
    <row r="87" spans="1:22" ht="16.5" customHeight="1" x14ac:dyDescent="0.3">
      <c r="A87" s="23"/>
      <c r="B87" s="23"/>
      <c r="C87" s="64"/>
      <c r="D87" s="64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</row>
    <row r="88" spans="1:22" ht="16.5" customHeight="1" x14ac:dyDescent="0.3">
      <c r="A88" s="23"/>
      <c r="B88" s="23"/>
      <c r="C88" s="64"/>
      <c r="D88" s="64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</row>
    <row r="89" spans="1:22" ht="16.5" customHeight="1" x14ac:dyDescent="0.3">
      <c r="A89" s="23"/>
      <c r="B89" s="23"/>
      <c r="C89" s="64"/>
      <c r="D89" s="64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</row>
    <row r="90" spans="1:22" ht="16.5" customHeight="1" x14ac:dyDescent="0.3">
      <c r="A90" s="23"/>
      <c r="B90" s="23"/>
      <c r="C90" s="64"/>
      <c r="D90" s="64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</row>
    <row r="91" spans="1:22" ht="16.5" customHeight="1" x14ac:dyDescent="0.3">
      <c r="A91" s="23"/>
      <c r="B91" s="23"/>
      <c r="C91" s="64"/>
      <c r="D91" s="64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</row>
    <row r="92" spans="1:22" ht="16.5" customHeight="1" x14ac:dyDescent="0.3">
      <c r="A92" s="23"/>
      <c r="B92" s="23"/>
      <c r="C92" s="64"/>
      <c r="D92" s="64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</row>
    <row r="93" spans="1:22" ht="16.5" customHeight="1" x14ac:dyDescent="0.3">
      <c r="A93" s="23"/>
      <c r="B93" s="23"/>
      <c r="C93" s="64"/>
      <c r="D93" s="64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</row>
    <row r="94" spans="1:22" ht="16.5" customHeight="1" x14ac:dyDescent="0.3">
      <c r="A94" s="23"/>
      <c r="B94" s="23"/>
      <c r="C94" s="64"/>
      <c r="D94" s="64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</row>
    <row r="95" spans="1:22" ht="16.5" customHeight="1" x14ac:dyDescent="0.3">
      <c r="A95" s="23"/>
      <c r="B95" s="23"/>
      <c r="C95" s="64"/>
      <c r="D95" s="64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</row>
    <row r="96" spans="1:22" ht="16.5" customHeight="1" x14ac:dyDescent="0.3">
      <c r="A96" s="23"/>
      <c r="B96" s="23"/>
      <c r="C96" s="64"/>
      <c r="D96" s="64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</row>
    <row r="97" spans="1:22" ht="16.5" customHeight="1" x14ac:dyDescent="0.3">
      <c r="A97" s="23"/>
      <c r="B97" s="23"/>
      <c r="C97" s="64"/>
      <c r="D97" s="64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</row>
    <row r="98" spans="1:22" ht="16.5" customHeight="1" x14ac:dyDescent="0.3">
      <c r="A98" s="23"/>
      <c r="B98" s="23"/>
      <c r="C98" s="64"/>
      <c r="D98" s="64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</row>
    <row r="99" spans="1:22" ht="16.5" customHeight="1" x14ac:dyDescent="0.3">
      <c r="A99" s="23"/>
      <c r="B99" s="23"/>
      <c r="C99" s="64"/>
      <c r="D99" s="64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</row>
    <row r="100" spans="1:22" ht="16.5" customHeight="1" x14ac:dyDescent="0.3">
      <c r="A100" s="23"/>
      <c r="B100" s="23"/>
      <c r="C100" s="64"/>
      <c r="D100" s="64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</row>
    <row r="101" spans="1:22" ht="16.5" customHeight="1" x14ac:dyDescent="0.3">
      <c r="A101" s="23"/>
      <c r="B101" s="23"/>
      <c r="C101" s="64"/>
      <c r="D101" s="64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</row>
    <row r="102" spans="1:22" ht="16.5" customHeight="1" x14ac:dyDescent="0.3">
      <c r="A102" s="23"/>
      <c r="B102" s="23"/>
      <c r="C102" s="64"/>
      <c r="D102" s="64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</row>
    <row r="103" spans="1:22" ht="16.5" customHeight="1" x14ac:dyDescent="0.3">
      <c r="A103" s="23"/>
      <c r="B103" s="23"/>
      <c r="C103" s="64"/>
      <c r="D103" s="64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</row>
    <row r="104" spans="1:22" ht="16.5" customHeight="1" x14ac:dyDescent="0.3">
      <c r="A104" s="23"/>
      <c r="B104" s="23"/>
      <c r="C104" s="64"/>
      <c r="D104" s="64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</row>
    <row r="105" spans="1:22" ht="16.5" customHeight="1" x14ac:dyDescent="0.3">
      <c r="A105" s="23"/>
      <c r="B105" s="23"/>
      <c r="C105" s="64"/>
      <c r="D105" s="64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</row>
    <row r="106" spans="1:22" ht="16.5" customHeight="1" x14ac:dyDescent="0.3">
      <c r="A106" s="23"/>
      <c r="B106" s="23"/>
      <c r="C106" s="64"/>
      <c r="D106" s="64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</row>
    <row r="107" spans="1:22" ht="16.5" customHeight="1" x14ac:dyDescent="0.3">
      <c r="A107" s="23"/>
      <c r="B107" s="23"/>
      <c r="C107" s="64"/>
      <c r="D107" s="64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</row>
    <row r="108" spans="1:22" ht="16.5" customHeight="1" x14ac:dyDescent="0.3">
      <c r="A108" s="23"/>
      <c r="B108" s="23"/>
      <c r="C108" s="64"/>
      <c r="D108" s="64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</row>
    <row r="109" spans="1:22" ht="16.5" customHeight="1" x14ac:dyDescent="0.3">
      <c r="A109" s="23"/>
      <c r="B109" s="23"/>
      <c r="C109" s="64"/>
      <c r="D109" s="64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</row>
    <row r="110" spans="1:22" ht="16.5" customHeight="1" x14ac:dyDescent="0.3">
      <c r="A110" s="23"/>
      <c r="B110" s="23"/>
      <c r="C110" s="64"/>
      <c r="D110" s="64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</row>
    <row r="111" spans="1:22" ht="16.5" customHeight="1" x14ac:dyDescent="0.3">
      <c r="A111" s="23"/>
      <c r="B111" s="23"/>
      <c r="C111" s="64"/>
      <c r="D111" s="64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</row>
    <row r="112" spans="1:22" ht="16.5" customHeight="1" x14ac:dyDescent="0.3">
      <c r="A112" s="23"/>
      <c r="B112" s="23"/>
      <c r="C112" s="64"/>
      <c r="D112" s="64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</row>
    <row r="113" spans="1:22" ht="16.5" customHeight="1" x14ac:dyDescent="0.3">
      <c r="A113" s="23"/>
      <c r="B113" s="23"/>
      <c r="C113" s="64"/>
      <c r="D113" s="64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</row>
    <row r="114" spans="1:22" ht="16.5" customHeight="1" x14ac:dyDescent="0.3">
      <c r="A114" s="23"/>
      <c r="B114" s="23"/>
      <c r="C114" s="64"/>
      <c r="D114" s="64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</row>
    <row r="115" spans="1:22" ht="16.5" customHeight="1" x14ac:dyDescent="0.3">
      <c r="A115" s="23"/>
      <c r="B115" s="23"/>
      <c r="C115" s="64"/>
      <c r="D115" s="64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</row>
    <row r="116" spans="1:22" ht="16.5" customHeight="1" x14ac:dyDescent="0.3">
      <c r="A116" s="23"/>
      <c r="B116" s="23"/>
      <c r="C116" s="64"/>
      <c r="D116" s="64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</row>
    <row r="117" spans="1:22" ht="16.5" customHeight="1" x14ac:dyDescent="0.3">
      <c r="A117" s="23"/>
      <c r="B117" s="23"/>
      <c r="C117" s="64"/>
      <c r="D117" s="64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</row>
    <row r="118" spans="1:22" ht="16.5" customHeight="1" x14ac:dyDescent="0.3">
      <c r="A118" s="23"/>
      <c r="B118" s="23"/>
      <c r="C118" s="64"/>
      <c r="D118" s="64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</row>
    <row r="119" spans="1:22" ht="16.5" customHeight="1" x14ac:dyDescent="0.3">
      <c r="A119" s="23"/>
      <c r="B119" s="23"/>
      <c r="C119" s="64"/>
      <c r="D119" s="64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</row>
    <row r="120" spans="1:22" ht="16.5" customHeight="1" x14ac:dyDescent="0.3">
      <c r="A120" s="23"/>
      <c r="B120" s="23"/>
      <c r="C120" s="64"/>
      <c r="D120" s="64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</row>
    <row r="121" spans="1:22" ht="16.5" customHeight="1" x14ac:dyDescent="0.3">
      <c r="A121" s="23"/>
      <c r="B121" s="23"/>
      <c r="C121" s="64"/>
      <c r="D121" s="64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</row>
    <row r="122" spans="1:22" ht="16.5" customHeight="1" x14ac:dyDescent="0.3">
      <c r="A122" s="23"/>
      <c r="B122" s="23"/>
      <c r="C122" s="64"/>
      <c r="D122" s="64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</row>
    <row r="123" spans="1:22" ht="16.5" customHeight="1" x14ac:dyDescent="0.3">
      <c r="A123" s="23"/>
      <c r="B123" s="23"/>
      <c r="C123" s="64"/>
      <c r="D123" s="64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</row>
    <row r="124" spans="1:22" ht="16.5" customHeight="1" x14ac:dyDescent="0.3">
      <c r="A124" s="23"/>
      <c r="B124" s="23"/>
      <c r="C124" s="64"/>
      <c r="D124" s="64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</row>
    <row r="125" spans="1:22" ht="16.5" customHeight="1" x14ac:dyDescent="0.3">
      <c r="A125" s="23"/>
      <c r="B125" s="23"/>
      <c r="C125" s="64"/>
      <c r="D125" s="64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</row>
    <row r="126" spans="1:22" ht="16.5" customHeight="1" x14ac:dyDescent="0.3">
      <c r="A126" s="23"/>
      <c r="B126" s="23"/>
      <c r="C126" s="64"/>
      <c r="D126" s="64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</row>
    <row r="127" spans="1:22" ht="16.5" customHeight="1" x14ac:dyDescent="0.3">
      <c r="A127" s="23"/>
      <c r="B127" s="23"/>
      <c r="C127" s="64"/>
      <c r="D127" s="64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</row>
    <row r="128" spans="1:22" ht="16.5" customHeight="1" x14ac:dyDescent="0.3">
      <c r="A128" s="23"/>
      <c r="B128" s="23"/>
      <c r="C128" s="64"/>
      <c r="D128" s="64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</row>
    <row r="129" spans="1:22" ht="16.5" customHeight="1" x14ac:dyDescent="0.3">
      <c r="A129" s="23"/>
      <c r="B129" s="23"/>
      <c r="C129" s="64"/>
      <c r="D129" s="64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</row>
    <row r="130" spans="1:22" ht="16.5" customHeight="1" x14ac:dyDescent="0.3">
      <c r="A130" s="23"/>
      <c r="B130" s="23"/>
      <c r="C130" s="64"/>
      <c r="D130" s="64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</row>
    <row r="131" spans="1:22" ht="16.5" customHeight="1" x14ac:dyDescent="0.3">
      <c r="A131" s="23"/>
      <c r="B131" s="23"/>
      <c r="C131" s="64"/>
      <c r="D131" s="64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</row>
    <row r="132" spans="1:22" ht="16.5" customHeight="1" x14ac:dyDescent="0.3">
      <c r="A132" s="23"/>
      <c r="B132" s="23"/>
      <c r="C132" s="64"/>
      <c r="D132" s="64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</row>
    <row r="133" spans="1:22" ht="16.5" customHeight="1" x14ac:dyDescent="0.3">
      <c r="A133" s="23"/>
      <c r="B133" s="23"/>
      <c r="C133" s="64"/>
      <c r="D133" s="64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</row>
    <row r="134" spans="1:22" ht="16.5" customHeight="1" x14ac:dyDescent="0.3">
      <c r="A134" s="23"/>
      <c r="B134" s="23"/>
      <c r="C134" s="64"/>
      <c r="D134" s="64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</row>
    <row r="135" spans="1:22" ht="16.5" customHeight="1" x14ac:dyDescent="0.3">
      <c r="A135" s="23"/>
      <c r="B135" s="23"/>
      <c r="C135" s="64"/>
      <c r="D135" s="64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</row>
    <row r="136" spans="1:22" ht="16.5" customHeight="1" x14ac:dyDescent="0.3">
      <c r="A136" s="23"/>
      <c r="B136" s="23"/>
      <c r="C136" s="64"/>
      <c r="D136" s="64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</row>
    <row r="137" spans="1:22" ht="16.5" customHeight="1" x14ac:dyDescent="0.3">
      <c r="A137" s="23"/>
      <c r="B137" s="23"/>
      <c r="C137" s="64"/>
      <c r="D137" s="64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</row>
    <row r="138" spans="1:22" ht="16.5" customHeight="1" x14ac:dyDescent="0.3">
      <c r="A138" s="23"/>
      <c r="B138" s="23"/>
      <c r="C138" s="64"/>
      <c r="D138" s="64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</row>
    <row r="139" spans="1:22" ht="16.5" customHeight="1" x14ac:dyDescent="0.3">
      <c r="A139" s="23"/>
      <c r="B139" s="23"/>
      <c r="C139" s="64"/>
      <c r="D139" s="64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</row>
    <row r="140" spans="1:22" ht="16.5" customHeight="1" x14ac:dyDescent="0.3">
      <c r="A140" s="23"/>
      <c r="B140" s="23"/>
      <c r="C140" s="64"/>
      <c r="D140" s="64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</row>
    <row r="141" spans="1:22" ht="16.5" customHeight="1" x14ac:dyDescent="0.3">
      <c r="A141" s="23"/>
      <c r="B141" s="23"/>
      <c r="C141" s="64"/>
      <c r="D141" s="64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</row>
    <row r="142" spans="1:22" ht="16.5" customHeight="1" x14ac:dyDescent="0.3">
      <c r="A142" s="23"/>
      <c r="B142" s="23"/>
      <c r="C142" s="64"/>
      <c r="D142" s="64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</row>
    <row r="143" spans="1:22" ht="16.5" customHeight="1" x14ac:dyDescent="0.3">
      <c r="A143" s="23"/>
      <c r="B143" s="23"/>
      <c r="C143" s="64"/>
      <c r="D143" s="64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</row>
    <row r="144" spans="1:22" ht="16.5" customHeight="1" x14ac:dyDescent="0.3">
      <c r="A144" s="23"/>
      <c r="B144" s="23"/>
      <c r="C144" s="64"/>
      <c r="D144" s="64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</row>
    <row r="145" spans="1:22" ht="16.5" customHeight="1" x14ac:dyDescent="0.3">
      <c r="A145" s="23"/>
      <c r="B145" s="23"/>
      <c r="C145" s="64"/>
      <c r="D145" s="64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</row>
    <row r="146" spans="1:22" ht="16.5" customHeight="1" x14ac:dyDescent="0.3">
      <c r="A146" s="23"/>
      <c r="B146" s="23"/>
      <c r="C146" s="64"/>
      <c r="D146" s="64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</row>
    <row r="147" spans="1:22" ht="16.5" customHeight="1" x14ac:dyDescent="0.3">
      <c r="A147" s="23"/>
      <c r="B147" s="23"/>
      <c r="C147" s="64"/>
      <c r="D147" s="64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</row>
    <row r="148" spans="1:22" ht="16.5" customHeight="1" x14ac:dyDescent="0.3">
      <c r="A148" s="23"/>
      <c r="B148" s="23"/>
      <c r="C148" s="64"/>
      <c r="D148" s="64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</row>
    <row r="149" spans="1:22" ht="16.5" customHeight="1" x14ac:dyDescent="0.3">
      <c r="A149" s="23"/>
      <c r="B149" s="23"/>
      <c r="C149" s="64"/>
      <c r="D149" s="64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</row>
    <row r="150" spans="1:22" ht="16.5" customHeight="1" x14ac:dyDescent="0.3">
      <c r="A150" s="23"/>
      <c r="B150" s="23"/>
      <c r="C150" s="64"/>
      <c r="D150" s="64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</row>
    <row r="151" spans="1:22" ht="16.5" customHeight="1" x14ac:dyDescent="0.3">
      <c r="A151" s="23"/>
      <c r="B151" s="23"/>
      <c r="C151" s="64"/>
      <c r="D151" s="64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</row>
    <row r="152" spans="1:22" ht="16.5" customHeight="1" x14ac:dyDescent="0.3">
      <c r="A152" s="23"/>
      <c r="B152" s="23"/>
      <c r="C152" s="64"/>
      <c r="D152" s="64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</row>
    <row r="153" spans="1:22" ht="16.5" customHeight="1" x14ac:dyDescent="0.3">
      <c r="A153" s="23"/>
      <c r="B153" s="23"/>
      <c r="C153" s="64"/>
      <c r="D153" s="64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</row>
    <row r="154" spans="1:22" ht="16.5" customHeight="1" x14ac:dyDescent="0.3">
      <c r="A154" s="23"/>
      <c r="B154" s="23"/>
      <c r="C154" s="64"/>
      <c r="D154" s="64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</row>
    <row r="155" spans="1:22" ht="16.5" customHeight="1" x14ac:dyDescent="0.3">
      <c r="A155" s="23"/>
      <c r="B155" s="23"/>
      <c r="C155" s="64"/>
      <c r="D155" s="64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</row>
    <row r="156" spans="1:22" ht="16.5" customHeight="1" x14ac:dyDescent="0.3">
      <c r="A156" s="23"/>
      <c r="B156" s="23"/>
      <c r="C156" s="64"/>
      <c r="D156" s="64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</row>
    <row r="157" spans="1:22" ht="16.5" customHeight="1" x14ac:dyDescent="0.3">
      <c r="A157" s="23"/>
      <c r="B157" s="23"/>
      <c r="C157" s="64"/>
      <c r="D157" s="64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</row>
    <row r="158" spans="1:22" ht="16.5" customHeight="1" x14ac:dyDescent="0.3">
      <c r="A158" s="23"/>
      <c r="B158" s="23"/>
      <c r="C158" s="64"/>
      <c r="D158" s="64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</row>
    <row r="159" spans="1:22" ht="16.5" customHeight="1" x14ac:dyDescent="0.3">
      <c r="A159" s="23"/>
      <c r="B159" s="23"/>
      <c r="C159" s="64"/>
      <c r="D159" s="64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</row>
    <row r="160" spans="1:22" ht="16.5" customHeight="1" x14ac:dyDescent="0.3">
      <c r="A160" s="23"/>
      <c r="B160" s="23"/>
      <c r="C160" s="64"/>
      <c r="D160" s="64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</row>
    <row r="161" spans="1:22" ht="16.5" customHeight="1" x14ac:dyDescent="0.3">
      <c r="A161" s="23"/>
      <c r="B161" s="23"/>
      <c r="C161" s="64"/>
      <c r="D161" s="64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</row>
    <row r="162" spans="1:22" ht="16.5" customHeight="1" x14ac:dyDescent="0.3">
      <c r="A162" s="23"/>
      <c r="B162" s="23"/>
      <c r="C162" s="64"/>
      <c r="D162" s="64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</row>
    <row r="163" spans="1:22" ht="16.5" customHeight="1" x14ac:dyDescent="0.3">
      <c r="A163" s="23"/>
      <c r="B163" s="23"/>
      <c r="C163" s="64"/>
      <c r="D163" s="64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</row>
    <row r="164" spans="1:22" ht="16.5" customHeight="1" x14ac:dyDescent="0.3">
      <c r="A164" s="23"/>
      <c r="B164" s="23"/>
      <c r="C164" s="64"/>
      <c r="D164" s="64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</row>
    <row r="165" spans="1:22" ht="16.5" customHeight="1" x14ac:dyDescent="0.3">
      <c r="A165" s="23"/>
      <c r="B165" s="23"/>
      <c r="C165" s="64"/>
      <c r="D165" s="64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</row>
    <row r="166" spans="1:22" ht="16.5" customHeight="1" x14ac:dyDescent="0.3">
      <c r="A166" s="23"/>
      <c r="B166" s="23"/>
      <c r="C166" s="64"/>
      <c r="D166" s="64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</row>
    <row r="167" spans="1:22" ht="16.5" customHeight="1" x14ac:dyDescent="0.3">
      <c r="A167" s="23"/>
      <c r="B167" s="23"/>
      <c r="C167" s="64"/>
      <c r="D167" s="64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</row>
    <row r="168" spans="1:22" ht="16.5" customHeight="1" x14ac:dyDescent="0.3">
      <c r="A168" s="23"/>
      <c r="B168" s="23"/>
      <c r="C168" s="64"/>
      <c r="D168" s="64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</row>
    <row r="169" spans="1:22" ht="16.5" customHeight="1" x14ac:dyDescent="0.3">
      <c r="A169" s="23"/>
      <c r="B169" s="23"/>
      <c r="C169" s="64"/>
      <c r="D169" s="64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</row>
    <row r="170" spans="1:22" ht="16.5" customHeight="1" x14ac:dyDescent="0.3">
      <c r="A170" s="23"/>
      <c r="B170" s="23"/>
      <c r="C170" s="64"/>
      <c r="D170" s="64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</row>
    <row r="171" spans="1:22" ht="16.5" customHeight="1" x14ac:dyDescent="0.3">
      <c r="A171" s="23"/>
      <c r="B171" s="23"/>
      <c r="C171" s="64"/>
      <c r="D171" s="64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</row>
    <row r="172" spans="1:22" ht="16.5" customHeight="1" x14ac:dyDescent="0.3">
      <c r="A172" s="23"/>
      <c r="B172" s="23"/>
      <c r="C172" s="64"/>
      <c r="D172" s="64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</row>
    <row r="173" spans="1:22" ht="16.5" customHeight="1" x14ac:dyDescent="0.3">
      <c r="A173" s="23"/>
      <c r="B173" s="23"/>
      <c r="C173" s="64"/>
      <c r="D173" s="64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</row>
    <row r="174" spans="1:22" ht="16.5" customHeight="1" x14ac:dyDescent="0.3">
      <c r="A174" s="23"/>
      <c r="B174" s="23"/>
      <c r="C174" s="64"/>
      <c r="D174" s="64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</row>
    <row r="175" spans="1:22" ht="16.5" customHeight="1" x14ac:dyDescent="0.3">
      <c r="A175" s="23"/>
      <c r="B175" s="23"/>
      <c r="C175" s="64"/>
      <c r="D175" s="64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</row>
    <row r="176" spans="1:22" ht="16.5" customHeight="1" x14ac:dyDescent="0.3">
      <c r="A176" s="23"/>
      <c r="B176" s="23"/>
      <c r="C176" s="64"/>
      <c r="D176" s="64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</row>
    <row r="177" spans="1:22" ht="16.5" customHeight="1" x14ac:dyDescent="0.3">
      <c r="A177" s="23"/>
      <c r="B177" s="23"/>
      <c r="C177" s="64"/>
      <c r="D177" s="64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</row>
    <row r="178" spans="1:22" ht="16.5" customHeight="1" x14ac:dyDescent="0.3">
      <c r="A178" s="23"/>
      <c r="B178" s="23"/>
      <c r="C178" s="64"/>
      <c r="D178" s="64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</row>
    <row r="179" spans="1:22" ht="16.5" customHeight="1" x14ac:dyDescent="0.3">
      <c r="A179" s="23"/>
      <c r="B179" s="23"/>
      <c r="C179" s="64"/>
      <c r="D179" s="64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</row>
    <row r="180" spans="1:22" ht="16.5" customHeight="1" x14ac:dyDescent="0.3">
      <c r="A180" s="23"/>
      <c r="B180" s="23"/>
      <c r="C180" s="64"/>
      <c r="D180" s="64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</row>
    <row r="181" spans="1:22" ht="16.5" customHeight="1" x14ac:dyDescent="0.3">
      <c r="A181" s="23"/>
      <c r="B181" s="23"/>
      <c r="C181" s="64"/>
      <c r="D181" s="64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</row>
    <row r="182" spans="1:22" ht="16.5" customHeight="1" x14ac:dyDescent="0.3">
      <c r="A182" s="23"/>
      <c r="B182" s="23"/>
      <c r="C182" s="64"/>
      <c r="D182" s="64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</row>
    <row r="183" spans="1:22" ht="16.5" customHeight="1" x14ac:dyDescent="0.3">
      <c r="A183" s="23"/>
      <c r="B183" s="23"/>
      <c r="C183" s="64"/>
      <c r="D183" s="64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</row>
    <row r="184" spans="1:22" ht="16.5" customHeight="1" x14ac:dyDescent="0.3">
      <c r="A184" s="23"/>
      <c r="B184" s="23"/>
      <c r="C184" s="64"/>
      <c r="D184" s="64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</row>
    <row r="185" spans="1:22" ht="16.5" customHeight="1" x14ac:dyDescent="0.3">
      <c r="A185" s="23"/>
      <c r="B185" s="23"/>
      <c r="C185" s="64"/>
      <c r="D185" s="64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</row>
    <row r="186" spans="1:22" ht="16.5" customHeight="1" x14ac:dyDescent="0.3">
      <c r="A186" s="23"/>
      <c r="B186" s="23"/>
      <c r="C186" s="64"/>
      <c r="D186" s="64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</row>
    <row r="187" spans="1:22" ht="16.5" customHeight="1" x14ac:dyDescent="0.3">
      <c r="A187" s="23"/>
      <c r="B187" s="23"/>
      <c r="C187" s="64"/>
      <c r="D187" s="64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</row>
    <row r="188" spans="1:22" ht="16.5" customHeight="1" x14ac:dyDescent="0.3">
      <c r="A188" s="23"/>
      <c r="B188" s="23"/>
      <c r="C188" s="64"/>
      <c r="D188" s="64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</row>
    <row r="189" spans="1:22" ht="16.5" customHeight="1" x14ac:dyDescent="0.3">
      <c r="A189" s="23"/>
      <c r="B189" s="23"/>
      <c r="C189" s="64"/>
      <c r="D189" s="64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</row>
    <row r="190" spans="1:22" ht="16.5" customHeight="1" x14ac:dyDescent="0.3">
      <c r="A190" s="23"/>
      <c r="B190" s="23"/>
      <c r="C190" s="64"/>
      <c r="D190" s="64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</row>
    <row r="191" spans="1:22" ht="16.5" customHeight="1" x14ac:dyDescent="0.3">
      <c r="A191" s="23"/>
      <c r="B191" s="23"/>
      <c r="C191" s="64"/>
      <c r="D191" s="64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</row>
    <row r="192" spans="1:22" ht="16.5" customHeight="1" x14ac:dyDescent="0.3">
      <c r="A192" s="23"/>
      <c r="B192" s="23"/>
      <c r="C192" s="64"/>
      <c r="D192" s="64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</row>
    <row r="193" spans="1:22" ht="16.5" customHeight="1" x14ac:dyDescent="0.3">
      <c r="A193" s="23"/>
      <c r="B193" s="23"/>
      <c r="C193" s="64"/>
      <c r="D193" s="64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</row>
    <row r="194" spans="1:22" ht="16.5" customHeight="1" x14ac:dyDescent="0.3">
      <c r="A194" s="23"/>
      <c r="B194" s="23"/>
      <c r="C194" s="64"/>
      <c r="D194" s="64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</row>
    <row r="195" spans="1:22" ht="16.5" customHeight="1" x14ac:dyDescent="0.3">
      <c r="A195" s="23"/>
      <c r="B195" s="23"/>
      <c r="C195" s="64"/>
      <c r="D195" s="64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</row>
    <row r="196" spans="1:22" ht="16.5" customHeight="1" x14ac:dyDescent="0.3">
      <c r="A196" s="23"/>
      <c r="B196" s="23"/>
      <c r="C196" s="64"/>
      <c r="D196" s="64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</row>
    <row r="197" spans="1:22" ht="16.5" customHeight="1" x14ac:dyDescent="0.3">
      <c r="A197" s="23"/>
      <c r="B197" s="23"/>
      <c r="C197" s="64"/>
      <c r="D197" s="64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</row>
    <row r="198" spans="1:22" ht="16.5" customHeight="1" x14ac:dyDescent="0.3">
      <c r="A198" s="23"/>
      <c r="B198" s="23"/>
      <c r="C198" s="64"/>
      <c r="D198" s="64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</row>
    <row r="199" spans="1:22" ht="16.5" customHeight="1" x14ac:dyDescent="0.3">
      <c r="A199" s="23"/>
      <c r="B199" s="23"/>
      <c r="C199" s="64"/>
      <c r="D199" s="64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</row>
    <row r="200" spans="1:22" ht="16.5" customHeight="1" x14ac:dyDescent="0.3">
      <c r="A200" s="23"/>
      <c r="B200" s="23"/>
      <c r="C200" s="64"/>
      <c r="D200" s="64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</row>
    <row r="201" spans="1:22" ht="16.5" customHeight="1" x14ac:dyDescent="0.3">
      <c r="A201" s="23"/>
      <c r="B201" s="23"/>
      <c r="C201" s="64"/>
      <c r="D201" s="64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</row>
    <row r="202" spans="1:22" ht="16.5" customHeight="1" x14ac:dyDescent="0.3">
      <c r="A202" s="23"/>
      <c r="B202" s="23"/>
      <c r="C202" s="64"/>
      <c r="D202" s="64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</row>
    <row r="203" spans="1:22" ht="16.5" customHeight="1" x14ac:dyDescent="0.3">
      <c r="A203" s="23"/>
      <c r="B203" s="23"/>
      <c r="C203" s="64"/>
      <c r="D203" s="64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</row>
    <row r="204" spans="1:22" ht="16.5" customHeight="1" x14ac:dyDescent="0.3">
      <c r="A204" s="23"/>
      <c r="B204" s="23"/>
      <c r="C204" s="64"/>
      <c r="D204" s="64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</row>
    <row r="205" spans="1:22" ht="16.5" customHeight="1" x14ac:dyDescent="0.3">
      <c r="A205" s="23"/>
      <c r="B205" s="23"/>
      <c r="C205" s="64"/>
      <c r="D205" s="64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</row>
    <row r="206" spans="1:22" ht="16.5" customHeight="1" x14ac:dyDescent="0.3">
      <c r="A206" s="23"/>
      <c r="B206" s="23"/>
      <c r="C206" s="64"/>
      <c r="D206" s="64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</row>
    <row r="207" spans="1:22" ht="16.5" customHeight="1" x14ac:dyDescent="0.3">
      <c r="A207" s="23"/>
      <c r="B207" s="23"/>
      <c r="C207" s="64"/>
      <c r="D207" s="64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</row>
    <row r="208" spans="1:22" ht="16.5" customHeight="1" x14ac:dyDescent="0.3">
      <c r="A208" s="23"/>
      <c r="B208" s="23"/>
      <c r="C208" s="64"/>
      <c r="D208" s="64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</row>
    <row r="209" spans="1:22" ht="16.5" customHeight="1" x14ac:dyDescent="0.3">
      <c r="A209" s="23"/>
      <c r="B209" s="23"/>
      <c r="C209" s="64"/>
      <c r="D209" s="64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</row>
    <row r="210" spans="1:22" ht="16.5" customHeight="1" x14ac:dyDescent="0.3">
      <c r="A210" s="23"/>
      <c r="B210" s="23"/>
      <c r="C210" s="64"/>
      <c r="D210" s="64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</row>
    <row r="211" spans="1:22" ht="16.5" customHeight="1" x14ac:dyDescent="0.3">
      <c r="A211" s="23"/>
      <c r="B211" s="23"/>
      <c r="C211" s="64"/>
      <c r="D211" s="64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</row>
    <row r="212" spans="1:22" ht="16.5" customHeight="1" x14ac:dyDescent="0.3">
      <c r="A212" s="23"/>
      <c r="B212" s="23"/>
      <c r="C212" s="64"/>
      <c r="D212" s="64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</row>
    <row r="213" spans="1:22" ht="16.5" customHeight="1" x14ac:dyDescent="0.3">
      <c r="A213" s="23"/>
      <c r="B213" s="23"/>
      <c r="C213" s="64"/>
      <c r="D213" s="64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</row>
    <row r="214" spans="1:22" ht="16.5" customHeight="1" x14ac:dyDescent="0.3">
      <c r="A214" s="23"/>
      <c r="B214" s="23"/>
      <c r="C214" s="64"/>
      <c r="D214" s="64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</row>
    <row r="215" spans="1:22" ht="16.5" customHeight="1" x14ac:dyDescent="0.3">
      <c r="A215" s="23"/>
      <c r="B215" s="23"/>
      <c r="C215" s="64"/>
      <c r="D215" s="64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</row>
    <row r="216" spans="1:22" ht="16.5" customHeight="1" x14ac:dyDescent="0.3">
      <c r="A216" s="23"/>
      <c r="B216" s="23"/>
      <c r="C216" s="64"/>
      <c r="D216" s="64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</row>
    <row r="217" spans="1:22" ht="16.5" customHeight="1" x14ac:dyDescent="0.3">
      <c r="A217" s="23"/>
      <c r="B217" s="23"/>
      <c r="C217" s="64"/>
      <c r="D217" s="64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</row>
    <row r="218" spans="1:22" ht="16.5" customHeight="1" x14ac:dyDescent="0.3">
      <c r="A218" s="23"/>
      <c r="B218" s="23"/>
      <c r="C218" s="64"/>
      <c r="D218" s="64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</row>
    <row r="219" spans="1:22" ht="16.5" customHeight="1" x14ac:dyDescent="0.3">
      <c r="A219" s="23"/>
      <c r="B219" s="23"/>
      <c r="C219" s="64"/>
      <c r="D219" s="64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</row>
    <row r="220" spans="1:22" ht="16.5" customHeight="1" x14ac:dyDescent="0.3">
      <c r="A220" s="23"/>
      <c r="B220" s="23"/>
      <c r="C220" s="64"/>
      <c r="D220" s="64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</row>
    <row r="221" spans="1:22" ht="16.5" customHeight="1" x14ac:dyDescent="0.3">
      <c r="A221" s="23"/>
      <c r="B221" s="23"/>
      <c r="C221" s="64"/>
      <c r="D221" s="64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</row>
    <row r="222" spans="1:22" ht="16.5" customHeight="1" x14ac:dyDescent="0.3">
      <c r="A222" s="23"/>
      <c r="B222" s="23"/>
      <c r="C222" s="64"/>
      <c r="D222" s="64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</row>
    <row r="223" spans="1:22" ht="16.5" customHeight="1" x14ac:dyDescent="0.3">
      <c r="A223" s="23"/>
      <c r="B223" s="23"/>
      <c r="C223" s="64"/>
      <c r="D223" s="64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</row>
    <row r="224" spans="1:22" ht="16.5" customHeight="1" x14ac:dyDescent="0.3">
      <c r="A224" s="23"/>
      <c r="B224" s="23"/>
      <c r="C224" s="64"/>
      <c r="D224" s="64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</row>
    <row r="225" spans="1:22" ht="16.5" customHeight="1" x14ac:dyDescent="0.3">
      <c r="A225" s="23"/>
      <c r="B225" s="23"/>
      <c r="C225" s="64"/>
      <c r="D225" s="64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</row>
    <row r="226" spans="1:22" ht="16.5" customHeight="1" x14ac:dyDescent="0.3">
      <c r="A226" s="23"/>
      <c r="B226" s="23"/>
      <c r="C226" s="64"/>
      <c r="D226" s="64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</row>
    <row r="227" spans="1:22" ht="16.5" customHeight="1" x14ac:dyDescent="0.3">
      <c r="A227" s="23"/>
      <c r="B227" s="23"/>
      <c r="C227" s="64"/>
      <c r="D227" s="64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</row>
    <row r="228" spans="1:22" ht="16.5" customHeight="1" x14ac:dyDescent="0.3">
      <c r="A228" s="23"/>
      <c r="B228" s="23"/>
      <c r="C228" s="64"/>
      <c r="D228" s="64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</row>
    <row r="229" spans="1:22" ht="16.5" customHeight="1" x14ac:dyDescent="0.3">
      <c r="A229" s="23"/>
      <c r="B229" s="23"/>
      <c r="C229" s="64"/>
      <c r="D229" s="64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</row>
    <row r="230" spans="1:22" ht="16.5" customHeight="1" x14ac:dyDescent="0.3">
      <c r="A230" s="23"/>
      <c r="B230" s="23"/>
      <c r="C230" s="64"/>
      <c r="D230" s="64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</row>
    <row r="231" spans="1:22" ht="16.5" customHeight="1" x14ac:dyDescent="0.3">
      <c r="A231" s="23"/>
      <c r="B231" s="23"/>
      <c r="C231" s="64"/>
      <c r="D231" s="64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</row>
    <row r="232" spans="1:22" ht="16.5" customHeight="1" x14ac:dyDescent="0.3">
      <c r="A232" s="23"/>
      <c r="B232" s="23"/>
      <c r="C232" s="64"/>
      <c r="D232" s="64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</row>
    <row r="233" spans="1:22" ht="16.5" customHeight="1" x14ac:dyDescent="0.3">
      <c r="A233" s="23"/>
      <c r="B233" s="23"/>
      <c r="C233" s="64"/>
      <c r="D233" s="64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</row>
    <row r="234" spans="1:22" ht="16.5" customHeight="1" x14ac:dyDescent="0.3">
      <c r="A234" s="23"/>
      <c r="B234" s="23"/>
      <c r="C234" s="64"/>
      <c r="D234" s="64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</row>
    <row r="235" spans="1:22" ht="16.5" customHeight="1" x14ac:dyDescent="0.3">
      <c r="A235" s="23"/>
      <c r="B235" s="23"/>
      <c r="C235" s="64"/>
      <c r="D235" s="64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</row>
    <row r="236" spans="1:22" ht="16.5" customHeight="1" x14ac:dyDescent="0.3">
      <c r="A236" s="23"/>
      <c r="B236" s="23"/>
      <c r="C236" s="64"/>
      <c r="D236" s="64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</row>
    <row r="237" spans="1:22" ht="16.5" customHeight="1" x14ac:dyDescent="0.3">
      <c r="A237" s="23"/>
      <c r="B237" s="23"/>
      <c r="C237" s="64"/>
      <c r="D237" s="64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</row>
    <row r="238" spans="1:22" ht="16.5" customHeight="1" x14ac:dyDescent="0.3">
      <c r="A238" s="23"/>
      <c r="B238" s="23"/>
      <c r="C238" s="64"/>
      <c r="D238" s="64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</row>
    <row r="239" spans="1:22" ht="16.5" customHeight="1" x14ac:dyDescent="0.3">
      <c r="A239" s="23"/>
      <c r="B239" s="23"/>
      <c r="C239" s="64"/>
      <c r="D239" s="64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</row>
    <row r="240" spans="1:22" ht="16.5" customHeight="1" x14ac:dyDescent="0.3">
      <c r="A240" s="23"/>
      <c r="B240" s="23"/>
      <c r="C240" s="64"/>
      <c r="D240" s="64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</row>
    <row r="241" spans="1:22" ht="16.5" customHeight="1" x14ac:dyDescent="0.3">
      <c r="A241" s="23"/>
      <c r="B241" s="23"/>
      <c r="C241" s="64"/>
      <c r="D241" s="64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</row>
    <row r="242" spans="1:22" ht="16.5" customHeight="1" x14ac:dyDescent="0.3">
      <c r="A242" s="23"/>
      <c r="B242" s="23"/>
      <c r="C242" s="64"/>
      <c r="D242" s="64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</row>
    <row r="243" spans="1:22" ht="16.5" customHeight="1" x14ac:dyDescent="0.3">
      <c r="A243" s="23"/>
      <c r="B243" s="23"/>
      <c r="C243" s="64"/>
      <c r="D243" s="64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</row>
    <row r="244" spans="1:22" ht="16.5" customHeight="1" x14ac:dyDescent="0.3">
      <c r="A244" s="23"/>
      <c r="B244" s="23"/>
      <c r="C244" s="64"/>
      <c r="D244" s="64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</row>
    <row r="245" spans="1:22" ht="16.5" customHeight="1" x14ac:dyDescent="0.3">
      <c r="A245" s="23"/>
      <c r="B245" s="23"/>
      <c r="C245" s="64"/>
      <c r="D245" s="64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</row>
    <row r="246" spans="1:22" ht="16.5" customHeight="1" x14ac:dyDescent="0.3">
      <c r="A246" s="23"/>
      <c r="B246" s="23"/>
      <c r="C246" s="64"/>
      <c r="D246" s="64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</row>
    <row r="247" spans="1:22" ht="16.5" customHeight="1" x14ac:dyDescent="0.3">
      <c r="A247" s="23"/>
      <c r="B247" s="23"/>
      <c r="C247" s="64"/>
      <c r="D247" s="64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</row>
    <row r="248" spans="1:22" ht="16.5" customHeight="1" x14ac:dyDescent="0.3">
      <c r="A248" s="23"/>
      <c r="B248" s="23"/>
      <c r="C248" s="64"/>
      <c r="D248" s="64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</row>
    <row r="249" spans="1:22" ht="16.5" customHeight="1" x14ac:dyDescent="0.3">
      <c r="A249" s="23"/>
      <c r="B249" s="23"/>
      <c r="C249" s="64"/>
      <c r="D249" s="64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</row>
    <row r="250" spans="1:22" ht="16.5" customHeight="1" x14ac:dyDescent="0.3">
      <c r="A250" s="23"/>
      <c r="B250" s="23"/>
      <c r="C250" s="64"/>
      <c r="D250" s="64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</row>
    <row r="251" spans="1:22" ht="16.5" customHeight="1" x14ac:dyDescent="0.3">
      <c r="A251" s="23"/>
      <c r="B251" s="23"/>
      <c r="C251" s="64"/>
      <c r="D251" s="64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</row>
    <row r="252" spans="1:22" ht="16.5" customHeight="1" x14ac:dyDescent="0.3">
      <c r="A252" s="23"/>
      <c r="B252" s="23"/>
      <c r="C252" s="64"/>
      <c r="D252" s="64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</row>
    <row r="253" spans="1:22" ht="16.5" customHeight="1" x14ac:dyDescent="0.3">
      <c r="A253" s="23"/>
      <c r="B253" s="23"/>
      <c r="C253" s="64"/>
      <c r="D253" s="64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</row>
    <row r="254" spans="1:22" ht="16.5" customHeight="1" x14ac:dyDescent="0.3">
      <c r="A254" s="23"/>
      <c r="B254" s="23"/>
      <c r="C254" s="64"/>
      <c r="D254" s="64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</row>
    <row r="255" spans="1:22" ht="16.5" customHeight="1" x14ac:dyDescent="0.3">
      <c r="A255" s="23"/>
      <c r="B255" s="23"/>
      <c r="C255" s="64"/>
      <c r="D255" s="64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</row>
    <row r="256" spans="1:22" ht="16.5" customHeight="1" x14ac:dyDescent="0.3">
      <c r="A256" s="23"/>
      <c r="B256" s="23"/>
      <c r="C256" s="64"/>
      <c r="D256" s="64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</row>
    <row r="257" spans="1:22" ht="16.5" customHeight="1" x14ac:dyDescent="0.3">
      <c r="A257" s="23"/>
      <c r="B257" s="23"/>
      <c r="C257" s="64"/>
      <c r="D257" s="64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</row>
    <row r="258" spans="1:22" ht="16.5" customHeight="1" x14ac:dyDescent="0.3">
      <c r="A258" s="23"/>
      <c r="B258" s="23"/>
      <c r="C258" s="64"/>
      <c r="D258" s="64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</row>
    <row r="259" spans="1:22" ht="16.5" customHeight="1" x14ac:dyDescent="0.3">
      <c r="A259" s="23"/>
      <c r="B259" s="23"/>
      <c r="C259" s="64"/>
      <c r="D259" s="64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</row>
    <row r="260" spans="1:22" ht="16.5" customHeight="1" x14ac:dyDescent="0.3">
      <c r="A260" s="23"/>
      <c r="B260" s="23"/>
      <c r="C260" s="64"/>
      <c r="D260" s="64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</row>
    <row r="261" spans="1:22" ht="16.5" customHeight="1" x14ac:dyDescent="0.3">
      <c r="A261" s="23"/>
      <c r="B261" s="23"/>
      <c r="C261" s="64"/>
      <c r="D261" s="64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</row>
    <row r="262" spans="1:22" ht="16.5" customHeight="1" x14ac:dyDescent="0.3">
      <c r="A262" s="23"/>
      <c r="B262" s="23"/>
      <c r="C262" s="64"/>
      <c r="D262" s="64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</row>
    <row r="263" spans="1:22" ht="16.5" customHeight="1" x14ac:dyDescent="0.3">
      <c r="A263" s="23"/>
      <c r="B263" s="23"/>
      <c r="C263" s="64"/>
      <c r="D263" s="64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</row>
    <row r="264" spans="1:22" ht="16.5" customHeight="1" x14ac:dyDescent="0.3">
      <c r="A264" s="23"/>
      <c r="B264" s="23"/>
      <c r="C264" s="64"/>
      <c r="D264" s="64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</row>
    <row r="265" spans="1:22" ht="16.5" customHeight="1" x14ac:dyDescent="0.3">
      <c r="A265" s="23"/>
      <c r="B265" s="23"/>
      <c r="C265" s="64"/>
      <c r="D265" s="64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</row>
    <row r="266" spans="1:22" ht="16.5" customHeight="1" x14ac:dyDescent="0.3">
      <c r="A266" s="23"/>
      <c r="B266" s="23"/>
      <c r="C266" s="64"/>
      <c r="D266" s="64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</row>
    <row r="267" spans="1:22" ht="16.5" customHeight="1" x14ac:dyDescent="0.3">
      <c r="A267" s="23"/>
      <c r="B267" s="23"/>
      <c r="C267" s="64"/>
      <c r="D267" s="64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</row>
    <row r="268" spans="1:22" ht="16.5" customHeight="1" x14ac:dyDescent="0.3">
      <c r="A268" s="23"/>
      <c r="B268" s="23"/>
      <c r="C268" s="64"/>
      <c r="D268" s="64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</row>
    <row r="269" spans="1:22" ht="16.5" customHeight="1" x14ac:dyDescent="0.3">
      <c r="A269" s="23"/>
      <c r="B269" s="23"/>
      <c r="C269" s="64"/>
      <c r="D269" s="64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</row>
    <row r="270" spans="1:22" ht="16.5" customHeight="1" x14ac:dyDescent="0.3">
      <c r="A270" s="23"/>
      <c r="B270" s="23"/>
      <c r="C270" s="64"/>
      <c r="D270" s="64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</row>
    <row r="271" spans="1:22" ht="16.5" customHeight="1" x14ac:dyDescent="0.3">
      <c r="A271" s="23"/>
      <c r="B271" s="23"/>
      <c r="C271" s="64"/>
      <c r="D271" s="64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</row>
    <row r="272" spans="1:22" ht="16.5" customHeight="1" x14ac:dyDescent="0.3">
      <c r="A272" s="23"/>
      <c r="B272" s="23"/>
      <c r="C272" s="64"/>
      <c r="D272" s="64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</row>
    <row r="273" spans="1:22" ht="16.5" customHeight="1" x14ac:dyDescent="0.3">
      <c r="A273" s="23"/>
      <c r="B273" s="23"/>
      <c r="C273" s="64"/>
      <c r="D273" s="64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</row>
    <row r="274" spans="1:22" ht="16.5" customHeight="1" x14ac:dyDescent="0.3">
      <c r="A274" s="23"/>
      <c r="B274" s="23"/>
      <c r="C274" s="64"/>
      <c r="D274" s="64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</row>
    <row r="275" spans="1:22" ht="16.5" customHeight="1" x14ac:dyDescent="0.3">
      <c r="A275" s="23"/>
      <c r="B275" s="23"/>
      <c r="C275" s="64"/>
      <c r="D275" s="64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</row>
    <row r="276" spans="1:22" ht="16.5" customHeight="1" x14ac:dyDescent="0.3">
      <c r="A276" s="23"/>
      <c r="B276" s="23"/>
      <c r="C276" s="64"/>
      <c r="D276" s="64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</row>
    <row r="277" spans="1:22" ht="16.5" customHeight="1" x14ac:dyDescent="0.3">
      <c r="A277" s="23"/>
      <c r="B277" s="23"/>
      <c r="C277" s="64"/>
      <c r="D277" s="64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</row>
    <row r="278" spans="1:22" ht="16.5" customHeight="1" x14ac:dyDescent="0.3">
      <c r="A278" s="23"/>
      <c r="B278" s="23"/>
      <c r="C278" s="64"/>
      <c r="D278" s="64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</row>
    <row r="279" spans="1:22" ht="16.5" customHeight="1" x14ac:dyDescent="0.3">
      <c r="A279" s="23"/>
      <c r="B279" s="23"/>
      <c r="C279" s="64"/>
      <c r="D279" s="64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</row>
    <row r="280" spans="1:22" ht="16.5" customHeight="1" x14ac:dyDescent="0.3">
      <c r="A280" s="23"/>
      <c r="B280" s="23"/>
      <c r="C280" s="64"/>
      <c r="D280" s="64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</row>
    <row r="281" spans="1:22" ht="16.5" customHeight="1" x14ac:dyDescent="0.3">
      <c r="A281" s="23"/>
      <c r="B281" s="23"/>
      <c r="C281" s="64"/>
      <c r="D281" s="64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</row>
    <row r="282" spans="1:22" ht="16.5" customHeight="1" x14ac:dyDescent="0.3">
      <c r="A282" s="23"/>
      <c r="B282" s="23"/>
      <c r="C282" s="64"/>
      <c r="D282" s="64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</row>
    <row r="283" spans="1:22" ht="16.5" customHeight="1" x14ac:dyDescent="0.3">
      <c r="A283" s="23"/>
      <c r="B283" s="23"/>
      <c r="C283" s="64"/>
      <c r="D283" s="64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</row>
    <row r="284" spans="1:22" ht="16.5" customHeight="1" x14ac:dyDescent="0.3">
      <c r="A284" s="23"/>
      <c r="B284" s="23"/>
      <c r="C284" s="64"/>
      <c r="D284" s="64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</row>
    <row r="285" spans="1:22" ht="16.5" customHeight="1" x14ac:dyDescent="0.3">
      <c r="A285" s="23"/>
      <c r="B285" s="23"/>
      <c r="C285" s="64"/>
      <c r="D285" s="64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</row>
    <row r="286" spans="1:22" ht="16.5" customHeight="1" x14ac:dyDescent="0.3">
      <c r="A286" s="23"/>
      <c r="B286" s="23"/>
      <c r="C286" s="64"/>
      <c r="D286" s="64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</row>
    <row r="287" spans="1:22" ht="16.5" customHeight="1" x14ac:dyDescent="0.3">
      <c r="A287" s="23"/>
      <c r="B287" s="23"/>
      <c r="C287" s="64"/>
      <c r="D287" s="64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</row>
    <row r="288" spans="1:22" ht="16.5" customHeight="1" x14ac:dyDescent="0.3">
      <c r="A288" s="23"/>
      <c r="B288" s="23"/>
      <c r="C288" s="64"/>
      <c r="D288" s="64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</row>
    <row r="289" spans="1:22" ht="16.5" customHeight="1" x14ac:dyDescent="0.3">
      <c r="A289" s="23"/>
      <c r="B289" s="23"/>
      <c r="C289" s="64"/>
      <c r="D289" s="64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</row>
    <row r="290" spans="1:22" ht="16.5" customHeight="1" x14ac:dyDescent="0.3">
      <c r="A290" s="23"/>
      <c r="B290" s="23"/>
      <c r="C290" s="64"/>
      <c r="D290" s="64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</row>
    <row r="291" spans="1:22" ht="16.5" customHeight="1" x14ac:dyDescent="0.3">
      <c r="A291" s="23"/>
      <c r="B291" s="23"/>
      <c r="C291" s="64"/>
      <c r="D291" s="64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</row>
    <row r="292" spans="1:22" ht="16.5" customHeight="1" x14ac:dyDescent="0.3">
      <c r="A292" s="23"/>
      <c r="B292" s="23"/>
      <c r="C292" s="64"/>
      <c r="D292" s="64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</row>
    <row r="293" spans="1:22" ht="16.5" customHeight="1" x14ac:dyDescent="0.3">
      <c r="A293" s="23"/>
      <c r="B293" s="23"/>
      <c r="C293" s="64"/>
      <c r="D293" s="64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</row>
    <row r="294" spans="1:22" ht="16.5" customHeight="1" x14ac:dyDescent="0.3">
      <c r="A294" s="23"/>
      <c r="B294" s="23"/>
      <c r="C294" s="64"/>
      <c r="D294" s="64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</row>
    <row r="295" spans="1:22" ht="16.5" customHeight="1" x14ac:dyDescent="0.3">
      <c r="A295" s="23"/>
      <c r="B295" s="23"/>
      <c r="C295" s="64"/>
      <c r="D295" s="64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</row>
    <row r="296" spans="1:22" ht="16.5" customHeight="1" x14ac:dyDescent="0.3">
      <c r="A296" s="23"/>
      <c r="B296" s="23"/>
      <c r="C296" s="64"/>
      <c r="D296" s="64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</row>
    <row r="297" spans="1:22" ht="16.5" customHeight="1" x14ac:dyDescent="0.3">
      <c r="A297" s="23"/>
      <c r="B297" s="23"/>
      <c r="C297" s="64"/>
      <c r="D297" s="64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</row>
    <row r="298" spans="1:22" ht="16.5" customHeight="1" x14ac:dyDescent="0.3">
      <c r="A298" s="23"/>
      <c r="B298" s="23"/>
      <c r="C298" s="64"/>
      <c r="D298" s="64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</row>
    <row r="299" spans="1:22" ht="16.5" customHeight="1" x14ac:dyDescent="0.3">
      <c r="A299" s="23"/>
      <c r="B299" s="23"/>
      <c r="C299" s="64"/>
      <c r="D299" s="64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</row>
    <row r="300" spans="1:22" ht="16.5" customHeight="1" x14ac:dyDescent="0.3">
      <c r="A300" s="23"/>
      <c r="B300" s="23"/>
      <c r="C300" s="64"/>
      <c r="D300" s="64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</row>
    <row r="301" spans="1:22" ht="16.5" customHeight="1" x14ac:dyDescent="0.3">
      <c r="A301" s="23"/>
      <c r="B301" s="23"/>
      <c r="C301" s="64"/>
      <c r="D301" s="64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</row>
    <row r="302" spans="1:22" ht="16.5" customHeight="1" x14ac:dyDescent="0.3">
      <c r="A302" s="23"/>
      <c r="B302" s="23"/>
      <c r="C302" s="64"/>
      <c r="D302" s="64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</row>
    <row r="303" spans="1:22" ht="16.5" customHeight="1" x14ac:dyDescent="0.3">
      <c r="A303" s="23"/>
      <c r="B303" s="23"/>
      <c r="C303" s="64"/>
      <c r="D303" s="64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</row>
    <row r="304" spans="1:22" ht="16.5" customHeight="1" x14ac:dyDescent="0.3">
      <c r="A304" s="23"/>
      <c r="B304" s="23"/>
      <c r="C304" s="64"/>
      <c r="D304" s="64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</row>
    <row r="305" spans="1:22" ht="16.5" customHeight="1" x14ac:dyDescent="0.3">
      <c r="A305" s="23"/>
      <c r="B305" s="23"/>
      <c r="C305" s="64"/>
      <c r="D305" s="64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</row>
    <row r="306" spans="1:22" ht="16.5" customHeight="1" x14ac:dyDescent="0.3">
      <c r="A306" s="23"/>
      <c r="B306" s="23"/>
      <c r="C306" s="64"/>
      <c r="D306" s="64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</row>
    <row r="307" spans="1:22" ht="16.5" customHeight="1" x14ac:dyDescent="0.3">
      <c r="A307" s="23"/>
      <c r="B307" s="23"/>
      <c r="C307" s="64"/>
      <c r="D307" s="64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</row>
    <row r="308" spans="1:22" ht="16.5" customHeight="1" x14ac:dyDescent="0.3">
      <c r="A308" s="23"/>
      <c r="B308" s="23"/>
      <c r="C308" s="64"/>
      <c r="D308" s="64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</row>
    <row r="309" spans="1:22" ht="16.5" customHeight="1" x14ac:dyDescent="0.3">
      <c r="A309" s="23"/>
      <c r="B309" s="23"/>
      <c r="C309" s="64"/>
      <c r="D309" s="64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</row>
    <row r="310" spans="1:22" ht="16.5" customHeight="1" x14ac:dyDescent="0.3">
      <c r="A310" s="23"/>
      <c r="B310" s="23"/>
      <c r="C310" s="64"/>
      <c r="D310" s="64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</row>
    <row r="311" spans="1:22" ht="16.5" customHeight="1" x14ac:dyDescent="0.3">
      <c r="A311" s="23"/>
      <c r="B311" s="23"/>
      <c r="C311" s="64"/>
      <c r="D311" s="64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</row>
    <row r="312" spans="1:22" ht="16.5" customHeight="1" x14ac:dyDescent="0.3">
      <c r="A312" s="23"/>
      <c r="B312" s="23"/>
      <c r="C312" s="64"/>
      <c r="D312" s="64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</row>
    <row r="313" spans="1:22" ht="16.5" customHeight="1" x14ac:dyDescent="0.3">
      <c r="A313" s="23"/>
      <c r="B313" s="23"/>
      <c r="C313" s="64"/>
      <c r="D313" s="64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</row>
    <row r="314" spans="1:22" ht="16.5" customHeight="1" x14ac:dyDescent="0.3">
      <c r="A314" s="23"/>
      <c r="B314" s="23"/>
      <c r="C314" s="64"/>
      <c r="D314" s="64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</row>
    <row r="315" spans="1:22" ht="16.5" customHeight="1" x14ac:dyDescent="0.3">
      <c r="A315" s="23"/>
      <c r="B315" s="23"/>
      <c r="C315" s="64"/>
      <c r="D315" s="64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</row>
    <row r="316" spans="1:22" ht="16.5" customHeight="1" x14ac:dyDescent="0.3">
      <c r="A316" s="23"/>
      <c r="B316" s="23"/>
      <c r="C316" s="64"/>
      <c r="D316" s="64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</row>
    <row r="317" spans="1:22" ht="16.5" customHeight="1" x14ac:dyDescent="0.3">
      <c r="A317" s="23"/>
      <c r="B317" s="23"/>
      <c r="C317" s="64"/>
      <c r="D317" s="64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</row>
    <row r="318" spans="1:22" ht="16.5" customHeight="1" x14ac:dyDescent="0.3">
      <c r="A318" s="23"/>
      <c r="B318" s="23"/>
      <c r="C318" s="64"/>
      <c r="D318" s="64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</row>
    <row r="319" spans="1:22" ht="16.5" customHeight="1" x14ac:dyDescent="0.3">
      <c r="A319" s="23"/>
      <c r="B319" s="23"/>
      <c r="C319" s="64"/>
      <c r="D319" s="64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</row>
    <row r="320" spans="1:22" ht="16.5" customHeight="1" x14ac:dyDescent="0.3">
      <c r="A320" s="23"/>
      <c r="B320" s="23"/>
      <c r="C320" s="64"/>
      <c r="D320" s="64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</row>
    <row r="321" spans="1:22" ht="16.5" customHeight="1" x14ac:dyDescent="0.3">
      <c r="A321" s="23"/>
      <c r="B321" s="23"/>
      <c r="C321" s="64"/>
      <c r="D321" s="64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</row>
    <row r="322" spans="1:22" ht="16.5" customHeight="1" x14ac:dyDescent="0.3">
      <c r="A322" s="23"/>
      <c r="B322" s="23"/>
      <c r="C322" s="64"/>
      <c r="D322" s="64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</row>
    <row r="323" spans="1:22" ht="16.5" customHeight="1" x14ac:dyDescent="0.3">
      <c r="A323" s="23"/>
      <c r="B323" s="23"/>
      <c r="C323" s="64"/>
      <c r="D323" s="64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</row>
    <row r="324" spans="1:22" ht="16.5" customHeight="1" x14ac:dyDescent="0.3">
      <c r="A324" s="23"/>
      <c r="B324" s="23"/>
      <c r="C324" s="64"/>
      <c r="D324" s="64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</row>
    <row r="325" spans="1:22" ht="16.5" customHeight="1" x14ac:dyDescent="0.3">
      <c r="A325" s="23"/>
      <c r="B325" s="23"/>
      <c r="C325" s="64"/>
      <c r="D325" s="64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</row>
    <row r="326" spans="1:22" ht="16.5" customHeight="1" x14ac:dyDescent="0.3">
      <c r="A326" s="23"/>
      <c r="B326" s="23"/>
      <c r="C326" s="64"/>
      <c r="D326" s="64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</row>
    <row r="327" spans="1:22" ht="16.5" customHeight="1" x14ac:dyDescent="0.3">
      <c r="A327" s="23"/>
      <c r="B327" s="23"/>
      <c r="C327" s="64"/>
      <c r="D327" s="64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</row>
    <row r="328" spans="1:22" ht="16.5" customHeight="1" x14ac:dyDescent="0.3">
      <c r="A328" s="23"/>
      <c r="B328" s="23"/>
      <c r="C328" s="64"/>
      <c r="D328" s="64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</row>
    <row r="329" spans="1:22" ht="16.5" customHeight="1" x14ac:dyDescent="0.3">
      <c r="A329" s="23"/>
      <c r="B329" s="23"/>
      <c r="C329" s="64"/>
      <c r="D329" s="64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</row>
    <row r="330" spans="1:22" ht="16.5" customHeight="1" x14ac:dyDescent="0.3">
      <c r="A330" s="23"/>
      <c r="B330" s="23"/>
      <c r="C330" s="64"/>
      <c r="D330" s="64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</row>
    <row r="331" spans="1:22" ht="16.5" customHeight="1" x14ac:dyDescent="0.3">
      <c r="A331" s="23"/>
      <c r="B331" s="23"/>
      <c r="C331" s="64"/>
      <c r="D331" s="64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</row>
    <row r="332" spans="1:22" ht="16.5" customHeight="1" x14ac:dyDescent="0.3">
      <c r="A332" s="23"/>
      <c r="B332" s="23"/>
      <c r="C332" s="64"/>
      <c r="D332" s="64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</row>
    <row r="333" spans="1:22" ht="16.5" customHeight="1" x14ac:dyDescent="0.3">
      <c r="A333" s="23"/>
      <c r="B333" s="23"/>
      <c r="C333" s="64"/>
      <c r="D333" s="64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</row>
    <row r="334" spans="1:22" ht="16.5" customHeight="1" x14ac:dyDescent="0.3">
      <c r="A334" s="23"/>
      <c r="B334" s="23"/>
      <c r="C334" s="64"/>
      <c r="D334" s="64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</row>
    <row r="335" spans="1:22" ht="16.5" customHeight="1" x14ac:dyDescent="0.3">
      <c r="A335" s="23"/>
      <c r="B335" s="23"/>
      <c r="C335" s="64"/>
      <c r="D335" s="64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</row>
    <row r="336" spans="1:22" ht="16.5" customHeight="1" x14ac:dyDescent="0.3">
      <c r="A336" s="23"/>
      <c r="B336" s="23"/>
      <c r="C336" s="64"/>
      <c r="D336" s="64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</row>
    <row r="337" spans="1:22" ht="16.5" customHeight="1" x14ac:dyDescent="0.3">
      <c r="A337" s="23"/>
      <c r="B337" s="23"/>
      <c r="C337" s="64"/>
      <c r="D337" s="64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</row>
    <row r="338" spans="1:22" ht="16.5" customHeight="1" x14ac:dyDescent="0.3">
      <c r="A338" s="23"/>
      <c r="B338" s="23"/>
      <c r="C338" s="64"/>
      <c r="D338" s="64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</row>
    <row r="339" spans="1:22" ht="16.5" customHeight="1" x14ac:dyDescent="0.3">
      <c r="A339" s="23"/>
      <c r="B339" s="23"/>
      <c r="C339" s="64"/>
      <c r="D339" s="64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</row>
    <row r="340" spans="1:22" ht="16.5" customHeight="1" x14ac:dyDescent="0.3">
      <c r="A340" s="23"/>
      <c r="B340" s="23"/>
      <c r="C340" s="64"/>
      <c r="D340" s="64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</row>
    <row r="341" spans="1:22" ht="16.5" customHeight="1" x14ac:dyDescent="0.3">
      <c r="A341" s="23"/>
      <c r="B341" s="23"/>
      <c r="C341" s="64"/>
      <c r="D341" s="64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</row>
    <row r="342" spans="1:22" ht="16.5" customHeight="1" x14ac:dyDescent="0.3">
      <c r="A342" s="23"/>
      <c r="B342" s="23"/>
      <c r="C342" s="64"/>
      <c r="D342" s="64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</row>
    <row r="343" spans="1:22" ht="16.5" customHeight="1" x14ac:dyDescent="0.3">
      <c r="A343" s="23"/>
      <c r="B343" s="23"/>
      <c r="C343" s="64"/>
      <c r="D343" s="64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</row>
    <row r="344" spans="1:22" ht="16.5" customHeight="1" x14ac:dyDescent="0.3">
      <c r="A344" s="23"/>
      <c r="B344" s="23"/>
      <c r="C344" s="64"/>
      <c r="D344" s="64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</row>
    <row r="345" spans="1:22" ht="16.5" customHeight="1" x14ac:dyDescent="0.3">
      <c r="A345" s="23"/>
      <c r="B345" s="23"/>
      <c r="C345" s="64"/>
      <c r="D345" s="64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</row>
    <row r="346" spans="1:22" ht="16.5" customHeight="1" x14ac:dyDescent="0.3">
      <c r="A346" s="23"/>
      <c r="B346" s="23"/>
      <c r="C346" s="64"/>
      <c r="D346" s="64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</row>
    <row r="347" spans="1:22" ht="16.5" customHeight="1" x14ac:dyDescent="0.3">
      <c r="A347" s="23"/>
      <c r="B347" s="23"/>
      <c r="C347" s="64"/>
      <c r="D347" s="64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</row>
    <row r="348" spans="1:22" ht="16.5" customHeight="1" x14ac:dyDescent="0.3">
      <c r="A348" s="23"/>
      <c r="B348" s="23"/>
      <c r="C348" s="64"/>
      <c r="D348" s="64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</row>
    <row r="349" spans="1:22" ht="16.5" customHeight="1" x14ac:dyDescent="0.3">
      <c r="A349" s="23"/>
      <c r="B349" s="23"/>
      <c r="C349" s="64"/>
      <c r="D349" s="64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</row>
    <row r="350" spans="1:22" ht="16.5" customHeight="1" x14ac:dyDescent="0.3">
      <c r="A350" s="23"/>
      <c r="B350" s="23"/>
      <c r="C350" s="64"/>
      <c r="D350" s="64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</row>
    <row r="351" spans="1:22" ht="16.5" customHeight="1" x14ac:dyDescent="0.3">
      <c r="A351" s="23"/>
      <c r="B351" s="23"/>
      <c r="C351" s="64"/>
      <c r="D351" s="64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</row>
    <row r="352" spans="1:22" ht="16.5" customHeight="1" x14ac:dyDescent="0.3">
      <c r="A352" s="23"/>
      <c r="B352" s="23"/>
      <c r="C352" s="64"/>
      <c r="D352" s="64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</row>
    <row r="353" spans="1:22" ht="16.5" customHeight="1" x14ac:dyDescent="0.3">
      <c r="A353" s="23"/>
      <c r="B353" s="23"/>
      <c r="C353" s="64"/>
      <c r="D353" s="64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</row>
    <row r="354" spans="1:22" ht="16.5" customHeight="1" x14ac:dyDescent="0.3">
      <c r="A354" s="23"/>
      <c r="B354" s="23"/>
      <c r="C354" s="64"/>
      <c r="D354" s="64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</row>
    <row r="355" spans="1:22" ht="16.5" customHeight="1" x14ac:dyDescent="0.3">
      <c r="A355" s="23"/>
      <c r="B355" s="23"/>
      <c r="C355" s="64"/>
      <c r="D355" s="64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</row>
    <row r="356" spans="1:22" ht="16.5" customHeight="1" x14ac:dyDescent="0.3">
      <c r="A356" s="23"/>
      <c r="B356" s="23"/>
      <c r="C356" s="64"/>
      <c r="D356" s="64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</row>
    <row r="357" spans="1:22" ht="16.5" customHeight="1" x14ac:dyDescent="0.3">
      <c r="A357" s="23"/>
      <c r="B357" s="23"/>
      <c r="C357" s="64"/>
      <c r="D357" s="64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</row>
    <row r="358" spans="1:22" ht="16.5" customHeight="1" x14ac:dyDescent="0.3">
      <c r="A358" s="23"/>
      <c r="B358" s="23"/>
      <c r="C358" s="64"/>
      <c r="D358" s="64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</row>
    <row r="359" spans="1:22" ht="16.5" customHeight="1" x14ac:dyDescent="0.3">
      <c r="A359" s="23"/>
      <c r="B359" s="23"/>
      <c r="C359" s="64"/>
      <c r="D359" s="64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</row>
    <row r="360" spans="1:22" ht="16.5" customHeight="1" x14ac:dyDescent="0.3">
      <c r="A360" s="23"/>
      <c r="B360" s="23"/>
      <c r="C360" s="64"/>
      <c r="D360" s="64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</row>
    <row r="361" spans="1:22" ht="16.5" customHeight="1" x14ac:dyDescent="0.3">
      <c r="A361" s="23"/>
      <c r="B361" s="23"/>
      <c r="C361" s="64"/>
      <c r="D361" s="64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</row>
    <row r="362" spans="1:22" ht="16.5" customHeight="1" x14ac:dyDescent="0.3">
      <c r="A362" s="23"/>
      <c r="B362" s="23"/>
      <c r="C362" s="64"/>
      <c r="D362" s="64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</row>
    <row r="363" spans="1:22" ht="16.5" customHeight="1" x14ac:dyDescent="0.3">
      <c r="A363" s="23"/>
      <c r="B363" s="23"/>
      <c r="C363" s="64"/>
      <c r="D363" s="64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</row>
    <row r="364" spans="1:22" ht="16.5" customHeight="1" x14ac:dyDescent="0.3">
      <c r="A364" s="23"/>
      <c r="B364" s="23"/>
      <c r="C364" s="64"/>
      <c r="D364" s="64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</row>
    <row r="365" spans="1:22" ht="16.5" customHeight="1" x14ac:dyDescent="0.3">
      <c r="A365" s="23"/>
      <c r="B365" s="23"/>
      <c r="C365" s="64"/>
      <c r="D365" s="64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</row>
    <row r="366" spans="1:22" ht="16.5" customHeight="1" x14ac:dyDescent="0.3">
      <c r="A366" s="23"/>
      <c r="B366" s="23"/>
      <c r="C366" s="64"/>
      <c r="D366" s="64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</row>
    <row r="367" spans="1:22" ht="16.5" customHeight="1" x14ac:dyDescent="0.3">
      <c r="A367" s="23"/>
      <c r="B367" s="23"/>
      <c r="C367" s="64"/>
      <c r="D367" s="64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</row>
    <row r="368" spans="1:22" ht="16.5" customHeight="1" x14ac:dyDescent="0.3">
      <c r="A368" s="23"/>
      <c r="B368" s="23"/>
      <c r="C368" s="64"/>
      <c r="D368" s="64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</row>
    <row r="369" spans="1:22" ht="16.5" customHeight="1" x14ac:dyDescent="0.3">
      <c r="A369" s="23"/>
      <c r="B369" s="23"/>
      <c r="C369" s="64"/>
      <c r="D369" s="64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</row>
    <row r="370" spans="1:22" ht="16.5" customHeight="1" x14ac:dyDescent="0.3">
      <c r="A370" s="23"/>
      <c r="B370" s="23"/>
      <c r="C370" s="64"/>
      <c r="D370" s="64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</row>
    <row r="371" spans="1:22" ht="16.5" customHeight="1" x14ac:dyDescent="0.3">
      <c r="A371" s="23"/>
      <c r="B371" s="23"/>
      <c r="C371" s="64"/>
      <c r="D371" s="64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</row>
    <row r="372" spans="1:22" ht="16.5" customHeight="1" x14ac:dyDescent="0.3">
      <c r="A372" s="23"/>
      <c r="B372" s="23"/>
      <c r="C372" s="64"/>
      <c r="D372" s="64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</row>
    <row r="373" spans="1:22" ht="16.5" customHeight="1" x14ac:dyDescent="0.3">
      <c r="A373" s="23"/>
      <c r="B373" s="23"/>
      <c r="C373" s="64"/>
      <c r="D373" s="64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</row>
    <row r="374" spans="1:22" ht="16.5" customHeight="1" x14ac:dyDescent="0.3">
      <c r="A374" s="23"/>
      <c r="B374" s="23"/>
      <c r="C374" s="64"/>
      <c r="D374" s="64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</row>
    <row r="375" spans="1:22" ht="16.5" customHeight="1" x14ac:dyDescent="0.3">
      <c r="A375" s="23"/>
      <c r="B375" s="23"/>
      <c r="C375" s="64"/>
      <c r="D375" s="64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</row>
    <row r="376" spans="1:22" ht="16.5" customHeight="1" x14ac:dyDescent="0.3">
      <c r="A376" s="23"/>
      <c r="B376" s="23"/>
      <c r="C376" s="64"/>
      <c r="D376" s="64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</row>
    <row r="377" spans="1:22" ht="16.5" customHeight="1" x14ac:dyDescent="0.3">
      <c r="A377" s="23"/>
      <c r="B377" s="23"/>
      <c r="C377" s="64"/>
      <c r="D377" s="64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</row>
    <row r="378" spans="1:22" ht="16.5" customHeight="1" x14ac:dyDescent="0.3">
      <c r="A378" s="23"/>
      <c r="B378" s="23"/>
      <c r="C378" s="64"/>
      <c r="D378" s="64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</row>
    <row r="379" spans="1:22" ht="16.5" customHeight="1" x14ac:dyDescent="0.3">
      <c r="A379" s="23"/>
      <c r="B379" s="23"/>
      <c r="C379" s="64"/>
      <c r="D379" s="64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</row>
    <row r="380" spans="1:22" ht="16.5" customHeight="1" x14ac:dyDescent="0.3">
      <c r="A380" s="23"/>
      <c r="B380" s="23"/>
      <c r="C380" s="64"/>
      <c r="D380" s="64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</row>
    <row r="381" spans="1:22" ht="16.5" customHeight="1" x14ac:dyDescent="0.3">
      <c r="A381" s="23"/>
      <c r="B381" s="23"/>
      <c r="C381" s="64"/>
      <c r="D381" s="64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</row>
    <row r="382" spans="1:22" ht="16.5" customHeight="1" x14ac:dyDescent="0.3">
      <c r="A382" s="23"/>
      <c r="B382" s="23"/>
      <c r="C382" s="64"/>
      <c r="D382" s="64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</row>
    <row r="383" spans="1:22" ht="16.5" customHeight="1" x14ac:dyDescent="0.3">
      <c r="A383" s="23"/>
      <c r="B383" s="23"/>
      <c r="C383" s="64"/>
      <c r="D383" s="64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</row>
    <row r="384" spans="1:22" ht="16.5" customHeight="1" x14ac:dyDescent="0.3">
      <c r="A384" s="23"/>
      <c r="B384" s="23"/>
      <c r="C384" s="64"/>
      <c r="D384" s="64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</row>
    <row r="385" spans="1:22" ht="16.5" customHeight="1" x14ac:dyDescent="0.3">
      <c r="A385" s="23"/>
      <c r="B385" s="23"/>
      <c r="C385" s="64"/>
      <c r="D385" s="64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</row>
    <row r="386" spans="1:22" ht="16.5" customHeight="1" x14ac:dyDescent="0.3">
      <c r="A386" s="23"/>
      <c r="B386" s="23"/>
      <c r="C386" s="64"/>
      <c r="D386" s="64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</row>
    <row r="387" spans="1:22" ht="16.5" customHeight="1" x14ac:dyDescent="0.3">
      <c r="A387" s="23"/>
      <c r="B387" s="23"/>
      <c r="C387" s="64"/>
      <c r="D387" s="64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</row>
    <row r="388" spans="1:22" ht="16.5" customHeight="1" x14ac:dyDescent="0.3">
      <c r="A388" s="23"/>
      <c r="B388" s="23"/>
      <c r="C388" s="64"/>
      <c r="D388" s="64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</row>
    <row r="389" spans="1:22" ht="16.5" customHeight="1" x14ac:dyDescent="0.3">
      <c r="A389" s="23"/>
      <c r="B389" s="23"/>
      <c r="C389" s="64"/>
      <c r="D389" s="64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</row>
    <row r="390" spans="1:22" ht="16.5" customHeight="1" x14ac:dyDescent="0.3">
      <c r="A390" s="23"/>
      <c r="B390" s="23"/>
      <c r="C390" s="64"/>
      <c r="D390" s="64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</row>
    <row r="391" spans="1:22" ht="16.5" customHeight="1" x14ac:dyDescent="0.3">
      <c r="A391" s="23"/>
      <c r="B391" s="23"/>
      <c r="C391" s="64"/>
      <c r="D391" s="64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</row>
    <row r="392" spans="1:22" ht="16.5" customHeight="1" x14ac:dyDescent="0.3">
      <c r="A392" s="23"/>
      <c r="B392" s="23"/>
      <c r="C392" s="64"/>
      <c r="D392" s="64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</row>
    <row r="393" spans="1:22" ht="16.5" customHeight="1" x14ac:dyDescent="0.3">
      <c r="A393" s="23"/>
      <c r="B393" s="23"/>
      <c r="C393" s="64"/>
      <c r="D393" s="64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</row>
    <row r="394" spans="1:22" ht="16.5" customHeight="1" x14ac:dyDescent="0.3">
      <c r="A394" s="23"/>
      <c r="B394" s="23"/>
      <c r="C394" s="64"/>
      <c r="D394" s="64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</row>
    <row r="395" spans="1:22" ht="16.5" customHeight="1" x14ac:dyDescent="0.3">
      <c r="A395" s="23"/>
      <c r="B395" s="23"/>
      <c r="C395" s="64"/>
      <c r="D395" s="64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</row>
    <row r="396" spans="1:22" ht="16.5" customHeight="1" x14ac:dyDescent="0.3">
      <c r="A396" s="23"/>
      <c r="B396" s="23"/>
      <c r="C396" s="64"/>
      <c r="D396" s="64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</row>
    <row r="397" spans="1:22" ht="16.5" customHeight="1" x14ac:dyDescent="0.3">
      <c r="A397" s="23"/>
      <c r="B397" s="23"/>
      <c r="C397" s="64"/>
      <c r="D397" s="64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</row>
    <row r="398" spans="1:22" ht="16.5" customHeight="1" x14ac:dyDescent="0.3">
      <c r="A398" s="23"/>
      <c r="B398" s="23"/>
      <c r="C398" s="64"/>
      <c r="D398" s="64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</row>
    <row r="399" spans="1:22" ht="16.5" customHeight="1" x14ac:dyDescent="0.3">
      <c r="A399" s="23"/>
      <c r="B399" s="23"/>
      <c r="C399" s="64"/>
      <c r="D399" s="64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</row>
    <row r="400" spans="1:22" ht="16.5" customHeight="1" x14ac:dyDescent="0.3">
      <c r="A400" s="23"/>
      <c r="B400" s="23"/>
      <c r="C400" s="64"/>
      <c r="D400" s="64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</row>
    <row r="401" spans="1:22" ht="16.5" customHeight="1" x14ac:dyDescent="0.3">
      <c r="A401" s="23"/>
      <c r="B401" s="23"/>
      <c r="C401" s="64"/>
      <c r="D401" s="64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</row>
    <row r="402" spans="1:22" ht="16.5" customHeight="1" x14ac:dyDescent="0.3">
      <c r="A402" s="23"/>
      <c r="B402" s="23"/>
      <c r="C402" s="64"/>
      <c r="D402" s="64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</row>
    <row r="403" spans="1:22" ht="16.5" customHeight="1" x14ac:dyDescent="0.3">
      <c r="A403" s="23"/>
      <c r="B403" s="23"/>
      <c r="C403" s="64"/>
      <c r="D403" s="64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</row>
    <row r="404" spans="1:22" ht="16.5" customHeight="1" x14ac:dyDescent="0.3">
      <c r="A404" s="23"/>
      <c r="B404" s="23"/>
      <c r="C404" s="64"/>
      <c r="D404" s="64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</row>
    <row r="405" spans="1:22" ht="16.5" customHeight="1" x14ac:dyDescent="0.3">
      <c r="A405" s="23"/>
      <c r="B405" s="23"/>
      <c r="C405" s="64"/>
      <c r="D405" s="64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</row>
    <row r="406" spans="1:22" ht="16.5" customHeight="1" x14ac:dyDescent="0.3">
      <c r="A406" s="23"/>
      <c r="B406" s="23"/>
      <c r="C406" s="64"/>
      <c r="D406" s="64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</row>
    <row r="407" spans="1:22" ht="16.5" customHeight="1" x14ac:dyDescent="0.3">
      <c r="A407" s="23"/>
      <c r="B407" s="23"/>
      <c r="C407" s="64"/>
      <c r="D407" s="64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</row>
    <row r="408" spans="1:22" ht="16.5" customHeight="1" x14ac:dyDescent="0.3">
      <c r="A408" s="23"/>
      <c r="B408" s="23"/>
      <c r="C408" s="64"/>
      <c r="D408" s="64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</row>
    <row r="409" spans="1:22" ht="16.5" customHeight="1" x14ac:dyDescent="0.3">
      <c r="A409" s="23"/>
      <c r="B409" s="23"/>
      <c r="C409" s="64"/>
      <c r="D409" s="64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</row>
    <row r="410" spans="1:22" ht="16.5" customHeight="1" x14ac:dyDescent="0.3">
      <c r="A410" s="23"/>
      <c r="B410" s="23"/>
      <c r="C410" s="64"/>
      <c r="D410" s="64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</row>
    <row r="411" spans="1:22" ht="16.5" customHeight="1" x14ac:dyDescent="0.3">
      <c r="A411" s="23"/>
      <c r="B411" s="23"/>
      <c r="C411" s="64"/>
      <c r="D411" s="64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</row>
    <row r="412" spans="1:22" ht="16.5" customHeight="1" x14ac:dyDescent="0.3">
      <c r="A412" s="23"/>
      <c r="B412" s="23"/>
      <c r="C412" s="64"/>
      <c r="D412" s="64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</row>
    <row r="413" spans="1:22" ht="16.5" customHeight="1" x14ac:dyDescent="0.3">
      <c r="A413" s="23"/>
      <c r="B413" s="23"/>
      <c r="C413" s="64"/>
      <c r="D413" s="64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</row>
    <row r="414" spans="1:22" ht="16.5" customHeight="1" x14ac:dyDescent="0.3">
      <c r="A414" s="23"/>
      <c r="B414" s="23"/>
      <c r="C414" s="64"/>
      <c r="D414" s="64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</row>
    <row r="415" spans="1:22" ht="16.5" customHeight="1" x14ac:dyDescent="0.3">
      <c r="A415" s="23"/>
      <c r="B415" s="23"/>
      <c r="C415" s="64"/>
      <c r="D415" s="64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</row>
    <row r="416" spans="1:22" ht="16.5" customHeight="1" x14ac:dyDescent="0.3">
      <c r="A416" s="23"/>
      <c r="B416" s="23"/>
      <c r="C416" s="64"/>
      <c r="D416" s="64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</row>
    <row r="417" spans="1:22" ht="16.5" customHeight="1" x14ac:dyDescent="0.3">
      <c r="A417" s="23"/>
      <c r="B417" s="23"/>
      <c r="C417" s="64"/>
      <c r="D417" s="64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</row>
    <row r="418" spans="1:22" ht="16.5" customHeight="1" x14ac:dyDescent="0.3">
      <c r="A418" s="23"/>
      <c r="B418" s="23"/>
      <c r="C418" s="64"/>
      <c r="D418" s="64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</row>
    <row r="419" spans="1:22" ht="16.5" customHeight="1" x14ac:dyDescent="0.3">
      <c r="A419" s="23"/>
      <c r="B419" s="23"/>
      <c r="C419" s="64"/>
      <c r="D419" s="64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</row>
    <row r="420" spans="1:22" ht="16.5" customHeight="1" x14ac:dyDescent="0.3">
      <c r="A420" s="23"/>
      <c r="B420" s="23"/>
      <c r="C420" s="64"/>
      <c r="D420" s="64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</row>
    <row r="421" spans="1:22" ht="16.5" customHeight="1" x14ac:dyDescent="0.3">
      <c r="A421" s="23"/>
      <c r="B421" s="23"/>
      <c r="C421" s="64"/>
      <c r="D421" s="64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</row>
    <row r="422" spans="1:22" ht="16.5" customHeight="1" x14ac:dyDescent="0.3">
      <c r="A422" s="23"/>
      <c r="B422" s="23"/>
      <c r="C422" s="64"/>
      <c r="D422" s="64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</row>
    <row r="423" spans="1:22" ht="16.5" customHeight="1" x14ac:dyDescent="0.3">
      <c r="A423" s="23"/>
      <c r="B423" s="23"/>
      <c r="C423" s="64"/>
      <c r="D423" s="64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</row>
    <row r="424" spans="1:22" ht="16.5" customHeight="1" x14ac:dyDescent="0.3">
      <c r="A424" s="23"/>
      <c r="B424" s="23"/>
      <c r="C424" s="64"/>
      <c r="D424" s="64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</row>
    <row r="425" spans="1:22" ht="16.5" customHeight="1" x14ac:dyDescent="0.3">
      <c r="A425" s="23"/>
      <c r="B425" s="23"/>
      <c r="C425" s="64"/>
      <c r="D425" s="64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</row>
    <row r="426" spans="1:22" ht="16.5" customHeight="1" x14ac:dyDescent="0.3">
      <c r="A426" s="23"/>
      <c r="B426" s="23"/>
      <c r="C426" s="64"/>
      <c r="D426" s="64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</row>
    <row r="427" spans="1:22" ht="16.5" customHeight="1" x14ac:dyDescent="0.3">
      <c r="A427" s="23"/>
      <c r="B427" s="23"/>
      <c r="C427" s="64"/>
      <c r="D427" s="64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</row>
    <row r="428" spans="1:22" ht="16.5" customHeight="1" x14ac:dyDescent="0.3">
      <c r="A428" s="23"/>
      <c r="B428" s="23"/>
      <c r="C428" s="64"/>
      <c r="D428" s="64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</row>
    <row r="429" spans="1:22" ht="16.5" customHeight="1" x14ac:dyDescent="0.3">
      <c r="A429" s="23"/>
      <c r="B429" s="23"/>
      <c r="C429" s="64"/>
      <c r="D429" s="64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</row>
    <row r="430" spans="1:22" ht="16.5" customHeight="1" x14ac:dyDescent="0.3">
      <c r="A430" s="23"/>
      <c r="B430" s="23"/>
      <c r="C430" s="64"/>
      <c r="D430" s="64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</row>
    <row r="431" spans="1:22" ht="16.5" customHeight="1" x14ac:dyDescent="0.3">
      <c r="A431" s="23"/>
      <c r="B431" s="23"/>
      <c r="C431" s="64"/>
      <c r="D431" s="64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</row>
    <row r="432" spans="1:22" ht="16.5" customHeight="1" x14ac:dyDescent="0.3">
      <c r="A432" s="23"/>
      <c r="B432" s="23"/>
      <c r="C432" s="64"/>
      <c r="D432" s="64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</row>
    <row r="433" spans="1:22" ht="16.5" customHeight="1" x14ac:dyDescent="0.3">
      <c r="A433" s="23"/>
      <c r="B433" s="23"/>
      <c r="C433" s="64"/>
      <c r="D433" s="64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</row>
    <row r="434" spans="1:22" ht="16.5" customHeight="1" x14ac:dyDescent="0.3">
      <c r="A434" s="23"/>
      <c r="B434" s="23"/>
      <c r="C434" s="64"/>
      <c r="D434" s="64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</row>
    <row r="435" spans="1:22" ht="16.5" customHeight="1" x14ac:dyDescent="0.3">
      <c r="A435" s="23"/>
      <c r="B435" s="23"/>
      <c r="C435" s="64"/>
      <c r="D435" s="64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</row>
    <row r="436" spans="1:22" ht="16.5" customHeight="1" x14ac:dyDescent="0.3">
      <c r="A436" s="23"/>
      <c r="B436" s="23"/>
      <c r="C436" s="64"/>
      <c r="D436" s="64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</row>
    <row r="437" spans="1:22" ht="16.5" customHeight="1" x14ac:dyDescent="0.3">
      <c r="A437" s="23"/>
      <c r="B437" s="23"/>
      <c r="C437" s="64"/>
      <c r="D437" s="64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</row>
    <row r="438" spans="1:22" ht="16.5" customHeight="1" x14ac:dyDescent="0.3">
      <c r="A438" s="23"/>
      <c r="B438" s="23"/>
      <c r="C438" s="64"/>
      <c r="D438" s="64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</row>
    <row r="439" spans="1:22" ht="16.5" customHeight="1" x14ac:dyDescent="0.3">
      <c r="A439" s="23"/>
      <c r="B439" s="23"/>
      <c r="C439" s="64"/>
      <c r="D439" s="64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</row>
    <row r="440" spans="1:22" ht="16.5" customHeight="1" x14ac:dyDescent="0.3">
      <c r="A440" s="23"/>
      <c r="B440" s="23"/>
      <c r="C440" s="64"/>
      <c r="D440" s="64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</row>
    <row r="441" spans="1:22" ht="16.5" customHeight="1" x14ac:dyDescent="0.3">
      <c r="A441" s="23"/>
      <c r="B441" s="23"/>
      <c r="C441" s="64"/>
      <c r="D441" s="64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</row>
    <row r="442" spans="1:22" ht="16.5" customHeight="1" x14ac:dyDescent="0.3">
      <c r="A442" s="23"/>
      <c r="B442" s="23"/>
      <c r="C442" s="64"/>
      <c r="D442" s="64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</row>
    <row r="443" spans="1:22" ht="16.5" customHeight="1" x14ac:dyDescent="0.3">
      <c r="A443" s="23"/>
      <c r="B443" s="23"/>
      <c r="C443" s="64"/>
      <c r="D443" s="64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</row>
    <row r="444" spans="1:22" ht="16.5" customHeight="1" x14ac:dyDescent="0.3">
      <c r="A444" s="23"/>
      <c r="B444" s="23"/>
      <c r="C444" s="64"/>
      <c r="D444" s="64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</row>
    <row r="445" spans="1:22" ht="16.5" customHeight="1" x14ac:dyDescent="0.3">
      <c r="A445" s="23"/>
      <c r="B445" s="23"/>
      <c r="C445" s="64"/>
      <c r="D445" s="64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</row>
    <row r="446" spans="1:22" ht="16.5" customHeight="1" x14ac:dyDescent="0.3">
      <c r="A446" s="23"/>
      <c r="B446" s="23"/>
      <c r="C446" s="64"/>
      <c r="D446" s="64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</row>
    <row r="447" spans="1:22" ht="16.5" customHeight="1" x14ac:dyDescent="0.3">
      <c r="A447" s="23"/>
      <c r="B447" s="23"/>
      <c r="C447" s="64"/>
      <c r="D447" s="64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</row>
    <row r="448" spans="1:22" ht="16.5" customHeight="1" x14ac:dyDescent="0.3">
      <c r="A448" s="23"/>
      <c r="B448" s="23"/>
      <c r="C448" s="64"/>
      <c r="D448" s="64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</row>
    <row r="449" spans="1:22" ht="16.5" customHeight="1" x14ac:dyDescent="0.3">
      <c r="A449" s="23"/>
      <c r="B449" s="23"/>
      <c r="C449" s="64"/>
      <c r="D449" s="64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</row>
    <row r="450" spans="1:22" ht="16.5" customHeight="1" x14ac:dyDescent="0.3">
      <c r="A450" s="23"/>
      <c r="B450" s="23"/>
      <c r="C450" s="64"/>
      <c r="D450" s="64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</row>
    <row r="451" spans="1:22" ht="16.5" customHeight="1" x14ac:dyDescent="0.3">
      <c r="A451" s="23"/>
      <c r="B451" s="23"/>
      <c r="C451" s="64"/>
      <c r="D451" s="64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</row>
    <row r="452" spans="1:22" ht="16.5" customHeight="1" x14ac:dyDescent="0.3">
      <c r="A452" s="23"/>
      <c r="B452" s="23"/>
      <c r="C452" s="64"/>
      <c r="D452" s="64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</row>
    <row r="453" spans="1:22" ht="16.5" customHeight="1" x14ac:dyDescent="0.3">
      <c r="A453" s="23"/>
      <c r="B453" s="23"/>
      <c r="C453" s="64"/>
      <c r="D453" s="64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</row>
    <row r="454" spans="1:22" ht="16.5" customHeight="1" x14ac:dyDescent="0.3">
      <c r="A454" s="23"/>
      <c r="B454" s="23"/>
      <c r="C454" s="64"/>
      <c r="D454" s="64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</row>
    <row r="455" spans="1:22" ht="16.5" customHeight="1" x14ac:dyDescent="0.3">
      <c r="A455" s="23"/>
      <c r="B455" s="23"/>
      <c r="C455" s="64"/>
      <c r="D455" s="64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</row>
    <row r="456" spans="1:22" ht="16.5" customHeight="1" x14ac:dyDescent="0.3">
      <c r="A456" s="23"/>
      <c r="B456" s="23"/>
      <c r="C456" s="64"/>
      <c r="D456" s="64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</row>
    <row r="457" spans="1:22" ht="16.5" customHeight="1" x14ac:dyDescent="0.3">
      <c r="A457" s="23"/>
      <c r="B457" s="23"/>
      <c r="C457" s="64"/>
      <c r="D457" s="64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</row>
    <row r="458" spans="1:22" ht="16.5" customHeight="1" x14ac:dyDescent="0.3">
      <c r="A458" s="23"/>
      <c r="B458" s="23"/>
      <c r="C458" s="64"/>
      <c r="D458" s="64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</row>
    <row r="459" spans="1:22" ht="16.5" customHeight="1" x14ac:dyDescent="0.3">
      <c r="A459" s="23"/>
      <c r="B459" s="23"/>
      <c r="C459" s="64"/>
      <c r="D459" s="64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</row>
    <row r="460" spans="1:22" ht="16.5" customHeight="1" x14ac:dyDescent="0.3">
      <c r="A460" s="23"/>
      <c r="B460" s="23"/>
      <c r="C460" s="64"/>
      <c r="D460" s="64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</row>
    <row r="461" spans="1:22" ht="16.5" customHeight="1" x14ac:dyDescent="0.3">
      <c r="A461" s="23"/>
      <c r="B461" s="23"/>
      <c r="C461" s="64"/>
      <c r="D461" s="64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</row>
    <row r="462" spans="1:22" ht="16.5" customHeight="1" x14ac:dyDescent="0.3">
      <c r="A462" s="23"/>
      <c r="B462" s="23"/>
      <c r="C462" s="64"/>
      <c r="D462" s="64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</row>
    <row r="463" spans="1:22" ht="16.5" customHeight="1" x14ac:dyDescent="0.3">
      <c r="A463" s="23"/>
      <c r="B463" s="23"/>
      <c r="C463" s="64"/>
      <c r="D463" s="64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</row>
    <row r="464" spans="1:22" ht="16.5" customHeight="1" x14ac:dyDescent="0.3">
      <c r="A464" s="23"/>
      <c r="B464" s="23"/>
      <c r="C464" s="64"/>
      <c r="D464" s="64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</row>
    <row r="465" spans="1:22" ht="16.5" customHeight="1" x14ac:dyDescent="0.3">
      <c r="A465" s="23"/>
      <c r="B465" s="23"/>
      <c r="C465" s="64"/>
      <c r="D465" s="64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</row>
    <row r="466" spans="1:22" ht="16.5" customHeight="1" x14ac:dyDescent="0.3">
      <c r="A466" s="23"/>
      <c r="B466" s="23"/>
      <c r="C466" s="64"/>
      <c r="D466" s="64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</row>
    <row r="467" spans="1:22" ht="16.5" customHeight="1" x14ac:dyDescent="0.3">
      <c r="A467" s="23"/>
      <c r="B467" s="23"/>
      <c r="C467" s="64"/>
      <c r="D467" s="64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</row>
    <row r="468" spans="1:22" ht="16.5" customHeight="1" x14ac:dyDescent="0.3">
      <c r="A468" s="23"/>
      <c r="B468" s="23"/>
      <c r="C468" s="64"/>
      <c r="D468" s="64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</row>
    <row r="469" spans="1:22" ht="16.5" customHeight="1" x14ac:dyDescent="0.3">
      <c r="A469" s="23"/>
      <c r="B469" s="23"/>
      <c r="C469" s="64"/>
      <c r="D469" s="64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</row>
    <row r="470" spans="1:22" ht="16.5" customHeight="1" x14ac:dyDescent="0.3">
      <c r="A470" s="23"/>
      <c r="B470" s="23"/>
      <c r="C470" s="64"/>
      <c r="D470" s="64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</row>
    <row r="471" spans="1:22" ht="16.5" customHeight="1" x14ac:dyDescent="0.3">
      <c r="A471" s="23"/>
      <c r="B471" s="23"/>
      <c r="C471" s="64"/>
      <c r="D471" s="64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</row>
    <row r="472" spans="1:22" ht="16.5" customHeight="1" x14ac:dyDescent="0.3">
      <c r="A472" s="23"/>
      <c r="B472" s="23"/>
      <c r="C472" s="64"/>
      <c r="D472" s="64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</row>
    <row r="473" spans="1:22" ht="16.5" customHeight="1" x14ac:dyDescent="0.3">
      <c r="A473" s="23"/>
      <c r="B473" s="23"/>
      <c r="C473" s="64"/>
      <c r="D473" s="64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</row>
    <row r="474" spans="1:22" ht="16.5" customHeight="1" x14ac:dyDescent="0.3">
      <c r="A474" s="23"/>
      <c r="B474" s="23"/>
      <c r="C474" s="64"/>
      <c r="D474" s="64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</row>
    <row r="475" spans="1:22" ht="16.5" customHeight="1" x14ac:dyDescent="0.3">
      <c r="A475" s="23"/>
      <c r="B475" s="23"/>
      <c r="C475" s="64"/>
      <c r="D475" s="64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</row>
    <row r="476" spans="1:22" ht="16.5" customHeight="1" x14ac:dyDescent="0.3">
      <c r="A476" s="23"/>
      <c r="B476" s="23"/>
      <c r="C476" s="64"/>
      <c r="D476" s="64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</row>
    <row r="477" spans="1:22" ht="16.5" customHeight="1" x14ac:dyDescent="0.3">
      <c r="A477" s="23"/>
      <c r="B477" s="23"/>
      <c r="C477" s="64"/>
      <c r="D477" s="64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</row>
    <row r="478" spans="1:22" ht="16.5" customHeight="1" x14ac:dyDescent="0.3">
      <c r="A478" s="23"/>
      <c r="B478" s="23"/>
      <c r="C478" s="64"/>
      <c r="D478" s="64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</row>
    <row r="479" spans="1:22" ht="16.5" customHeight="1" x14ac:dyDescent="0.3">
      <c r="A479" s="23"/>
      <c r="B479" s="23"/>
      <c r="C479" s="64"/>
      <c r="D479" s="64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</row>
    <row r="480" spans="1:22" ht="16.5" customHeight="1" x14ac:dyDescent="0.3">
      <c r="A480" s="23"/>
      <c r="B480" s="23"/>
      <c r="C480" s="64"/>
      <c r="D480" s="64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</row>
    <row r="481" spans="1:22" ht="16.5" customHeight="1" x14ac:dyDescent="0.3">
      <c r="A481" s="23"/>
      <c r="B481" s="23"/>
      <c r="C481" s="64"/>
      <c r="D481" s="64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</row>
    <row r="482" spans="1:22" ht="16.5" customHeight="1" x14ac:dyDescent="0.3">
      <c r="A482" s="23"/>
      <c r="B482" s="23"/>
      <c r="C482" s="64"/>
      <c r="D482" s="64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</row>
    <row r="483" spans="1:22" ht="16.5" customHeight="1" x14ac:dyDescent="0.3">
      <c r="A483" s="23"/>
      <c r="B483" s="23"/>
      <c r="C483" s="64"/>
      <c r="D483" s="64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</row>
    <row r="484" spans="1:22" ht="16.5" customHeight="1" x14ac:dyDescent="0.3">
      <c r="A484" s="23"/>
      <c r="B484" s="23"/>
      <c r="C484" s="64"/>
      <c r="D484" s="64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</row>
    <row r="485" spans="1:22" ht="16.5" customHeight="1" x14ac:dyDescent="0.3">
      <c r="A485" s="23"/>
      <c r="B485" s="23"/>
      <c r="C485" s="64"/>
      <c r="D485" s="64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</row>
    <row r="486" spans="1:22" ht="16.5" customHeight="1" x14ac:dyDescent="0.3">
      <c r="A486" s="23"/>
      <c r="B486" s="23"/>
      <c r="C486" s="64"/>
      <c r="D486" s="64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</row>
    <row r="487" spans="1:22" ht="16.5" customHeight="1" x14ac:dyDescent="0.3">
      <c r="A487" s="23"/>
      <c r="B487" s="23"/>
      <c r="C487" s="64"/>
      <c r="D487" s="64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</row>
    <row r="488" spans="1:22" ht="16.5" customHeight="1" x14ac:dyDescent="0.3">
      <c r="A488" s="23"/>
      <c r="B488" s="23"/>
      <c r="C488" s="64"/>
      <c r="D488" s="64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</row>
    <row r="489" spans="1:22" ht="16.5" customHeight="1" x14ac:dyDescent="0.3">
      <c r="A489" s="23"/>
      <c r="B489" s="23"/>
      <c r="C489" s="64"/>
      <c r="D489" s="64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</row>
    <row r="490" spans="1:22" ht="16.5" customHeight="1" x14ac:dyDescent="0.3">
      <c r="A490" s="23"/>
      <c r="B490" s="23"/>
      <c r="C490" s="64"/>
      <c r="D490" s="64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</row>
    <row r="491" spans="1:22" ht="16.5" customHeight="1" x14ac:dyDescent="0.3">
      <c r="A491" s="23"/>
      <c r="B491" s="23"/>
      <c r="C491" s="64"/>
      <c r="D491" s="64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</row>
    <row r="492" spans="1:22" ht="16.5" customHeight="1" x14ac:dyDescent="0.3">
      <c r="A492" s="23"/>
      <c r="B492" s="23"/>
      <c r="C492" s="64"/>
      <c r="D492" s="64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</row>
    <row r="493" spans="1:22" ht="16.5" customHeight="1" x14ac:dyDescent="0.3">
      <c r="A493" s="23"/>
      <c r="B493" s="23"/>
      <c r="C493" s="64"/>
      <c r="D493" s="64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</row>
    <row r="494" spans="1:22" ht="16.5" customHeight="1" x14ac:dyDescent="0.3">
      <c r="A494" s="23"/>
      <c r="B494" s="23"/>
      <c r="C494" s="64"/>
      <c r="D494" s="64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</row>
    <row r="495" spans="1:22" ht="16.5" customHeight="1" x14ac:dyDescent="0.3">
      <c r="A495" s="23"/>
      <c r="B495" s="23"/>
      <c r="C495" s="64"/>
      <c r="D495" s="64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</row>
    <row r="496" spans="1:22" ht="16.5" customHeight="1" x14ac:dyDescent="0.3">
      <c r="A496" s="23"/>
      <c r="B496" s="23"/>
      <c r="C496" s="64"/>
      <c r="D496" s="64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</row>
    <row r="497" spans="1:22" ht="16.5" customHeight="1" x14ac:dyDescent="0.3">
      <c r="A497" s="23"/>
      <c r="B497" s="23"/>
      <c r="C497" s="64"/>
      <c r="D497" s="64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</row>
    <row r="498" spans="1:22" ht="16.5" customHeight="1" x14ac:dyDescent="0.3">
      <c r="A498" s="23"/>
      <c r="B498" s="23"/>
      <c r="C498" s="64"/>
      <c r="D498" s="64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</row>
    <row r="499" spans="1:22" ht="16.5" customHeight="1" x14ac:dyDescent="0.3">
      <c r="A499" s="23"/>
      <c r="B499" s="23"/>
      <c r="C499" s="64"/>
      <c r="D499" s="64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</row>
    <row r="500" spans="1:22" ht="16.5" customHeight="1" x14ac:dyDescent="0.3">
      <c r="A500" s="23"/>
      <c r="B500" s="23"/>
      <c r="C500" s="64"/>
      <c r="D500" s="64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</row>
    <row r="501" spans="1:22" ht="16.5" customHeight="1" x14ac:dyDescent="0.3">
      <c r="A501" s="23"/>
      <c r="B501" s="23"/>
      <c r="C501" s="64"/>
      <c r="D501" s="64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</row>
    <row r="502" spans="1:22" ht="16.5" customHeight="1" x14ac:dyDescent="0.3">
      <c r="A502" s="23"/>
      <c r="B502" s="23"/>
      <c r="C502" s="64"/>
      <c r="D502" s="64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</row>
    <row r="503" spans="1:22" ht="16.5" customHeight="1" x14ac:dyDescent="0.3">
      <c r="A503" s="23"/>
      <c r="B503" s="23"/>
      <c r="C503" s="64"/>
      <c r="D503" s="64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</row>
    <row r="504" spans="1:22" ht="16.5" customHeight="1" x14ac:dyDescent="0.3">
      <c r="A504" s="23"/>
      <c r="B504" s="23"/>
      <c r="C504" s="64"/>
      <c r="D504" s="64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</row>
    <row r="505" spans="1:22" ht="16.5" customHeight="1" x14ac:dyDescent="0.3">
      <c r="A505" s="23"/>
      <c r="B505" s="23"/>
      <c r="C505" s="64"/>
      <c r="D505" s="64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</row>
    <row r="506" spans="1:22" ht="16.5" customHeight="1" x14ac:dyDescent="0.3">
      <c r="A506" s="23"/>
      <c r="B506" s="23"/>
      <c r="C506" s="64"/>
      <c r="D506" s="64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</row>
    <row r="507" spans="1:22" ht="16.5" customHeight="1" x14ac:dyDescent="0.3">
      <c r="A507" s="23"/>
      <c r="B507" s="23"/>
      <c r="C507" s="64"/>
      <c r="D507" s="64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</row>
    <row r="508" spans="1:22" ht="16.5" customHeight="1" x14ac:dyDescent="0.3">
      <c r="A508" s="23"/>
      <c r="B508" s="23"/>
      <c r="C508" s="64"/>
      <c r="D508" s="64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</row>
    <row r="509" spans="1:22" ht="16.5" customHeight="1" x14ac:dyDescent="0.3">
      <c r="A509" s="23"/>
      <c r="B509" s="23"/>
      <c r="C509" s="64"/>
      <c r="D509" s="64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</row>
    <row r="510" spans="1:22" ht="16.5" customHeight="1" x14ac:dyDescent="0.3">
      <c r="A510" s="23"/>
      <c r="B510" s="23"/>
      <c r="C510" s="64"/>
      <c r="D510" s="64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</row>
    <row r="511" spans="1:22" ht="16.5" customHeight="1" x14ac:dyDescent="0.3">
      <c r="A511" s="23"/>
      <c r="B511" s="23"/>
      <c r="C511" s="64"/>
      <c r="D511" s="64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</row>
    <row r="512" spans="1:22" ht="16.5" customHeight="1" x14ac:dyDescent="0.3">
      <c r="A512" s="23"/>
      <c r="B512" s="23"/>
      <c r="C512" s="64"/>
      <c r="D512" s="64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</row>
    <row r="513" spans="1:22" ht="16.5" customHeight="1" x14ac:dyDescent="0.3">
      <c r="A513" s="23"/>
      <c r="B513" s="23"/>
      <c r="C513" s="64"/>
      <c r="D513" s="64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</row>
    <row r="514" spans="1:22" ht="16.5" customHeight="1" x14ac:dyDescent="0.3">
      <c r="A514" s="23"/>
      <c r="B514" s="23"/>
      <c r="C514" s="64"/>
      <c r="D514" s="64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</row>
    <row r="515" spans="1:22" ht="16.5" customHeight="1" x14ac:dyDescent="0.3">
      <c r="A515" s="23"/>
      <c r="B515" s="23"/>
      <c r="C515" s="64"/>
      <c r="D515" s="64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</row>
    <row r="516" spans="1:22" ht="16.5" customHeight="1" x14ac:dyDescent="0.3">
      <c r="A516" s="23"/>
      <c r="B516" s="23"/>
      <c r="C516" s="64"/>
      <c r="D516" s="64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</row>
    <row r="517" spans="1:22" ht="16.5" customHeight="1" x14ac:dyDescent="0.3">
      <c r="A517" s="23"/>
      <c r="B517" s="23"/>
      <c r="C517" s="64"/>
      <c r="D517" s="64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</row>
    <row r="518" spans="1:22" ht="16.5" customHeight="1" x14ac:dyDescent="0.3">
      <c r="A518" s="23"/>
      <c r="B518" s="23"/>
      <c r="C518" s="64"/>
      <c r="D518" s="64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</row>
    <row r="519" spans="1:22" ht="16.5" customHeight="1" x14ac:dyDescent="0.3">
      <c r="A519" s="23"/>
      <c r="B519" s="23"/>
      <c r="C519" s="64"/>
      <c r="D519" s="64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</row>
    <row r="520" spans="1:22" ht="16.5" customHeight="1" x14ac:dyDescent="0.3">
      <c r="A520" s="23"/>
      <c r="B520" s="23"/>
      <c r="C520" s="64"/>
      <c r="D520" s="64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</row>
    <row r="521" spans="1:22" ht="16.5" customHeight="1" x14ac:dyDescent="0.3">
      <c r="A521" s="23"/>
      <c r="B521" s="23"/>
      <c r="C521" s="64"/>
      <c r="D521" s="64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</row>
    <row r="522" spans="1:22" ht="16.5" customHeight="1" x14ac:dyDescent="0.3">
      <c r="A522" s="23"/>
      <c r="B522" s="23"/>
      <c r="C522" s="64"/>
      <c r="D522" s="64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</row>
    <row r="523" spans="1:22" ht="16.5" customHeight="1" x14ac:dyDescent="0.3">
      <c r="A523" s="23"/>
      <c r="B523" s="23"/>
      <c r="C523" s="64"/>
      <c r="D523" s="64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</row>
    <row r="524" spans="1:22" ht="16.5" customHeight="1" x14ac:dyDescent="0.3">
      <c r="A524" s="23"/>
      <c r="B524" s="23"/>
      <c r="C524" s="64"/>
      <c r="D524" s="64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</row>
    <row r="525" spans="1:22" ht="16.5" customHeight="1" x14ac:dyDescent="0.3">
      <c r="A525" s="23"/>
      <c r="B525" s="23"/>
      <c r="C525" s="64"/>
      <c r="D525" s="64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</row>
    <row r="526" spans="1:22" ht="16.5" customHeight="1" x14ac:dyDescent="0.3">
      <c r="A526" s="23"/>
      <c r="B526" s="23"/>
      <c r="C526" s="64"/>
      <c r="D526" s="64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</row>
    <row r="527" spans="1:22" ht="16.5" customHeight="1" x14ac:dyDescent="0.3">
      <c r="A527" s="23"/>
      <c r="B527" s="23"/>
      <c r="C527" s="64"/>
      <c r="D527" s="64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</row>
    <row r="528" spans="1:22" ht="16.5" customHeight="1" x14ac:dyDescent="0.3">
      <c r="A528" s="23"/>
      <c r="B528" s="23"/>
      <c r="C528" s="64"/>
      <c r="D528" s="64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</row>
    <row r="529" spans="1:22" ht="16.5" customHeight="1" x14ac:dyDescent="0.3">
      <c r="A529" s="23"/>
      <c r="B529" s="23"/>
      <c r="C529" s="64"/>
      <c r="D529" s="64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</row>
    <row r="530" spans="1:22" ht="16.5" customHeight="1" x14ac:dyDescent="0.3">
      <c r="A530" s="23"/>
      <c r="B530" s="23"/>
      <c r="C530" s="64"/>
      <c r="D530" s="64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</row>
    <row r="531" spans="1:22" ht="16.5" customHeight="1" x14ac:dyDescent="0.3">
      <c r="A531" s="23"/>
      <c r="B531" s="23"/>
      <c r="C531" s="64"/>
      <c r="D531" s="64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</row>
    <row r="532" spans="1:22" ht="16.5" customHeight="1" x14ac:dyDescent="0.3">
      <c r="A532" s="23"/>
      <c r="B532" s="23"/>
      <c r="C532" s="64"/>
      <c r="D532" s="64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</row>
    <row r="533" spans="1:22" ht="16.5" customHeight="1" x14ac:dyDescent="0.3">
      <c r="A533" s="23"/>
      <c r="B533" s="23"/>
      <c r="C533" s="64"/>
      <c r="D533" s="64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</row>
    <row r="534" spans="1:22" ht="16.5" customHeight="1" x14ac:dyDescent="0.3">
      <c r="A534" s="23"/>
      <c r="B534" s="23"/>
      <c r="C534" s="64"/>
      <c r="D534" s="64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</row>
    <row r="535" spans="1:22" ht="16.5" customHeight="1" x14ac:dyDescent="0.3">
      <c r="A535" s="23"/>
      <c r="B535" s="23"/>
      <c r="C535" s="64"/>
      <c r="D535" s="64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</row>
    <row r="536" spans="1:22" ht="16.5" customHeight="1" x14ac:dyDescent="0.3">
      <c r="A536" s="23"/>
      <c r="B536" s="23"/>
      <c r="C536" s="64"/>
      <c r="D536" s="64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</row>
    <row r="537" spans="1:22" ht="16.5" customHeight="1" x14ac:dyDescent="0.3">
      <c r="A537" s="23"/>
      <c r="B537" s="23"/>
      <c r="C537" s="64"/>
      <c r="D537" s="64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</row>
    <row r="538" spans="1:22" ht="16.5" customHeight="1" x14ac:dyDescent="0.3">
      <c r="A538" s="23"/>
      <c r="B538" s="23"/>
      <c r="C538" s="64"/>
      <c r="D538" s="64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</row>
    <row r="539" spans="1:22" ht="16.5" customHeight="1" x14ac:dyDescent="0.3">
      <c r="A539" s="23"/>
      <c r="B539" s="23"/>
      <c r="C539" s="64"/>
      <c r="D539" s="64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</row>
    <row r="540" spans="1:22" ht="16.5" customHeight="1" x14ac:dyDescent="0.3">
      <c r="A540" s="23"/>
      <c r="B540" s="23"/>
      <c r="C540" s="64"/>
      <c r="D540" s="64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</row>
    <row r="541" spans="1:22" ht="16.5" customHeight="1" x14ac:dyDescent="0.3">
      <c r="A541" s="23"/>
      <c r="B541" s="23"/>
      <c r="C541" s="64"/>
      <c r="D541" s="64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</row>
    <row r="542" spans="1:22" ht="16.5" customHeight="1" x14ac:dyDescent="0.3">
      <c r="A542" s="23"/>
      <c r="B542" s="23"/>
      <c r="C542" s="64"/>
      <c r="D542" s="64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</row>
    <row r="543" spans="1:22" ht="16.5" customHeight="1" x14ac:dyDescent="0.3">
      <c r="A543" s="23"/>
      <c r="B543" s="23"/>
      <c r="C543" s="64"/>
      <c r="D543" s="64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</row>
    <row r="544" spans="1:22" ht="16.5" customHeight="1" x14ac:dyDescent="0.3">
      <c r="A544" s="23"/>
      <c r="B544" s="23"/>
      <c r="C544" s="64"/>
      <c r="D544" s="64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</row>
    <row r="545" spans="1:22" ht="16.5" customHeight="1" x14ac:dyDescent="0.3">
      <c r="A545" s="23"/>
      <c r="B545" s="23"/>
      <c r="C545" s="64"/>
      <c r="D545" s="64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</row>
    <row r="546" spans="1:22" ht="16.5" customHeight="1" x14ac:dyDescent="0.3">
      <c r="A546" s="23"/>
      <c r="B546" s="23"/>
      <c r="C546" s="64"/>
      <c r="D546" s="64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</row>
    <row r="547" spans="1:22" ht="16.5" customHeight="1" x14ac:dyDescent="0.3">
      <c r="A547" s="23"/>
      <c r="B547" s="23"/>
      <c r="C547" s="64"/>
      <c r="D547" s="64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</row>
    <row r="548" spans="1:22" ht="16.5" customHeight="1" x14ac:dyDescent="0.3">
      <c r="A548" s="23"/>
      <c r="B548" s="23"/>
      <c r="C548" s="64"/>
      <c r="D548" s="64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</row>
    <row r="549" spans="1:22" ht="16.5" customHeight="1" x14ac:dyDescent="0.3">
      <c r="A549" s="23"/>
      <c r="B549" s="23"/>
      <c r="C549" s="64"/>
      <c r="D549" s="64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</row>
    <row r="550" spans="1:22" ht="16.5" customHeight="1" x14ac:dyDescent="0.3">
      <c r="A550" s="23"/>
      <c r="B550" s="23"/>
      <c r="C550" s="64"/>
      <c r="D550" s="64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</row>
    <row r="551" spans="1:22" ht="16.5" customHeight="1" x14ac:dyDescent="0.3">
      <c r="A551" s="23"/>
      <c r="B551" s="23"/>
      <c r="C551" s="64"/>
      <c r="D551" s="64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</row>
    <row r="552" spans="1:22" ht="16.5" customHeight="1" x14ac:dyDescent="0.3">
      <c r="A552" s="23"/>
      <c r="B552" s="23"/>
      <c r="C552" s="64"/>
      <c r="D552" s="64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</row>
    <row r="553" spans="1:22" ht="16.5" customHeight="1" x14ac:dyDescent="0.3">
      <c r="A553" s="23"/>
      <c r="B553" s="23"/>
      <c r="C553" s="64"/>
      <c r="D553" s="64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</row>
    <row r="554" spans="1:22" ht="16.5" customHeight="1" x14ac:dyDescent="0.3">
      <c r="A554" s="23"/>
      <c r="B554" s="23"/>
      <c r="C554" s="64"/>
      <c r="D554" s="64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</row>
    <row r="555" spans="1:22" ht="16.5" customHeight="1" x14ac:dyDescent="0.3">
      <c r="A555" s="23"/>
      <c r="B555" s="23"/>
      <c r="C555" s="64"/>
      <c r="D555" s="64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</row>
    <row r="556" spans="1:22" ht="16.5" customHeight="1" x14ac:dyDescent="0.3">
      <c r="A556" s="23"/>
      <c r="B556" s="23"/>
      <c r="C556" s="64"/>
      <c r="D556" s="64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</row>
    <row r="557" spans="1:22" ht="16.5" customHeight="1" x14ac:dyDescent="0.3">
      <c r="A557" s="23"/>
      <c r="B557" s="23"/>
      <c r="C557" s="64"/>
      <c r="D557" s="64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</row>
    <row r="558" spans="1:22" ht="16.5" customHeight="1" x14ac:dyDescent="0.3">
      <c r="A558" s="23"/>
      <c r="B558" s="23"/>
      <c r="C558" s="64"/>
      <c r="D558" s="64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</row>
    <row r="559" spans="1:22" ht="16.5" customHeight="1" x14ac:dyDescent="0.3">
      <c r="A559" s="23"/>
      <c r="B559" s="23"/>
      <c r="C559" s="64"/>
      <c r="D559" s="64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</row>
    <row r="560" spans="1:22" ht="16.5" customHeight="1" x14ac:dyDescent="0.3">
      <c r="A560" s="23"/>
      <c r="B560" s="23"/>
      <c r="C560" s="64"/>
      <c r="D560" s="64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</row>
    <row r="561" spans="1:22" ht="16.5" customHeight="1" x14ac:dyDescent="0.3">
      <c r="A561" s="23"/>
      <c r="B561" s="23"/>
      <c r="C561" s="64"/>
      <c r="D561" s="64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</row>
    <row r="562" spans="1:22" ht="16.5" customHeight="1" x14ac:dyDescent="0.3">
      <c r="A562" s="23"/>
      <c r="B562" s="23"/>
      <c r="C562" s="64"/>
      <c r="D562" s="64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</row>
    <row r="563" spans="1:22" ht="16.5" customHeight="1" x14ac:dyDescent="0.3">
      <c r="A563" s="23"/>
      <c r="B563" s="23"/>
      <c r="C563" s="64"/>
      <c r="D563" s="64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</row>
    <row r="564" spans="1:22" ht="16.5" customHeight="1" x14ac:dyDescent="0.3">
      <c r="A564" s="23"/>
      <c r="B564" s="23"/>
      <c r="C564" s="64"/>
      <c r="D564" s="64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</row>
    <row r="565" spans="1:22" ht="16.5" customHeight="1" x14ac:dyDescent="0.3">
      <c r="A565" s="23"/>
      <c r="B565" s="23"/>
      <c r="C565" s="64"/>
      <c r="D565" s="64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</row>
    <row r="566" spans="1:22" ht="16.5" customHeight="1" x14ac:dyDescent="0.3">
      <c r="A566" s="23"/>
      <c r="B566" s="23"/>
      <c r="C566" s="64"/>
      <c r="D566" s="64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</row>
    <row r="567" spans="1:22" ht="16.5" customHeight="1" x14ac:dyDescent="0.3">
      <c r="A567" s="23"/>
      <c r="B567" s="23"/>
      <c r="C567" s="64"/>
      <c r="D567" s="64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</row>
    <row r="568" spans="1:22" ht="16.5" customHeight="1" x14ac:dyDescent="0.3">
      <c r="A568" s="23"/>
      <c r="B568" s="23"/>
      <c r="C568" s="64"/>
      <c r="D568" s="64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</row>
    <row r="569" spans="1:22" ht="16.5" customHeight="1" x14ac:dyDescent="0.3">
      <c r="A569" s="23"/>
      <c r="B569" s="23"/>
      <c r="C569" s="64"/>
      <c r="D569" s="64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</row>
    <row r="570" spans="1:22" ht="16.5" customHeight="1" x14ac:dyDescent="0.3">
      <c r="A570" s="23"/>
      <c r="B570" s="23"/>
      <c r="C570" s="64"/>
      <c r="D570" s="64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</row>
    <row r="571" spans="1:22" ht="16.5" customHeight="1" x14ac:dyDescent="0.3">
      <c r="A571" s="23"/>
      <c r="B571" s="23"/>
      <c r="C571" s="64"/>
      <c r="D571" s="64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</row>
    <row r="572" spans="1:22" ht="16.5" customHeight="1" x14ac:dyDescent="0.3">
      <c r="A572" s="23"/>
      <c r="B572" s="23"/>
      <c r="C572" s="64"/>
      <c r="D572" s="64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</row>
    <row r="573" spans="1:22" ht="16.5" customHeight="1" x14ac:dyDescent="0.3">
      <c r="A573" s="23"/>
      <c r="B573" s="23"/>
      <c r="C573" s="64"/>
      <c r="D573" s="64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</row>
    <row r="574" spans="1:22" ht="16.5" customHeight="1" x14ac:dyDescent="0.3">
      <c r="A574" s="23"/>
      <c r="B574" s="23"/>
      <c r="C574" s="64"/>
      <c r="D574" s="64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</row>
    <row r="575" spans="1:22" ht="16.5" customHeight="1" x14ac:dyDescent="0.3">
      <c r="A575" s="23"/>
      <c r="B575" s="23"/>
      <c r="C575" s="64"/>
      <c r="D575" s="64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</row>
    <row r="576" spans="1:22" ht="16.5" customHeight="1" x14ac:dyDescent="0.3">
      <c r="A576" s="23"/>
      <c r="B576" s="23"/>
      <c r="C576" s="64"/>
      <c r="D576" s="64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</row>
    <row r="577" spans="1:22" ht="16.5" customHeight="1" x14ac:dyDescent="0.3">
      <c r="A577" s="23"/>
      <c r="B577" s="23"/>
      <c r="C577" s="64"/>
      <c r="D577" s="64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</row>
    <row r="578" spans="1:22" ht="16.5" customHeight="1" x14ac:dyDescent="0.3">
      <c r="A578" s="23"/>
      <c r="B578" s="23"/>
      <c r="C578" s="64"/>
      <c r="D578" s="64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</row>
    <row r="579" spans="1:22" ht="16.5" customHeight="1" x14ac:dyDescent="0.3">
      <c r="A579" s="23"/>
      <c r="B579" s="23"/>
      <c r="C579" s="64"/>
      <c r="D579" s="64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</row>
    <row r="580" spans="1:22" ht="16.5" customHeight="1" x14ac:dyDescent="0.3">
      <c r="A580" s="23"/>
      <c r="B580" s="23"/>
      <c r="C580" s="64"/>
      <c r="D580" s="64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</row>
    <row r="581" spans="1:22" ht="16.5" customHeight="1" x14ac:dyDescent="0.3">
      <c r="A581" s="23"/>
      <c r="B581" s="23"/>
      <c r="C581" s="64"/>
      <c r="D581" s="64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</row>
    <row r="582" spans="1:22" ht="16.5" customHeight="1" x14ac:dyDescent="0.3">
      <c r="A582" s="23"/>
      <c r="B582" s="23"/>
      <c r="C582" s="64"/>
      <c r="D582" s="64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</row>
    <row r="583" spans="1:22" ht="16.5" customHeight="1" x14ac:dyDescent="0.3">
      <c r="A583" s="23"/>
      <c r="B583" s="23"/>
      <c r="C583" s="64"/>
      <c r="D583" s="64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</row>
    <row r="584" spans="1:22" ht="16.5" customHeight="1" x14ac:dyDescent="0.3">
      <c r="A584" s="23"/>
      <c r="B584" s="23"/>
      <c r="C584" s="64"/>
      <c r="D584" s="64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</row>
    <row r="585" spans="1:22" ht="16.5" customHeight="1" x14ac:dyDescent="0.3">
      <c r="A585" s="23"/>
      <c r="B585" s="23"/>
      <c r="C585" s="64"/>
      <c r="D585" s="64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</row>
    <row r="586" spans="1:22" ht="16.5" customHeight="1" x14ac:dyDescent="0.3">
      <c r="A586" s="23"/>
      <c r="B586" s="23"/>
      <c r="C586" s="64"/>
      <c r="D586" s="64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</row>
    <row r="587" spans="1:22" ht="16.5" customHeight="1" x14ac:dyDescent="0.3">
      <c r="A587" s="23"/>
      <c r="B587" s="23"/>
      <c r="C587" s="64"/>
      <c r="D587" s="64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</row>
    <row r="588" spans="1:22" ht="16.5" customHeight="1" x14ac:dyDescent="0.3">
      <c r="A588" s="23"/>
      <c r="B588" s="23"/>
      <c r="C588" s="64"/>
      <c r="D588" s="64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</row>
    <row r="589" spans="1:22" ht="16.5" customHeight="1" x14ac:dyDescent="0.3">
      <c r="A589" s="23"/>
      <c r="B589" s="23"/>
      <c r="C589" s="64"/>
      <c r="D589" s="64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</row>
    <row r="590" spans="1:22" ht="16.5" customHeight="1" x14ac:dyDescent="0.3">
      <c r="A590" s="23"/>
      <c r="B590" s="23"/>
      <c r="C590" s="64"/>
      <c r="D590" s="64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</row>
    <row r="591" spans="1:22" ht="16.5" customHeight="1" x14ac:dyDescent="0.3">
      <c r="A591" s="23"/>
      <c r="B591" s="23"/>
      <c r="C591" s="64"/>
      <c r="D591" s="64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</row>
    <row r="592" spans="1:22" ht="16.5" customHeight="1" x14ac:dyDescent="0.3">
      <c r="A592" s="23"/>
      <c r="B592" s="23"/>
      <c r="C592" s="64"/>
      <c r="D592" s="64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</row>
    <row r="593" spans="1:22" ht="16.5" customHeight="1" x14ac:dyDescent="0.3">
      <c r="A593" s="23"/>
      <c r="B593" s="23"/>
      <c r="C593" s="64"/>
      <c r="D593" s="64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</row>
    <row r="594" spans="1:22" ht="16.5" customHeight="1" x14ac:dyDescent="0.3">
      <c r="A594" s="23"/>
      <c r="B594" s="23"/>
      <c r="C594" s="64"/>
      <c r="D594" s="64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</row>
    <row r="595" spans="1:22" ht="16.5" customHeight="1" x14ac:dyDescent="0.3">
      <c r="A595" s="23"/>
      <c r="B595" s="23"/>
      <c r="C595" s="64"/>
      <c r="D595" s="64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</row>
    <row r="596" spans="1:22" ht="16.5" customHeight="1" x14ac:dyDescent="0.3">
      <c r="A596" s="23"/>
      <c r="B596" s="23"/>
      <c r="C596" s="64"/>
      <c r="D596" s="64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</row>
    <row r="597" spans="1:22" ht="16.5" customHeight="1" x14ac:dyDescent="0.3">
      <c r="A597" s="23"/>
      <c r="B597" s="23"/>
      <c r="C597" s="64"/>
      <c r="D597" s="64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</row>
    <row r="598" spans="1:22" ht="16.5" customHeight="1" x14ac:dyDescent="0.3">
      <c r="A598" s="23"/>
      <c r="B598" s="23"/>
      <c r="C598" s="64"/>
      <c r="D598" s="64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</row>
    <row r="599" spans="1:22" ht="16.5" customHeight="1" x14ac:dyDescent="0.3">
      <c r="A599" s="23"/>
      <c r="B599" s="23"/>
      <c r="C599" s="64"/>
      <c r="D599" s="64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</row>
    <row r="600" spans="1:22" ht="16.5" customHeight="1" x14ac:dyDescent="0.3">
      <c r="A600" s="23"/>
      <c r="B600" s="23"/>
      <c r="C600" s="64"/>
      <c r="D600" s="64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</row>
    <row r="601" spans="1:22" ht="16.5" customHeight="1" x14ac:dyDescent="0.3">
      <c r="A601" s="23"/>
      <c r="B601" s="23"/>
      <c r="C601" s="64"/>
      <c r="D601" s="64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</row>
    <row r="602" spans="1:22" ht="16.5" customHeight="1" x14ac:dyDescent="0.3">
      <c r="A602" s="23"/>
      <c r="B602" s="23"/>
      <c r="C602" s="64"/>
      <c r="D602" s="64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</row>
    <row r="603" spans="1:22" ht="16.5" customHeight="1" x14ac:dyDescent="0.3">
      <c r="A603" s="23"/>
      <c r="B603" s="23"/>
      <c r="C603" s="64"/>
      <c r="D603" s="64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</row>
    <row r="604" spans="1:22" ht="16.5" customHeight="1" x14ac:dyDescent="0.3">
      <c r="A604" s="23"/>
      <c r="B604" s="23"/>
      <c r="C604" s="64"/>
      <c r="D604" s="64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</row>
    <row r="605" spans="1:22" ht="16.5" customHeight="1" x14ac:dyDescent="0.3">
      <c r="A605" s="23"/>
      <c r="B605" s="23"/>
      <c r="C605" s="64"/>
      <c r="D605" s="64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</row>
    <row r="606" spans="1:22" ht="16.5" customHeight="1" x14ac:dyDescent="0.3">
      <c r="A606" s="23"/>
      <c r="B606" s="23"/>
      <c r="C606" s="64"/>
      <c r="D606" s="64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</row>
    <row r="607" spans="1:22" ht="16.5" customHeight="1" x14ac:dyDescent="0.3">
      <c r="A607" s="23"/>
      <c r="B607" s="23"/>
      <c r="C607" s="64"/>
      <c r="D607" s="64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</row>
    <row r="608" spans="1:22" ht="16.5" customHeight="1" x14ac:dyDescent="0.3">
      <c r="A608" s="23"/>
      <c r="B608" s="23"/>
      <c r="C608" s="64"/>
      <c r="D608" s="64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</row>
    <row r="609" spans="1:22" ht="16.5" customHeight="1" x14ac:dyDescent="0.3">
      <c r="A609" s="23"/>
      <c r="B609" s="23"/>
      <c r="C609" s="64"/>
      <c r="D609" s="64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</row>
    <row r="610" spans="1:22" ht="16.5" customHeight="1" x14ac:dyDescent="0.3">
      <c r="A610" s="23"/>
      <c r="B610" s="23"/>
      <c r="C610" s="64"/>
      <c r="D610" s="64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</row>
    <row r="611" spans="1:22" ht="16.5" customHeight="1" x14ac:dyDescent="0.3">
      <c r="A611" s="23"/>
      <c r="B611" s="23"/>
      <c r="C611" s="64"/>
      <c r="D611" s="64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</row>
    <row r="612" spans="1:22" ht="16.5" customHeight="1" x14ac:dyDescent="0.3">
      <c r="A612" s="23"/>
      <c r="B612" s="23"/>
      <c r="C612" s="64"/>
      <c r="D612" s="64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</row>
    <row r="613" spans="1:22" ht="16.5" customHeight="1" x14ac:dyDescent="0.3">
      <c r="A613" s="23"/>
      <c r="B613" s="23"/>
      <c r="C613" s="64"/>
      <c r="D613" s="64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</row>
    <row r="614" spans="1:22" ht="16.5" customHeight="1" x14ac:dyDescent="0.3">
      <c r="A614" s="23"/>
      <c r="B614" s="23"/>
      <c r="C614" s="64"/>
      <c r="D614" s="64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</row>
    <row r="615" spans="1:22" ht="16.5" customHeight="1" x14ac:dyDescent="0.3">
      <c r="A615" s="23"/>
      <c r="B615" s="23"/>
      <c r="C615" s="64"/>
      <c r="D615" s="64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</row>
    <row r="616" spans="1:22" ht="16.5" customHeight="1" x14ac:dyDescent="0.3">
      <c r="A616" s="23"/>
      <c r="B616" s="23"/>
      <c r="C616" s="64"/>
      <c r="D616" s="64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</row>
    <row r="617" spans="1:22" ht="16.5" customHeight="1" x14ac:dyDescent="0.3">
      <c r="A617" s="23"/>
      <c r="B617" s="23"/>
      <c r="C617" s="64"/>
      <c r="D617" s="64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</row>
    <row r="618" spans="1:22" ht="16.5" customHeight="1" x14ac:dyDescent="0.3">
      <c r="A618" s="23"/>
      <c r="B618" s="23"/>
      <c r="C618" s="64"/>
      <c r="D618" s="64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</row>
    <row r="619" spans="1:22" ht="16.5" customHeight="1" x14ac:dyDescent="0.3">
      <c r="A619" s="23"/>
      <c r="B619" s="23"/>
      <c r="C619" s="64"/>
      <c r="D619" s="64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</row>
    <row r="620" spans="1:22" ht="16.5" customHeight="1" x14ac:dyDescent="0.3">
      <c r="A620" s="23"/>
      <c r="B620" s="23"/>
      <c r="C620" s="64"/>
      <c r="D620" s="64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</row>
    <row r="621" spans="1:22" ht="16.5" customHeight="1" x14ac:dyDescent="0.3">
      <c r="A621" s="23"/>
      <c r="B621" s="23"/>
      <c r="C621" s="64"/>
      <c r="D621" s="64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</row>
    <row r="622" spans="1:22" ht="16.5" customHeight="1" x14ac:dyDescent="0.3">
      <c r="A622" s="23"/>
      <c r="B622" s="23"/>
      <c r="C622" s="64"/>
      <c r="D622" s="64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</row>
    <row r="623" spans="1:22" ht="16.5" customHeight="1" x14ac:dyDescent="0.3">
      <c r="A623" s="23"/>
      <c r="B623" s="23"/>
      <c r="C623" s="64"/>
      <c r="D623" s="64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</row>
    <row r="624" spans="1:22" ht="16.5" customHeight="1" x14ac:dyDescent="0.3">
      <c r="A624" s="23"/>
      <c r="B624" s="23"/>
      <c r="C624" s="64"/>
      <c r="D624" s="64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</row>
    <row r="625" spans="1:22" ht="16.5" customHeight="1" x14ac:dyDescent="0.3">
      <c r="A625" s="23"/>
      <c r="B625" s="23"/>
      <c r="C625" s="64"/>
      <c r="D625" s="64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</row>
    <row r="626" spans="1:22" ht="16.5" customHeight="1" x14ac:dyDescent="0.3">
      <c r="A626" s="23"/>
      <c r="B626" s="23"/>
      <c r="C626" s="64"/>
      <c r="D626" s="64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</row>
    <row r="627" spans="1:22" ht="16.5" customHeight="1" x14ac:dyDescent="0.3">
      <c r="A627" s="23"/>
      <c r="B627" s="23"/>
      <c r="C627" s="64"/>
      <c r="D627" s="64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</row>
    <row r="628" spans="1:22" ht="16.5" customHeight="1" x14ac:dyDescent="0.3">
      <c r="A628" s="23"/>
      <c r="B628" s="23"/>
      <c r="C628" s="64"/>
      <c r="D628" s="64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</row>
    <row r="629" spans="1:22" ht="16.5" customHeight="1" x14ac:dyDescent="0.3">
      <c r="A629" s="23"/>
      <c r="B629" s="23"/>
      <c r="C629" s="64"/>
      <c r="D629" s="64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</row>
    <row r="630" spans="1:22" ht="16.5" customHeight="1" x14ac:dyDescent="0.3">
      <c r="A630" s="23"/>
      <c r="B630" s="23"/>
      <c r="C630" s="64"/>
      <c r="D630" s="64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</row>
    <row r="631" spans="1:22" ht="16.5" customHeight="1" x14ac:dyDescent="0.3">
      <c r="A631" s="23"/>
      <c r="B631" s="23"/>
      <c r="C631" s="64"/>
      <c r="D631" s="64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</row>
    <row r="632" spans="1:22" ht="16.5" customHeight="1" x14ac:dyDescent="0.3">
      <c r="A632" s="23"/>
      <c r="B632" s="23"/>
      <c r="C632" s="64"/>
      <c r="D632" s="64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</row>
    <row r="633" spans="1:22" ht="16.5" customHeight="1" x14ac:dyDescent="0.3">
      <c r="A633" s="23"/>
      <c r="B633" s="23"/>
      <c r="C633" s="64"/>
      <c r="D633" s="64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</row>
    <row r="634" spans="1:22" ht="16.5" customHeight="1" x14ac:dyDescent="0.3">
      <c r="A634" s="23"/>
      <c r="B634" s="23"/>
      <c r="C634" s="64"/>
      <c r="D634" s="64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</row>
    <row r="635" spans="1:22" ht="16.5" customHeight="1" x14ac:dyDescent="0.3">
      <c r="A635" s="23"/>
      <c r="B635" s="23"/>
      <c r="C635" s="64"/>
      <c r="D635" s="64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</row>
    <row r="636" spans="1:22" ht="16.5" customHeight="1" x14ac:dyDescent="0.3">
      <c r="A636" s="23"/>
      <c r="B636" s="23"/>
      <c r="C636" s="64"/>
      <c r="D636" s="64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</row>
    <row r="637" spans="1:22" ht="16.5" customHeight="1" x14ac:dyDescent="0.3">
      <c r="A637" s="23"/>
      <c r="B637" s="23"/>
      <c r="C637" s="64"/>
      <c r="D637" s="64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</row>
    <row r="638" spans="1:22" ht="16.5" customHeight="1" x14ac:dyDescent="0.3">
      <c r="A638" s="23"/>
      <c r="B638" s="23"/>
      <c r="C638" s="64"/>
      <c r="D638" s="64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</row>
    <row r="639" spans="1:22" ht="16.5" customHeight="1" x14ac:dyDescent="0.3">
      <c r="A639" s="23"/>
      <c r="B639" s="23"/>
      <c r="C639" s="64"/>
      <c r="D639" s="64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</row>
    <row r="640" spans="1:22" ht="16.5" customHeight="1" x14ac:dyDescent="0.3">
      <c r="A640" s="23"/>
      <c r="B640" s="23"/>
      <c r="C640" s="64"/>
      <c r="D640" s="64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</row>
    <row r="641" spans="1:22" ht="16.5" customHeight="1" x14ac:dyDescent="0.3">
      <c r="A641" s="23"/>
      <c r="B641" s="23"/>
      <c r="C641" s="64"/>
      <c r="D641" s="64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</row>
    <row r="642" spans="1:22" ht="16.5" customHeight="1" x14ac:dyDescent="0.3">
      <c r="A642" s="23"/>
      <c r="B642" s="23"/>
      <c r="C642" s="64"/>
      <c r="D642" s="64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</row>
    <row r="643" spans="1:22" ht="16.5" customHeight="1" x14ac:dyDescent="0.3">
      <c r="A643" s="23"/>
      <c r="B643" s="23"/>
      <c r="C643" s="64"/>
      <c r="D643" s="64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</row>
    <row r="644" spans="1:22" ht="16.5" customHeight="1" x14ac:dyDescent="0.3">
      <c r="A644" s="23"/>
      <c r="B644" s="23"/>
      <c r="C644" s="64"/>
      <c r="D644" s="64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</row>
    <row r="645" spans="1:22" ht="16.5" customHeight="1" x14ac:dyDescent="0.3">
      <c r="A645" s="23"/>
      <c r="B645" s="23"/>
      <c r="C645" s="64"/>
      <c r="D645" s="64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</row>
    <row r="646" spans="1:22" ht="16.5" customHeight="1" x14ac:dyDescent="0.3">
      <c r="A646" s="23"/>
      <c r="B646" s="23"/>
      <c r="C646" s="64"/>
      <c r="D646" s="64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</row>
    <row r="647" spans="1:22" ht="16.5" customHeight="1" x14ac:dyDescent="0.3">
      <c r="A647" s="23"/>
      <c r="B647" s="23"/>
      <c r="C647" s="64"/>
      <c r="D647" s="64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</row>
    <row r="648" spans="1:22" ht="16.5" customHeight="1" x14ac:dyDescent="0.3">
      <c r="A648" s="23"/>
      <c r="B648" s="23"/>
      <c r="C648" s="64"/>
      <c r="D648" s="64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</row>
    <row r="649" spans="1:22" ht="16.5" customHeight="1" x14ac:dyDescent="0.3">
      <c r="A649" s="23"/>
      <c r="B649" s="23"/>
      <c r="C649" s="64"/>
      <c r="D649" s="64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</row>
    <row r="650" spans="1:22" ht="16.5" customHeight="1" x14ac:dyDescent="0.3">
      <c r="A650" s="23"/>
      <c r="B650" s="23"/>
      <c r="C650" s="64"/>
      <c r="D650" s="64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</row>
    <row r="651" spans="1:22" ht="16.5" customHeight="1" x14ac:dyDescent="0.3">
      <c r="A651" s="23"/>
      <c r="B651" s="23"/>
      <c r="C651" s="64"/>
      <c r="D651" s="64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</row>
    <row r="652" spans="1:22" ht="16.5" customHeight="1" x14ac:dyDescent="0.3">
      <c r="A652" s="23"/>
      <c r="B652" s="23"/>
      <c r="C652" s="64"/>
      <c r="D652" s="64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</row>
    <row r="653" spans="1:22" ht="16.5" customHeight="1" x14ac:dyDescent="0.3">
      <c r="A653" s="23"/>
      <c r="B653" s="23"/>
      <c r="C653" s="64"/>
      <c r="D653" s="64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</row>
    <row r="654" spans="1:22" ht="16.5" customHeight="1" x14ac:dyDescent="0.3">
      <c r="A654" s="23"/>
      <c r="B654" s="23"/>
      <c r="C654" s="64"/>
      <c r="D654" s="64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</row>
    <row r="655" spans="1:22" ht="16.5" customHeight="1" x14ac:dyDescent="0.3">
      <c r="A655" s="23"/>
      <c r="B655" s="23"/>
      <c r="C655" s="64"/>
      <c r="D655" s="64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</row>
    <row r="656" spans="1:22" ht="16.5" customHeight="1" x14ac:dyDescent="0.3">
      <c r="A656" s="23"/>
      <c r="B656" s="23"/>
      <c r="C656" s="64"/>
      <c r="D656" s="64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</row>
    <row r="657" spans="1:22" ht="16.5" customHeight="1" x14ac:dyDescent="0.3">
      <c r="A657" s="23"/>
      <c r="B657" s="23"/>
      <c r="C657" s="64"/>
      <c r="D657" s="64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</row>
    <row r="658" spans="1:22" ht="16.5" customHeight="1" x14ac:dyDescent="0.3">
      <c r="A658" s="23"/>
      <c r="B658" s="23"/>
      <c r="C658" s="64"/>
      <c r="D658" s="64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</row>
    <row r="659" spans="1:22" ht="16.5" customHeight="1" x14ac:dyDescent="0.3">
      <c r="A659" s="23"/>
      <c r="B659" s="23"/>
      <c r="C659" s="64"/>
      <c r="D659" s="64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</row>
    <row r="660" spans="1:22" ht="16.5" customHeight="1" x14ac:dyDescent="0.3">
      <c r="A660" s="23"/>
      <c r="B660" s="23"/>
      <c r="C660" s="64"/>
      <c r="D660" s="64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</row>
    <row r="661" spans="1:22" ht="16.5" customHeight="1" x14ac:dyDescent="0.3">
      <c r="A661" s="23"/>
      <c r="B661" s="23"/>
      <c r="C661" s="64"/>
      <c r="D661" s="64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</row>
    <row r="662" spans="1:22" ht="16.5" customHeight="1" x14ac:dyDescent="0.3">
      <c r="A662" s="23"/>
      <c r="B662" s="23"/>
      <c r="C662" s="64"/>
      <c r="D662" s="64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</row>
    <row r="663" spans="1:22" ht="16.5" customHeight="1" x14ac:dyDescent="0.3">
      <c r="A663" s="23"/>
      <c r="B663" s="23"/>
      <c r="C663" s="64"/>
      <c r="D663" s="64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</row>
    <row r="664" spans="1:22" ht="16.5" customHeight="1" x14ac:dyDescent="0.3">
      <c r="A664" s="23"/>
      <c r="B664" s="23"/>
      <c r="C664" s="64"/>
      <c r="D664" s="64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</row>
    <row r="665" spans="1:22" ht="16.5" customHeight="1" x14ac:dyDescent="0.3">
      <c r="A665" s="23"/>
      <c r="B665" s="23"/>
      <c r="C665" s="64"/>
      <c r="D665" s="64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</row>
    <row r="666" spans="1:22" ht="16.5" customHeight="1" x14ac:dyDescent="0.3">
      <c r="A666" s="23"/>
      <c r="B666" s="23"/>
      <c r="C666" s="64"/>
      <c r="D666" s="64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</row>
    <row r="667" spans="1:22" ht="16.5" customHeight="1" x14ac:dyDescent="0.3">
      <c r="A667" s="23"/>
      <c r="B667" s="23"/>
      <c r="C667" s="64"/>
      <c r="D667" s="64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</row>
    <row r="668" spans="1:22" ht="16.5" customHeight="1" x14ac:dyDescent="0.3">
      <c r="A668" s="23"/>
      <c r="B668" s="23"/>
      <c r="C668" s="64"/>
      <c r="D668" s="64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</row>
    <row r="669" spans="1:22" ht="16.5" customHeight="1" x14ac:dyDescent="0.3">
      <c r="A669" s="23"/>
      <c r="B669" s="23"/>
      <c r="C669" s="64"/>
      <c r="D669" s="64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</row>
    <row r="670" spans="1:22" ht="16.5" customHeight="1" x14ac:dyDescent="0.3">
      <c r="A670" s="23"/>
      <c r="B670" s="23"/>
      <c r="C670" s="64"/>
      <c r="D670" s="64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</row>
    <row r="671" spans="1:22" ht="16.5" customHeight="1" x14ac:dyDescent="0.3">
      <c r="A671" s="23"/>
      <c r="B671" s="23"/>
      <c r="C671" s="64"/>
      <c r="D671" s="64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</row>
    <row r="672" spans="1:22" ht="16.5" customHeight="1" x14ac:dyDescent="0.3">
      <c r="A672" s="23"/>
      <c r="B672" s="23"/>
      <c r="C672" s="64"/>
      <c r="D672" s="64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</row>
    <row r="673" spans="1:22" ht="16.5" customHeight="1" x14ac:dyDescent="0.3">
      <c r="A673" s="23"/>
      <c r="B673" s="23"/>
      <c r="C673" s="64"/>
      <c r="D673" s="64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</row>
    <row r="674" spans="1:22" ht="16.5" customHeight="1" x14ac:dyDescent="0.3">
      <c r="A674" s="23"/>
      <c r="B674" s="23"/>
      <c r="C674" s="64"/>
      <c r="D674" s="64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</row>
    <row r="675" spans="1:22" ht="16.5" customHeight="1" x14ac:dyDescent="0.3">
      <c r="A675" s="23"/>
      <c r="B675" s="23"/>
      <c r="C675" s="64"/>
      <c r="D675" s="64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</row>
    <row r="676" spans="1:22" ht="16.5" customHeight="1" x14ac:dyDescent="0.3">
      <c r="A676" s="23"/>
      <c r="B676" s="23"/>
      <c r="C676" s="64"/>
      <c r="D676" s="64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</row>
    <row r="677" spans="1:22" ht="16.5" customHeight="1" x14ac:dyDescent="0.3">
      <c r="A677" s="23"/>
      <c r="B677" s="23"/>
      <c r="C677" s="64"/>
      <c r="D677" s="64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</row>
    <row r="678" spans="1:22" ht="16.5" customHeight="1" x14ac:dyDescent="0.3">
      <c r="A678" s="23"/>
      <c r="B678" s="23"/>
      <c r="C678" s="64"/>
      <c r="D678" s="64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</row>
    <row r="679" spans="1:22" ht="16.5" customHeight="1" x14ac:dyDescent="0.3">
      <c r="A679" s="23"/>
      <c r="B679" s="23"/>
      <c r="C679" s="64"/>
      <c r="D679" s="64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</row>
    <row r="680" spans="1:22" ht="16.5" customHeight="1" x14ac:dyDescent="0.3">
      <c r="A680" s="23"/>
      <c r="B680" s="23"/>
      <c r="C680" s="64"/>
      <c r="D680" s="64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</row>
    <row r="681" spans="1:22" ht="16.5" customHeight="1" x14ac:dyDescent="0.3">
      <c r="A681" s="23"/>
      <c r="B681" s="23"/>
      <c r="C681" s="64"/>
      <c r="D681" s="64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</row>
    <row r="682" spans="1:22" ht="16.5" customHeight="1" x14ac:dyDescent="0.3">
      <c r="A682" s="23"/>
      <c r="B682" s="23"/>
      <c r="C682" s="64"/>
      <c r="D682" s="64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</row>
    <row r="683" spans="1:22" ht="16.5" customHeight="1" x14ac:dyDescent="0.3">
      <c r="A683" s="23"/>
      <c r="B683" s="23"/>
      <c r="C683" s="64"/>
      <c r="D683" s="64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</row>
    <row r="684" spans="1:22" ht="16.5" customHeight="1" x14ac:dyDescent="0.3">
      <c r="A684" s="23"/>
      <c r="B684" s="23"/>
      <c r="C684" s="64"/>
      <c r="D684" s="64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</row>
    <row r="685" spans="1:22" ht="16.5" customHeight="1" x14ac:dyDescent="0.3">
      <c r="A685" s="23"/>
      <c r="B685" s="23"/>
      <c r="C685" s="64"/>
      <c r="D685" s="64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</row>
    <row r="686" spans="1:22" ht="16.5" customHeight="1" x14ac:dyDescent="0.3">
      <c r="A686" s="23"/>
      <c r="B686" s="23"/>
      <c r="C686" s="64"/>
      <c r="D686" s="64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</row>
    <row r="687" spans="1:22" ht="16.5" customHeight="1" x14ac:dyDescent="0.3">
      <c r="A687" s="23"/>
      <c r="B687" s="23"/>
      <c r="C687" s="64"/>
      <c r="D687" s="64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</row>
    <row r="688" spans="1:22" ht="16.5" customHeight="1" x14ac:dyDescent="0.3">
      <c r="A688" s="23"/>
      <c r="B688" s="23"/>
      <c r="C688" s="64"/>
      <c r="D688" s="64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</row>
    <row r="689" spans="1:22" ht="16.5" customHeight="1" x14ac:dyDescent="0.3">
      <c r="A689" s="23"/>
      <c r="B689" s="23"/>
      <c r="C689" s="64"/>
      <c r="D689" s="64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</row>
    <row r="690" spans="1:22" ht="16.5" customHeight="1" x14ac:dyDescent="0.3">
      <c r="A690" s="23"/>
      <c r="B690" s="23"/>
      <c r="C690" s="64"/>
      <c r="D690" s="64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</row>
    <row r="691" spans="1:22" ht="16.5" customHeight="1" x14ac:dyDescent="0.3">
      <c r="A691" s="23"/>
      <c r="B691" s="23"/>
      <c r="C691" s="64"/>
      <c r="D691" s="64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</row>
    <row r="692" spans="1:22" ht="16.5" customHeight="1" x14ac:dyDescent="0.3">
      <c r="A692" s="23"/>
      <c r="B692" s="23"/>
      <c r="C692" s="64"/>
      <c r="D692" s="64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</row>
    <row r="693" spans="1:22" ht="16.5" customHeight="1" x14ac:dyDescent="0.3">
      <c r="A693" s="23"/>
      <c r="B693" s="23"/>
      <c r="C693" s="64"/>
      <c r="D693" s="64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</row>
    <row r="694" spans="1:22" ht="16.5" customHeight="1" x14ac:dyDescent="0.3">
      <c r="A694" s="23"/>
      <c r="B694" s="23"/>
      <c r="C694" s="64"/>
      <c r="D694" s="64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</row>
    <row r="695" spans="1:22" ht="16.5" customHeight="1" x14ac:dyDescent="0.3">
      <c r="A695" s="23"/>
      <c r="B695" s="23"/>
      <c r="C695" s="64"/>
      <c r="D695" s="64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</row>
    <row r="696" spans="1:22" ht="16.5" customHeight="1" x14ac:dyDescent="0.3">
      <c r="A696" s="23"/>
      <c r="B696" s="23"/>
      <c r="C696" s="64"/>
      <c r="D696" s="64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</row>
    <row r="697" spans="1:22" ht="16.5" customHeight="1" x14ac:dyDescent="0.3">
      <c r="A697" s="23"/>
      <c r="B697" s="23"/>
      <c r="C697" s="64"/>
      <c r="D697" s="64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</row>
    <row r="698" spans="1:22" ht="16.5" customHeight="1" x14ac:dyDescent="0.3">
      <c r="A698" s="23"/>
      <c r="B698" s="23"/>
      <c r="C698" s="64"/>
      <c r="D698" s="64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</row>
    <row r="699" spans="1:22" ht="16.5" customHeight="1" x14ac:dyDescent="0.3">
      <c r="A699" s="23"/>
      <c r="B699" s="23"/>
      <c r="C699" s="64"/>
      <c r="D699" s="64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</row>
    <row r="700" spans="1:22" ht="16.5" customHeight="1" x14ac:dyDescent="0.3">
      <c r="A700" s="23"/>
      <c r="B700" s="23"/>
      <c r="C700" s="64"/>
      <c r="D700" s="64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</row>
    <row r="701" spans="1:22" ht="16.5" customHeight="1" x14ac:dyDescent="0.3">
      <c r="A701" s="23"/>
      <c r="B701" s="23"/>
      <c r="C701" s="64"/>
      <c r="D701" s="64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</row>
    <row r="702" spans="1:22" ht="16.5" customHeight="1" x14ac:dyDescent="0.3">
      <c r="A702" s="23"/>
      <c r="B702" s="23"/>
      <c r="C702" s="64"/>
      <c r="D702" s="64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</row>
    <row r="703" spans="1:22" ht="16.5" customHeight="1" x14ac:dyDescent="0.3">
      <c r="A703" s="23"/>
      <c r="B703" s="23"/>
      <c r="C703" s="64"/>
      <c r="D703" s="64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</row>
    <row r="704" spans="1:22" ht="16.5" customHeight="1" x14ac:dyDescent="0.3">
      <c r="A704" s="23"/>
      <c r="B704" s="23"/>
      <c r="C704" s="64"/>
      <c r="D704" s="64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</row>
    <row r="705" spans="1:22" ht="16.5" customHeight="1" x14ac:dyDescent="0.3">
      <c r="A705" s="23"/>
      <c r="B705" s="23"/>
      <c r="C705" s="64"/>
      <c r="D705" s="64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</row>
    <row r="706" spans="1:22" ht="16.5" customHeight="1" x14ac:dyDescent="0.3">
      <c r="A706" s="23"/>
      <c r="B706" s="23"/>
      <c r="C706" s="64"/>
      <c r="D706" s="64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</row>
    <row r="707" spans="1:22" ht="16.5" customHeight="1" x14ac:dyDescent="0.3">
      <c r="A707" s="23"/>
      <c r="B707" s="23"/>
      <c r="C707" s="64"/>
      <c r="D707" s="64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</row>
    <row r="708" spans="1:22" ht="16.5" customHeight="1" x14ac:dyDescent="0.3">
      <c r="A708" s="23"/>
      <c r="B708" s="23"/>
      <c r="C708" s="64"/>
      <c r="D708" s="64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</row>
    <row r="709" spans="1:22" ht="16.5" customHeight="1" x14ac:dyDescent="0.3">
      <c r="A709" s="23"/>
      <c r="B709" s="23"/>
      <c r="C709" s="64"/>
      <c r="D709" s="64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</row>
    <row r="710" spans="1:22" ht="16.5" customHeight="1" x14ac:dyDescent="0.3">
      <c r="A710" s="23"/>
      <c r="B710" s="23"/>
      <c r="C710" s="64"/>
      <c r="D710" s="64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</row>
    <row r="711" spans="1:22" ht="16.5" customHeight="1" x14ac:dyDescent="0.3">
      <c r="A711" s="23"/>
      <c r="B711" s="23"/>
      <c r="C711" s="64"/>
      <c r="D711" s="64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</row>
    <row r="712" spans="1:22" ht="16.5" customHeight="1" x14ac:dyDescent="0.3">
      <c r="A712" s="23"/>
      <c r="B712" s="23"/>
      <c r="C712" s="64"/>
      <c r="D712" s="64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</row>
    <row r="713" spans="1:22" ht="16.5" customHeight="1" x14ac:dyDescent="0.3">
      <c r="A713" s="23"/>
      <c r="B713" s="23"/>
      <c r="C713" s="64"/>
      <c r="D713" s="64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</row>
    <row r="714" spans="1:22" ht="16.5" customHeight="1" x14ac:dyDescent="0.3">
      <c r="A714" s="23"/>
      <c r="B714" s="23"/>
      <c r="C714" s="64"/>
      <c r="D714" s="64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</row>
    <row r="715" spans="1:22" ht="16.5" customHeight="1" x14ac:dyDescent="0.3">
      <c r="A715" s="23"/>
      <c r="B715" s="23"/>
      <c r="C715" s="64"/>
      <c r="D715" s="64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</row>
    <row r="716" spans="1:22" ht="16.5" customHeight="1" x14ac:dyDescent="0.3">
      <c r="A716" s="23"/>
      <c r="B716" s="23"/>
      <c r="C716" s="64"/>
      <c r="D716" s="64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</row>
    <row r="717" spans="1:22" ht="16.5" customHeight="1" x14ac:dyDescent="0.3">
      <c r="A717" s="23"/>
      <c r="B717" s="23"/>
      <c r="C717" s="64"/>
      <c r="D717" s="64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</row>
    <row r="718" spans="1:22" ht="16.5" customHeight="1" x14ac:dyDescent="0.3">
      <c r="A718" s="23"/>
      <c r="B718" s="23"/>
      <c r="C718" s="64"/>
      <c r="D718" s="64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</row>
    <row r="719" spans="1:22" ht="16.5" customHeight="1" x14ac:dyDescent="0.3">
      <c r="A719" s="23"/>
      <c r="B719" s="23"/>
      <c r="C719" s="64"/>
      <c r="D719" s="64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</row>
    <row r="720" spans="1:22" ht="16.5" customHeight="1" x14ac:dyDescent="0.3">
      <c r="A720" s="23"/>
      <c r="B720" s="23"/>
      <c r="C720" s="64"/>
      <c r="D720" s="64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</row>
    <row r="721" spans="1:22" ht="16.5" customHeight="1" x14ac:dyDescent="0.3">
      <c r="A721" s="23"/>
      <c r="B721" s="23"/>
      <c r="C721" s="64"/>
      <c r="D721" s="64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</row>
    <row r="722" spans="1:22" ht="16.5" customHeight="1" x14ac:dyDescent="0.3">
      <c r="A722" s="23"/>
      <c r="B722" s="23"/>
      <c r="C722" s="64"/>
      <c r="D722" s="64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</row>
    <row r="723" spans="1:22" ht="16.5" customHeight="1" x14ac:dyDescent="0.3">
      <c r="A723" s="23"/>
      <c r="B723" s="23"/>
      <c r="C723" s="64"/>
      <c r="D723" s="64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</row>
    <row r="724" spans="1:22" ht="16.5" customHeight="1" x14ac:dyDescent="0.3">
      <c r="A724" s="23"/>
      <c r="B724" s="23"/>
      <c r="C724" s="64"/>
      <c r="D724" s="64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</row>
    <row r="725" spans="1:22" ht="16.5" customHeight="1" x14ac:dyDescent="0.3">
      <c r="A725" s="23"/>
      <c r="B725" s="23"/>
      <c r="C725" s="64"/>
      <c r="D725" s="64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</row>
    <row r="726" spans="1:22" ht="16.5" customHeight="1" x14ac:dyDescent="0.3">
      <c r="A726" s="23"/>
      <c r="B726" s="23"/>
      <c r="C726" s="64"/>
      <c r="D726" s="64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</row>
    <row r="727" spans="1:22" ht="16.5" customHeight="1" x14ac:dyDescent="0.3">
      <c r="A727" s="23"/>
      <c r="B727" s="23"/>
      <c r="C727" s="64"/>
      <c r="D727" s="64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</row>
    <row r="728" spans="1:22" ht="16.5" customHeight="1" x14ac:dyDescent="0.3">
      <c r="A728" s="23"/>
      <c r="B728" s="23"/>
      <c r="C728" s="64"/>
      <c r="D728" s="64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</row>
    <row r="729" spans="1:22" ht="16.5" customHeight="1" x14ac:dyDescent="0.3">
      <c r="A729" s="23"/>
      <c r="B729" s="23"/>
      <c r="C729" s="64"/>
      <c r="D729" s="64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</row>
    <row r="730" spans="1:22" ht="16.5" customHeight="1" x14ac:dyDescent="0.3">
      <c r="A730" s="23"/>
      <c r="B730" s="23"/>
      <c r="C730" s="64"/>
      <c r="D730" s="64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</row>
    <row r="731" spans="1:22" ht="16.5" customHeight="1" x14ac:dyDescent="0.3">
      <c r="A731" s="23"/>
      <c r="B731" s="23"/>
      <c r="C731" s="64"/>
      <c r="D731" s="64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</row>
    <row r="732" spans="1:22" ht="16.5" customHeight="1" x14ac:dyDescent="0.3">
      <c r="A732" s="23"/>
      <c r="B732" s="23"/>
      <c r="C732" s="64"/>
      <c r="D732" s="64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</row>
    <row r="733" spans="1:22" ht="16.5" customHeight="1" x14ac:dyDescent="0.3">
      <c r="A733" s="23"/>
      <c r="B733" s="23"/>
      <c r="C733" s="64"/>
      <c r="D733" s="64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</row>
    <row r="734" spans="1:22" ht="16.5" customHeight="1" x14ac:dyDescent="0.3">
      <c r="A734" s="23"/>
      <c r="B734" s="23"/>
      <c r="C734" s="64"/>
      <c r="D734" s="64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</row>
    <row r="735" spans="1:22" ht="16.5" customHeight="1" x14ac:dyDescent="0.3">
      <c r="A735" s="23"/>
      <c r="B735" s="23"/>
      <c r="C735" s="64"/>
      <c r="D735" s="64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</row>
    <row r="736" spans="1:22" ht="16.5" customHeight="1" x14ac:dyDescent="0.3">
      <c r="A736" s="23"/>
      <c r="B736" s="23"/>
      <c r="C736" s="64"/>
      <c r="D736" s="64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</row>
    <row r="737" spans="1:22" ht="16.5" customHeight="1" x14ac:dyDescent="0.3">
      <c r="A737" s="23"/>
      <c r="B737" s="23"/>
      <c r="C737" s="64"/>
      <c r="D737" s="64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</row>
    <row r="738" spans="1:22" ht="16.5" customHeight="1" x14ac:dyDescent="0.3">
      <c r="A738" s="23"/>
      <c r="B738" s="23"/>
      <c r="C738" s="64"/>
      <c r="D738" s="64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</row>
    <row r="739" spans="1:22" ht="16.5" customHeight="1" x14ac:dyDescent="0.3">
      <c r="A739" s="23"/>
      <c r="B739" s="23"/>
      <c r="C739" s="64"/>
      <c r="D739" s="64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</row>
    <row r="740" spans="1:22" ht="16.5" customHeight="1" x14ac:dyDescent="0.3">
      <c r="A740" s="23"/>
      <c r="B740" s="23"/>
      <c r="C740" s="64"/>
      <c r="D740" s="64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</row>
    <row r="741" spans="1:22" ht="16.5" customHeight="1" x14ac:dyDescent="0.3">
      <c r="A741" s="23"/>
      <c r="B741" s="23"/>
      <c r="C741" s="64"/>
      <c r="D741" s="64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</row>
    <row r="742" spans="1:22" ht="16.5" customHeight="1" x14ac:dyDescent="0.3">
      <c r="A742" s="23"/>
      <c r="B742" s="23"/>
      <c r="C742" s="64"/>
      <c r="D742" s="64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</row>
    <row r="743" spans="1:22" ht="16.5" customHeight="1" x14ac:dyDescent="0.3">
      <c r="A743" s="23"/>
      <c r="B743" s="23"/>
      <c r="C743" s="64"/>
      <c r="D743" s="64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</row>
    <row r="744" spans="1:22" ht="16.5" customHeight="1" x14ac:dyDescent="0.3">
      <c r="A744" s="23"/>
      <c r="B744" s="23"/>
      <c r="C744" s="64"/>
      <c r="D744" s="64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</row>
    <row r="745" spans="1:22" ht="16.5" customHeight="1" x14ac:dyDescent="0.3">
      <c r="A745" s="23"/>
      <c r="B745" s="23"/>
      <c r="C745" s="64"/>
      <c r="D745" s="64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</row>
    <row r="746" spans="1:22" ht="16.5" customHeight="1" x14ac:dyDescent="0.3">
      <c r="A746" s="23"/>
      <c r="B746" s="23"/>
      <c r="C746" s="64"/>
      <c r="D746" s="64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</row>
    <row r="747" spans="1:22" ht="16.5" customHeight="1" x14ac:dyDescent="0.3">
      <c r="A747" s="23"/>
      <c r="B747" s="23"/>
      <c r="C747" s="64"/>
      <c r="D747" s="64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</row>
    <row r="748" spans="1:22" ht="16.5" customHeight="1" x14ac:dyDescent="0.3">
      <c r="A748" s="23"/>
      <c r="B748" s="23"/>
      <c r="C748" s="64"/>
      <c r="D748" s="64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</row>
    <row r="749" spans="1:22" ht="16.5" customHeight="1" x14ac:dyDescent="0.3">
      <c r="A749" s="23"/>
      <c r="B749" s="23"/>
      <c r="C749" s="64"/>
      <c r="D749" s="64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</row>
    <row r="750" spans="1:22" ht="16.5" customHeight="1" x14ac:dyDescent="0.3">
      <c r="A750" s="23"/>
      <c r="B750" s="23"/>
      <c r="C750" s="64"/>
      <c r="D750" s="64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</row>
    <row r="751" spans="1:22" ht="16.5" customHeight="1" x14ac:dyDescent="0.3">
      <c r="A751" s="23"/>
      <c r="B751" s="23"/>
      <c r="C751" s="64"/>
      <c r="D751" s="64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</row>
    <row r="752" spans="1:22" ht="16.5" customHeight="1" x14ac:dyDescent="0.3">
      <c r="A752" s="23"/>
      <c r="B752" s="23"/>
      <c r="C752" s="64"/>
      <c r="D752" s="64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</row>
    <row r="753" spans="1:22" ht="16.5" customHeight="1" x14ac:dyDescent="0.3">
      <c r="A753" s="23"/>
      <c r="B753" s="23"/>
      <c r="C753" s="64"/>
      <c r="D753" s="64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</row>
    <row r="754" spans="1:22" ht="16.5" customHeight="1" x14ac:dyDescent="0.3">
      <c r="A754" s="23"/>
      <c r="B754" s="23"/>
      <c r="C754" s="64"/>
      <c r="D754" s="64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</row>
    <row r="755" spans="1:22" ht="16.5" customHeight="1" x14ac:dyDescent="0.3">
      <c r="A755" s="23"/>
      <c r="B755" s="23"/>
      <c r="C755" s="64"/>
      <c r="D755" s="64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</row>
    <row r="756" spans="1:22" ht="16.5" customHeight="1" x14ac:dyDescent="0.3">
      <c r="A756" s="23"/>
      <c r="B756" s="23"/>
      <c r="C756" s="64"/>
      <c r="D756" s="64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</row>
    <row r="757" spans="1:22" ht="16.5" customHeight="1" x14ac:dyDescent="0.3">
      <c r="A757" s="23"/>
      <c r="B757" s="23"/>
      <c r="C757" s="64"/>
      <c r="D757" s="64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</row>
    <row r="758" spans="1:22" ht="16.5" customHeight="1" x14ac:dyDescent="0.3">
      <c r="A758" s="23"/>
      <c r="B758" s="23"/>
      <c r="C758" s="64"/>
      <c r="D758" s="64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</row>
    <row r="759" spans="1:22" ht="16.5" customHeight="1" x14ac:dyDescent="0.3">
      <c r="A759" s="23"/>
      <c r="B759" s="23"/>
      <c r="C759" s="64"/>
      <c r="D759" s="64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</row>
    <row r="760" spans="1:22" ht="16.5" customHeight="1" x14ac:dyDescent="0.3">
      <c r="A760" s="23"/>
      <c r="B760" s="23"/>
      <c r="C760" s="64"/>
      <c r="D760" s="64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</row>
    <row r="761" spans="1:22" ht="16.5" customHeight="1" x14ac:dyDescent="0.3">
      <c r="A761" s="23"/>
      <c r="B761" s="23"/>
      <c r="C761" s="64"/>
      <c r="D761" s="64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</row>
    <row r="762" spans="1:22" ht="16.5" customHeight="1" x14ac:dyDescent="0.3">
      <c r="A762" s="23"/>
      <c r="B762" s="23"/>
      <c r="C762" s="64"/>
      <c r="D762" s="64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</row>
    <row r="763" spans="1:22" ht="16.5" customHeight="1" x14ac:dyDescent="0.3">
      <c r="A763" s="23"/>
      <c r="B763" s="23"/>
      <c r="C763" s="64"/>
      <c r="D763" s="64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</row>
    <row r="764" spans="1:22" ht="16.5" customHeight="1" x14ac:dyDescent="0.3">
      <c r="A764" s="23"/>
      <c r="B764" s="23"/>
      <c r="C764" s="64"/>
      <c r="D764" s="64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</row>
    <row r="765" spans="1:22" ht="16.5" customHeight="1" x14ac:dyDescent="0.3">
      <c r="A765" s="23"/>
      <c r="B765" s="23"/>
      <c r="C765" s="64"/>
      <c r="D765" s="64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</row>
    <row r="766" spans="1:22" ht="16.5" customHeight="1" x14ac:dyDescent="0.3">
      <c r="A766" s="23"/>
      <c r="B766" s="23"/>
      <c r="C766" s="64"/>
      <c r="D766" s="64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</row>
    <row r="767" spans="1:22" ht="16.5" customHeight="1" x14ac:dyDescent="0.3">
      <c r="A767" s="23"/>
      <c r="B767" s="23"/>
      <c r="C767" s="64"/>
      <c r="D767" s="64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</row>
    <row r="768" spans="1:22" ht="16.5" customHeight="1" x14ac:dyDescent="0.3">
      <c r="A768" s="23"/>
      <c r="B768" s="23"/>
      <c r="C768" s="64"/>
      <c r="D768" s="64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</row>
    <row r="769" spans="1:22" ht="16.5" customHeight="1" x14ac:dyDescent="0.3">
      <c r="A769" s="23"/>
      <c r="B769" s="23"/>
      <c r="C769" s="64"/>
      <c r="D769" s="64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</row>
    <row r="770" spans="1:22" ht="16.5" customHeight="1" x14ac:dyDescent="0.3">
      <c r="A770" s="23"/>
      <c r="B770" s="23"/>
      <c r="C770" s="64"/>
      <c r="D770" s="64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</row>
    <row r="771" spans="1:22" ht="16.5" customHeight="1" x14ac:dyDescent="0.3">
      <c r="A771" s="23"/>
      <c r="B771" s="23"/>
      <c r="C771" s="64"/>
      <c r="D771" s="64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</row>
    <row r="772" spans="1:22" ht="16.5" customHeight="1" x14ac:dyDescent="0.3">
      <c r="A772" s="23"/>
      <c r="B772" s="23"/>
      <c r="C772" s="64"/>
      <c r="D772" s="64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</row>
    <row r="773" spans="1:22" ht="16.5" customHeight="1" x14ac:dyDescent="0.3">
      <c r="A773" s="23"/>
      <c r="B773" s="23"/>
      <c r="C773" s="64"/>
      <c r="D773" s="64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</row>
    <row r="774" spans="1:22" ht="16.5" customHeight="1" x14ac:dyDescent="0.3">
      <c r="A774" s="23"/>
      <c r="B774" s="23"/>
      <c r="C774" s="64"/>
      <c r="D774" s="64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</row>
    <row r="775" spans="1:22" ht="16.5" customHeight="1" x14ac:dyDescent="0.3">
      <c r="A775" s="23"/>
      <c r="B775" s="23"/>
      <c r="C775" s="64"/>
      <c r="D775" s="64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</row>
    <row r="776" spans="1:22" ht="16.5" customHeight="1" x14ac:dyDescent="0.3">
      <c r="A776" s="23"/>
      <c r="B776" s="23"/>
      <c r="C776" s="64"/>
      <c r="D776" s="64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</row>
    <row r="777" spans="1:22" ht="16.5" customHeight="1" x14ac:dyDescent="0.3">
      <c r="A777" s="23"/>
      <c r="B777" s="23"/>
      <c r="C777" s="64"/>
      <c r="D777" s="64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</row>
    <row r="778" spans="1:22" ht="16.5" customHeight="1" x14ac:dyDescent="0.3">
      <c r="A778" s="23"/>
      <c r="B778" s="23"/>
      <c r="C778" s="64"/>
      <c r="D778" s="64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</row>
    <row r="779" spans="1:22" ht="16.5" customHeight="1" x14ac:dyDescent="0.3">
      <c r="A779" s="23"/>
      <c r="B779" s="23"/>
      <c r="C779" s="64"/>
      <c r="D779" s="64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</row>
    <row r="780" spans="1:22" ht="16.5" customHeight="1" x14ac:dyDescent="0.3">
      <c r="A780" s="23"/>
      <c r="B780" s="23"/>
      <c r="C780" s="64"/>
      <c r="D780" s="64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</row>
    <row r="781" spans="1:22" ht="16.5" customHeight="1" x14ac:dyDescent="0.3">
      <c r="A781" s="23"/>
      <c r="B781" s="23"/>
      <c r="C781" s="64"/>
      <c r="D781" s="64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</row>
    <row r="782" spans="1:22" ht="16.5" customHeight="1" x14ac:dyDescent="0.3">
      <c r="A782" s="23"/>
      <c r="B782" s="23"/>
      <c r="C782" s="64"/>
      <c r="D782" s="64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</row>
    <row r="783" spans="1:22" ht="16.5" customHeight="1" x14ac:dyDescent="0.3">
      <c r="A783" s="23"/>
      <c r="B783" s="23"/>
      <c r="C783" s="64"/>
      <c r="D783" s="64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</row>
    <row r="784" spans="1:22" ht="16.5" customHeight="1" x14ac:dyDescent="0.3">
      <c r="A784" s="23"/>
      <c r="B784" s="23"/>
      <c r="C784" s="64"/>
      <c r="D784" s="64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</row>
    <row r="785" spans="1:22" ht="16.5" customHeight="1" x14ac:dyDescent="0.3">
      <c r="A785" s="23"/>
      <c r="B785" s="23"/>
      <c r="C785" s="64"/>
      <c r="D785" s="64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</row>
    <row r="786" spans="1:22" ht="16.5" customHeight="1" x14ac:dyDescent="0.3">
      <c r="A786" s="23"/>
      <c r="B786" s="23"/>
      <c r="C786" s="64"/>
      <c r="D786" s="64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</row>
    <row r="787" spans="1:22" ht="16.5" customHeight="1" x14ac:dyDescent="0.3">
      <c r="A787" s="23"/>
      <c r="B787" s="23"/>
      <c r="C787" s="64"/>
      <c r="D787" s="64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</row>
    <row r="788" spans="1:22" ht="16.5" customHeight="1" x14ac:dyDescent="0.3">
      <c r="A788" s="23"/>
      <c r="B788" s="23"/>
      <c r="C788" s="64"/>
      <c r="D788" s="64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</row>
    <row r="789" spans="1:22" ht="16.5" customHeight="1" x14ac:dyDescent="0.3">
      <c r="A789" s="23"/>
      <c r="B789" s="23"/>
      <c r="C789" s="64"/>
      <c r="D789" s="64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</row>
    <row r="790" spans="1:22" ht="16.5" customHeight="1" x14ac:dyDescent="0.3">
      <c r="A790" s="23"/>
      <c r="B790" s="23"/>
      <c r="C790" s="64"/>
      <c r="D790" s="64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</row>
    <row r="791" spans="1:22" ht="16.5" customHeight="1" x14ac:dyDescent="0.3">
      <c r="A791" s="23"/>
      <c r="B791" s="23"/>
      <c r="C791" s="64"/>
      <c r="D791" s="64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</row>
    <row r="792" spans="1:22" ht="16.5" customHeight="1" x14ac:dyDescent="0.3">
      <c r="A792" s="23"/>
      <c r="B792" s="23"/>
      <c r="C792" s="64"/>
      <c r="D792" s="64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</row>
    <row r="793" spans="1:22" ht="16.5" customHeight="1" x14ac:dyDescent="0.3">
      <c r="A793" s="23"/>
      <c r="B793" s="23"/>
      <c r="C793" s="64"/>
      <c r="D793" s="64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</row>
    <row r="794" spans="1:22" ht="16.5" customHeight="1" x14ac:dyDescent="0.3">
      <c r="A794" s="23"/>
      <c r="B794" s="23"/>
      <c r="C794" s="64"/>
      <c r="D794" s="64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</row>
    <row r="795" spans="1:22" ht="16.5" customHeight="1" x14ac:dyDescent="0.3">
      <c r="A795" s="23"/>
      <c r="B795" s="23"/>
      <c r="C795" s="64"/>
      <c r="D795" s="64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</row>
    <row r="796" spans="1:22" ht="16.5" customHeight="1" x14ac:dyDescent="0.3">
      <c r="A796" s="23"/>
      <c r="B796" s="23"/>
      <c r="C796" s="64"/>
      <c r="D796" s="64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</row>
    <row r="797" spans="1:22" ht="16.5" customHeight="1" x14ac:dyDescent="0.3">
      <c r="A797" s="23"/>
      <c r="B797" s="23"/>
      <c r="C797" s="64"/>
      <c r="D797" s="64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</row>
    <row r="798" spans="1:22" ht="16.5" customHeight="1" x14ac:dyDescent="0.3">
      <c r="A798" s="23"/>
      <c r="B798" s="23"/>
      <c r="C798" s="64"/>
      <c r="D798" s="64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</row>
    <row r="799" spans="1:22" ht="16.5" customHeight="1" x14ac:dyDescent="0.3">
      <c r="A799" s="23"/>
      <c r="B799" s="23"/>
      <c r="C799" s="64"/>
      <c r="D799" s="64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</row>
    <row r="800" spans="1:22" ht="16.5" customHeight="1" x14ac:dyDescent="0.3">
      <c r="A800" s="23"/>
      <c r="B800" s="23"/>
      <c r="C800" s="64"/>
      <c r="D800" s="64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</row>
    <row r="801" spans="1:22" ht="16.5" customHeight="1" x14ac:dyDescent="0.3">
      <c r="A801" s="23"/>
      <c r="B801" s="23"/>
      <c r="C801" s="64"/>
      <c r="D801" s="64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</row>
    <row r="802" spans="1:22" ht="16.5" customHeight="1" x14ac:dyDescent="0.3">
      <c r="A802" s="23"/>
      <c r="B802" s="23"/>
      <c r="C802" s="64"/>
      <c r="D802" s="64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</row>
    <row r="803" spans="1:22" ht="16.5" customHeight="1" x14ac:dyDescent="0.3">
      <c r="A803" s="23"/>
      <c r="B803" s="23"/>
      <c r="C803" s="64"/>
      <c r="D803" s="64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</row>
    <row r="804" spans="1:22" ht="16.5" customHeight="1" x14ac:dyDescent="0.3">
      <c r="A804" s="23"/>
      <c r="B804" s="23"/>
      <c r="C804" s="64"/>
      <c r="D804" s="64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</row>
    <row r="805" spans="1:22" ht="16.5" customHeight="1" x14ac:dyDescent="0.3">
      <c r="A805" s="23"/>
      <c r="B805" s="23"/>
      <c r="C805" s="64"/>
      <c r="D805" s="64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</row>
    <row r="806" spans="1:22" ht="16.5" customHeight="1" x14ac:dyDescent="0.3">
      <c r="A806" s="23"/>
      <c r="B806" s="23"/>
      <c r="C806" s="64"/>
      <c r="D806" s="64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</row>
    <row r="807" spans="1:22" ht="16.5" customHeight="1" x14ac:dyDescent="0.3">
      <c r="A807" s="23"/>
      <c r="B807" s="23"/>
      <c r="C807" s="64"/>
      <c r="D807" s="64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</row>
    <row r="808" spans="1:22" ht="16.5" customHeight="1" x14ac:dyDescent="0.3">
      <c r="A808" s="23"/>
      <c r="B808" s="23"/>
      <c r="C808" s="64"/>
      <c r="D808" s="64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</row>
    <row r="809" spans="1:22" ht="16.5" customHeight="1" x14ac:dyDescent="0.3">
      <c r="A809" s="23"/>
      <c r="B809" s="23"/>
      <c r="C809" s="64"/>
      <c r="D809" s="64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</row>
    <row r="810" spans="1:22" ht="16.5" customHeight="1" x14ac:dyDescent="0.3">
      <c r="A810" s="23"/>
      <c r="B810" s="23"/>
      <c r="C810" s="64"/>
      <c r="D810" s="64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</row>
    <row r="811" spans="1:22" ht="16.5" customHeight="1" x14ac:dyDescent="0.3">
      <c r="A811" s="23"/>
      <c r="B811" s="23"/>
      <c r="C811" s="64"/>
      <c r="D811" s="64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</row>
    <row r="812" spans="1:22" ht="16.5" customHeight="1" x14ac:dyDescent="0.3">
      <c r="A812" s="23"/>
      <c r="B812" s="23"/>
      <c r="C812" s="64"/>
      <c r="D812" s="64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</row>
    <row r="813" spans="1:22" ht="16.5" customHeight="1" x14ac:dyDescent="0.3">
      <c r="A813" s="23"/>
      <c r="B813" s="23"/>
      <c r="C813" s="64"/>
      <c r="D813" s="64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</row>
    <row r="814" spans="1:22" ht="16.5" customHeight="1" x14ac:dyDescent="0.3">
      <c r="A814" s="23"/>
      <c r="B814" s="23"/>
      <c r="C814" s="64"/>
      <c r="D814" s="64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</row>
    <row r="815" spans="1:22" ht="16.5" customHeight="1" x14ac:dyDescent="0.3">
      <c r="A815" s="23"/>
      <c r="B815" s="23"/>
      <c r="C815" s="64"/>
      <c r="D815" s="64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</row>
    <row r="816" spans="1:22" ht="16.5" customHeight="1" x14ac:dyDescent="0.3">
      <c r="A816" s="23"/>
      <c r="B816" s="23"/>
      <c r="C816" s="64"/>
      <c r="D816" s="64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</row>
    <row r="817" spans="1:22" ht="16.5" customHeight="1" x14ac:dyDescent="0.3">
      <c r="A817" s="23"/>
      <c r="B817" s="23"/>
      <c r="C817" s="64"/>
      <c r="D817" s="64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</row>
    <row r="818" spans="1:22" ht="16.5" customHeight="1" x14ac:dyDescent="0.3">
      <c r="A818" s="23"/>
      <c r="B818" s="23"/>
      <c r="C818" s="64"/>
      <c r="D818" s="64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</row>
    <row r="819" spans="1:22" ht="16.5" customHeight="1" x14ac:dyDescent="0.3">
      <c r="A819" s="23"/>
      <c r="B819" s="23"/>
      <c r="C819" s="64"/>
      <c r="D819" s="64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</row>
    <row r="820" spans="1:22" ht="16.5" customHeight="1" x14ac:dyDescent="0.3">
      <c r="A820" s="23"/>
      <c r="B820" s="23"/>
      <c r="C820" s="64"/>
      <c r="D820" s="64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</row>
    <row r="821" spans="1:22" ht="16.5" customHeight="1" x14ac:dyDescent="0.3">
      <c r="A821" s="23"/>
      <c r="B821" s="23"/>
      <c r="C821" s="64"/>
      <c r="D821" s="64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</row>
    <row r="822" spans="1:22" ht="16.5" customHeight="1" x14ac:dyDescent="0.3">
      <c r="A822" s="23"/>
      <c r="B822" s="23"/>
      <c r="C822" s="64"/>
      <c r="D822" s="64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</row>
    <row r="823" spans="1:22" ht="16.5" customHeight="1" x14ac:dyDescent="0.3">
      <c r="A823" s="23"/>
      <c r="B823" s="23"/>
      <c r="C823" s="64"/>
      <c r="D823" s="64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</row>
    <row r="824" spans="1:22" ht="16.5" customHeight="1" x14ac:dyDescent="0.3">
      <c r="A824" s="23"/>
      <c r="B824" s="23"/>
      <c r="C824" s="64"/>
      <c r="D824" s="64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</row>
    <row r="825" spans="1:22" ht="16.5" customHeight="1" x14ac:dyDescent="0.3">
      <c r="A825" s="23"/>
      <c r="B825" s="23"/>
      <c r="C825" s="64"/>
      <c r="D825" s="64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</row>
    <row r="826" spans="1:22" ht="16.5" customHeight="1" x14ac:dyDescent="0.3">
      <c r="A826" s="23"/>
      <c r="B826" s="23"/>
      <c r="C826" s="64"/>
      <c r="D826" s="64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</row>
    <row r="827" spans="1:22" ht="16.5" customHeight="1" x14ac:dyDescent="0.3">
      <c r="A827" s="23"/>
      <c r="B827" s="23"/>
      <c r="C827" s="64"/>
      <c r="D827" s="64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</row>
    <row r="828" spans="1:22" ht="16.5" customHeight="1" x14ac:dyDescent="0.3">
      <c r="A828" s="23"/>
      <c r="B828" s="23"/>
      <c r="C828" s="64"/>
      <c r="D828" s="64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</row>
    <row r="829" spans="1:22" ht="16.5" customHeight="1" x14ac:dyDescent="0.3">
      <c r="A829" s="23"/>
      <c r="B829" s="23"/>
      <c r="C829" s="64"/>
      <c r="D829" s="64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</row>
    <row r="830" spans="1:22" ht="16.5" customHeight="1" x14ac:dyDescent="0.3">
      <c r="A830" s="23"/>
      <c r="B830" s="23"/>
      <c r="C830" s="64"/>
      <c r="D830" s="64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</row>
    <row r="831" spans="1:22" ht="16.5" customHeight="1" x14ac:dyDescent="0.3">
      <c r="A831" s="23"/>
      <c r="B831" s="23"/>
      <c r="C831" s="64"/>
      <c r="D831" s="64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</row>
    <row r="832" spans="1:22" ht="16.5" customHeight="1" x14ac:dyDescent="0.3">
      <c r="A832" s="23"/>
      <c r="B832" s="23"/>
      <c r="C832" s="64"/>
      <c r="D832" s="64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</row>
    <row r="833" spans="1:22" ht="16.5" customHeight="1" x14ac:dyDescent="0.3">
      <c r="A833" s="23"/>
      <c r="B833" s="23"/>
      <c r="C833" s="64"/>
      <c r="D833" s="64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</row>
    <row r="834" spans="1:22" ht="16.5" customHeight="1" x14ac:dyDescent="0.3">
      <c r="A834" s="23"/>
      <c r="B834" s="23"/>
      <c r="C834" s="64"/>
      <c r="D834" s="64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</row>
    <row r="835" spans="1:22" ht="16.5" customHeight="1" x14ac:dyDescent="0.3">
      <c r="A835" s="23"/>
      <c r="B835" s="23"/>
      <c r="C835" s="64"/>
      <c r="D835" s="64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</row>
    <row r="836" spans="1:22" ht="16.5" customHeight="1" x14ac:dyDescent="0.3">
      <c r="A836" s="23"/>
      <c r="B836" s="23"/>
      <c r="C836" s="64"/>
      <c r="D836" s="64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</row>
    <row r="837" spans="1:22" ht="16.5" customHeight="1" x14ac:dyDescent="0.3">
      <c r="A837" s="23"/>
      <c r="B837" s="23"/>
      <c r="C837" s="64"/>
      <c r="D837" s="64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</row>
    <row r="838" spans="1:22" ht="16.5" customHeight="1" x14ac:dyDescent="0.3">
      <c r="A838" s="23"/>
      <c r="B838" s="23"/>
      <c r="C838" s="64"/>
      <c r="D838" s="64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</row>
    <row r="839" spans="1:22" ht="16.5" customHeight="1" x14ac:dyDescent="0.3">
      <c r="A839" s="23"/>
      <c r="B839" s="23"/>
      <c r="C839" s="64"/>
      <c r="D839" s="64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</row>
    <row r="840" spans="1:22" ht="16.5" customHeight="1" x14ac:dyDescent="0.3">
      <c r="A840" s="23"/>
      <c r="B840" s="23"/>
      <c r="C840" s="64"/>
      <c r="D840" s="64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</row>
    <row r="841" spans="1:22" ht="16.5" customHeight="1" x14ac:dyDescent="0.3">
      <c r="A841" s="23"/>
      <c r="B841" s="23"/>
      <c r="C841" s="64"/>
      <c r="D841" s="64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</row>
    <row r="842" spans="1:22" ht="16.5" customHeight="1" x14ac:dyDescent="0.3">
      <c r="A842" s="23"/>
      <c r="B842" s="23"/>
      <c r="C842" s="64"/>
      <c r="D842" s="64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</row>
    <row r="843" spans="1:22" ht="16.5" customHeight="1" x14ac:dyDescent="0.3">
      <c r="A843" s="23"/>
      <c r="B843" s="23"/>
      <c r="C843" s="64"/>
      <c r="D843" s="64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</row>
    <row r="844" spans="1:22" ht="16.5" customHeight="1" x14ac:dyDescent="0.3">
      <c r="A844" s="23"/>
      <c r="B844" s="23"/>
      <c r="C844" s="64"/>
      <c r="D844" s="64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</row>
    <row r="845" spans="1:22" ht="16.5" customHeight="1" x14ac:dyDescent="0.3">
      <c r="A845" s="23"/>
      <c r="B845" s="23"/>
      <c r="C845" s="64"/>
      <c r="D845" s="64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</row>
    <row r="846" spans="1:22" ht="16.5" customHeight="1" x14ac:dyDescent="0.3">
      <c r="A846" s="23"/>
      <c r="B846" s="23"/>
      <c r="C846" s="64"/>
      <c r="D846" s="64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</row>
    <row r="847" spans="1:22" ht="16.5" customHeight="1" x14ac:dyDescent="0.3">
      <c r="A847" s="23"/>
      <c r="B847" s="23"/>
      <c r="C847" s="64"/>
      <c r="D847" s="64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</row>
    <row r="848" spans="1:22" ht="16.5" customHeight="1" x14ac:dyDescent="0.3">
      <c r="A848" s="23"/>
      <c r="B848" s="23"/>
      <c r="C848" s="64"/>
      <c r="D848" s="64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</row>
    <row r="849" spans="1:22" ht="16.5" customHeight="1" x14ac:dyDescent="0.3">
      <c r="A849" s="23"/>
      <c r="B849" s="23"/>
      <c r="C849" s="64"/>
      <c r="D849" s="64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</row>
    <row r="850" spans="1:22" ht="16.5" customHeight="1" x14ac:dyDescent="0.3">
      <c r="A850" s="23"/>
      <c r="B850" s="23"/>
      <c r="C850" s="64"/>
      <c r="D850" s="64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</row>
    <row r="851" spans="1:22" ht="16.5" customHeight="1" x14ac:dyDescent="0.3">
      <c r="A851" s="23"/>
      <c r="B851" s="23"/>
      <c r="C851" s="64"/>
      <c r="D851" s="64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</row>
    <row r="852" spans="1:22" ht="16.5" customHeight="1" x14ac:dyDescent="0.3">
      <c r="A852" s="23"/>
      <c r="B852" s="23"/>
      <c r="C852" s="64"/>
      <c r="D852" s="64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</row>
    <row r="853" spans="1:22" ht="16.5" customHeight="1" x14ac:dyDescent="0.3">
      <c r="A853" s="23"/>
      <c r="B853" s="23"/>
      <c r="C853" s="64"/>
      <c r="D853" s="64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</row>
    <row r="854" spans="1:22" ht="16.5" customHeight="1" x14ac:dyDescent="0.3">
      <c r="A854" s="23"/>
      <c r="B854" s="23"/>
      <c r="C854" s="64"/>
      <c r="D854" s="64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</row>
    <row r="855" spans="1:22" ht="16.5" customHeight="1" x14ac:dyDescent="0.3">
      <c r="A855" s="23"/>
      <c r="B855" s="23"/>
      <c r="C855" s="64"/>
      <c r="D855" s="64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</row>
    <row r="856" spans="1:22" ht="16.5" customHeight="1" x14ac:dyDescent="0.3">
      <c r="A856" s="23"/>
      <c r="B856" s="23"/>
      <c r="C856" s="64"/>
      <c r="D856" s="64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</row>
    <row r="857" spans="1:22" ht="16.5" customHeight="1" x14ac:dyDescent="0.3">
      <c r="A857" s="23"/>
      <c r="B857" s="23"/>
      <c r="C857" s="64"/>
      <c r="D857" s="64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</row>
    <row r="858" spans="1:22" ht="16.5" customHeight="1" x14ac:dyDescent="0.3">
      <c r="A858" s="23"/>
      <c r="B858" s="23"/>
      <c r="C858" s="64"/>
      <c r="D858" s="64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</row>
    <row r="859" spans="1:22" ht="16.5" customHeight="1" x14ac:dyDescent="0.3">
      <c r="A859" s="23"/>
      <c r="B859" s="23"/>
      <c r="C859" s="64"/>
      <c r="D859" s="64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</row>
    <row r="860" spans="1:22" ht="16.5" customHeight="1" x14ac:dyDescent="0.3">
      <c r="A860" s="23"/>
      <c r="B860" s="23"/>
      <c r="C860" s="64"/>
      <c r="D860" s="64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</row>
    <row r="861" spans="1:22" ht="16.5" customHeight="1" x14ac:dyDescent="0.3">
      <c r="A861" s="23"/>
      <c r="B861" s="23"/>
      <c r="C861" s="64"/>
      <c r="D861" s="64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</row>
    <row r="862" spans="1:22" ht="16.5" customHeight="1" x14ac:dyDescent="0.3">
      <c r="A862" s="23"/>
      <c r="B862" s="23"/>
      <c r="C862" s="64"/>
      <c r="D862" s="64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</row>
    <row r="863" spans="1:22" ht="16.5" customHeight="1" x14ac:dyDescent="0.3">
      <c r="A863" s="23"/>
      <c r="B863" s="23"/>
      <c r="C863" s="64"/>
      <c r="D863" s="64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</row>
    <row r="864" spans="1:22" ht="16.5" customHeight="1" x14ac:dyDescent="0.3">
      <c r="A864" s="23"/>
      <c r="B864" s="23"/>
      <c r="C864" s="64"/>
      <c r="D864" s="64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</row>
    <row r="865" spans="1:22" ht="16.5" customHeight="1" x14ac:dyDescent="0.3">
      <c r="A865" s="23"/>
      <c r="B865" s="23"/>
      <c r="C865" s="64"/>
      <c r="D865" s="64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</row>
    <row r="866" spans="1:22" ht="16.5" customHeight="1" x14ac:dyDescent="0.3">
      <c r="A866" s="23"/>
      <c r="B866" s="23"/>
      <c r="C866" s="64"/>
      <c r="D866" s="64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</row>
    <row r="867" spans="1:22" ht="16.5" customHeight="1" x14ac:dyDescent="0.3">
      <c r="A867" s="23"/>
      <c r="B867" s="23"/>
      <c r="C867" s="64"/>
      <c r="D867" s="64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</row>
    <row r="868" spans="1:22" ht="16.5" customHeight="1" x14ac:dyDescent="0.3">
      <c r="A868" s="23"/>
      <c r="B868" s="23"/>
      <c r="C868" s="64"/>
      <c r="D868" s="64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</row>
    <row r="869" spans="1:22" ht="16.5" customHeight="1" x14ac:dyDescent="0.3">
      <c r="A869" s="23"/>
      <c r="B869" s="23"/>
      <c r="C869" s="64"/>
      <c r="D869" s="64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</row>
    <row r="870" spans="1:22" ht="16.5" customHeight="1" x14ac:dyDescent="0.3">
      <c r="A870" s="23"/>
      <c r="B870" s="23"/>
      <c r="C870" s="64"/>
      <c r="D870" s="64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</row>
    <row r="871" spans="1:22" ht="16.5" customHeight="1" x14ac:dyDescent="0.3">
      <c r="A871" s="23"/>
      <c r="B871" s="23"/>
      <c r="C871" s="64"/>
      <c r="D871" s="64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</row>
    <row r="872" spans="1:22" ht="16.5" customHeight="1" x14ac:dyDescent="0.3">
      <c r="A872" s="23"/>
      <c r="B872" s="23"/>
      <c r="C872" s="64"/>
      <c r="D872" s="64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</row>
    <row r="873" spans="1:22" ht="16.5" customHeight="1" x14ac:dyDescent="0.3">
      <c r="A873" s="23"/>
      <c r="B873" s="23"/>
      <c r="C873" s="64"/>
      <c r="D873" s="64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</row>
    <row r="874" spans="1:22" ht="16.5" customHeight="1" x14ac:dyDescent="0.3">
      <c r="A874" s="23"/>
      <c r="B874" s="23"/>
      <c r="C874" s="64"/>
      <c r="D874" s="64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</row>
    <row r="875" spans="1:22" ht="16.5" customHeight="1" x14ac:dyDescent="0.3">
      <c r="A875" s="23"/>
      <c r="B875" s="23"/>
      <c r="C875" s="64"/>
      <c r="D875" s="64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</row>
    <row r="876" spans="1:22" ht="16.5" customHeight="1" x14ac:dyDescent="0.3">
      <c r="A876" s="23"/>
      <c r="B876" s="23"/>
      <c r="C876" s="64"/>
      <c r="D876" s="64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</row>
    <row r="877" spans="1:22" ht="16.5" customHeight="1" x14ac:dyDescent="0.3">
      <c r="A877" s="23"/>
      <c r="B877" s="23"/>
      <c r="C877" s="64"/>
      <c r="D877" s="64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</row>
    <row r="878" spans="1:22" ht="16.5" customHeight="1" x14ac:dyDescent="0.3">
      <c r="A878" s="23"/>
      <c r="B878" s="23"/>
      <c r="C878" s="64"/>
      <c r="D878" s="64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</row>
    <row r="879" spans="1:22" ht="16.5" customHeight="1" x14ac:dyDescent="0.3">
      <c r="A879" s="23"/>
      <c r="B879" s="23"/>
      <c r="C879" s="64"/>
      <c r="D879" s="64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</row>
    <row r="880" spans="1:22" ht="16.5" customHeight="1" x14ac:dyDescent="0.3">
      <c r="A880" s="23"/>
      <c r="B880" s="23"/>
      <c r="C880" s="64"/>
      <c r="D880" s="64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</row>
    <row r="881" spans="1:22" ht="16.5" customHeight="1" x14ac:dyDescent="0.3">
      <c r="A881" s="23"/>
      <c r="B881" s="23"/>
      <c r="C881" s="64"/>
      <c r="D881" s="64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</row>
    <row r="882" spans="1:22" ht="16.5" customHeight="1" x14ac:dyDescent="0.3">
      <c r="A882" s="23"/>
      <c r="B882" s="23"/>
      <c r="C882" s="64"/>
      <c r="D882" s="64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</row>
    <row r="883" spans="1:22" ht="16.5" customHeight="1" x14ac:dyDescent="0.3">
      <c r="A883" s="23"/>
      <c r="B883" s="23"/>
      <c r="C883" s="64"/>
      <c r="D883" s="64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</row>
    <row r="884" spans="1:22" ht="16.5" customHeight="1" x14ac:dyDescent="0.3">
      <c r="A884" s="23"/>
      <c r="B884" s="23"/>
      <c r="C884" s="64"/>
      <c r="D884" s="64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</row>
    <row r="885" spans="1:22" ht="16.5" customHeight="1" x14ac:dyDescent="0.3">
      <c r="A885" s="23"/>
      <c r="B885" s="23"/>
      <c r="C885" s="64"/>
      <c r="D885" s="64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</row>
    <row r="886" spans="1:22" ht="16.5" customHeight="1" x14ac:dyDescent="0.3">
      <c r="A886" s="23"/>
      <c r="B886" s="23"/>
      <c r="C886" s="64"/>
      <c r="D886" s="64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</row>
    <row r="887" spans="1:22" ht="16.5" customHeight="1" x14ac:dyDescent="0.3">
      <c r="A887" s="23"/>
      <c r="B887" s="23"/>
      <c r="C887" s="64"/>
      <c r="D887" s="64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</row>
    <row r="888" spans="1:22" ht="16.5" customHeight="1" x14ac:dyDescent="0.3">
      <c r="A888" s="23"/>
      <c r="B888" s="23"/>
      <c r="C888" s="64"/>
      <c r="D888" s="64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</row>
    <row r="889" spans="1:22" ht="16.5" customHeight="1" x14ac:dyDescent="0.3">
      <c r="A889" s="23"/>
      <c r="B889" s="23"/>
      <c r="C889" s="64"/>
      <c r="D889" s="64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</row>
    <row r="890" spans="1:22" ht="16.5" customHeight="1" x14ac:dyDescent="0.3">
      <c r="A890" s="23"/>
      <c r="B890" s="23"/>
      <c r="C890" s="64"/>
      <c r="D890" s="64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</row>
    <row r="891" spans="1:22" ht="16.5" customHeight="1" x14ac:dyDescent="0.3">
      <c r="A891" s="23"/>
      <c r="B891" s="23"/>
      <c r="C891" s="64"/>
      <c r="D891" s="64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</row>
    <row r="892" spans="1:22" ht="16.5" customHeight="1" x14ac:dyDescent="0.3">
      <c r="A892" s="23"/>
      <c r="B892" s="23"/>
      <c r="C892" s="64"/>
      <c r="D892" s="64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</row>
    <row r="893" spans="1:22" ht="16.5" customHeight="1" x14ac:dyDescent="0.3">
      <c r="A893" s="23"/>
      <c r="B893" s="23"/>
      <c r="C893" s="64"/>
      <c r="D893" s="64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</row>
    <row r="894" spans="1:22" ht="16.5" customHeight="1" x14ac:dyDescent="0.3">
      <c r="A894" s="23"/>
      <c r="B894" s="23"/>
      <c r="C894" s="64"/>
      <c r="D894" s="64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</row>
    <row r="895" spans="1:22" ht="16.5" customHeight="1" x14ac:dyDescent="0.3">
      <c r="A895" s="23"/>
      <c r="B895" s="23"/>
      <c r="C895" s="64"/>
      <c r="D895" s="64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</row>
    <row r="896" spans="1:22" ht="16.5" customHeight="1" x14ac:dyDescent="0.3">
      <c r="A896" s="23"/>
      <c r="B896" s="23"/>
      <c r="C896" s="64"/>
      <c r="D896" s="64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</row>
    <row r="897" spans="1:22" ht="16.5" customHeight="1" x14ac:dyDescent="0.3">
      <c r="A897" s="23"/>
      <c r="B897" s="23"/>
      <c r="C897" s="64"/>
      <c r="D897" s="64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</row>
    <row r="898" spans="1:22" ht="16.5" customHeight="1" x14ac:dyDescent="0.3">
      <c r="A898" s="23"/>
      <c r="B898" s="23"/>
      <c r="C898" s="64"/>
      <c r="D898" s="64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</row>
    <row r="899" spans="1:22" ht="16.5" customHeight="1" x14ac:dyDescent="0.3">
      <c r="A899" s="23"/>
      <c r="B899" s="23"/>
      <c r="C899" s="64"/>
      <c r="D899" s="64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</row>
    <row r="900" spans="1:22" ht="16.5" customHeight="1" x14ac:dyDescent="0.3">
      <c r="A900" s="23"/>
      <c r="B900" s="23"/>
      <c r="C900" s="64"/>
      <c r="D900" s="64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</row>
    <row r="901" spans="1:22" ht="16.5" customHeight="1" x14ac:dyDescent="0.3">
      <c r="A901" s="23"/>
      <c r="B901" s="23"/>
      <c r="C901" s="64"/>
      <c r="D901" s="64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</row>
    <row r="902" spans="1:22" ht="16.5" customHeight="1" x14ac:dyDescent="0.3">
      <c r="A902" s="23"/>
      <c r="B902" s="23"/>
      <c r="C902" s="64"/>
      <c r="D902" s="64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</row>
    <row r="903" spans="1:22" ht="16.5" customHeight="1" x14ac:dyDescent="0.3">
      <c r="A903" s="23"/>
      <c r="B903" s="23"/>
      <c r="C903" s="64"/>
      <c r="D903" s="64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</row>
    <row r="904" spans="1:22" ht="16.5" customHeight="1" x14ac:dyDescent="0.3">
      <c r="A904" s="23"/>
      <c r="B904" s="23"/>
      <c r="C904" s="64"/>
      <c r="D904" s="64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</row>
    <row r="905" spans="1:22" ht="16.5" customHeight="1" x14ac:dyDescent="0.3">
      <c r="A905" s="23"/>
      <c r="B905" s="23"/>
      <c r="C905" s="64"/>
      <c r="D905" s="64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</row>
    <row r="906" spans="1:22" ht="16.5" customHeight="1" x14ac:dyDescent="0.3">
      <c r="A906" s="23"/>
      <c r="B906" s="23"/>
      <c r="C906" s="64"/>
      <c r="D906" s="64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</row>
    <row r="907" spans="1:22" ht="16.5" customHeight="1" x14ac:dyDescent="0.3">
      <c r="A907" s="23"/>
      <c r="B907" s="23"/>
      <c r="C907" s="64"/>
      <c r="D907" s="64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</row>
    <row r="908" spans="1:22" ht="16.5" customHeight="1" x14ac:dyDescent="0.3">
      <c r="A908" s="23"/>
      <c r="B908" s="23"/>
      <c r="C908" s="64"/>
      <c r="D908" s="64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</row>
    <row r="909" spans="1:22" ht="16.5" customHeight="1" x14ac:dyDescent="0.3">
      <c r="A909" s="23"/>
      <c r="B909" s="23"/>
      <c r="C909" s="64"/>
      <c r="D909" s="64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</row>
    <row r="910" spans="1:22" ht="16.5" customHeight="1" x14ac:dyDescent="0.3">
      <c r="A910" s="23"/>
      <c r="B910" s="23"/>
      <c r="C910" s="64"/>
      <c r="D910" s="64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</row>
    <row r="911" spans="1:22" ht="16.5" customHeight="1" x14ac:dyDescent="0.3">
      <c r="A911" s="23"/>
      <c r="B911" s="23"/>
      <c r="C911" s="64"/>
      <c r="D911" s="64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</row>
    <row r="912" spans="1:22" ht="16.5" customHeight="1" x14ac:dyDescent="0.3">
      <c r="A912" s="23"/>
      <c r="B912" s="23"/>
      <c r="C912" s="64"/>
      <c r="D912" s="64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</row>
    <row r="913" spans="1:22" ht="16.5" customHeight="1" x14ac:dyDescent="0.3">
      <c r="A913" s="23"/>
      <c r="B913" s="23"/>
      <c r="C913" s="64"/>
      <c r="D913" s="64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</row>
    <row r="914" spans="1:22" ht="16.5" customHeight="1" x14ac:dyDescent="0.3">
      <c r="A914" s="23"/>
      <c r="B914" s="23"/>
      <c r="C914" s="64"/>
      <c r="D914" s="64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</row>
    <row r="915" spans="1:22" ht="16.5" customHeight="1" x14ac:dyDescent="0.3">
      <c r="A915" s="23"/>
      <c r="B915" s="23"/>
      <c r="C915" s="64"/>
      <c r="D915" s="64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</row>
    <row r="916" spans="1:22" ht="16.5" customHeight="1" x14ac:dyDescent="0.3">
      <c r="A916" s="23"/>
      <c r="B916" s="23"/>
      <c r="C916" s="64"/>
      <c r="D916" s="64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</row>
    <row r="917" spans="1:22" ht="16.5" customHeight="1" x14ac:dyDescent="0.3">
      <c r="A917" s="23"/>
      <c r="B917" s="23"/>
      <c r="C917" s="64"/>
      <c r="D917" s="64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</row>
    <row r="918" spans="1:22" ht="16.5" customHeight="1" x14ac:dyDescent="0.3">
      <c r="A918" s="23"/>
      <c r="B918" s="23"/>
      <c r="C918" s="64"/>
      <c r="D918" s="64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</row>
    <row r="919" spans="1:22" ht="16.5" customHeight="1" x14ac:dyDescent="0.3">
      <c r="A919" s="23"/>
      <c r="B919" s="23"/>
      <c r="C919" s="64"/>
      <c r="D919" s="64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</row>
    <row r="920" spans="1:22" ht="16.5" customHeight="1" x14ac:dyDescent="0.3">
      <c r="A920" s="23"/>
      <c r="B920" s="23"/>
      <c r="C920" s="64"/>
      <c r="D920" s="64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</row>
    <row r="921" spans="1:22" ht="16.5" customHeight="1" x14ac:dyDescent="0.3">
      <c r="A921" s="23"/>
      <c r="B921" s="23"/>
      <c r="C921" s="64"/>
      <c r="D921" s="64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</row>
    <row r="922" spans="1:22" ht="16.5" customHeight="1" x14ac:dyDescent="0.3">
      <c r="A922" s="23"/>
      <c r="B922" s="23"/>
      <c r="C922" s="64"/>
      <c r="D922" s="64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</row>
    <row r="923" spans="1:22" ht="16.5" customHeight="1" x14ac:dyDescent="0.3">
      <c r="A923" s="23"/>
      <c r="B923" s="23"/>
      <c r="C923" s="64"/>
      <c r="D923" s="64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</row>
    <row r="924" spans="1:22" ht="16.5" customHeight="1" x14ac:dyDescent="0.3">
      <c r="A924" s="23"/>
      <c r="B924" s="23"/>
      <c r="C924" s="64"/>
      <c r="D924" s="64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</row>
    <row r="925" spans="1:22" ht="16.5" customHeight="1" x14ac:dyDescent="0.3">
      <c r="A925" s="23"/>
      <c r="B925" s="23"/>
      <c r="C925" s="64"/>
      <c r="D925" s="64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</row>
    <row r="926" spans="1:22" ht="16.5" customHeight="1" x14ac:dyDescent="0.3">
      <c r="A926" s="23"/>
      <c r="B926" s="23"/>
      <c r="C926" s="64"/>
      <c r="D926" s="64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</row>
    <row r="927" spans="1:22" ht="16.5" customHeight="1" x14ac:dyDescent="0.3">
      <c r="A927" s="23"/>
      <c r="B927" s="23"/>
      <c r="C927" s="64"/>
      <c r="D927" s="64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</row>
    <row r="928" spans="1:22" ht="16.5" customHeight="1" x14ac:dyDescent="0.3">
      <c r="A928" s="23"/>
      <c r="B928" s="23"/>
      <c r="C928" s="64"/>
      <c r="D928" s="64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</row>
    <row r="929" spans="1:22" ht="16.5" customHeight="1" x14ac:dyDescent="0.3">
      <c r="A929" s="23"/>
      <c r="B929" s="23"/>
      <c r="C929" s="64"/>
      <c r="D929" s="64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</row>
    <row r="930" spans="1:22" ht="16.5" customHeight="1" x14ac:dyDescent="0.3">
      <c r="A930" s="23"/>
      <c r="B930" s="23"/>
      <c r="C930" s="64"/>
      <c r="D930" s="64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</row>
    <row r="931" spans="1:22" ht="16.5" customHeight="1" x14ac:dyDescent="0.3">
      <c r="A931" s="23"/>
      <c r="B931" s="23"/>
      <c r="C931" s="64"/>
      <c r="D931" s="64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</row>
    <row r="932" spans="1:22" ht="16.5" customHeight="1" x14ac:dyDescent="0.3">
      <c r="A932" s="23"/>
      <c r="B932" s="23"/>
      <c r="C932" s="64"/>
      <c r="D932" s="64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</row>
    <row r="933" spans="1:22" ht="16.5" customHeight="1" x14ac:dyDescent="0.3">
      <c r="A933" s="23"/>
      <c r="B933" s="23"/>
      <c r="C933" s="64"/>
      <c r="D933" s="64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</row>
    <row r="934" spans="1:22" ht="16.5" customHeight="1" x14ac:dyDescent="0.3">
      <c r="A934" s="23"/>
      <c r="B934" s="23"/>
      <c r="C934" s="64"/>
      <c r="D934" s="64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</row>
    <row r="935" spans="1:22" ht="16.5" customHeight="1" x14ac:dyDescent="0.3">
      <c r="A935" s="23"/>
      <c r="B935" s="23"/>
      <c r="C935" s="64"/>
      <c r="D935" s="64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</row>
    <row r="936" spans="1:22" ht="16.5" customHeight="1" x14ac:dyDescent="0.3">
      <c r="A936" s="23"/>
      <c r="B936" s="23"/>
      <c r="C936" s="64"/>
      <c r="D936" s="64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</row>
    <row r="937" spans="1:22" ht="16.5" customHeight="1" x14ac:dyDescent="0.3">
      <c r="A937" s="23"/>
      <c r="B937" s="23"/>
      <c r="C937" s="64"/>
      <c r="D937" s="64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</row>
    <row r="938" spans="1:22" ht="16.5" customHeight="1" x14ac:dyDescent="0.3">
      <c r="A938" s="23"/>
      <c r="B938" s="23"/>
      <c r="C938" s="64"/>
      <c r="D938" s="64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</row>
    <row r="939" spans="1:22" ht="16.5" customHeight="1" x14ac:dyDescent="0.3">
      <c r="A939" s="23"/>
      <c r="B939" s="23"/>
      <c r="C939" s="64"/>
      <c r="D939" s="64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</row>
    <row r="940" spans="1:22" ht="16.5" customHeight="1" x14ac:dyDescent="0.3">
      <c r="A940" s="23"/>
      <c r="B940" s="23"/>
      <c r="C940" s="64"/>
      <c r="D940" s="64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</row>
    <row r="941" spans="1:22" ht="16.5" customHeight="1" x14ac:dyDescent="0.3">
      <c r="A941" s="23"/>
      <c r="B941" s="23"/>
      <c r="C941" s="64"/>
      <c r="D941" s="64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</row>
    <row r="942" spans="1:22" ht="16.5" customHeight="1" x14ac:dyDescent="0.3">
      <c r="A942" s="23"/>
      <c r="B942" s="23"/>
      <c r="C942" s="64"/>
      <c r="D942" s="64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</row>
    <row r="943" spans="1:22" ht="16.5" customHeight="1" x14ac:dyDescent="0.3">
      <c r="A943" s="23"/>
      <c r="B943" s="23"/>
      <c r="C943" s="64"/>
      <c r="D943" s="64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</row>
    <row r="944" spans="1:22" ht="16.5" customHeight="1" x14ac:dyDescent="0.3">
      <c r="A944" s="23"/>
      <c r="B944" s="23"/>
      <c r="C944" s="64"/>
      <c r="D944" s="64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</row>
    <row r="945" spans="1:22" ht="16.5" customHeight="1" x14ac:dyDescent="0.3">
      <c r="A945" s="23"/>
      <c r="B945" s="23"/>
      <c r="C945" s="64"/>
      <c r="D945" s="64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</row>
    <row r="946" spans="1:22" ht="16.5" customHeight="1" x14ac:dyDescent="0.3">
      <c r="A946" s="23"/>
      <c r="B946" s="23"/>
      <c r="C946" s="64"/>
      <c r="D946" s="64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</row>
    <row r="947" spans="1:22" ht="16.5" customHeight="1" x14ac:dyDescent="0.3">
      <c r="A947" s="23"/>
      <c r="B947" s="23"/>
      <c r="C947" s="64"/>
      <c r="D947" s="64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</row>
    <row r="948" spans="1:22" ht="16.5" customHeight="1" x14ac:dyDescent="0.3">
      <c r="A948" s="23"/>
      <c r="B948" s="23"/>
      <c r="C948" s="64"/>
      <c r="D948" s="64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</row>
    <row r="949" spans="1:22" ht="16.5" customHeight="1" x14ac:dyDescent="0.3">
      <c r="A949" s="23"/>
      <c r="B949" s="23"/>
      <c r="C949" s="64"/>
      <c r="D949" s="64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</row>
    <row r="950" spans="1:22" ht="16.5" customHeight="1" x14ac:dyDescent="0.3">
      <c r="A950" s="23"/>
      <c r="B950" s="23"/>
      <c r="C950" s="64"/>
      <c r="D950" s="64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</row>
    <row r="951" spans="1:22" ht="16.5" customHeight="1" x14ac:dyDescent="0.3">
      <c r="A951" s="23"/>
      <c r="B951" s="23"/>
      <c r="C951" s="64"/>
      <c r="D951" s="64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</row>
    <row r="952" spans="1:22" ht="16.5" customHeight="1" x14ac:dyDescent="0.3">
      <c r="A952" s="23"/>
      <c r="B952" s="23"/>
      <c r="C952" s="64"/>
      <c r="D952" s="64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</row>
    <row r="953" spans="1:22" ht="16.5" customHeight="1" x14ac:dyDescent="0.3">
      <c r="A953" s="23"/>
      <c r="B953" s="23"/>
      <c r="C953" s="64"/>
      <c r="D953" s="64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</row>
    <row r="954" spans="1:22" ht="16.5" customHeight="1" x14ac:dyDescent="0.3">
      <c r="A954" s="23"/>
      <c r="B954" s="23"/>
      <c r="C954" s="64"/>
      <c r="D954" s="64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</row>
    <row r="955" spans="1:22" ht="16.5" customHeight="1" x14ac:dyDescent="0.3">
      <c r="A955" s="23"/>
      <c r="B955" s="23"/>
      <c r="C955" s="64"/>
      <c r="D955" s="64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</row>
    <row r="956" spans="1:22" ht="16.5" customHeight="1" x14ac:dyDescent="0.3">
      <c r="A956" s="23"/>
      <c r="B956" s="23"/>
      <c r="C956" s="64"/>
      <c r="D956" s="64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</row>
    <row r="957" spans="1:22" ht="16.5" customHeight="1" x14ac:dyDescent="0.3">
      <c r="A957" s="23"/>
      <c r="B957" s="23"/>
      <c r="C957" s="64"/>
      <c r="D957" s="64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</row>
    <row r="958" spans="1:22" ht="16.5" customHeight="1" x14ac:dyDescent="0.3">
      <c r="A958" s="23"/>
      <c r="B958" s="23"/>
      <c r="C958" s="64"/>
      <c r="D958" s="64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</row>
    <row r="959" spans="1:22" ht="16.5" customHeight="1" x14ac:dyDescent="0.3">
      <c r="A959" s="23"/>
      <c r="B959" s="23"/>
      <c r="C959" s="64"/>
      <c r="D959" s="64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</row>
    <row r="960" spans="1:22" ht="16.5" customHeight="1" x14ac:dyDescent="0.3">
      <c r="A960" s="23"/>
      <c r="B960" s="23"/>
      <c r="C960" s="64"/>
      <c r="D960" s="64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</row>
    <row r="961" spans="1:22" ht="16.5" customHeight="1" x14ac:dyDescent="0.3">
      <c r="A961" s="23"/>
      <c r="B961" s="23"/>
      <c r="C961" s="64"/>
      <c r="D961" s="64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</row>
    <row r="962" spans="1:22" ht="16.5" customHeight="1" x14ac:dyDescent="0.3">
      <c r="A962" s="23"/>
      <c r="B962" s="23"/>
      <c r="C962" s="64"/>
      <c r="D962" s="64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</row>
    <row r="963" spans="1:22" ht="16.5" customHeight="1" x14ac:dyDescent="0.3">
      <c r="A963" s="23"/>
      <c r="B963" s="23"/>
      <c r="C963" s="64"/>
      <c r="D963" s="64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</row>
    <row r="964" spans="1:22" ht="16.5" customHeight="1" x14ac:dyDescent="0.3">
      <c r="A964" s="23"/>
      <c r="B964" s="23"/>
      <c r="C964" s="64"/>
      <c r="D964" s="64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</row>
    <row r="965" spans="1:22" ht="16.5" customHeight="1" x14ac:dyDescent="0.3">
      <c r="A965" s="23"/>
      <c r="B965" s="23"/>
      <c r="C965" s="64"/>
      <c r="D965" s="64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</row>
    <row r="966" spans="1:22" ht="16.5" customHeight="1" x14ac:dyDescent="0.3">
      <c r="A966" s="23"/>
      <c r="B966" s="23"/>
      <c r="C966" s="64"/>
      <c r="D966" s="64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</row>
    <row r="967" spans="1:22" ht="16.5" customHeight="1" x14ac:dyDescent="0.3">
      <c r="A967" s="23"/>
      <c r="B967" s="23"/>
      <c r="C967" s="64"/>
      <c r="D967" s="64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</row>
    <row r="968" spans="1:22" ht="16.5" customHeight="1" x14ac:dyDescent="0.3">
      <c r="A968" s="23"/>
      <c r="B968" s="23"/>
      <c r="C968" s="64"/>
      <c r="D968" s="64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</row>
    <row r="969" spans="1:22" ht="16.5" customHeight="1" x14ac:dyDescent="0.3">
      <c r="A969" s="23"/>
      <c r="B969" s="23"/>
      <c r="C969" s="64"/>
      <c r="D969" s="64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</row>
    <row r="970" spans="1:22" ht="16.5" customHeight="1" x14ac:dyDescent="0.3">
      <c r="A970" s="23"/>
      <c r="B970" s="23"/>
      <c r="C970" s="64"/>
      <c r="D970" s="64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</row>
    <row r="971" spans="1:22" ht="16.5" customHeight="1" x14ac:dyDescent="0.3">
      <c r="A971" s="23"/>
      <c r="B971" s="23"/>
      <c r="C971" s="64"/>
      <c r="D971" s="64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</row>
    <row r="972" spans="1:22" ht="16.5" customHeight="1" x14ac:dyDescent="0.3">
      <c r="A972" s="23"/>
      <c r="B972" s="23"/>
      <c r="C972" s="64"/>
      <c r="D972" s="64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</row>
    <row r="973" spans="1:22" ht="16.5" customHeight="1" x14ac:dyDescent="0.3">
      <c r="A973" s="23"/>
      <c r="B973" s="23"/>
      <c r="C973" s="64"/>
      <c r="D973" s="64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</row>
    <row r="974" spans="1:22" ht="16.5" customHeight="1" x14ac:dyDescent="0.3">
      <c r="A974" s="23"/>
      <c r="B974" s="23"/>
      <c r="C974" s="64"/>
      <c r="D974" s="64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</row>
    <row r="975" spans="1:22" ht="16.5" customHeight="1" x14ac:dyDescent="0.3">
      <c r="A975" s="23"/>
      <c r="B975" s="23"/>
      <c r="C975" s="64"/>
      <c r="D975" s="64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</row>
    <row r="976" spans="1:22" ht="16.5" customHeight="1" x14ac:dyDescent="0.3">
      <c r="A976" s="23"/>
      <c r="B976" s="23"/>
      <c r="C976" s="64"/>
      <c r="D976" s="64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</row>
    <row r="977" spans="1:22" ht="16.5" customHeight="1" x14ac:dyDescent="0.3">
      <c r="A977" s="23"/>
      <c r="B977" s="23"/>
      <c r="C977" s="64"/>
      <c r="D977" s="64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</row>
    <row r="978" spans="1:22" ht="16.5" customHeight="1" x14ac:dyDescent="0.3">
      <c r="A978" s="23"/>
      <c r="B978" s="23"/>
      <c r="C978" s="64"/>
      <c r="D978" s="64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</row>
    <row r="979" spans="1:22" ht="16.5" customHeight="1" x14ac:dyDescent="0.3">
      <c r="A979" s="23"/>
      <c r="B979" s="23"/>
      <c r="C979" s="64"/>
      <c r="D979" s="64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</row>
    <row r="980" spans="1:22" ht="16.5" customHeight="1" x14ac:dyDescent="0.3">
      <c r="A980" s="23"/>
      <c r="B980" s="23"/>
      <c r="C980" s="64"/>
      <c r="D980" s="64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</row>
    <row r="981" spans="1:22" ht="16.5" customHeight="1" x14ac:dyDescent="0.3">
      <c r="A981" s="23"/>
      <c r="B981" s="23"/>
      <c r="C981" s="64"/>
      <c r="D981" s="64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</row>
    <row r="982" spans="1:22" ht="16.5" customHeight="1" x14ac:dyDescent="0.3">
      <c r="A982" s="23"/>
      <c r="B982" s="23"/>
      <c r="C982" s="64"/>
      <c r="D982" s="64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</row>
    <row r="983" spans="1:22" ht="16.5" customHeight="1" x14ac:dyDescent="0.3">
      <c r="A983" s="23"/>
      <c r="B983" s="23"/>
      <c r="C983" s="64"/>
      <c r="D983" s="64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</row>
    <row r="984" spans="1:22" ht="16.5" customHeight="1" x14ac:dyDescent="0.3">
      <c r="A984" s="23"/>
      <c r="B984" s="23"/>
      <c r="C984" s="64"/>
      <c r="D984" s="64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</row>
    <row r="985" spans="1:22" ht="16.5" customHeight="1" x14ac:dyDescent="0.3">
      <c r="A985" s="23"/>
      <c r="B985" s="23"/>
      <c r="C985" s="64"/>
      <c r="D985" s="64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</row>
    <row r="986" spans="1:22" ht="16.5" customHeight="1" x14ac:dyDescent="0.3">
      <c r="A986" s="23"/>
      <c r="B986" s="23"/>
      <c r="C986" s="64"/>
      <c r="D986" s="64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</row>
    <row r="987" spans="1:22" ht="16.5" customHeight="1" x14ac:dyDescent="0.3">
      <c r="A987" s="23"/>
      <c r="B987" s="23"/>
      <c r="C987" s="64"/>
      <c r="D987" s="64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</row>
    <row r="988" spans="1:22" ht="16.5" customHeight="1" x14ac:dyDescent="0.3">
      <c r="A988" s="23"/>
      <c r="B988" s="23"/>
      <c r="C988" s="64"/>
      <c r="D988" s="64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</row>
    <row r="989" spans="1:22" ht="16.5" customHeight="1" x14ac:dyDescent="0.3">
      <c r="A989" s="23"/>
      <c r="B989" s="23"/>
      <c r="C989" s="64"/>
      <c r="D989" s="64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</row>
    <row r="990" spans="1:22" ht="16.5" customHeight="1" x14ac:dyDescent="0.3">
      <c r="A990" s="23"/>
      <c r="B990" s="23"/>
      <c r="C990" s="64"/>
      <c r="D990" s="64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</row>
    <row r="991" spans="1:22" ht="16.5" customHeight="1" x14ac:dyDescent="0.3">
      <c r="A991" s="23"/>
      <c r="B991" s="23"/>
      <c r="C991" s="64"/>
      <c r="D991" s="64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</row>
    <row r="992" spans="1:22" ht="16.5" customHeight="1" x14ac:dyDescent="0.3">
      <c r="A992" s="23"/>
      <c r="B992" s="23"/>
      <c r="C992" s="64"/>
      <c r="D992" s="64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</row>
    <row r="993" spans="1:22" ht="16.5" customHeight="1" x14ac:dyDescent="0.3">
      <c r="A993" s="23"/>
      <c r="B993" s="23"/>
      <c r="C993" s="64"/>
      <c r="D993" s="64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</row>
    <row r="994" spans="1:22" ht="16.5" customHeight="1" x14ac:dyDescent="0.3">
      <c r="A994" s="23"/>
      <c r="B994" s="23"/>
      <c r="C994" s="64"/>
      <c r="D994" s="64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</row>
    <row r="995" spans="1:22" ht="16.5" customHeight="1" x14ac:dyDescent="0.3">
      <c r="A995" s="23"/>
      <c r="B995" s="23"/>
      <c r="C995" s="64"/>
      <c r="D995" s="64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</row>
    <row r="996" spans="1:22" ht="16.5" customHeight="1" x14ac:dyDescent="0.3">
      <c r="A996" s="23"/>
      <c r="B996" s="23"/>
      <c r="C996" s="64"/>
      <c r="D996" s="64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</row>
    <row r="997" spans="1:22" ht="16.5" customHeight="1" x14ac:dyDescent="0.3">
      <c r="A997" s="23"/>
      <c r="B997" s="23"/>
      <c r="C997" s="64"/>
      <c r="D997" s="64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</row>
    <row r="998" spans="1:22" ht="16.5" customHeight="1" x14ac:dyDescent="0.3">
      <c r="A998" s="23"/>
      <c r="B998" s="23"/>
      <c r="C998" s="64"/>
      <c r="D998" s="64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</row>
    <row r="999" spans="1:22" ht="16.5" customHeight="1" x14ac:dyDescent="0.3">
      <c r="A999" s="23"/>
      <c r="B999" s="23"/>
      <c r="C999" s="64"/>
      <c r="D999" s="64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</row>
    <row r="1000" spans="1:22" ht="16.5" customHeight="1" x14ac:dyDescent="0.3">
      <c r="A1000" s="23"/>
      <c r="B1000" s="23"/>
      <c r="C1000" s="64"/>
      <c r="D1000" s="64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</row>
    <row r="1001" spans="1:22" ht="16.5" customHeight="1" x14ac:dyDescent="0.3">
      <c r="A1001" s="23"/>
      <c r="B1001" s="23"/>
      <c r="C1001" s="64"/>
      <c r="D1001" s="64"/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  <c r="U1001" s="23"/>
      <c r="V1001" s="23"/>
    </row>
    <row r="1002" spans="1:22" ht="16.5" customHeight="1" x14ac:dyDescent="0.3">
      <c r="A1002" s="23"/>
      <c r="B1002" s="23"/>
      <c r="C1002" s="64"/>
      <c r="D1002" s="64"/>
      <c r="E1002" s="23"/>
      <c r="F1002" s="23"/>
      <c r="G1002" s="23"/>
      <c r="H1002" s="23"/>
      <c r="I1002" s="23"/>
      <c r="J1002" s="23"/>
      <c r="K1002" s="23"/>
      <c r="L1002" s="23"/>
      <c r="M1002" s="23"/>
      <c r="N1002" s="23"/>
      <c r="O1002" s="23"/>
      <c r="P1002" s="23"/>
      <c r="Q1002" s="23"/>
      <c r="R1002" s="23"/>
      <c r="S1002" s="23"/>
      <c r="T1002" s="23"/>
      <c r="U1002" s="23"/>
      <c r="V1002" s="23"/>
    </row>
    <row r="1003" spans="1:22" ht="16.5" customHeight="1" x14ac:dyDescent="0.3">
      <c r="A1003" s="23"/>
      <c r="B1003" s="23"/>
      <c r="C1003" s="64"/>
      <c r="D1003" s="64"/>
      <c r="E1003" s="23"/>
      <c r="F1003" s="23"/>
      <c r="G1003" s="23"/>
      <c r="H1003" s="23"/>
      <c r="I1003" s="23"/>
      <c r="J1003" s="23"/>
      <c r="K1003" s="23"/>
      <c r="L1003" s="23"/>
      <c r="M1003" s="23"/>
      <c r="N1003" s="23"/>
      <c r="O1003" s="23"/>
      <c r="P1003" s="23"/>
      <c r="Q1003" s="23"/>
      <c r="R1003" s="23"/>
      <c r="S1003" s="23"/>
      <c r="T1003" s="23"/>
      <c r="U1003" s="23"/>
      <c r="V1003" s="23"/>
    </row>
    <row r="1004" spans="1:22" ht="16.5" customHeight="1" x14ac:dyDescent="0.3">
      <c r="A1004" s="23"/>
      <c r="B1004" s="23"/>
      <c r="C1004" s="64"/>
      <c r="D1004" s="64"/>
      <c r="E1004" s="23"/>
      <c r="F1004" s="23"/>
      <c r="G1004" s="23"/>
      <c r="H1004" s="23"/>
      <c r="I1004" s="23"/>
      <c r="J1004" s="23"/>
      <c r="K1004" s="23"/>
      <c r="L1004" s="23"/>
      <c r="M1004" s="23"/>
      <c r="N1004" s="23"/>
      <c r="O1004" s="23"/>
      <c r="P1004" s="23"/>
      <c r="Q1004" s="23"/>
      <c r="R1004" s="23"/>
      <c r="S1004" s="23"/>
      <c r="T1004" s="23"/>
      <c r="U1004" s="23"/>
      <c r="V1004" s="23"/>
    </row>
    <row r="1005" spans="1:22" ht="16.5" customHeight="1" x14ac:dyDescent="0.3">
      <c r="A1005" s="23"/>
      <c r="B1005" s="23"/>
      <c r="C1005" s="64"/>
      <c r="D1005" s="64"/>
      <c r="E1005" s="23"/>
      <c r="F1005" s="23"/>
      <c r="G1005" s="23"/>
      <c r="H1005" s="23"/>
      <c r="I1005" s="23"/>
      <c r="J1005" s="23"/>
      <c r="K1005" s="23"/>
      <c r="L1005" s="23"/>
      <c r="M1005" s="23"/>
      <c r="N1005" s="23"/>
      <c r="O1005" s="23"/>
      <c r="P1005" s="23"/>
      <c r="Q1005" s="23"/>
      <c r="R1005" s="23"/>
      <c r="S1005" s="23"/>
      <c r="T1005" s="23"/>
      <c r="U1005" s="23"/>
      <c r="V1005" s="23"/>
    </row>
    <row r="1006" spans="1:22" ht="16.5" customHeight="1" x14ac:dyDescent="0.3">
      <c r="A1006" s="23"/>
      <c r="B1006" s="23"/>
      <c r="C1006" s="64"/>
      <c r="D1006" s="64"/>
      <c r="E1006" s="23"/>
      <c r="F1006" s="23"/>
      <c r="G1006" s="23"/>
      <c r="H1006" s="23"/>
      <c r="I1006" s="23"/>
      <c r="J1006" s="23"/>
      <c r="K1006" s="23"/>
      <c r="L1006" s="23"/>
      <c r="M1006" s="23"/>
      <c r="N1006" s="23"/>
      <c r="O1006" s="23"/>
      <c r="P1006" s="23"/>
      <c r="Q1006" s="23"/>
      <c r="R1006" s="23"/>
      <c r="S1006" s="23"/>
      <c r="T1006" s="23"/>
      <c r="U1006" s="23"/>
      <c r="V1006" s="23"/>
    </row>
    <row r="1007" spans="1:22" ht="16.5" customHeight="1" x14ac:dyDescent="0.3">
      <c r="A1007" s="23"/>
      <c r="B1007" s="23"/>
      <c r="C1007" s="64"/>
      <c r="D1007" s="64"/>
      <c r="E1007" s="23"/>
      <c r="F1007" s="23"/>
      <c r="G1007" s="23"/>
      <c r="H1007" s="23"/>
      <c r="I1007" s="23"/>
      <c r="J1007" s="23"/>
      <c r="K1007" s="23"/>
      <c r="L1007" s="23"/>
      <c r="M1007" s="23"/>
      <c r="N1007" s="23"/>
      <c r="O1007" s="23"/>
      <c r="P1007" s="23"/>
      <c r="Q1007" s="23"/>
      <c r="R1007" s="23"/>
      <c r="S1007" s="23"/>
      <c r="T1007" s="23"/>
      <c r="U1007" s="23"/>
      <c r="V1007" s="23"/>
    </row>
    <row r="1008" spans="1:22" ht="16.5" customHeight="1" x14ac:dyDescent="0.3">
      <c r="A1008" s="23"/>
      <c r="B1008" s="23"/>
      <c r="C1008" s="64"/>
      <c r="D1008" s="64"/>
      <c r="E1008" s="23"/>
      <c r="F1008" s="23"/>
      <c r="G1008" s="23"/>
      <c r="H1008" s="23"/>
      <c r="I1008" s="23"/>
      <c r="J1008" s="23"/>
      <c r="K1008" s="23"/>
      <c r="L1008" s="23"/>
      <c r="M1008" s="23"/>
      <c r="N1008" s="23"/>
      <c r="O1008" s="23"/>
      <c r="P1008" s="23"/>
      <c r="Q1008" s="23"/>
      <c r="R1008" s="23"/>
      <c r="S1008" s="23"/>
      <c r="T1008" s="23"/>
      <c r="U1008" s="23"/>
      <c r="V1008" s="23"/>
    </row>
    <row r="1009" spans="1:22" ht="16.5" customHeight="1" x14ac:dyDescent="0.3">
      <c r="A1009" s="23"/>
      <c r="B1009" s="23"/>
      <c r="C1009" s="64"/>
      <c r="D1009" s="64"/>
      <c r="E1009" s="23"/>
      <c r="F1009" s="23"/>
      <c r="G1009" s="23"/>
      <c r="H1009" s="23"/>
      <c r="I1009" s="23"/>
      <c r="J1009" s="23"/>
      <c r="K1009" s="23"/>
      <c r="L1009" s="23"/>
      <c r="M1009" s="23"/>
      <c r="N1009" s="23"/>
      <c r="O1009" s="23"/>
      <c r="P1009" s="23"/>
      <c r="Q1009" s="23"/>
      <c r="R1009" s="23"/>
      <c r="S1009" s="23"/>
      <c r="T1009" s="23"/>
      <c r="U1009" s="23"/>
      <c r="V1009" s="23"/>
    </row>
    <row r="1010" spans="1:22" ht="16.5" customHeight="1" x14ac:dyDescent="0.3">
      <c r="A1010" s="23"/>
      <c r="B1010" s="23"/>
      <c r="C1010" s="64"/>
      <c r="D1010" s="64"/>
      <c r="E1010" s="23"/>
      <c r="F1010" s="23"/>
      <c r="G1010" s="23"/>
      <c r="H1010" s="23"/>
      <c r="I1010" s="23"/>
      <c r="J1010" s="23"/>
      <c r="K1010" s="23"/>
      <c r="L1010" s="23"/>
      <c r="M1010" s="23"/>
      <c r="N1010" s="23"/>
      <c r="O1010" s="23"/>
      <c r="P1010" s="23"/>
      <c r="Q1010" s="23"/>
      <c r="R1010" s="23"/>
      <c r="S1010" s="23"/>
      <c r="T1010" s="23"/>
      <c r="U1010" s="23"/>
      <c r="V1010" s="23"/>
    </row>
    <row r="1011" spans="1:22" ht="16.5" customHeight="1" x14ac:dyDescent="0.3">
      <c r="A1011" s="23"/>
      <c r="B1011" s="23"/>
      <c r="C1011" s="64"/>
      <c r="D1011" s="64"/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23"/>
      <c r="Q1011" s="23"/>
      <c r="R1011" s="23"/>
      <c r="S1011" s="23"/>
      <c r="T1011" s="23"/>
      <c r="U1011" s="23"/>
      <c r="V1011" s="23"/>
    </row>
    <row r="1012" spans="1:22" ht="16.5" customHeight="1" x14ac:dyDescent="0.3">
      <c r="A1012" s="23"/>
      <c r="B1012" s="23"/>
      <c r="C1012" s="64"/>
      <c r="D1012" s="64"/>
      <c r="E1012" s="23"/>
      <c r="F1012" s="23"/>
      <c r="G1012" s="23"/>
      <c r="H1012" s="23"/>
      <c r="I1012" s="23"/>
      <c r="J1012" s="23"/>
      <c r="K1012" s="23"/>
      <c r="L1012" s="23"/>
      <c r="M1012" s="23"/>
      <c r="N1012" s="23"/>
      <c r="O1012" s="23"/>
      <c r="P1012" s="23"/>
      <c r="Q1012" s="23"/>
      <c r="R1012" s="23"/>
      <c r="S1012" s="23"/>
      <c r="T1012" s="23"/>
      <c r="U1012" s="23"/>
      <c r="V1012" s="23"/>
    </row>
    <row r="1013" spans="1:22" ht="16.5" customHeight="1" x14ac:dyDescent="0.3">
      <c r="A1013" s="23"/>
      <c r="B1013" s="23"/>
      <c r="C1013" s="64"/>
      <c r="D1013" s="64"/>
      <c r="E1013" s="23"/>
      <c r="F1013" s="23"/>
      <c r="G1013" s="23"/>
      <c r="H1013" s="23"/>
      <c r="I1013" s="23"/>
      <c r="J1013" s="23"/>
      <c r="K1013" s="23"/>
      <c r="L1013" s="23"/>
      <c r="M1013" s="23"/>
      <c r="N1013" s="23"/>
      <c r="O1013" s="23"/>
      <c r="P1013" s="23"/>
      <c r="Q1013" s="23"/>
      <c r="R1013" s="23"/>
      <c r="S1013" s="23"/>
      <c r="T1013" s="23"/>
      <c r="U1013" s="23"/>
      <c r="V1013" s="23"/>
    </row>
    <row r="1014" spans="1:22" ht="16.5" customHeight="1" x14ac:dyDescent="0.3">
      <c r="A1014" s="23"/>
      <c r="B1014" s="23"/>
      <c r="C1014" s="64"/>
      <c r="D1014" s="64"/>
      <c r="E1014" s="23"/>
      <c r="F1014" s="23"/>
      <c r="G1014" s="23"/>
      <c r="H1014" s="23"/>
      <c r="I1014" s="23"/>
      <c r="J1014" s="23"/>
      <c r="K1014" s="23"/>
      <c r="L1014" s="23"/>
      <c r="M1014" s="23"/>
      <c r="N1014" s="23"/>
      <c r="O1014" s="23"/>
      <c r="P1014" s="23"/>
      <c r="Q1014" s="23"/>
      <c r="R1014" s="23"/>
      <c r="S1014" s="23"/>
      <c r="T1014" s="23"/>
      <c r="U1014" s="23"/>
      <c r="V1014" s="23"/>
    </row>
    <row r="1015" spans="1:22" ht="16.5" customHeight="1" x14ac:dyDescent="0.3">
      <c r="A1015" s="23"/>
      <c r="B1015" s="23"/>
      <c r="C1015" s="64"/>
      <c r="D1015" s="64"/>
      <c r="E1015" s="23"/>
      <c r="F1015" s="23"/>
      <c r="G1015" s="23"/>
      <c r="H1015" s="23"/>
      <c r="I1015" s="23"/>
      <c r="J1015" s="23"/>
      <c r="K1015" s="23"/>
      <c r="L1015" s="23"/>
      <c r="M1015" s="23"/>
      <c r="N1015" s="23"/>
      <c r="O1015" s="23"/>
      <c r="P1015" s="23"/>
      <c r="Q1015" s="23"/>
      <c r="R1015" s="23"/>
      <c r="S1015" s="23"/>
      <c r="T1015" s="23"/>
      <c r="U1015" s="23"/>
      <c r="V1015" s="23"/>
    </row>
    <row r="1016" spans="1:22" ht="16.5" customHeight="1" x14ac:dyDescent="0.3">
      <c r="A1016" s="23"/>
      <c r="B1016" s="23"/>
      <c r="C1016" s="64"/>
      <c r="D1016" s="64"/>
      <c r="E1016" s="23"/>
      <c r="F1016" s="23"/>
      <c r="G1016" s="23"/>
      <c r="H1016" s="23"/>
      <c r="I1016" s="23"/>
      <c r="J1016" s="23"/>
      <c r="K1016" s="23"/>
      <c r="L1016" s="23"/>
      <c r="M1016" s="23"/>
      <c r="N1016" s="23"/>
      <c r="O1016" s="23"/>
      <c r="P1016" s="23"/>
      <c r="Q1016" s="23"/>
      <c r="R1016" s="23"/>
      <c r="S1016" s="23"/>
      <c r="T1016" s="23"/>
      <c r="U1016" s="23"/>
      <c r="V1016" s="23"/>
    </row>
  </sheetData>
  <mergeCells count="48">
    <mergeCell ref="G13:H13"/>
    <mergeCell ref="I13:J13"/>
    <mergeCell ref="I14:L14"/>
    <mergeCell ref="J15:L15"/>
    <mergeCell ref="B2:P2"/>
    <mergeCell ref="B3:P3"/>
    <mergeCell ref="B4:B5"/>
    <mergeCell ref="C4:C5"/>
    <mergeCell ref="E4:H4"/>
    <mergeCell ref="I4:L4"/>
    <mergeCell ref="M4:P4"/>
    <mergeCell ref="F7:H7"/>
    <mergeCell ref="G8:H8"/>
    <mergeCell ref="G11:H11"/>
    <mergeCell ref="I11:J11"/>
    <mergeCell ref="J12:L12"/>
    <mergeCell ref="M15:P15"/>
    <mergeCell ref="M17:P17"/>
    <mergeCell ref="M18:P18"/>
    <mergeCell ref="B32:D32"/>
    <mergeCell ref="F20:H20"/>
    <mergeCell ref="I20:L20"/>
    <mergeCell ref="M20:P20"/>
    <mergeCell ref="F21:H21"/>
    <mergeCell ref="I21:L21"/>
    <mergeCell ref="M21:P21"/>
    <mergeCell ref="I27:J27"/>
    <mergeCell ref="B28:D28"/>
    <mergeCell ref="B29:D29"/>
    <mergeCell ref="B30:D30"/>
    <mergeCell ref="B31:D31"/>
    <mergeCell ref="I19:L19"/>
    <mergeCell ref="B33:C33"/>
    <mergeCell ref="D33:P33"/>
    <mergeCell ref="B34:C34"/>
    <mergeCell ref="D34:P34"/>
    <mergeCell ref="B35:C35"/>
    <mergeCell ref="D35:P35"/>
    <mergeCell ref="C40:C46"/>
    <mergeCell ref="E40:J46"/>
    <mergeCell ref="E47:J47"/>
    <mergeCell ref="E48:J48"/>
    <mergeCell ref="B36:C36"/>
    <mergeCell ref="D36:P36"/>
    <mergeCell ref="B37:C37"/>
    <mergeCell ref="D37:P37"/>
    <mergeCell ref="B38:C38"/>
    <mergeCell ref="D38:P3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FLUJO DE INVERSIÓN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NARA</dc:creator>
  <cp:lastModifiedBy>NARA</cp:lastModifiedBy>
  <cp:lastPrinted>2023-06-26T15:55:23Z</cp:lastPrinted>
  <dcterms:created xsi:type="dcterms:W3CDTF">2023-06-26T15:54:22Z</dcterms:created>
  <dcterms:modified xsi:type="dcterms:W3CDTF">2023-08-04T15:40:48Z</dcterms:modified>
</cp:coreProperties>
</file>