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PC INFRA\2023\ADECUACION CENTRAL 144\MATERIALES DE COBRE\"/>
    </mc:Choice>
  </mc:AlternateContent>
  <xr:revisionPtr revIDLastSave="0" documentId="13_ncr:1_{4B4F5E3A-82D8-4EC1-823C-E87A9C973D11}" xr6:coauthVersionLast="36" xr6:coauthVersionMax="36" xr10:uidLastSave="{00000000-0000-0000-0000-000000000000}"/>
  <bookViews>
    <workbookView xWindow="0" yWindow="0" windowWidth="28800" windowHeight="12915" xr2:uid="{E059011D-A986-42C3-A76A-61F222931B9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2" i="1" l="1"/>
  <c r="N11" i="1" l="1"/>
  <c r="N10" i="1"/>
  <c r="N9" i="1"/>
  <c r="N8" i="1"/>
  <c r="N7" i="1"/>
  <c r="N6" i="1"/>
  <c r="N5" i="1"/>
  <c r="N4" i="1"/>
  <c r="O4" i="1" s="1"/>
  <c r="P4" i="1" s="1"/>
  <c r="O6" i="1"/>
  <c r="P6" i="1" s="1"/>
  <c r="O7" i="1"/>
  <c r="P7" i="1" s="1"/>
  <c r="O8" i="1"/>
  <c r="P8" i="1" s="1"/>
  <c r="O9" i="1"/>
  <c r="P9" i="1"/>
  <c r="O10" i="1"/>
  <c r="P10" i="1" s="1"/>
  <c r="O11" i="1"/>
  <c r="P11" i="1" s="1"/>
  <c r="L11" i="1"/>
  <c r="M11" i="1" s="1"/>
  <c r="L10" i="1"/>
  <c r="M10" i="1" s="1"/>
  <c r="L9" i="1"/>
  <c r="M9" i="1" s="1"/>
  <c r="L8" i="1"/>
  <c r="M8" i="1" s="1"/>
  <c r="L7" i="1"/>
  <c r="M7" i="1" s="1"/>
  <c r="L6" i="1"/>
  <c r="M6" i="1" s="1"/>
  <c r="L5" i="1"/>
  <c r="M5" i="1" s="1"/>
  <c r="L4" i="1"/>
  <c r="M4" i="1" s="1"/>
  <c r="I11" i="1"/>
  <c r="J11" i="1" s="1"/>
  <c r="I10" i="1"/>
  <c r="J10" i="1" s="1"/>
  <c r="I9" i="1"/>
  <c r="J9" i="1" s="1"/>
  <c r="I8" i="1"/>
  <c r="J8" i="1" s="1"/>
  <c r="I7" i="1"/>
  <c r="J7" i="1" s="1"/>
  <c r="I6" i="1"/>
  <c r="J6" i="1" s="1"/>
  <c r="I5" i="1"/>
  <c r="J5" i="1" s="1"/>
  <c r="I4" i="1"/>
  <c r="J4" i="1" s="1"/>
  <c r="O5" i="1" l="1"/>
  <c r="P5" i="1" s="1"/>
  <c r="J12" i="1"/>
  <c r="M12" i="1"/>
  <c r="F11" i="1"/>
  <c r="G11" i="1" s="1"/>
  <c r="F10" i="1"/>
  <c r="G10" i="1" s="1"/>
  <c r="F9" i="1"/>
  <c r="G9" i="1" s="1"/>
  <c r="F8" i="1"/>
  <c r="G8" i="1" s="1"/>
  <c r="F7" i="1"/>
  <c r="G7" i="1" s="1"/>
  <c r="F6" i="1"/>
  <c r="G6" i="1" s="1"/>
  <c r="F5" i="1"/>
  <c r="G5" i="1" s="1"/>
  <c r="F4" i="1"/>
  <c r="G4" i="1" s="1"/>
  <c r="G12" i="1" l="1"/>
</calcChain>
</file>

<file path=xl/sharedStrings.xml><?xml version="1.0" encoding="utf-8"?>
<sst xmlns="http://schemas.openxmlformats.org/spreadsheetml/2006/main" count="41" uniqueCount="22">
  <si>
    <t xml:space="preserve">ITEM </t>
  </si>
  <si>
    <t xml:space="preserve">DESCRIPCION </t>
  </si>
  <si>
    <t xml:space="preserve">CANTIDAD </t>
  </si>
  <si>
    <t xml:space="preserve">UNIDAD </t>
  </si>
  <si>
    <t xml:space="preserve">V/UNITARIO </t>
  </si>
  <si>
    <t xml:space="preserve">V/TOTAL </t>
  </si>
  <si>
    <t>IVA 19%</t>
  </si>
  <si>
    <t xml:space="preserve">Suministro de tuberia de cobre tipo L 2" x 6 metros. </t>
  </si>
  <si>
    <t>Suministro de TEE 2" de cobre tipo L.</t>
  </si>
  <si>
    <t>Suministro de medio codo 45° 2" de cobre tipo L.</t>
  </si>
  <si>
    <t>Suministro de codo 90° 2" de cobre tipo L.</t>
  </si>
  <si>
    <t xml:space="preserve">Buje o reduccion de caucho de 2" a 3/4" </t>
  </si>
  <si>
    <t>Suministro de Soldadura Estaño SN95-SB5 4.2mm x 250Gr P.Cobre</t>
  </si>
  <si>
    <t xml:space="preserve">Und. </t>
  </si>
  <si>
    <t xml:space="preserve">VALOR TOTAL </t>
  </si>
  <si>
    <t>NECESIDADES PARA ADECUACION LABORATORIO 144</t>
  </si>
  <si>
    <t>Suministro de Disco Abrasivo Corte Metal 4 1/2 X 0.045 Pulgadas</t>
  </si>
  <si>
    <t>Suministro de Soplete Boquilla Para Gas Map / Pro Btm-7010</t>
  </si>
  <si>
    <t xml:space="preserve">TECNI FERRETERIA </t>
  </si>
  <si>
    <t>SMART FREEZING</t>
  </si>
  <si>
    <t xml:space="preserve">ADAL INGENIEROS </t>
  </si>
  <si>
    <t xml:space="preserve">MENOR PRECIO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</si>
</sst>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44" fontId="0" fillId="0" borderId="0" xfId="1" applyFont="1"/>
    <xf numFmtId="0" fontId="0" fillId="0" borderId="1" xfId="0" applyBorder="1" applyAlignment="1">
      <alignment horizontal="center" vertical="center"/>
    </xf>
    <xf numFmtId="0" fontId="0" fillId="0" borderId="1" xfId="0" applyBorder="1"/>
    <xf numFmtId="44" fontId="0" fillId="0" borderId="1" xfId="1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/>
    <xf numFmtId="0" fontId="0" fillId="0" borderId="6" xfId="0" applyBorder="1" applyAlignment="1">
      <alignment horizontal="center" vertical="center"/>
    </xf>
    <xf numFmtId="44" fontId="0" fillId="0" borderId="6" xfId="1" applyFont="1" applyBorder="1" applyAlignment="1">
      <alignment horizontal="center" vertical="center"/>
    </xf>
    <xf numFmtId="44" fontId="0" fillId="0" borderId="7" xfId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4" fontId="0" fillId="0" borderId="9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/>
    <xf numFmtId="0" fontId="0" fillId="0" borderId="11" xfId="0" applyBorder="1" applyAlignment="1">
      <alignment horizontal="center" vertical="center"/>
    </xf>
    <xf numFmtId="44" fontId="0" fillId="0" borderId="13" xfId="1" applyFont="1" applyBorder="1" applyAlignment="1">
      <alignment horizontal="center" vertical="center"/>
    </xf>
    <xf numFmtId="44" fontId="0" fillId="0" borderId="14" xfId="1" applyFont="1" applyBorder="1" applyAlignment="1">
      <alignment horizontal="center" vertical="center"/>
    </xf>
    <xf numFmtId="44" fontId="1" fillId="0" borderId="4" xfId="1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44" fontId="0" fillId="0" borderId="0" xfId="1" applyFont="1" applyBorder="1" applyAlignment="1">
      <alignment horizontal="center" vertical="center"/>
    </xf>
    <xf numFmtId="44" fontId="1" fillId="0" borderId="0" xfId="1" applyFont="1" applyBorder="1" applyAlignment="1">
      <alignment horizontal="center" vertical="center"/>
    </xf>
    <xf numFmtId="0" fontId="1" fillId="0" borderId="21" xfId="0" applyFont="1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4" fontId="0" fillId="0" borderId="5" xfId="1" applyFont="1" applyBorder="1" applyAlignment="1">
      <alignment horizontal="center" vertical="center"/>
    </xf>
    <xf numFmtId="44" fontId="0" fillId="0" borderId="8" xfId="1" applyFont="1" applyBorder="1" applyAlignment="1">
      <alignment horizontal="center" vertical="center"/>
    </xf>
    <xf numFmtId="44" fontId="0" fillId="0" borderId="10" xfId="1" applyFont="1" applyBorder="1" applyAlignment="1">
      <alignment horizontal="center" vertical="center"/>
    </xf>
    <xf numFmtId="44" fontId="0" fillId="0" borderId="11" xfId="1" applyFont="1" applyBorder="1" applyAlignment="1">
      <alignment horizontal="center" vertical="center"/>
    </xf>
    <xf numFmtId="44" fontId="0" fillId="0" borderId="12" xfId="1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44" fontId="0" fillId="2" borderId="6" xfId="1" applyFont="1" applyFill="1" applyBorder="1" applyAlignment="1">
      <alignment horizontal="center" vertical="center"/>
    </xf>
    <xf numFmtId="44" fontId="0" fillId="2" borderId="7" xfId="1" applyFont="1" applyFill="1" applyBorder="1" applyAlignment="1">
      <alignment horizontal="center" vertical="center"/>
    </xf>
    <xf numFmtId="44" fontId="0" fillId="2" borderId="1" xfId="1" applyFont="1" applyFill="1" applyBorder="1" applyAlignment="1">
      <alignment horizontal="center" vertical="center"/>
    </xf>
    <xf numFmtId="44" fontId="0" fillId="2" borderId="9" xfId="1" applyFont="1" applyFill="1" applyBorder="1" applyAlignment="1">
      <alignment horizontal="center" vertical="center"/>
    </xf>
    <xf numFmtId="44" fontId="0" fillId="2" borderId="13" xfId="1" applyFont="1" applyFill="1" applyBorder="1" applyAlignment="1">
      <alignment horizontal="center" vertical="center"/>
    </xf>
    <xf numFmtId="44" fontId="0" fillId="2" borderId="14" xfId="1" applyFont="1" applyFill="1" applyBorder="1" applyAlignment="1">
      <alignment horizontal="center" vertical="center"/>
    </xf>
    <xf numFmtId="44" fontId="1" fillId="2" borderId="4" xfId="1" applyFont="1" applyFill="1" applyBorder="1" applyAlignment="1">
      <alignment horizontal="center" vertical="center"/>
    </xf>
    <xf numFmtId="44" fontId="1" fillId="0" borderId="2" xfId="1" applyFont="1" applyBorder="1" applyAlignment="1">
      <alignment horizontal="center" vertical="center"/>
    </xf>
    <xf numFmtId="44" fontId="1" fillId="0" borderId="3" xfId="1" applyFont="1" applyBorder="1" applyAlignment="1">
      <alignment horizontal="center" vertic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44" fontId="1" fillId="2" borderId="15" xfId="1" applyFont="1" applyFill="1" applyBorder="1" applyAlignment="1">
      <alignment horizontal="center" vertical="center"/>
    </xf>
    <xf numFmtId="44" fontId="1" fillId="2" borderId="22" xfId="1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80169-FECB-4E38-A7C1-C9F5737FB42D}">
  <dimension ref="A1:Q13"/>
  <sheetViews>
    <sheetView tabSelected="1" topLeftCell="I1" workbookViewId="0">
      <selection activeCell="P13" sqref="P13"/>
    </sheetView>
  </sheetViews>
  <sheetFormatPr baseColWidth="10" defaultRowHeight="15" x14ac:dyDescent="0.25"/>
  <cols>
    <col min="1" max="1" width="5.7109375" bestFit="1" customWidth="1"/>
    <col min="2" max="2" width="59.5703125" bestFit="1" customWidth="1"/>
    <col min="3" max="3" width="10.7109375" bestFit="1" customWidth="1"/>
    <col min="4" max="4" width="8.5703125" bestFit="1" customWidth="1"/>
    <col min="5" max="5" width="14.5703125" customWidth="1"/>
    <col min="6" max="6" width="13" customWidth="1"/>
    <col min="7" max="8" width="14.5703125" customWidth="1"/>
    <col min="9" max="9" width="13" customWidth="1"/>
    <col min="10" max="11" width="14.5703125" customWidth="1"/>
    <col min="12" max="12" width="13" customWidth="1"/>
    <col min="13" max="13" width="14.5703125" customWidth="1"/>
    <col min="14" max="14" width="14.5703125" bestFit="1" customWidth="1"/>
    <col min="15" max="15" width="13" bestFit="1" customWidth="1"/>
    <col min="16" max="16" width="14.5703125" bestFit="1" customWidth="1"/>
  </cols>
  <sheetData>
    <row r="1" spans="1:17" ht="15.75" thickBot="1" x14ac:dyDescent="0.3"/>
    <row r="2" spans="1:17" ht="15.75" thickBot="1" x14ac:dyDescent="0.3">
      <c r="A2" s="45" t="s">
        <v>15</v>
      </c>
      <c r="B2" s="46"/>
      <c r="C2" s="46"/>
      <c r="D2" s="46"/>
      <c r="E2" s="45" t="s">
        <v>18</v>
      </c>
      <c r="F2" s="46"/>
      <c r="G2" s="47"/>
      <c r="H2" s="45" t="s">
        <v>19</v>
      </c>
      <c r="I2" s="46"/>
      <c r="J2" s="47"/>
      <c r="K2" s="45" t="s">
        <v>20</v>
      </c>
      <c r="L2" s="46"/>
      <c r="M2" s="47"/>
      <c r="N2" s="50" t="s">
        <v>21</v>
      </c>
      <c r="O2" s="51"/>
      <c r="P2" s="52"/>
      <c r="Q2" s="22"/>
    </row>
    <row r="3" spans="1:17" ht="15.75" thickBot="1" x14ac:dyDescent="0.3">
      <c r="A3" s="6" t="s">
        <v>0</v>
      </c>
      <c r="B3" s="7" t="s">
        <v>1</v>
      </c>
      <c r="C3" s="7" t="s">
        <v>2</v>
      </c>
      <c r="D3" s="25" t="s">
        <v>3</v>
      </c>
      <c r="E3" s="6" t="s">
        <v>4</v>
      </c>
      <c r="F3" s="7" t="s">
        <v>6</v>
      </c>
      <c r="G3" s="8" t="s">
        <v>5</v>
      </c>
      <c r="H3" s="7" t="s">
        <v>4</v>
      </c>
      <c r="I3" s="7" t="s">
        <v>6</v>
      </c>
      <c r="J3" s="8" t="s">
        <v>5</v>
      </c>
      <c r="K3" s="7" t="s">
        <v>4</v>
      </c>
      <c r="L3" s="7" t="s">
        <v>6</v>
      </c>
      <c r="M3" s="8" t="s">
        <v>5</v>
      </c>
      <c r="N3" s="34" t="s">
        <v>4</v>
      </c>
      <c r="O3" s="34" t="s">
        <v>6</v>
      </c>
      <c r="P3" s="35" t="s">
        <v>5</v>
      </c>
      <c r="Q3" s="22"/>
    </row>
    <row r="4" spans="1:17" x14ac:dyDescent="0.25">
      <c r="A4" s="9">
        <v>1</v>
      </c>
      <c r="B4" s="10" t="s">
        <v>7</v>
      </c>
      <c r="C4" s="11">
        <v>2</v>
      </c>
      <c r="D4" s="26" t="s">
        <v>13</v>
      </c>
      <c r="E4" s="29">
        <v>1769000</v>
      </c>
      <c r="F4" s="12">
        <f>+E4*0.19</f>
        <v>336110</v>
      </c>
      <c r="G4" s="13">
        <f>+(E4+F4)*C4</f>
        <v>4210220</v>
      </c>
      <c r="H4" s="12">
        <v>1945900</v>
      </c>
      <c r="I4" s="12">
        <f>+H4*0.19</f>
        <v>369721</v>
      </c>
      <c r="J4" s="13">
        <f>+(H4+I4)*C4</f>
        <v>4631242</v>
      </c>
      <c r="K4" s="12">
        <v>2043195</v>
      </c>
      <c r="L4" s="12">
        <f>+K4*0.19</f>
        <v>388207.05</v>
      </c>
      <c r="M4" s="13">
        <f>+(K4+L4)*C4</f>
        <v>4862804.0999999996</v>
      </c>
      <c r="N4" s="36">
        <f>+MIN(E4,H4,K4)</f>
        <v>1769000</v>
      </c>
      <c r="O4" s="36">
        <f>+N4*0.19</f>
        <v>336110</v>
      </c>
      <c r="P4" s="37">
        <f>+(N4+O4)*C4</f>
        <v>4210220</v>
      </c>
      <c r="Q4" s="23"/>
    </row>
    <row r="5" spans="1:17" x14ac:dyDescent="0.25">
      <c r="A5" s="14">
        <v>2</v>
      </c>
      <c r="B5" s="4" t="s">
        <v>10</v>
      </c>
      <c r="C5" s="3">
        <v>5</v>
      </c>
      <c r="D5" s="27" t="s">
        <v>13</v>
      </c>
      <c r="E5" s="30">
        <v>50500</v>
      </c>
      <c r="F5" s="5">
        <f t="shared" ref="F5:F11" si="0">+E5*0.19</f>
        <v>9595</v>
      </c>
      <c r="G5" s="15">
        <f t="shared" ref="G5:G11" si="1">+(E5+F5)*C5</f>
        <v>300475</v>
      </c>
      <c r="H5" s="5">
        <v>55000</v>
      </c>
      <c r="I5" s="5">
        <f t="shared" ref="I5:I11" si="2">+H5*0.19</f>
        <v>10450</v>
      </c>
      <c r="J5" s="15">
        <f t="shared" ref="J5:J11" si="3">+(H5+I5)*C5</f>
        <v>327250</v>
      </c>
      <c r="K5" s="5">
        <v>57750</v>
      </c>
      <c r="L5" s="5">
        <f t="shared" ref="L5:L11" si="4">+K5*0.19</f>
        <v>10972.5</v>
      </c>
      <c r="M5" s="15">
        <f t="shared" ref="M5:M11" si="5">+(K5+L5)*C5</f>
        <v>343612.5</v>
      </c>
      <c r="N5" s="38">
        <f t="shared" ref="N5:N11" si="6">+MIN(E5,H5,K5)</f>
        <v>50500</v>
      </c>
      <c r="O5" s="38">
        <f t="shared" ref="O5:O11" si="7">+N5*0.19</f>
        <v>9595</v>
      </c>
      <c r="P5" s="39">
        <f t="shared" ref="P5:P11" si="8">+(N5+O5)*C5</f>
        <v>300475</v>
      </c>
      <c r="Q5" s="23"/>
    </row>
    <row r="6" spans="1:17" x14ac:dyDescent="0.25">
      <c r="A6" s="14">
        <v>3</v>
      </c>
      <c r="B6" s="4" t="s">
        <v>9</v>
      </c>
      <c r="C6" s="3">
        <v>2</v>
      </c>
      <c r="D6" s="27" t="s">
        <v>13</v>
      </c>
      <c r="E6" s="30">
        <v>64600</v>
      </c>
      <c r="F6" s="5">
        <f t="shared" si="0"/>
        <v>12274</v>
      </c>
      <c r="G6" s="15">
        <f t="shared" si="1"/>
        <v>153748</v>
      </c>
      <c r="H6" s="5">
        <v>75060</v>
      </c>
      <c r="I6" s="5">
        <f t="shared" si="2"/>
        <v>14261.4</v>
      </c>
      <c r="J6" s="15">
        <f t="shared" si="3"/>
        <v>178642.8</v>
      </c>
      <c r="K6" s="5">
        <v>78813</v>
      </c>
      <c r="L6" s="5">
        <f t="shared" si="4"/>
        <v>14974.47</v>
      </c>
      <c r="M6" s="15">
        <f t="shared" si="5"/>
        <v>187574.94</v>
      </c>
      <c r="N6" s="38">
        <f t="shared" si="6"/>
        <v>64600</v>
      </c>
      <c r="O6" s="38">
        <f t="shared" si="7"/>
        <v>12274</v>
      </c>
      <c r="P6" s="39">
        <f t="shared" si="8"/>
        <v>153748</v>
      </c>
      <c r="Q6" s="23"/>
    </row>
    <row r="7" spans="1:17" x14ac:dyDescent="0.25">
      <c r="A7" s="14">
        <v>4</v>
      </c>
      <c r="B7" s="4" t="s">
        <v>8</v>
      </c>
      <c r="C7" s="3">
        <v>2</v>
      </c>
      <c r="D7" s="27" t="s">
        <v>13</v>
      </c>
      <c r="E7" s="30">
        <v>107600</v>
      </c>
      <c r="F7" s="5">
        <f t="shared" si="0"/>
        <v>20444</v>
      </c>
      <c r="G7" s="15">
        <f t="shared" si="1"/>
        <v>256088</v>
      </c>
      <c r="H7" s="5">
        <v>118360</v>
      </c>
      <c r="I7" s="5">
        <f t="shared" si="2"/>
        <v>22488.400000000001</v>
      </c>
      <c r="J7" s="15">
        <f t="shared" si="3"/>
        <v>281696.8</v>
      </c>
      <c r="K7" s="5">
        <v>124278</v>
      </c>
      <c r="L7" s="5">
        <f t="shared" si="4"/>
        <v>23612.82</v>
      </c>
      <c r="M7" s="15">
        <f t="shared" si="5"/>
        <v>295781.64</v>
      </c>
      <c r="N7" s="38">
        <f t="shared" si="6"/>
        <v>107600</v>
      </c>
      <c r="O7" s="38">
        <f t="shared" si="7"/>
        <v>20444</v>
      </c>
      <c r="P7" s="39">
        <f t="shared" si="8"/>
        <v>256088</v>
      </c>
      <c r="Q7" s="23"/>
    </row>
    <row r="8" spans="1:17" x14ac:dyDescent="0.25">
      <c r="A8" s="14">
        <v>5</v>
      </c>
      <c r="B8" s="4" t="s">
        <v>11</v>
      </c>
      <c r="C8" s="3">
        <v>4</v>
      </c>
      <c r="D8" s="27" t="s">
        <v>13</v>
      </c>
      <c r="E8" s="30">
        <v>27600</v>
      </c>
      <c r="F8" s="5">
        <f t="shared" si="0"/>
        <v>5244</v>
      </c>
      <c r="G8" s="15">
        <f t="shared" si="1"/>
        <v>131376</v>
      </c>
      <c r="H8" s="5">
        <v>30400</v>
      </c>
      <c r="I8" s="5">
        <f t="shared" si="2"/>
        <v>5776</v>
      </c>
      <c r="J8" s="15">
        <f t="shared" si="3"/>
        <v>144704</v>
      </c>
      <c r="K8" s="5">
        <v>31920</v>
      </c>
      <c r="L8" s="5">
        <f t="shared" si="4"/>
        <v>6064.8</v>
      </c>
      <c r="M8" s="15">
        <f t="shared" si="5"/>
        <v>151939.20000000001</v>
      </c>
      <c r="N8" s="38">
        <f t="shared" si="6"/>
        <v>27600</v>
      </c>
      <c r="O8" s="38">
        <f t="shared" si="7"/>
        <v>5244</v>
      </c>
      <c r="P8" s="39">
        <f t="shared" si="8"/>
        <v>131376</v>
      </c>
      <c r="Q8" s="23"/>
    </row>
    <row r="9" spans="1:17" x14ac:dyDescent="0.25">
      <c r="A9" s="14">
        <v>6</v>
      </c>
      <c r="B9" s="4" t="s">
        <v>12</v>
      </c>
      <c r="C9" s="3">
        <v>1</v>
      </c>
      <c r="D9" s="27" t="s">
        <v>13</v>
      </c>
      <c r="E9" s="30">
        <v>49900</v>
      </c>
      <c r="F9" s="5">
        <f t="shared" si="0"/>
        <v>9481</v>
      </c>
      <c r="G9" s="15">
        <f t="shared" si="1"/>
        <v>59381</v>
      </c>
      <c r="H9" s="5">
        <v>54900</v>
      </c>
      <c r="I9" s="5">
        <f t="shared" si="2"/>
        <v>10431</v>
      </c>
      <c r="J9" s="15">
        <f t="shared" si="3"/>
        <v>65331</v>
      </c>
      <c r="K9" s="5">
        <v>57645</v>
      </c>
      <c r="L9" s="5">
        <f t="shared" si="4"/>
        <v>10952.55</v>
      </c>
      <c r="M9" s="15">
        <f t="shared" si="5"/>
        <v>68597.55</v>
      </c>
      <c r="N9" s="38">
        <f t="shared" si="6"/>
        <v>49900</v>
      </c>
      <c r="O9" s="38">
        <f t="shared" si="7"/>
        <v>9481</v>
      </c>
      <c r="P9" s="39">
        <f t="shared" si="8"/>
        <v>59381</v>
      </c>
      <c r="Q9" s="23"/>
    </row>
    <row r="10" spans="1:17" x14ac:dyDescent="0.25">
      <c r="A10" s="14">
        <v>7</v>
      </c>
      <c r="B10" s="4" t="s">
        <v>16</v>
      </c>
      <c r="C10" s="3">
        <v>20</v>
      </c>
      <c r="D10" s="27" t="s">
        <v>13</v>
      </c>
      <c r="E10" s="30"/>
      <c r="F10" s="5">
        <f t="shared" si="0"/>
        <v>0</v>
      </c>
      <c r="G10" s="15">
        <f t="shared" si="1"/>
        <v>0</v>
      </c>
      <c r="H10" s="5">
        <v>12300</v>
      </c>
      <c r="I10" s="5">
        <f t="shared" si="2"/>
        <v>2337</v>
      </c>
      <c r="J10" s="15">
        <f t="shared" si="3"/>
        <v>292740</v>
      </c>
      <c r="K10" s="5">
        <v>12915</v>
      </c>
      <c r="L10" s="5">
        <f t="shared" si="4"/>
        <v>2453.85</v>
      </c>
      <c r="M10" s="15">
        <f t="shared" si="5"/>
        <v>307377</v>
      </c>
      <c r="N10" s="38">
        <f t="shared" si="6"/>
        <v>12300</v>
      </c>
      <c r="O10" s="38">
        <f t="shared" si="7"/>
        <v>2337</v>
      </c>
      <c r="P10" s="39">
        <f t="shared" si="8"/>
        <v>292740</v>
      </c>
      <c r="Q10" s="23"/>
    </row>
    <row r="11" spans="1:17" ht="15.75" thickBot="1" x14ac:dyDescent="0.3">
      <c r="A11" s="16">
        <v>8</v>
      </c>
      <c r="B11" s="17" t="s">
        <v>17</v>
      </c>
      <c r="C11" s="18">
        <v>1</v>
      </c>
      <c r="D11" s="28" t="s">
        <v>13</v>
      </c>
      <c r="E11" s="31"/>
      <c r="F11" s="32">
        <f t="shared" si="0"/>
        <v>0</v>
      </c>
      <c r="G11" s="33">
        <f t="shared" si="1"/>
        <v>0</v>
      </c>
      <c r="H11" s="19">
        <v>189740</v>
      </c>
      <c r="I11" s="19">
        <f t="shared" si="2"/>
        <v>36050.6</v>
      </c>
      <c r="J11" s="20">
        <f t="shared" si="3"/>
        <v>225790.6</v>
      </c>
      <c r="K11" s="19">
        <v>199227</v>
      </c>
      <c r="L11" s="19">
        <f t="shared" si="4"/>
        <v>37853.129999999997</v>
      </c>
      <c r="M11" s="20">
        <f t="shared" si="5"/>
        <v>237080.13</v>
      </c>
      <c r="N11" s="40">
        <f t="shared" si="6"/>
        <v>189740</v>
      </c>
      <c r="O11" s="40">
        <f t="shared" si="7"/>
        <v>36050.6</v>
      </c>
      <c r="P11" s="41">
        <f t="shared" si="8"/>
        <v>225790.6</v>
      </c>
      <c r="Q11" s="23"/>
    </row>
    <row r="12" spans="1:17" ht="15.75" thickBot="1" x14ac:dyDescent="0.3">
      <c r="C12" s="1"/>
      <c r="D12" s="1"/>
      <c r="E12" s="43" t="s">
        <v>14</v>
      </c>
      <c r="F12" s="44"/>
      <c r="G12" s="21">
        <f>SUM(G4:G11)</f>
        <v>5111288</v>
      </c>
      <c r="H12" s="43" t="s">
        <v>14</v>
      </c>
      <c r="I12" s="44"/>
      <c r="J12" s="21">
        <f>SUM(J4:J11)</f>
        <v>6147397.1999999993</v>
      </c>
      <c r="K12" s="43" t="s">
        <v>14</v>
      </c>
      <c r="L12" s="44"/>
      <c r="M12" s="21">
        <f>SUM(M4:M11)</f>
        <v>6454767.0599999996</v>
      </c>
      <c r="N12" s="48" t="s">
        <v>14</v>
      </c>
      <c r="O12" s="49"/>
      <c r="P12" s="42">
        <f>SUM(P4:P11)</f>
        <v>5629818.5999999996</v>
      </c>
      <c r="Q12" s="24"/>
    </row>
    <row r="13" spans="1:17" x14ac:dyDescent="0.25"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</sheetData>
  <mergeCells count="9">
    <mergeCell ref="E12:F12"/>
    <mergeCell ref="A2:D2"/>
    <mergeCell ref="E2:G2"/>
    <mergeCell ref="N12:O12"/>
    <mergeCell ref="N2:P2"/>
    <mergeCell ref="H2:J2"/>
    <mergeCell ref="H12:I12"/>
    <mergeCell ref="K2:M2"/>
    <mergeCell ref="K12:L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Esteban Castaño Giraldo</dc:creator>
  <cp:lastModifiedBy>Francisco Esteban Castaño Giraldo</cp:lastModifiedBy>
  <dcterms:created xsi:type="dcterms:W3CDTF">2023-07-13T16:46:24Z</dcterms:created>
  <dcterms:modified xsi:type="dcterms:W3CDTF">2023-07-31T22:07:21Z</dcterms:modified>
</cp:coreProperties>
</file>