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2023 ANA MATILDE\SUPERVISORES2023\CT FORY\CONTRATO No 181-2023\JULIO2023\"/>
    </mc:Choice>
  </mc:AlternateContent>
  <bookViews>
    <workbookView xWindow="0" yWindow="0" windowWidth="28800" windowHeight="12495"/>
  </bookViews>
  <sheets>
    <sheet name="JULIO2023" sheetId="29" r:id="rId1"/>
  </sheets>
  <calcPr calcId="162913"/>
</workbook>
</file>

<file path=xl/calcChain.xml><?xml version="1.0" encoding="utf-8"?>
<calcChain xmlns="http://schemas.openxmlformats.org/spreadsheetml/2006/main">
  <c r="D30" i="29" l="1"/>
  <c r="D36" i="29" s="1"/>
  <c r="C33" i="29" l="1"/>
  <c r="C38" i="29" s="1"/>
  <c r="C30" i="29"/>
  <c r="E20" i="29"/>
  <c r="E21" i="29" s="1"/>
  <c r="E22" i="29" s="1"/>
  <c r="E23" i="29" s="1"/>
  <c r="E24" i="29" s="1"/>
  <c r="E25" i="29" s="1"/>
  <c r="E26" i="29" s="1"/>
  <c r="E27" i="29" s="1"/>
  <c r="E28" i="29" s="1"/>
  <c r="E29" i="29" l="1"/>
  <c r="E30" i="29" s="1"/>
  <c r="D37" i="29"/>
  <c r="D38" i="29"/>
  <c r="D31" i="29"/>
</calcChain>
</file>

<file path=xl/sharedStrings.xml><?xml version="1.0" encoding="utf-8"?>
<sst xmlns="http://schemas.openxmlformats.org/spreadsheetml/2006/main" count="61" uniqueCount="58">
  <si>
    <t xml:space="preserve">          MINISTERIO DE DEFENSA NACIONAL         </t>
  </si>
  <si>
    <t xml:space="preserve">    FUERZAS MILITARES DE COLOMBIA</t>
  </si>
  <si>
    <t xml:space="preserve">  EJERCITO NACIONAL</t>
  </si>
  <si>
    <t xml:space="preserve">                                                                                                      </t>
  </si>
  <si>
    <t>DISPENSARIO MEDICO ORIENTE DMORI</t>
  </si>
  <si>
    <t>1.1. RELACION DE BIENES Y/O SERVICIOS OBJETO DEL CONTRATO</t>
  </si>
  <si>
    <t>DESCRIPCION</t>
  </si>
  <si>
    <t>TARIFAS</t>
  </si>
  <si>
    <t>VALOR TOTAL CONTRATO</t>
  </si>
  <si>
    <t>PROPIAS DE LA EMPRESA</t>
  </si>
  <si>
    <t>3. RESUMEN DOCUMENTOS PRESUPUESTALES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</si>
  <si>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</si>
  <si>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</si>
  <si>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</si>
  <si>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</si>
  <si>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</si>
  <si>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</si>
  <si>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</si>
  <si>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</si>
  <si>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</si>
  <si>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</si>
  <si>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</si>
  <si>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</si>
  <si>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</si>
  <si>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5. SITUACION DE ENTREGAS</t>
  </si>
  <si>
    <t>6. TRABAJOS Y/O ACTIVIDADES REALIZADAS</t>
  </si>
  <si>
    <t>Cronograma de ejecucion</t>
  </si>
  <si>
    <t xml:space="preserve">7. AVANCE TOTAL DEL CONTRATO </t>
  </si>
  <si>
    <t>SE PRESTAN LOS SERVICIOS OBJETO DEL CONTRATO</t>
  </si>
  <si>
    <t>8. NOVEDADES Y/O INFORMACION DE IMPORTANCIA</t>
  </si>
  <si>
    <t xml:space="preserve">09. ANEXOS AL INFORME: </t>
  </si>
  <si>
    <t>CT. LINA FERNANDA FORY VIVEROS</t>
  </si>
  <si>
    <t>GRADO Y NOMBRE DEL SUPERVISOR</t>
  </si>
  <si>
    <t>2. VALOR DEL CONTRATO : $100.000.000,oo</t>
  </si>
  <si>
    <t>FECHA: 19/01/2023</t>
  </si>
  <si>
    <t>VALOR: $ 100.000.000,00</t>
  </si>
  <si>
    <t>4. EJECUCION DEL CONTRATO . FECHA :  15-12-2023</t>
  </si>
  <si>
    <t>MES DE MARZO 2023</t>
  </si>
  <si>
    <t>MES DE ABRIL 2023</t>
  </si>
  <si>
    <t>MES DE MAYO 2023</t>
  </si>
  <si>
    <t>MES DE JUNIO 2023</t>
  </si>
  <si>
    <t>MES DE JULIO 2023</t>
  </si>
  <si>
    <t>MES DE AGOSTO 2023</t>
  </si>
  <si>
    <t>MES DE SEPTIEMBRE 2023</t>
  </si>
  <si>
    <t>MES DEOCTUBRE 2023</t>
  </si>
  <si>
    <t>MES DE NOVIEMBRE 2023</t>
  </si>
  <si>
    <t xml:space="preserve"> MES DE DICIEMBRE 2023</t>
  </si>
  <si>
    <t>5.1. PLAZO DE EJECUCION Y ENTREGA: 15-12-2023</t>
  </si>
  <si>
    <t>FECHA SUSCRIPCION CONTRATO: 24 ABRIL DE 2023</t>
  </si>
  <si>
    <t>CONTRATO Y/O ACUERDO N° 181-DMORI-2023</t>
  </si>
  <si>
    <r>
      <rPr>
        <b/>
        <sz val="10"/>
        <color theme="1"/>
        <rFont val="Calibri"/>
        <charset val="134"/>
        <scheme val="minor"/>
      </rPr>
      <t>1: OBJETO DEL CONTRATO:</t>
    </r>
    <r>
      <rPr>
        <sz val="10"/>
        <color theme="1"/>
        <rFont val="Calibri"/>
        <charset val="134"/>
        <scheme val="minor"/>
      </rPr>
      <t>SERVICIOS EN LA ESPECIALIDAD DE GASTROENTEROLOGIA, ESTUDIOS Y PROCEDIMIENTOS ESPECIALIZADOS, CONSULTAS ESPECIALIZADAS PARA LOS USUARIOS DEL SSFFMM ADSCRITOS AL DISPENSARIO MEDICO ORIENTE Y SUS SATELITES</t>
    </r>
  </si>
  <si>
    <t>SERVICIOS EN LA ESPECIALIDAD DE GASTROENTEROLOGIA, ESTUDIOS Y PROCEDIMIENTOS ESPECIALIZADOS, CONSULTAS ESPECIALIZADAS PARA LOS USUARIOS DEL SSFFMM ADSCRITOS AL DISPENSARIO MEDICO ORIENTE Y SUS SATELITES</t>
  </si>
  <si>
    <t>CERTIFICADO DISPONIBILIDAD PRESUPUESTAL: 16823</t>
  </si>
  <si>
    <t>REGISTRO PRESUPUESTAL N°: 24623</t>
  </si>
  <si>
    <t>FECHA: 27/04/2023</t>
  </si>
  <si>
    <t>INFORME DE SUPERVISION N 03 (JULIO 2023)</t>
  </si>
  <si>
    <t>FECHA INFORME : 31 DE JULIO DE 2023</t>
  </si>
  <si>
    <t>SE PRESTAN LOS SERVICIOS OBJETO DEL CONTRATO. PENDIENTE SE RADIQUE FACTURACION EN EL CONSORCIO DE AUDITORIA. OFICINA DE PRESUPUESTO INFORMA QUEDA UN SALDO POR EJECUTAR DE $ 59.458.200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</si>
</sst>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</numFmts>
  <fonts count="10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b/>
      <sz val="8"/>
      <color theme="1"/>
      <name val="Calibri"/>
      <charset val="134"/>
      <scheme val="minor"/>
    </font>
    <font>
      <b/>
      <sz val="10"/>
      <name val="Calibri"/>
      <charset val="134"/>
      <scheme val="minor"/>
    </font>
    <font>
      <sz val="1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164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</cellStyleXfs>
  <cellXfs count="13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4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/>
    <xf numFmtId="0" fontId="1" fillId="0" borderId="0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4" xfId="0" applyFont="1" applyBorder="1"/>
    <xf numFmtId="0" fontId="1" fillId="0" borderId="7" xfId="0" applyFont="1" applyBorder="1"/>
    <xf numFmtId="0" fontId="2" fillId="0" borderId="12" xfId="0" applyFont="1" applyBorder="1" applyAlignment="1">
      <alignment horizontal="center"/>
    </xf>
    <xf numFmtId="3" fontId="3" fillId="0" borderId="13" xfId="0" applyNumberFormat="1" applyFont="1" applyBorder="1" applyAlignment="1">
      <alignment horizontal="center" vertical="center" wrapText="1"/>
    </xf>
    <xf numFmtId="0" fontId="5" fillId="0" borderId="21" xfId="3" applyFont="1" applyBorder="1" applyAlignment="1">
      <alignment horizontal="center"/>
    </xf>
    <xf numFmtId="164" fontId="5" fillId="0" borderId="21" xfId="4" applyFont="1" applyBorder="1" applyAlignment="1">
      <alignment horizontal="center"/>
    </xf>
    <xf numFmtId="0" fontId="6" fillId="0" borderId="22" xfId="3" applyFont="1" applyBorder="1" applyAlignment="1"/>
    <xf numFmtId="164" fontId="6" fillId="0" borderId="22" xfId="1" applyFont="1" applyBorder="1" applyAlignment="1">
      <alignment horizontal="left"/>
    </xf>
    <xf numFmtId="164" fontId="5" fillId="0" borderId="22" xfId="4" applyFont="1" applyBorder="1"/>
    <xf numFmtId="0" fontId="6" fillId="0" borderId="22" xfId="3" applyFont="1" applyBorder="1" applyAlignment="1">
      <alignment horizontal="left"/>
    </xf>
    <xf numFmtId="41" fontId="6" fillId="0" borderId="22" xfId="2" applyFont="1" applyBorder="1" applyAlignment="1">
      <alignment horizontal="left"/>
    </xf>
    <xf numFmtId="164" fontId="5" fillId="2" borderId="22" xfId="4" applyFont="1" applyFill="1" applyBorder="1"/>
    <xf numFmtId="164" fontId="5" fillId="0" borderId="22" xfId="1" applyFont="1" applyBorder="1" applyAlignment="1"/>
    <xf numFmtId="164" fontId="5" fillId="0" borderId="22" xfId="3" applyNumberFormat="1" applyFont="1" applyBorder="1" applyAlignment="1"/>
    <xf numFmtId="10" fontId="5" fillId="0" borderId="26" xfId="3" applyNumberFormat="1" applyFont="1" applyBorder="1" applyAlignment="1">
      <alignment horizontal="center"/>
    </xf>
    <xf numFmtId="164" fontId="5" fillId="0" borderId="0" xfId="4" applyFont="1" applyBorder="1"/>
    <xf numFmtId="0" fontId="6" fillId="0" borderId="4" xfId="3" applyFont="1" applyBorder="1"/>
    <xf numFmtId="164" fontId="6" fillId="0" borderId="14" xfId="4" applyNumberFormat="1" applyFont="1" applyBorder="1"/>
    <xf numFmtId="0" fontId="6" fillId="0" borderId="15" xfId="3" applyFont="1" applyBorder="1"/>
    <xf numFmtId="164" fontId="6" fillId="0" borderId="32" xfId="4" applyNumberFormat="1" applyFont="1" applyBorder="1"/>
    <xf numFmtId="164" fontId="6" fillId="0" borderId="33" xfId="4" applyNumberFormat="1" applyFont="1" applyBorder="1"/>
    <xf numFmtId="164" fontId="6" fillId="0" borderId="4" xfId="4" applyNumberFormat="1" applyFont="1" applyBorder="1"/>
    <xf numFmtId="164" fontId="6" fillId="0" borderId="32" xfId="4" applyFont="1" applyBorder="1"/>
    <xf numFmtId="164" fontId="6" fillId="0" borderId="37" xfId="4" applyNumberFormat="1" applyFont="1" applyBorder="1"/>
    <xf numFmtId="164" fontId="6" fillId="0" borderId="17" xfId="4" applyNumberFormat="1" applyFont="1" applyBorder="1"/>
    <xf numFmtId="164" fontId="6" fillId="0" borderId="6" xfId="4" applyNumberFormat="1" applyFont="1" applyBorder="1"/>
    <xf numFmtId="0" fontId="1" fillId="0" borderId="8" xfId="0" applyFont="1" applyBorder="1"/>
    <xf numFmtId="164" fontId="6" fillId="0" borderId="12" xfId="4" applyNumberFormat="1" applyFont="1" applyBorder="1"/>
    <xf numFmtId="164" fontId="5" fillId="0" borderId="11" xfId="4" applyNumberFormat="1" applyFont="1" applyBorder="1"/>
    <xf numFmtId="164" fontId="5" fillId="0" borderId="9" xfId="4" applyNumberFormat="1" applyFont="1" applyBorder="1"/>
    <xf numFmtId="0" fontId="1" fillId="0" borderId="11" xfId="0" applyFont="1" applyBorder="1"/>
    <xf numFmtId="0" fontId="2" fillId="0" borderId="1" xfId="0" applyFont="1" applyBorder="1"/>
    <xf numFmtId="0" fontId="1" fillId="0" borderId="6" xfId="0" applyFont="1" applyBorder="1"/>
    <xf numFmtId="0" fontId="2" fillId="0" borderId="9" xfId="0" applyFont="1" applyBorder="1"/>
    <xf numFmtId="0" fontId="1" fillId="0" borderId="10" xfId="0" applyFont="1" applyBorder="1"/>
    <xf numFmtId="0" fontId="7" fillId="0" borderId="6" xfId="0" applyFont="1" applyBorder="1"/>
    <xf numFmtId="0" fontId="0" fillId="0" borderId="7" xfId="0" applyFont="1" applyBorder="1"/>
    <xf numFmtId="0" fontId="0" fillId="0" borderId="8" xfId="0" applyFont="1" applyBorder="1"/>
    <xf numFmtId="164" fontId="0" fillId="0" borderId="0" xfId="1" applyFont="1"/>
    <xf numFmtId="164" fontId="0" fillId="0" borderId="0" xfId="0" applyNumberFormat="1"/>
    <xf numFmtId="43" fontId="0" fillId="0" borderId="0" xfId="0" applyNumberFormat="1"/>
    <xf numFmtId="0" fontId="5" fillId="0" borderId="23" xfId="3" applyFont="1" applyBorder="1" applyAlignment="1">
      <alignment horizontal="center"/>
    </xf>
    <xf numFmtId="0" fontId="5" fillId="0" borderId="24" xfId="3" applyFont="1" applyBorder="1" applyAlignment="1">
      <alignment horizontal="center"/>
    </xf>
    <xf numFmtId="0" fontId="5" fillId="0" borderId="25" xfId="3" applyFont="1" applyBorder="1" applyAlignment="1">
      <alignment horizontal="center"/>
    </xf>
    <xf numFmtId="0" fontId="5" fillId="0" borderId="27" xfId="3" applyFont="1" applyBorder="1" applyAlignment="1">
      <alignment horizontal="center"/>
    </xf>
    <xf numFmtId="0" fontId="5" fillId="0" borderId="28" xfId="3" applyFont="1" applyBorder="1" applyAlignment="1">
      <alignment horizontal="left"/>
    </xf>
    <xf numFmtId="0" fontId="5" fillId="0" borderId="29" xfId="3" applyFont="1" applyBorder="1" applyAlignment="1">
      <alignment horizontal="left"/>
    </xf>
    <xf numFmtId="0" fontId="5" fillId="0" borderId="30" xfId="3" applyFont="1" applyBorder="1" applyAlignment="1">
      <alignment horizontal="left"/>
    </xf>
    <xf numFmtId="0" fontId="5" fillId="0" borderId="31" xfId="3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34" xfId="3" applyFont="1" applyBorder="1" applyAlignment="1">
      <alignment horizontal="left"/>
    </xf>
    <xf numFmtId="0" fontId="5" fillId="0" borderId="33" xfId="3" applyFont="1" applyBorder="1" applyAlignment="1">
      <alignment horizontal="left"/>
    </xf>
    <xf numFmtId="0" fontId="5" fillId="0" borderId="35" xfId="3" applyFont="1" applyBorder="1" applyAlignment="1">
      <alignment horizontal="left"/>
    </xf>
    <xf numFmtId="0" fontId="5" fillId="0" borderId="36" xfId="3" applyFont="1" applyBorder="1" applyAlignment="1">
      <alignment horizontal="left"/>
    </xf>
    <xf numFmtId="0" fontId="5" fillId="0" borderId="38" xfId="3" applyFont="1" applyBorder="1" applyAlignment="1">
      <alignment horizontal="center"/>
    </xf>
    <xf numFmtId="0" fontId="5" fillId="0" borderId="39" xfId="3" applyFont="1" applyBorder="1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6" fillId="0" borderId="22" xfId="3" applyFont="1" applyBorder="1" applyAlignment="1">
      <alignment horizontal="left"/>
    </xf>
    <xf numFmtId="164" fontId="6" fillId="0" borderId="22" xfId="4" applyFont="1" applyBorder="1" applyAlignment="1">
      <alignment horizontal="center"/>
    </xf>
    <xf numFmtId="0" fontId="5" fillId="0" borderId="22" xfId="3" applyFont="1" applyBorder="1" applyAlignment="1">
      <alignment horizontal="center"/>
    </xf>
    <xf numFmtId="164" fontId="5" fillId="0" borderId="22" xfId="3" applyNumberFormat="1" applyFont="1" applyBorder="1" applyAlignment="1">
      <alignment horizont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5" fillId="0" borderId="5" xfId="3" applyFont="1" applyBorder="1" applyAlignment="1">
      <alignment horizontal="center"/>
    </xf>
    <xf numFmtId="0" fontId="5" fillId="0" borderId="19" xfId="3" applyFont="1" applyBorder="1" applyAlignment="1">
      <alignment horizontal="center"/>
    </xf>
    <xf numFmtId="0" fontId="5" fillId="0" borderId="20" xfId="3" applyFont="1" applyBorder="1" applyAlignment="1">
      <alignment horizontal="center"/>
    </xf>
    <xf numFmtId="164" fontId="5" fillId="0" borderId="19" xfId="4" applyFont="1" applyBorder="1" applyAlignment="1">
      <alignment horizontal="center"/>
    </xf>
    <xf numFmtId="164" fontId="5" fillId="0" borderId="20" xfId="4" applyFont="1" applyBorder="1" applyAlignment="1">
      <alignment horizont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3" fontId="1" fillId="2" borderId="11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</cellXfs>
  <cellStyles count="5">
    <cellStyle name="Millares" xfId="1" builtinId="3"/>
    <cellStyle name="Millares [0]" xfId="2" builtinId="6"/>
    <cellStyle name="Millares 2" xf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143713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9745"/>
          <a:ext cx="371475" cy="60579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9745"/>
          <a:ext cx="37147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8700" y="499745"/>
          <a:ext cx="371475" cy="405130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619125</xdr:colOff>
      <xdr:row>46</xdr:row>
      <xdr:rowOff>95250</xdr:rowOff>
    </xdr:from>
    <xdr:to>
      <xdr:col>4</xdr:col>
      <xdr:colOff>641350</xdr:colOff>
      <xdr:row>47</xdr:row>
      <xdr:rowOff>180975</xdr:rowOff>
    </xdr:to>
    <xdr:pic>
      <xdr:nvPicPr>
        <xdr:cNvPr id="5" name="Picture 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2550" y="11763375"/>
          <a:ext cx="3003550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topLeftCell="A16" workbookViewId="0">
      <selection activeCell="A46" sqref="A46:F46"/>
    </sheetView>
  </sheetViews>
  <sheetFormatPr baseColWidth="10" defaultColWidth="11" defaultRowHeight="15"/>
  <cols>
    <col min="3" max="3" width="17.140625" customWidth="1"/>
    <col min="4" max="4" width="16.5703125" customWidth="1"/>
    <col min="5" max="5" width="15.140625"/>
    <col min="6" max="6" width="9.7109375" customWidth="1"/>
    <col min="10" max="10" width="17.42578125" customWidth="1"/>
  </cols>
  <sheetData>
    <row r="1" spans="1:6">
      <c r="A1" s="122" t="s">
        <v>0</v>
      </c>
      <c r="B1" s="123"/>
      <c r="C1" s="124"/>
      <c r="D1" s="1"/>
      <c r="E1" s="2"/>
      <c r="F1" s="3"/>
    </row>
    <row r="2" spans="1:6">
      <c r="A2" s="125" t="s">
        <v>1</v>
      </c>
      <c r="B2" s="126"/>
      <c r="C2" s="127"/>
      <c r="D2" s="4"/>
      <c r="E2" s="4"/>
      <c r="F2" s="5"/>
    </row>
    <row r="3" spans="1:6">
      <c r="A3" s="125" t="s">
        <v>2</v>
      </c>
      <c r="B3" s="126"/>
      <c r="C3" s="126"/>
      <c r="D3" s="6"/>
      <c r="E3" s="4"/>
      <c r="F3" s="5"/>
    </row>
    <row r="4" spans="1:6">
      <c r="A4" s="7" t="s">
        <v>3</v>
      </c>
      <c r="B4" s="8"/>
      <c r="C4" s="9"/>
      <c r="D4" s="10" t="s">
        <v>55</v>
      </c>
      <c r="E4" s="10"/>
      <c r="F4" s="11"/>
    </row>
    <row r="5" spans="1:6">
      <c r="A5" s="12"/>
      <c r="B5" s="13"/>
      <c r="C5" s="14"/>
      <c r="D5" s="15"/>
      <c r="E5" s="16"/>
      <c r="F5" s="17"/>
    </row>
    <row r="6" spans="1:6">
      <c r="A6" s="128" t="s">
        <v>4</v>
      </c>
      <c r="B6" s="129"/>
      <c r="C6" s="130"/>
      <c r="D6" s="131" t="s">
        <v>56</v>
      </c>
      <c r="E6" s="132"/>
      <c r="F6" s="133"/>
    </row>
    <row r="7" spans="1:6" ht="33.75" customHeight="1">
      <c r="A7" s="110" t="s">
        <v>49</v>
      </c>
      <c r="B7" s="110"/>
      <c r="C7" s="110"/>
      <c r="D7" s="111" t="s">
        <v>48</v>
      </c>
      <c r="E7" s="112"/>
      <c r="F7" s="113"/>
    </row>
    <row r="8" spans="1:6" ht="47.25" customHeight="1">
      <c r="A8" s="114" t="s">
        <v>50</v>
      </c>
      <c r="B8" s="115"/>
      <c r="C8" s="115"/>
      <c r="D8" s="115"/>
      <c r="E8" s="115"/>
      <c r="F8" s="116"/>
    </row>
    <row r="9" spans="1:6">
      <c r="A9" s="18" t="s">
        <v>5</v>
      </c>
      <c r="B9" s="4"/>
      <c r="C9" s="19"/>
      <c r="D9" s="4"/>
      <c r="E9" s="4"/>
      <c r="F9" s="5"/>
    </row>
    <row r="10" spans="1:6">
      <c r="A10" s="117" t="s">
        <v>6</v>
      </c>
      <c r="B10" s="118"/>
      <c r="C10" s="20" t="s">
        <v>7</v>
      </c>
      <c r="D10" s="119" t="s">
        <v>8</v>
      </c>
      <c r="E10" s="120"/>
      <c r="F10" s="121"/>
    </row>
    <row r="11" spans="1:6" ht="156" customHeight="1">
      <c r="A11" s="102" t="s">
        <v>51</v>
      </c>
      <c r="B11" s="103"/>
      <c r="C11" s="21" t="s">
        <v>9</v>
      </c>
      <c r="D11" s="104">
        <v>100000000</v>
      </c>
      <c r="E11" s="105"/>
      <c r="F11" s="106"/>
    </row>
    <row r="12" spans="1:6">
      <c r="A12" s="18" t="s">
        <v>33</v>
      </c>
      <c r="B12" s="4"/>
      <c r="C12" s="2"/>
      <c r="D12" s="4"/>
      <c r="E12" s="4"/>
      <c r="F12" s="5"/>
    </row>
    <row r="13" spans="1:6">
      <c r="A13" s="18" t="s">
        <v>10</v>
      </c>
      <c r="B13" s="4"/>
      <c r="C13" s="4"/>
      <c r="D13" s="4"/>
      <c r="E13" s="4"/>
      <c r="F13" s="5"/>
    </row>
    <row r="14" spans="1:6" ht="36" customHeight="1">
      <c r="A14" s="107" t="s">
        <v>52</v>
      </c>
      <c r="B14" s="107"/>
      <c r="C14" s="108" t="s">
        <v>34</v>
      </c>
      <c r="D14" s="109"/>
      <c r="E14" s="93" t="s">
        <v>35</v>
      </c>
      <c r="F14" s="94"/>
    </row>
    <row r="15" spans="1:6" ht="38.25" customHeight="1">
      <c r="A15" s="89" t="s">
        <v>53</v>
      </c>
      <c r="B15" s="90"/>
      <c r="C15" s="91" t="s">
        <v>54</v>
      </c>
      <c r="D15" s="92"/>
      <c r="E15" s="93" t="s">
        <v>35</v>
      </c>
      <c r="F15" s="94"/>
    </row>
    <row r="16" spans="1:6">
      <c r="A16" s="18" t="s">
        <v>36</v>
      </c>
      <c r="B16" s="4"/>
      <c r="C16" s="4"/>
      <c r="D16" s="4"/>
      <c r="E16" s="4"/>
      <c r="F16" s="5"/>
    </row>
    <row r="17" spans="1:10">
      <c r="A17" s="95" t="s">
        <v>11</v>
      </c>
      <c r="B17" s="96"/>
      <c r="C17" s="96"/>
      <c r="D17" s="96"/>
      <c r="E17" s="96"/>
      <c r="F17" s="97"/>
    </row>
    <row r="18" spans="1:10">
      <c r="A18" s="98" t="s">
        <v>12</v>
      </c>
      <c r="B18" s="99"/>
      <c r="C18" s="22" t="s">
        <v>13</v>
      </c>
      <c r="D18" s="23" t="s">
        <v>14</v>
      </c>
      <c r="E18" s="100" t="s">
        <v>15</v>
      </c>
      <c r="F18" s="101"/>
    </row>
    <row r="19" spans="1:10">
      <c r="A19" s="24" t="s">
        <v>13</v>
      </c>
      <c r="B19" s="24"/>
      <c r="C19" s="25">
        <v>100000000</v>
      </c>
      <c r="D19" s="26"/>
      <c r="E19" s="86"/>
      <c r="F19" s="86"/>
    </row>
    <row r="20" spans="1:10">
      <c r="A20" s="85" t="s">
        <v>37</v>
      </c>
      <c r="B20" s="85"/>
      <c r="C20" s="27"/>
      <c r="D20" s="26">
        <v>0</v>
      </c>
      <c r="E20" s="86">
        <f>C19-D20</f>
        <v>100000000</v>
      </c>
      <c r="F20" s="86"/>
      <c r="J20" s="58"/>
    </row>
    <row r="21" spans="1:10">
      <c r="A21" s="85" t="s">
        <v>38</v>
      </c>
      <c r="B21" s="85"/>
      <c r="C21" s="27"/>
      <c r="D21" s="26">
        <v>0</v>
      </c>
      <c r="E21" s="86">
        <f>E20-D21</f>
        <v>100000000</v>
      </c>
      <c r="F21" s="86"/>
    </row>
    <row r="22" spans="1:10">
      <c r="A22" s="85" t="s">
        <v>39</v>
      </c>
      <c r="B22" s="85"/>
      <c r="C22" s="28"/>
      <c r="D22" s="26">
        <v>5333000</v>
      </c>
      <c r="E22" s="86">
        <f>E21+C22-D22</f>
        <v>94667000</v>
      </c>
      <c r="F22" s="86"/>
    </row>
    <row r="23" spans="1:10">
      <c r="A23" s="85" t="s">
        <v>40</v>
      </c>
      <c r="B23" s="85"/>
      <c r="C23" s="25"/>
      <c r="D23" s="29">
        <v>41055000</v>
      </c>
      <c r="E23" s="86">
        <f>E22-D23</f>
        <v>53612000</v>
      </c>
      <c r="F23" s="86"/>
    </row>
    <row r="24" spans="1:10">
      <c r="A24" s="85" t="s">
        <v>41</v>
      </c>
      <c r="B24" s="85"/>
      <c r="C24" s="27"/>
      <c r="D24" s="26">
        <v>0</v>
      </c>
      <c r="E24" s="86">
        <f>E23-D24</f>
        <v>53612000</v>
      </c>
      <c r="F24" s="86"/>
    </row>
    <row r="25" spans="1:10">
      <c r="A25" s="85" t="s">
        <v>42</v>
      </c>
      <c r="B25" s="85"/>
      <c r="C25" s="27"/>
      <c r="D25" s="26"/>
      <c r="E25" s="86">
        <f>E24-D25</f>
        <v>53612000</v>
      </c>
      <c r="F25" s="86"/>
    </row>
    <row r="26" spans="1:10">
      <c r="A26" s="85" t="s">
        <v>43</v>
      </c>
      <c r="B26" s="85"/>
      <c r="C26" s="28"/>
      <c r="D26" s="29"/>
      <c r="E26" s="86">
        <f>E25+C26-D26</f>
        <v>53612000</v>
      </c>
      <c r="F26" s="86"/>
    </row>
    <row r="27" spans="1:10">
      <c r="A27" s="85" t="s">
        <v>44</v>
      </c>
      <c r="B27" s="85"/>
      <c r="C27" s="27"/>
      <c r="D27" s="26">
        <v>0</v>
      </c>
      <c r="E27" s="86">
        <f>E26</f>
        <v>53612000</v>
      </c>
      <c r="F27" s="86"/>
    </row>
    <row r="28" spans="1:10">
      <c r="A28" s="85" t="s">
        <v>45</v>
      </c>
      <c r="B28" s="85"/>
      <c r="C28" s="27"/>
      <c r="D28" s="26">
        <v>0</v>
      </c>
      <c r="E28" s="86">
        <f>E27</f>
        <v>53612000</v>
      </c>
      <c r="F28" s="86"/>
    </row>
    <row r="29" spans="1:10">
      <c r="A29" s="85" t="s">
        <v>46</v>
      </c>
      <c r="B29" s="85"/>
      <c r="C29" s="25"/>
      <c r="D29" s="26"/>
      <c r="E29" s="86">
        <f>E28</f>
        <v>53612000</v>
      </c>
      <c r="F29" s="86"/>
      <c r="J29" s="56"/>
    </row>
    <row r="30" spans="1:10">
      <c r="A30" s="87" t="s">
        <v>16</v>
      </c>
      <c r="B30" s="87"/>
      <c r="C30" s="30">
        <f>C19+C29</f>
        <v>100000000</v>
      </c>
      <c r="D30" s="31">
        <f>SUM(D21:D29)</f>
        <v>46388000</v>
      </c>
      <c r="E30" s="88">
        <f>E29</f>
        <v>53612000</v>
      </c>
      <c r="F30" s="87"/>
      <c r="J30" s="57"/>
    </row>
    <row r="31" spans="1:10">
      <c r="A31" s="59" t="s">
        <v>17</v>
      </c>
      <c r="B31" s="60"/>
      <c r="C31" s="61"/>
      <c r="D31" s="32">
        <f>D30/C19</f>
        <v>0.46388000000000001</v>
      </c>
      <c r="E31" s="33"/>
      <c r="F31" s="5"/>
    </row>
    <row r="32" spans="1:10">
      <c r="A32" s="59" t="s">
        <v>18</v>
      </c>
      <c r="B32" s="60"/>
      <c r="C32" s="60"/>
      <c r="D32" s="62"/>
      <c r="E32" s="34"/>
      <c r="F32" s="5"/>
    </row>
    <row r="33" spans="1:6">
      <c r="A33" s="63" t="s">
        <v>13</v>
      </c>
      <c r="B33" s="64"/>
      <c r="C33" s="35">
        <f>C19</f>
        <v>100000000</v>
      </c>
      <c r="D33" s="36"/>
      <c r="E33" s="34"/>
      <c r="F33" s="5"/>
    </row>
    <row r="34" spans="1:6">
      <c r="A34" s="65" t="s">
        <v>19</v>
      </c>
      <c r="B34" s="66"/>
      <c r="C34" s="37"/>
      <c r="D34" s="38"/>
      <c r="E34" s="39"/>
      <c r="F34" s="5"/>
    </row>
    <row r="35" spans="1:6">
      <c r="A35" s="65" t="s">
        <v>20</v>
      </c>
      <c r="B35" s="66"/>
      <c r="C35" s="40"/>
      <c r="D35" s="38"/>
      <c r="E35" s="39"/>
      <c r="F35" s="5"/>
    </row>
    <row r="36" spans="1:6">
      <c r="A36" s="73" t="s">
        <v>21</v>
      </c>
      <c r="B36" s="74"/>
      <c r="C36" s="37"/>
      <c r="D36" s="38">
        <f>D30</f>
        <v>46388000</v>
      </c>
      <c r="E36" s="39"/>
      <c r="F36" s="5"/>
    </row>
    <row r="37" spans="1:6">
      <c r="A37" s="75" t="s">
        <v>22</v>
      </c>
      <c r="B37" s="76"/>
      <c r="C37" s="41"/>
      <c r="D37" s="42">
        <f>E28</f>
        <v>53612000</v>
      </c>
      <c r="E37" s="43"/>
      <c r="F37" s="44"/>
    </row>
    <row r="38" spans="1:6">
      <c r="A38" s="77" t="s">
        <v>23</v>
      </c>
      <c r="B38" s="78"/>
      <c r="C38" s="45">
        <f>C33+C34</f>
        <v>100000000</v>
      </c>
      <c r="D38" s="46">
        <f>D36+D37</f>
        <v>100000000</v>
      </c>
      <c r="E38" s="47"/>
      <c r="F38" s="48"/>
    </row>
    <row r="39" spans="1:6">
      <c r="A39" s="49" t="s">
        <v>24</v>
      </c>
      <c r="B39" s="2"/>
      <c r="C39" s="2"/>
      <c r="D39" s="2"/>
      <c r="E39" s="2"/>
      <c r="F39" s="3"/>
    </row>
    <row r="40" spans="1:6">
      <c r="A40" s="18" t="s">
        <v>47</v>
      </c>
      <c r="B40" s="4"/>
      <c r="C40" s="4"/>
      <c r="D40" s="4"/>
      <c r="E40" s="4"/>
      <c r="F40" s="5"/>
    </row>
    <row r="41" spans="1:6">
      <c r="A41" s="49" t="s">
        <v>25</v>
      </c>
      <c r="B41" s="2"/>
      <c r="C41" s="2"/>
      <c r="D41" s="2"/>
      <c r="E41" s="2"/>
      <c r="F41" s="3"/>
    </row>
    <row r="42" spans="1:6">
      <c r="A42" s="50" t="s">
        <v>26</v>
      </c>
      <c r="B42" s="19"/>
      <c r="C42" s="19"/>
      <c r="D42" s="19"/>
      <c r="E42" s="19"/>
      <c r="F42" s="44"/>
    </row>
    <row r="43" spans="1:6">
      <c r="A43" s="49" t="s">
        <v>27</v>
      </c>
      <c r="B43" s="2"/>
      <c r="C43" s="2"/>
      <c r="D43" s="2"/>
      <c r="E43" s="2"/>
      <c r="F43" s="3"/>
    </row>
    <row r="44" spans="1:6">
      <c r="A44" s="79" t="s">
        <v>28</v>
      </c>
      <c r="B44" s="80"/>
      <c r="C44" s="80"/>
      <c r="D44" s="80"/>
      <c r="E44" s="80"/>
      <c r="F44" s="81"/>
    </row>
    <row r="45" spans="1:6">
      <c r="A45" s="51" t="s">
        <v>29</v>
      </c>
      <c r="B45" s="52"/>
      <c r="C45" s="52"/>
      <c r="D45" s="52"/>
      <c r="E45" s="52"/>
      <c r="F45" s="48"/>
    </row>
    <row r="46" spans="1:6" ht="40.5" customHeight="1">
      <c r="A46" s="82" t="s">
        <v>57</v>
      </c>
      <c r="B46" s="83"/>
      <c r="C46" s="83"/>
      <c r="D46" s="83"/>
      <c r="E46" s="83"/>
      <c r="F46" s="84"/>
    </row>
    <row r="47" spans="1:6">
      <c r="A47" s="49" t="s">
        <v>30</v>
      </c>
      <c r="B47" s="2"/>
      <c r="C47" s="2"/>
      <c r="D47" s="2"/>
      <c r="E47" s="2"/>
      <c r="F47" s="3"/>
    </row>
    <row r="48" spans="1:6">
      <c r="A48" s="53"/>
      <c r="B48" s="54"/>
      <c r="C48" s="54"/>
      <c r="D48" s="54"/>
      <c r="E48" s="54"/>
      <c r="F48" s="55"/>
    </row>
    <row r="49" spans="1:6">
      <c r="A49" s="67" t="s">
        <v>31</v>
      </c>
      <c r="B49" s="68"/>
      <c r="C49" s="68"/>
      <c r="D49" s="68"/>
      <c r="E49" s="68"/>
      <c r="F49" s="69"/>
    </row>
    <row r="50" spans="1:6">
      <c r="A50" s="70" t="s">
        <v>32</v>
      </c>
      <c r="B50" s="71"/>
      <c r="C50" s="71"/>
      <c r="D50" s="71"/>
      <c r="E50" s="71"/>
      <c r="F50" s="72"/>
    </row>
  </sheetData>
  <mergeCells count="56"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14:B14"/>
    <mergeCell ref="C14:D14"/>
    <mergeCell ref="E14:F14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49:F49"/>
    <mergeCell ref="A50:F50"/>
    <mergeCell ref="A36:B36"/>
    <mergeCell ref="A37:B37"/>
    <mergeCell ref="A38:B38"/>
    <mergeCell ref="A44:F44"/>
    <mergeCell ref="A46:F46"/>
    <mergeCell ref="A31:C31"/>
    <mergeCell ref="A32:D32"/>
    <mergeCell ref="A33:B33"/>
    <mergeCell ref="A34:B34"/>
    <mergeCell ref="A35:B35"/>
  </mergeCells>
  <pageMargins left="0.70866141732283472" right="0.70866141732283472" top="0.74803149606299213" bottom="0.74803149606299213" header="0.31496062992125984" footer="0.31496062992125984"/>
  <pageSetup paperSize="5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JULIO2023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2023-07-17T22:39:38Z</cp:lastPrinted>
  <dcterms:created xsi:type="dcterms:W3CDTF">2014-04-16T15:00:00Z</dcterms:created>
  <dcterms:modified xsi:type="dcterms:W3CDTF">2023-08-17T23:03:49Z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20C715E9933749B9AC0D1A66598181FC</vt:lpwstr>
  </property>
  <property fmtid="{D5CDD505-2E9C-101B-9397-08002B2CF9AE}" pid="3" name="KSOProductBuildVer">
    <vt:lpwstr>1033-11.2.0.11536</vt:lpwstr>
  </property>
</Properties>
</file>