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0ea94063f3076eb/Documentos/CONTRATO DE DOTACIÓN BRIGADA DE EMERGENCIA/Anexos Dotación Brigada de Emergencia/"/>
    </mc:Choice>
  </mc:AlternateContent>
  <xr:revisionPtr revIDLastSave="35" documentId="8_{779804F0-0F2A-4BF8-B83B-3B8BB31397C7}" xr6:coauthVersionLast="47" xr6:coauthVersionMax="47" xr10:uidLastSave="{68C2A18E-A39B-4790-8E8A-0BAF082296E6}"/>
  <bookViews>
    <workbookView xWindow="-110" yWindow="-110" windowWidth="19420" windowHeight="10300" xr2:uid="{C72FE25E-7A8A-45C0-A884-375B18CA4ABC}"/>
  </bookViews>
  <sheets>
    <sheet name="Prome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" l="1"/>
  <c r="I21" i="1"/>
  <c r="E21" i="1"/>
  <c r="K14" i="1"/>
  <c r="J18" i="1" l="1"/>
  <c r="K6" i="1"/>
  <c r="K7" i="1"/>
  <c r="K8" i="1"/>
  <c r="K9" i="1"/>
  <c r="K10" i="1"/>
  <c r="K11" i="1"/>
  <c r="K12" i="1"/>
  <c r="K13" i="1"/>
  <c r="K15" i="1"/>
  <c r="K16" i="1"/>
  <c r="K17" i="1"/>
  <c r="K18" i="1"/>
  <c r="K19" i="1"/>
  <c r="K20" i="1"/>
  <c r="K5" i="1"/>
  <c r="J6" i="1"/>
  <c r="J7" i="1"/>
  <c r="J8" i="1"/>
  <c r="J9" i="1"/>
  <c r="J10" i="1"/>
  <c r="J11" i="1"/>
  <c r="J12" i="1"/>
  <c r="J13" i="1"/>
  <c r="J14" i="1"/>
  <c r="J15" i="1"/>
  <c r="J16" i="1"/>
  <c r="J17" i="1"/>
  <c r="J19" i="1"/>
  <c r="J20" i="1"/>
  <c r="J5" i="1"/>
  <c r="H6" i="1"/>
  <c r="H7" i="1"/>
  <c r="H8" i="1"/>
  <c r="H9" i="1"/>
  <c r="H10" i="1"/>
  <c r="H11" i="1"/>
  <c r="H12" i="1"/>
  <c r="H13" i="1"/>
  <c r="H14" i="1"/>
  <c r="L14" i="1" s="1"/>
  <c r="H15" i="1"/>
  <c r="H16" i="1"/>
  <c r="H17" i="1"/>
  <c r="H18" i="1"/>
  <c r="H19" i="1"/>
  <c r="H20" i="1"/>
  <c r="H5" i="1"/>
  <c r="F6" i="1"/>
  <c r="F8" i="1"/>
  <c r="F9" i="1"/>
  <c r="F10" i="1"/>
  <c r="F11" i="1"/>
  <c r="F12" i="1"/>
  <c r="F13" i="1"/>
  <c r="F14" i="1"/>
  <c r="F15" i="1"/>
  <c r="F16" i="1"/>
  <c r="F17" i="1"/>
  <c r="F19" i="1"/>
  <c r="F20" i="1"/>
  <c r="L20" i="1" l="1"/>
  <c r="H21" i="1"/>
  <c r="L17" i="1"/>
  <c r="K21" i="1"/>
  <c r="J21" i="1"/>
  <c r="L15" i="1"/>
  <c r="L12" i="1"/>
  <c r="L16" i="1"/>
  <c r="L10" i="1"/>
  <c r="L11" i="1"/>
  <c r="L9" i="1"/>
  <c r="L13" i="1"/>
  <c r="L8" i="1"/>
  <c r="L19" i="1"/>
  <c r="L6" i="1"/>
  <c r="F18" i="1"/>
  <c r="L18" i="1" s="1"/>
  <c r="F7" i="1"/>
  <c r="L7" i="1" s="1"/>
  <c r="F5" i="1"/>
  <c r="L5" i="1" s="1"/>
  <c r="F21" i="1" l="1"/>
  <c r="L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tc={CA9EC27A-D714-4129-AE70-EEA97CC1056D}</author>
  </authors>
  <commentList>
    <comment ref="L14" authorId="0" shapeId="0" xr:uid="{CA9EC27A-D714-4129-AE70-EEA97CC1056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promedio se obtiene solo con dos cotizaciones que fueron las allegadas al estudio de mercado</t>
      </text>
    </comment>
  </commentList>
</comments>
</file>

<file path=xl/sharedStrings.xml><?xml version="1.0" encoding="utf-8"?>
<sst xmlns="http://schemas.openxmlformats.org/spreadsheetml/2006/main" count="49" uniqueCount="44">
  <si>
    <t>ITEM</t>
  </si>
  <si>
    <t>CANTIDAD</t>
  </si>
  <si>
    <t>DOTARFER</t>
  </si>
  <si>
    <t>Promedio Vr.Unitario</t>
  </si>
  <si>
    <t>Promedio Vr.Total</t>
  </si>
  <si>
    <t>Valor unitario incluido IVA</t>
  </si>
  <si>
    <t>Valor total</t>
  </si>
  <si>
    <t>Botas de seguridad</t>
  </si>
  <si>
    <t>Bota dieléctrica en piel de flor lisa e hidrorepelente, suela resistente hasta 20 KV, suela especial de poliuretano especial resistente a electricidad y nitrilo resistente también al calor  (300º). NTC 2830/EN 50321- Tallas varias</t>
  </si>
  <si>
    <t>Gafas protectoras</t>
  </si>
  <si>
    <t>Lentes en policarbonato, marco o armazón suave en PVC o poliamidas resistentes y filtro UV,  Preferiblemente antiempañantes lente absorbente 99.9% de rayos UV-, Ref. AR138 ANSI Z87.1-2003 CSA Z94.3-1993 de las contratadas 100 deben ser de lente claro</t>
  </si>
  <si>
    <t>Guantes de protección</t>
  </si>
  <si>
    <t>Fabricado en hilo poliéster de alta resistencia, recubierto de látex natural, en palma y nudillos, puño tejido. Talla S, M y L NTC 2190</t>
  </si>
  <si>
    <t>Cascos de seguridad</t>
  </si>
  <si>
    <t>Dieléctrico, contra impactos
Con 3 puntos de apoyo, tipo II preferiblemente con suspensión Con barbuquejo, en policarbonato 10096A Norma: ANSI Z89.1 – NTC 1523 Aprobación NIOSH ISO 3874</t>
  </si>
  <si>
    <t>Tapones auditivos silicona</t>
  </si>
  <si>
    <t>Protector auditivo de inserción, reutilizable y con cordón, tapones, siliconas, blandos, suaves, auto-ajustables, cómodos. 
NTC- 2272 OSHA-NIOSHCE EN 24869-1 ANSI S 3.19 y 3.74</t>
  </si>
  <si>
    <t>Chalecos brigadistas</t>
  </si>
  <si>
    <t>Brazaletes brigadistas</t>
  </si>
  <si>
    <t>Tela Lona, Cinta Reflectiva, Adhesivo en velcro , cubierto de material impermeable. Color rojo marcado con la palabra Brigadista</t>
  </si>
  <si>
    <t>Botiquín canguro de primeros auxilios para servicios médicos de emergencia</t>
  </si>
  <si>
    <t xml:space="preserve">Botiquín tipo canguro de primeros auxilios, incluye dotación básica. Lona de alta resistencia. </t>
  </si>
  <si>
    <t>Radio de comunicación</t>
  </si>
  <si>
    <t>Radios de comunicación portátil, cargador de base, batería recargable, manos libres, clip porta radio con alcance de 1.5 a 2 kilómetros en la ciudad y de 4.5 o 6 kilómetros a cielo abierto. Resistente a la lluvia</t>
  </si>
  <si>
    <t>Megáfono</t>
  </si>
  <si>
    <t>MEGAFONO RECARGABLE 25W / 6 PULGADAS
 Potencia de Salida: 25W
Sirena, USB, SD, Grabación y reproducción 120 segundos, Micrófono incorporado
• Alimentado por batería de litio recargable
• Función: USB/BT, Cargador</t>
  </si>
  <si>
    <t xml:space="preserve">Paletas de Pare y Siga </t>
  </si>
  <si>
    <t xml:space="preserve">Paleta Pare y Siga doble cara: Materiales: Poliestireno de alto impacto con reflectivo, papel reflectivo de alta luminacion verde y rojo Medidas: 30 x 30 cm con mango de 15 cm. </t>
  </si>
  <si>
    <t>Tensiómetro</t>
  </si>
  <si>
    <t>Tensiómetro digital de brazo automático. Mida la presión sistólica, presión diastólica y frecuencia cardíaca.</t>
  </si>
  <si>
    <t>Glucómetro</t>
  </si>
  <si>
    <t>Glucómetro, Puncionador, Estuche, 100 tiras y 100 lancetas</t>
  </si>
  <si>
    <t>Repuesto de glucómetro</t>
  </si>
  <si>
    <t>150 tiras de repuesto de tiras o tirillas para glucómetro</t>
  </si>
  <si>
    <t>150 lancetas de repuesto para glucómetro</t>
  </si>
  <si>
    <t>Cinta señalización "Peligro"</t>
  </si>
  <si>
    <t>Cinta señalización "Peligro" 500 m de largo y 9 de ancho</t>
  </si>
  <si>
    <t>DESCRIPCIÓN</t>
  </si>
  <si>
    <t>TOTAL</t>
  </si>
  <si>
    <t>Chaleco Brigadista tipo periodista con franja reflectiva en Drill, marcado en bordado con la palabra brigadista en la parte trasera y en la parte delantera debe ir el nombre y logo de la entidad bordado.  4 bolsillos frontales espaciosos con cremallera y cinta reflectiva en la parte delantera y trasera TALLA S, M, L, XL</t>
  </si>
  <si>
    <t>SENDA SAS</t>
  </si>
  <si>
    <t>SYS SUMINISTROS 
EMPRESARIALES</t>
  </si>
  <si>
    <t>NOTA</t>
  </si>
  <si>
    <t>Los valores promedios unitarios y totales fueron redondeados por la CNSC, de acuerdo a que si el valor cotizado presenta decimales, será redondeado a un número entero mediante la siguiente metodología: cuando la fracción decimal del valor sea igual o superior a cinco (5) se aproximará por exceso al peso o unidad y cuando la fracción del valor sea inferior a cinco (5) se aproximará por defecto al peso o unidad.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</si>
</sst>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wrapText="1"/>
    </xf>
    <xf numFmtId="0" fontId="2" fillId="3" borderId="0" xfId="0" applyFont="1" applyFill="1" applyAlignment="1">
      <alignment wrapText="1"/>
    </xf>
    <xf numFmtId="44" fontId="5" fillId="0" borderId="0" xfId="1" applyFont="1" applyBorder="1" applyAlignment="1">
      <alignment vertical="center" wrapText="1"/>
    </xf>
    <xf numFmtId="43" fontId="2" fillId="3" borderId="0" xfId="2" applyFont="1" applyFill="1" applyAlignment="1">
      <alignment wrapText="1"/>
    </xf>
    <xf numFmtId="44" fontId="4" fillId="0" borderId="1" xfId="1" applyFont="1" applyBorder="1" applyAlignment="1">
      <alignment horizontal="right" vertical="center" wrapText="1"/>
    </xf>
    <xf numFmtId="44" fontId="4" fillId="3" borderId="1" xfId="1" applyFont="1" applyFill="1" applyBorder="1" applyAlignment="1">
      <alignment vertical="center" wrapText="1"/>
    </xf>
    <xf numFmtId="44" fontId="4" fillId="3" borderId="3" xfId="1" applyFont="1" applyFill="1" applyBorder="1" applyAlignment="1">
      <alignment horizontal="right" vertical="center" wrapText="1"/>
    </xf>
    <xf numFmtId="44" fontId="5" fillId="0" borderId="1" xfId="1" applyFont="1" applyBorder="1" applyAlignment="1">
      <alignment vertical="center" wrapText="1"/>
    </xf>
    <xf numFmtId="44" fontId="4" fillId="2" borderId="1" xfId="1" applyFont="1" applyFill="1" applyBorder="1" applyAlignment="1">
      <alignment vertical="center" wrapText="1"/>
    </xf>
    <xf numFmtId="44" fontId="4" fillId="0" borderId="1" xfId="1" applyFont="1" applyBorder="1" applyAlignment="1">
      <alignment vertical="center" wrapText="1"/>
    </xf>
    <xf numFmtId="44" fontId="4" fillId="0" borderId="1" xfId="0" applyNumberFormat="1" applyFont="1" applyBorder="1" applyAlignment="1">
      <alignment wrapText="1"/>
    </xf>
    <xf numFmtId="44" fontId="0" fillId="0" borderId="0" xfId="0" applyNumberFormat="1" applyAlignment="1">
      <alignment wrapText="1"/>
    </xf>
    <xf numFmtId="0" fontId="0" fillId="0" borderId="0" xfId="0" applyAlignment="1">
      <alignment vertical="justify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4" fontId="3" fillId="4" borderId="1" xfId="1" applyFont="1" applyFill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Giselle Marcela Lopez Velez" id="{961365BD-F2D3-4DC2-8A35-616CB958DD20}" userId="30ea94063f3076eb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14" dT="2023-06-29T21:01:47.62" personId="{961365BD-F2D3-4DC2-8A35-616CB958DD20}" id="{CA9EC27A-D714-4129-AE70-EEA97CC1056D}">
    <text>El promedio se obtiene solo con dos cotizaciones que fueron las allegadas al estudio de mercado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EF1E4-D718-4355-A31A-374BC13A70F1}">
  <dimension ref="B2:M24"/>
  <sheetViews>
    <sheetView tabSelected="1" zoomScale="74" zoomScaleNormal="74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24" sqref="D24"/>
    </sheetView>
  </sheetViews>
  <sheetFormatPr baseColWidth="10" defaultColWidth="11.453125" defaultRowHeight="14.5" x14ac:dyDescent="0.35"/>
  <cols>
    <col min="1" max="1" width="4.1796875" style="8" customWidth="1"/>
    <col min="2" max="2" width="11.7265625" style="10" customWidth="1"/>
    <col min="3" max="3" width="70.7265625" style="8" customWidth="1"/>
    <col min="4" max="4" width="8.453125" style="8" bestFit="1" customWidth="1"/>
    <col min="5" max="5" width="18.81640625" style="8" bestFit="1" customWidth="1"/>
    <col min="6" max="6" width="11.6328125" style="8" bestFit="1" customWidth="1"/>
    <col min="7" max="7" width="18.81640625" style="11" bestFit="1" customWidth="1"/>
    <col min="8" max="8" width="12.453125" style="12" bestFit="1" customWidth="1"/>
    <col min="9" max="9" width="19.1796875" style="13" bestFit="1" customWidth="1"/>
    <col min="10" max="10" width="12.453125" style="8" bestFit="1" customWidth="1"/>
    <col min="11" max="11" width="12.453125" style="8" customWidth="1"/>
    <col min="12" max="12" width="14.7265625" style="8" bestFit="1" customWidth="1"/>
    <col min="13" max="13" width="11.453125" style="8"/>
    <col min="14" max="14" width="13" style="8" bestFit="1" customWidth="1"/>
    <col min="15" max="16384" width="11.453125" style="8"/>
  </cols>
  <sheetData>
    <row r="2" spans="2:13" ht="28" customHeight="1" x14ac:dyDescent="0.35">
      <c r="B2" s="27" t="s">
        <v>0</v>
      </c>
      <c r="C2" s="28" t="s">
        <v>37</v>
      </c>
      <c r="D2" s="28" t="s">
        <v>1</v>
      </c>
      <c r="E2" s="28" t="s">
        <v>2</v>
      </c>
      <c r="F2" s="28"/>
      <c r="G2" s="28" t="s">
        <v>40</v>
      </c>
      <c r="H2" s="28"/>
      <c r="I2" s="28" t="s">
        <v>41</v>
      </c>
      <c r="J2" s="28"/>
      <c r="K2" s="28" t="s">
        <v>3</v>
      </c>
      <c r="L2" s="28" t="s">
        <v>4</v>
      </c>
      <c r="M2" s="1"/>
    </row>
    <row r="3" spans="2:13" x14ac:dyDescent="0.35">
      <c r="B3" s="27"/>
      <c r="C3" s="28"/>
      <c r="D3" s="28"/>
      <c r="E3" s="28" t="s">
        <v>5</v>
      </c>
      <c r="F3" s="28" t="s">
        <v>6</v>
      </c>
      <c r="G3" s="28" t="s">
        <v>5</v>
      </c>
      <c r="H3" s="28" t="s">
        <v>6</v>
      </c>
      <c r="I3" s="29" t="s">
        <v>5</v>
      </c>
      <c r="J3" s="28" t="s">
        <v>6</v>
      </c>
      <c r="K3" s="28"/>
      <c r="L3" s="28"/>
      <c r="M3" s="1"/>
    </row>
    <row r="4" spans="2:13" x14ac:dyDescent="0.35">
      <c r="B4" s="27"/>
      <c r="C4" s="28"/>
      <c r="D4" s="28"/>
      <c r="E4" s="28"/>
      <c r="F4" s="28"/>
      <c r="G4" s="28"/>
      <c r="H4" s="28"/>
      <c r="I4" s="29"/>
      <c r="J4" s="28"/>
      <c r="K4" s="28"/>
      <c r="L4" s="28"/>
      <c r="M4" s="1"/>
    </row>
    <row r="5" spans="2:13" ht="30" x14ac:dyDescent="0.35">
      <c r="B5" s="5" t="s">
        <v>7</v>
      </c>
      <c r="C5" s="3" t="s">
        <v>8</v>
      </c>
      <c r="D5" s="4">
        <v>25</v>
      </c>
      <c r="E5" s="15">
        <v>54740</v>
      </c>
      <c r="F5" s="15">
        <f>ROUND(E5*D5,0)</f>
        <v>1368500</v>
      </c>
      <c r="G5" s="16">
        <v>111563</v>
      </c>
      <c r="H5" s="17">
        <f>ROUND(G5*D5,0)</f>
        <v>2789075</v>
      </c>
      <c r="I5" s="18">
        <v>142800</v>
      </c>
      <c r="J5" s="15">
        <f>ROUND(I5*D5,0)</f>
        <v>3570000</v>
      </c>
      <c r="K5" s="15">
        <f>ROUND(((E5+G5+I5)/3),0)</f>
        <v>103034</v>
      </c>
      <c r="L5" s="15">
        <f>ROUND(((F5+H5+J5)/3),0)</f>
        <v>2575858</v>
      </c>
      <c r="M5" s="1"/>
    </row>
    <row r="6" spans="2:13" ht="30" x14ac:dyDescent="0.35">
      <c r="B6" s="5" t="s">
        <v>9</v>
      </c>
      <c r="C6" s="3" t="s">
        <v>10</v>
      </c>
      <c r="D6" s="4">
        <v>25</v>
      </c>
      <c r="E6" s="15">
        <v>7140</v>
      </c>
      <c r="F6" s="15">
        <f t="shared" ref="F6:F20" si="0">ROUND(E6*D6,0)</f>
        <v>178500</v>
      </c>
      <c r="G6" s="16">
        <v>10710</v>
      </c>
      <c r="H6" s="17">
        <f t="shared" ref="H6:H20" si="1">ROUND(G6*D6,0)</f>
        <v>267750</v>
      </c>
      <c r="I6" s="18">
        <v>17255</v>
      </c>
      <c r="J6" s="15">
        <f t="shared" ref="J6:J20" si="2">ROUND(I6*D6,0)</f>
        <v>431375</v>
      </c>
      <c r="K6" s="15">
        <f t="shared" ref="K6:K20" si="3">ROUND(((E6+G6+I6)/3),0)</f>
        <v>11702</v>
      </c>
      <c r="L6" s="15">
        <f t="shared" ref="L6:L20" si="4">ROUND(((F6+H6+J6)/3),0)</f>
        <v>292542</v>
      </c>
      <c r="M6" s="1"/>
    </row>
    <row r="7" spans="2:13" ht="20" x14ac:dyDescent="0.35">
      <c r="B7" s="5" t="s">
        <v>11</v>
      </c>
      <c r="C7" s="3" t="s">
        <v>12</v>
      </c>
      <c r="D7" s="4">
        <v>25</v>
      </c>
      <c r="E7" s="15">
        <v>3154</v>
      </c>
      <c r="F7" s="15">
        <f t="shared" si="0"/>
        <v>78850</v>
      </c>
      <c r="G7" s="16">
        <v>14578</v>
      </c>
      <c r="H7" s="17">
        <f t="shared" si="1"/>
        <v>364450</v>
      </c>
      <c r="I7" s="18">
        <v>23562</v>
      </c>
      <c r="J7" s="15">
        <f t="shared" si="2"/>
        <v>589050</v>
      </c>
      <c r="K7" s="15">
        <f t="shared" si="3"/>
        <v>13765</v>
      </c>
      <c r="L7" s="15">
        <f t="shared" si="4"/>
        <v>344117</v>
      </c>
      <c r="M7" s="1"/>
    </row>
    <row r="8" spans="2:13" ht="30" x14ac:dyDescent="0.35">
      <c r="B8" s="5" t="s">
        <v>13</v>
      </c>
      <c r="C8" s="3" t="s">
        <v>14</v>
      </c>
      <c r="D8" s="4">
        <v>25</v>
      </c>
      <c r="E8" s="15">
        <v>26775</v>
      </c>
      <c r="F8" s="15">
        <f t="shared" si="0"/>
        <v>669375</v>
      </c>
      <c r="G8" s="16">
        <v>63308</v>
      </c>
      <c r="H8" s="17">
        <f t="shared" si="1"/>
        <v>1582700</v>
      </c>
      <c r="I8" s="18">
        <v>82943</v>
      </c>
      <c r="J8" s="15">
        <f t="shared" si="2"/>
        <v>2073575</v>
      </c>
      <c r="K8" s="15">
        <f t="shared" si="3"/>
        <v>57675</v>
      </c>
      <c r="L8" s="15">
        <f t="shared" si="4"/>
        <v>1441883</v>
      </c>
      <c r="M8" s="1"/>
    </row>
    <row r="9" spans="2:13" ht="30" x14ac:dyDescent="0.35">
      <c r="B9" s="5" t="s">
        <v>15</v>
      </c>
      <c r="C9" s="3" t="s">
        <v>16</v>
      </c>
      <c r="D9" s="4">
        <v>50</v>
      </c>
      <c r="E9" s="15">
        <v>1785</v>
      </c>
      <c r="F9" s="15">
        <f t="shared" si="0"/>
        <v>89250</v>
      </c>
      <c r="G9" s="16">
        <v>1309</v>
      </c>
      <c r="H9" s="17">
        <f t="shared" si="1"/>
        <v>65450</v>
      </c>
      <c r="I9" s="18">
        <v>5355</v>
      </c>
      <c r="J9" s="15">
        <f t="shared" si="2"/>
        <v>267750</v>
      </c>
      <c r="K9" s="15">
        <f t="shared" si="3"/>
        <v>2816</v>
      </c>
      <c r="L9" s="15">
        <f t="shared" si="4"/>
        <v>140817</v>
      </c>
      <c r="M9" s="1"/>
    </row>
    <row r="10" spans="2:13" ht="30" x14ac:dyDescent="0.35">
      <c r="B10" s="5" t="s">
        <v>17</v>
      </c>
      <c r="C10" s="3" t="s">
        <v>39</v>
      </c>
      <c r="D10" s="4">
        <v>10</v>
      </c>
      <c r="E10" s="15">
        <v>51170</v>
      </c>
      <c r="F10" s="15">
        <f t="shared" si="0"/>
        <v>511700</v>
      </c>
      <c r="G10" s="16">
        <v>52063</v>
      </c>
      <c r="H10" s="17">
        <f t="shared" si="1"/>
        <v>520630</v>
      </c>
      <c r="I10" s="18">
        <v>117096</v>
      </c>
      <c r="J10" s="15">
        <f t="shared" si="2"/>
        <v>1170960</v>
      </c>
      <c r="K10" s="15">
        <f t="shared" si="3"/>
        <v>73443</v>
      </c>
      <c r="L10" s="15">
        <f t="shared" si="4"/>
        <v>734430</v>
      </c>
      <c r="M10" s="1"/>
    </row>
    <row r="11" spans="2:13" ht="20" x14ac:dyDescent="0.35">
      <c r="B11" s="5" t="s">
        <v>18</v>
      </c>
      <c r="C11" s="2" t="s">
        <v>19</v>
      </c>
      <c r="D11" s="4">
        <v>25</v>
      </c>
      <c r="E11" s="19">
        <v>9520</v>
      </c>
      <c r="F11" s="15">
        <f t="shared" si="0"/>
        <v>238000</v>
      </c>
      <c r="G11" s="16">
        <v>12644</v>
      </c>
      <c r="H11" s="17">
        <f t="shared" si="1"/>
        <v>316100</v>
      </c>
      <c r="I11" s="18">
        <v>11305</v>
      </c>
      <c r="J11" s="15">
        <f t="shared" si="2"/>
        <v>282625</v>
      </c>
      <c r="K11" s="15">
        <f t="shared" si="3"/>
        <v>11156</v>
      </c>
      <c r="L11" s="15">
        <f t="shared" si="4"/>
        <v>278908</v>
      </c>
      <c r="M11" s="1"/>
    </row>
    <row r="12" spans="2:13" ht="60" x14ac:dyDescent="0.35">
      <c r="B12" s="6" t="s">
        <v>20</v>
      </c>
      <c r="C12" s="2" t="s">
        <v>21</v>
      </c>
      <c r="D12" s="4">
        <v>10</v>
      </c>
      <c r="E12" s="20">
        <v>35700</v>
      </c>
      <c r="F12" s="15">
        <f t="shared" si="0"/>
        <v>357000</v>
      </c>
      <c r="G12" s="16">
        <v>61731</v>
      </c>
      <c r="H12" s="17">
        <f t="shared" si="1"/>
        <v>617310</v>
      </c>
      <c r="I12" s="18">
        <v>82110</v>
      </c>
      <c r="J12" s="15">
        <f t="shared" si="2"/>
        <v>821100</v>
      </c>
      <c r="K12" s="15">
        <f t="shared" si="3"/>
        <v>59847</v>
      </c>
      <c r="L12" s="15">
        <f t="shared" si="4"/>
        <v>598470</v>
      </c>
    </row>
    <row r="13" spans="2:13" ht="20" x14ac:dyDescent="0.35">
      <c r="B13" s="5" t="s">
        <v>22</v>
      </c>
      <c r="C13" s="2" t="s">
        <v>23</v>
      </c>
      <c r="D13" s="7">
        <v>8</v>
      </c>
      <c r="E13" s="20">
        <v>124950</v>
      </c>
      <c r="F13" s="15">
        <f t="shared" si="0"/>
        <v>999600</v>
      </c>
      <c r="G13" s="16">
        <v>224910</v>
      </c>
      <c r="H13" s="17">
        <f t="shared" si="1"/>
        <v>1799280</v>
      </c>
      <c r="I13" s="18">
        <v>1380400</v>
      </c>
      <c r="J13" s="15">
        <f t="shared" si="2"/>
        <v>11043200</v>
      </c>
      <c r="K13" s="15">
        <f t="shared" si="3"/>
        <v>576753</v>
      </c>
      <c r="L13" s="15">
        <f t="shared" si="4"/>
        <v>4614027</v>
      </c>
    </row>
    <row r="14" spans="2:13" ht="50" x14ac:dyDescent="0.35">
      <c r="B14" s="5" t="s">
        <v>24</v>
      </c>
      <c r="C14" s="2" t="s">
        <v>25</v>
      </c>
      <c r="D14" s="4">
        <v>4</v>
      </c>
      <c r="E14" s="16">
        <v>0</v>
      </c>
      <c r="F14" s="15">
        <f t="shared" si="0"/>
        <v>0</v>
      </c>
      <c r="G14" s="16">
        <v>327845</v>
      </c>
      <c r="H14" s="17">
        <f t="shared" si="1"/>
        <v>1311380</v>
      </c>
      <c r="I14" s="18">
        <v>816757</v>
      </c>
      <c r="J14" s="15">
        <f t="shared" si="2"/>
        <v>3267028</v>
      </c>
      <c r="K14" s="15">
        <f>ROUND(((G14+I14)/3),0)</f>
        <v>381534</v>
      </c>
      <c r="L14" s="15">
        <f>ROUND(((H14+J14)/3),0)</f>
        <v>1526136</v>
      </c>
    </row>
    <row r="15" spans="2:13" ht="20" x14ac:dyDescent="0.35">
      <c r="B15" s="5" t="s">
        <v>26</v>
      </c>
      <c r="C15" s="2" t="s">
        <v>27</v>
      </c>
      <c r="D15" s="4">
        <v>3</v>
      </c>
      <c r="E15" s="20">
        <v>20230</v>
      </c>
      <c r="F15" s="15">
        <f t="shared" si="0"/>
        <v>60690</v>
      </c>
      <c r="G15" s="16">
        <v>65450</v>
      </c>
      <c r="H15" s="17">
        <f t="shared" si="1"/>
        <v>196350</v>
      </c>
      <c r="I15" s="18">
        <v>29750</v>
      </c>
      <c r="J15" s="15">
        <f t="shared" si="2"/>
        <v>89250</v>
      </c>
      <c r="K15" s="15">
        <f t="shared" si="3"/>
        <v>38477</v>
      </c>
      <c r="L15" s="15">
        <f t="shared" si="4"/>
        <v>115430</v>
      </c>
    </row>
    <row r="16" spans="2:13" ht="106" customHeight="1" x14ac:dyDescent="0.35">
      <c r="B16" s="5" t="s">
        <v>28</v>
      </c>
      <c r="C16" s="2" t="s">
        <v>29</v>
      </c>
      <c r="D16" s="4">
        <v>2</v>
      </c>
      <c r="E16" s="20">
        <v>119000</v>
      </c>
      <c r="F16" s="15">
        <f t="shared" si="0"/>
        <v>238000</v>
      </c>
      <c r="G16" s="16">
        <v>84490</v>
      </c>
      <c r="H16" s="17">
        <f t="shared" si="1"/>
        <v>168980</v>
      </c>
      <c r="I16" s="18">
        <v>160650</v>
      </c>
      <c r="J16" s="15">
        <f t="shared" si="2"/>
        <v>321300</v>
      </c>
      <c r="K16" s="15">
        <f t="shared" si="3"/>
        <v>121380</v>
      </c>
      <c r="L16" s="15">
        <f t="shared" si="4"/>
        <v>242760</v>
      </c>
    </row>
    <row r="17" spans="2:12" x14ac:dyDescent="0.35">
      <c r="B17" s="5" t="s">
        <v>30</v>
      </c>
      <c r="C17" s="2" t="s">
        <v>31</v>
      </c>
      <c r="D17" s="4">
        <v>2</v>
      </c>
      <c r="E17" s="20">
        <v>77350</v>
      </c>
      <c r="F17" s="15">
        <f t="shared" si="0"/>
        <v>154700</v>
      </c>
      <c r="G17" s="16">
        <v>95200</v>
      </c>
      <c r="H17" s="17">
        <f t="shared" si="1"/>
        <v>190400</v>
      </c>
      <c r="I17" s="18">
        <v>144585</v>
      </c>
      <c r="J17" s="15">
        <f t="shared" si="2"/>
        <v>289170</v>
      </c>
      <c r="K17" s="15">
        <f t="shared" si="3"/>
        <v>105712</v>
      </c>
      <c r="L17" s="15">
        <f t="shared" si="4"/>
        <v>211423</v>
      </c>
    </row>
    <row r="18" spans="2:12" ht="20" x14ac:dyDescent="0.35">
      <c r="B18" s="5" t="s">
        <v>32</v>
      </c>
      <c r="C18" s="2" t="s">
        <v>33</v>
      </c>
      <c r="D18" s="4">
        <v>150</v>
      </c>
      <c r="E18" s="20">
        <v>1250</v>
      </c>
      <c r="F18" s="15">
        <f t="shared" si="0"/>
        <v>187500</v>
      </c>
      <c r="G18" s="16">
        <v>1785</v>
      </c>
      <c r="H18" s="17">
        <f t="shared" si="1"/>
        <v>267750</v>
      </c>
      <c r="I18" s="18">
        <v>1769</v>
      </c>
      <c r="J18" s="15">
        <f>ROUND(I18*D18,0)</f>
        <v>265350</v>
      </c>
      <c r="K18" s="15">
        <f t="shared" si="3"/>
        <v>1601</v>
      </c>
      <c r="L18" s="15">
        <f t="shared" si="4"/>
        <v>240200</v>
      </c>
    </row>
    <row r="19" spans="2:12" ht="20" x14ac:dyDescent="0.35">
      <c r="B19" s="5" t="s">
        <v>32</v>
      </c>
      <c r="C19" s="2" t="s">
        <v>34</v>
      </c>
      <c r="D19" s="4">
        <v>150</v>
      </c>
      <c r="E19" s="20">
        <v>1250</v>
      </c>
      <c r="F19" s="15">
        <f t="shared" si="0"/>
        <v>187500</v>
      </c>
      <c r="G19" s="16">
        <v>1785</v>
      </c>
      <c r="H19" s="17">
        <f t="shared" si="1"/>
        <v>267750</v>
      </c>
      <c r="I19" s="18">
        <v>1769</v>
      </c>
      <c r="J19" s="15">
        <f t="shared" si="2"/>
        <v>265350</v>
      </c>
      <c r="K19" s="15">
        <f t="shared" si="3"/>
        <v>1601</v>
      </c>
      <c r="L19" s="15">
        <f t="shared" si="4"/>
        <v>240200</v>
      </c>
    </row>
    <row r="20" spans="2:12" ht="30" x14ac:dyDescent="0.35">
      <c r="B20" s="5" t="s">
        <v>35</v>
      </c>
      <c r="C20" s="2" t="s">
        <v>36</v>
      </c>
      <c r="D20" s="9">
        <v>2</v>
      </c>
      <c r="E20" s="20">
        <v>20230</v>
      </c>
      <c r="F20" s="15">
        <f t="shared" si="0"/>
        <v>40460</v>
      </c>
      <c r="G20" s="16">
        <v>35700</v>
      </c>
      <c r="H20" s="17">
        <f t="shared" si="1"/>
        <v>71400</v>
      </c>
      <c r="I20" s="18">
        <v>41650</v>
      </c>
      <c r="J20" s="15">
        <f t="shared" si="2"/>
        <v>83300</v>
      </c>
      <c r="K20" s="15">
        <f t="shared" si="3"/>
        <v>32527</v>
      </c>
      <c r="L20" s="15">
        <f t="shared" si="4"/>
        <v>65053</v>
      </c>
    </row>
    <row r="21" spans="2:12" x14ac:dyDescent="0.35">
      <c r="B21" s="24" t="s">
        <v>38</v>
      </c>
      <c r="C21" s="25"/>
      <c r="D21" s="26"/>
      <c r="E21" s="21">
        <f>SUM(E5:E20)</f>
        <v>554244</v>
      </c>
      <c r="F21" s="21">
        <f t="shared" ref="F21:L21" si="5">SUM(F5:F20)</f>
        <v>5359625</v>
      </c>
      <c r="G21" s="21">
        <f t="shared" si="5"/>
        <v>1165071</v>
      </c>
      <c r="H21" s="21">
        <f t="shared" si="5"/>
        <v>10796755</v>
      </c>
      <c r="I21" s="21">
        <f t="shared" si="5"/>
        <v>3059756</v>
      </c>
      <c r="J21" s="21">
        <f t="shared" si="5"/>
        <v>24830383</v>
      </c>
      <c r="K21" s="21">
        <f t="shared" si="5"/>
        <v>1593023</v>
      </c>
      <c r="L21" s="21">
        <f t="shared" si="5"/>
        <v>13662254</v>
      </c>
    </row>
    <row r="22" spans="2:12" x14ac:dyDescent="0.35">
      <c r="L22" s="22"/>
    </row>
    <row r="24" spans="2:12" ht="87" x14ac:dyDescent="0.35">
      <c r="B24" s="10" t="s">
        <v>42</v>
      </c>
      <c r="C24" s="23" t="s">
        <v>43</v>
      </c>
      <c r="H24" s="14"/>
    </row>
  </sheetData>
  <mergeCells count="15">
    <mergeCell ref="B21:D21"/>
    <mergeCell ref="B2:B4"/>
    <mergeCell ref="L2:L4"/>
    <mergeCell ref="E3:E4"/>
    <mergeCell ref="F3:F4"/>
    <mergeCell ref="G3:G4"/>
    <mergeCell ref="H3:H4"/>
    <mergeCell ref="I3:I4"/>
    <mergeCell ref="J3:J4"/>
    <mergeCell ref="C2:C4"/>
    <mergeCell ref="D2:D4"/>
    <mergeCell ref="E2:F2"/>
    <mergeCell ref="G2:H2"/>
    <mergeCell ref="I2:J2"/>
    <mergeCell ref="K2:K4"/>
  </mergeCells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Promedio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Giselle Marcela Lopez Velez</dc:creator>
  <cp:lastModifiedBy>Giselle Marcela Lopez Velez</cp:lastModifiedBy>
  <dcterms:created xsi:type="dcterms:W3CDTF">2023-02-23T20:04:34Z</dcterms:created>
  <dcterms:modified xsi:type="dcterms:W3CDTF">2023-07-31T19:28:15Z</dcterms:modified>
</cp:coreProperties>
</file>