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AGOSTO/CMA-060/"/>
    </mc:Choice>
  </mc:AlternateContent>
  <xr:revisionPtr revIDLastSave="1" documentId="13_ncr:1_{DD9BD708-431F-47A9-934A-89879CFE3A7A}" xr6:coauthVersionLast="47" xr6:coauthVersionMax="47" xr10:uidLastSave="{BC3C475D-ACB7-4BFA-AE4C-2109FCD6B185}"/>
  <bookViews>
    <workbookView xWindow="20370" yWindow="-3570" windowWidth="29040" windowHeight="15840" xr2:uid="{FFF77613-7802-4946-92AE-B811681EC433}"/>
  </bookViews>
  <sheets>
    <sheet name="PO" sheetId="3" r:id="rId1"/>
    <sheet name="Hoja1" sheetId="8" state="hidden"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s="1"/>
  <c r="I79" i="1" s="1"/>
</calcChain>
</file>

<file path=xl/sharedStrings.xml><?xml version="1.0" encoding="utf-8"?>
<sst xmlns="http://schemas.openxmlformats.org/spreadsheetml/2006/main" count="460" uniqueCount="264">
  <si>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</si>
  <si>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</si>
  <si>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</si>
  <si>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</si>
  <si>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</si>
  <si>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</si>
  <si>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</si>
  <si>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</si>
  <si>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</si>
  <si>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</si>
  <si>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</si>
  <si>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</si>
  <si>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</si>
  <si>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</si>
  <si>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</si>
  <si>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</si>
  <si>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</si>
  <si>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</si>
  <si>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</si>
  <si>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</si>
  <si>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</si>
  <si>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</si>
  <si>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</si>
  <si>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</si>
  <si>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</si>
  <si>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</si>
  <si>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</si>
  <si>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</si>
  <si>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</si>
  <si>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</si>
  <si>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</si>
  <si>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</si>
  <si>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</si>
  <si>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</si>
  <si>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</si>
  <si>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</si>
  <si>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</si>
  <si>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</si>
  <si>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</si>
  <si>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</si>
  <si>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</si>
  <si>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</si>
  <si>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</si>
  <si>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</si>
  <si>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</si>
  <si>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</si>
  <si>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</si>
  <si>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</si>
  <si>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</si>
  <si>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</si>
  <si>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</si>
  <si>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</si>
  <si>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</si>
  <si>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</si>
  <si>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</si>
  <si>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</si>
  <si>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</si>
  <si>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</si>
  <si>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</si>
  <si>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</si>
  <si>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</si>
  <si>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</si>
  <si>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</si>
  <si>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</si>
  <si>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</si>
  <si>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</si>
  <si>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</si>
  <si>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</si>
  <si>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</si>
  <si>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</si>
  <si>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</si>
  <si>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</si>
  <si>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</si>
  <si>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</si>
  <si>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</si>
  <si>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</si>
  <si>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</si>
  <si>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</si>
  <si>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</si>
  <si>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</si>
  <si>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</si>
  <si>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</si>
  <si>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</si>
  <si>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</si>
  <si>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</si>
  <si>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</si>
  <si>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</si>
  <si>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</si>
  <si>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</si>
  <si>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</si>
  <si>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</si>
  <si>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</si>
  <si>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</si>
  <si>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</si>
  <si>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</si>
  <si>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</si>
  <si>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</si>
  <si>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</si>
  <si>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</si>
  <si>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</si>
  <si>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</si>
  <si>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</si>
  <si>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</si>
  <si>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</si>
  <si>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</si>
  <si>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</si>
  <si>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</si>
  <si>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</si>
  <si>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</si>
  <si>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</si>
  <si>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</si>
  <si>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</si>
  <si>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</si>
  <si>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</si>
  <si>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</si>
  <si>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</si>
  <si>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</si>
  <si>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</si>
  <si>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</si>
  <si>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</si>
  <si>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</si>
  <si>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</si>
  <si>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</si>
  <si>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</si>
  <si>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</si>
  <si>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</si>
  <si>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</si>
  <si>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</si>
  <si>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</si>
  <si>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</si>
  <si>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</si>
  <si>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</si>
  <si>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</si>
  <si>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</si>
  <si>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</si>
  <si>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</si>
  <si>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</si>
  <si>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</si>
  <si>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</si>
  <si>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</si>
  <si>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</si>
  <si>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</si>
  <si>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</si>
  <si>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</si>
  <si>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</si>
  <si>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</si>
  <si>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</si>
  <si>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</si>
  <si>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</si>
  <si>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</si>
  <si>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</si>
  <si>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</si>
  <si>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</si>
  <si>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</si>
  <si>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</si>
  <si>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</si>
  <si>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</si>
  <si>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</si>
  <si>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</si>
  <si>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</si>
  <si>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</si>
  <si>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</si>
  <si>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PROVISIÓN JORNADAS 7X24</t>
  </si>
  <si>
    <t>Provisión Jornadas 7X24</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</si>
  <si>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</si>
  <si>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</si>
  <si>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</si>
  <si>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</si>
  <si>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</si>
  <si>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</si>
  <si>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</si>
  <si>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</si>
  <si>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</si>
  <si>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</si>
  <si>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</si>
  <si>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</si>
  <si>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</si>
  <si>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</si>
  <si>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</si>
  <si>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</si>
  <si>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</si>
  <si>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</si>
  <si>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</si>
  <si>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</si>
  <si>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</si>
  <si>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</si>
  <si>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</si>
  <si>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</si>
  <si>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</si>
  <si>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</si>
  <si>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</si>
  <si>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</si>
  <si>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</si>
  <si>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</si>
  <si>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</si>
  <si>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</si>
  <si>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</si>
  <si>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</si>
  <si>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</si>
  <si>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</si>
  <si>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</si>
  <si>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</si>
  <si>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</si>
  <si>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</si>
  <si>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</si>
  <si>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</si>
  <si>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</si>
  <si>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</si>
  <si>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</si>
  <si>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</si>
  <si>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</si>
  <si>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</si>
  <si>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</si>
  <si>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</si>
  <si>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</si>
  <si>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</si>
  <si>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</si>
  <si>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</si>
  <si>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</si>
  <si>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</si>
  <si>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</si>
  <si>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</si>
  <si>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</si>
  <si>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</si>
  <si>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</si>
  <si>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</si>
  <si>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</si>
  <si>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</si>
  <si>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</si>
  <si>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Especialista en Geologia y/o Geotecnia</t>
  </si>
  <si>
    <t>PERSONAL AUXILIAR TÉCNICO</t>
  </si>
  <si>
    <t xml:space="preserve">Cadenero </t>
  </si>
  <si>
    <r>
      <t>Conductor</t>
    </r>
    <r>
      <rPr>
        <b/>
        <sz val="9"/>
        <rFont val="Arial Narrow"/>
        <family val="2"/>
      </rPr>
      <t xml:space="preserve"> </t>
    </r>
  </si>
  <si>
    <t>Mes</t>
  </si>
  <si>
    <t>Transportes aereos y/o terrestres (incluye peajes y combustible)</t>
  </si>
  <si>
    <t xml:space="preserve">Edición de informes, papelería, reproducciòn de documentos,  planos, fotografías, videos, etc. </t>
  </si>
  <si>
    <t>Comunicaciones (telefonía fija y/o celular, fax,correo, internet, etc)</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</si>
  <si>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</si>
  <si>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</si>
  <si>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</si>
  <si>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Especialista en Pavimentos y/o vias</t>
  </si>
  <si>
    <t>Especialista en Ambiental</t>
  </si>
  <si>
    <t>MONTO AGOTABLE DE ESPECIALISTAS (conforman esta bolsa los especialistas de amarillo)</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</si>
  <si>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</si>
  <si>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r>
      <t xml:space="preserve">SUBTOTAL OTROS COSTOS DIRECTOS = SUMATORIA DE (9) = </t>
    </r>
    <r>
      <rPr>
        <b/>
        <sz val="9"/>
        <color indexed="12"/>
        <rFont val="Arial Narrow"/>
        <family val="2"/>
      </rPr>
      <t>(B)</t>
    </r>
  </si>
  <si>
    <t>SUBTOTAL COSTOS DE PERSONAL = SUMATORIA DE (5) = (5)</t>
  </si>
  <si>
    <t>Hasta 31 de diciembre de 2023</t>
  </si>
  <si>
    <t>Abogado</t>
  </si>
  <si>
    <t>Ingeniero Auxiliar de Administrador Vial</t>
  </si>
  <si>
    <t>Profesional Juridico Predial</t>
  </si>
  <si>
    <t>Unidad - Según comprobante por mes</t>
  </si>
  <si>
    <t>2.15 Las primas regionales no aplican para el presente proceso.</t>
  </si>
  <si>
    <t>Plegables (Incluye la distribución)</t>
  </si>
  <si>
    <t>Inspector de interventoría metalmecánico</t>
  </si>
  <si>
    <t>Tecnólogo y/o Inspector Vial</t>
  </si>
  <si>
    <t>Secretaria</t>
  </si>
  <si>
    <t>Trabajo de topografia (Incluye personal, equipo y transporte)</t>
  </si>
  <si>
    <t xml:space="preserve">OBJETO
“INTERVENTORÍA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
</t>
  </si>
  <si>
    <t>Profesional Ambiental</t>
  </si>
  <si>
    <t>Ingeniero Residente de Administración Vial</t>
  </si>
  <si>
    <t xml:space="preserve">4. En aras de implementar la generación de primer empleo, el personal Ingeniero Auxiliar de interventoría e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</si>
  <si>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FORMULARIO NO 1</t>
  </si>
  <si>
    <t>Vehículo tipo campero ó camioneta  (incluye peajes y combustible) y cuyo modelo sea hasta diez (10) años anteriores al año de suscripción del contrato.</t>
  </si>
  <si>
    <t>CMA-DEO-SGI-060-2023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</si>
</sst>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style="thin">
        <color indexed="64"/>
      </left>
      <right/>
      <top/>
      <bottom style="thin">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s>
  <cellStyleXfs count="53">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5" fillId="0" borderId="0"/>
    <xf numFmtId="0" fontId="1" fillId="0" borderId="0"/>
  </cellStyleXfs>
  <cellXfs count="412">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0" fontId="2" fillId="6" borderId="24" xfId="14" applyFont="1" applyFill="1" applyBorder="1" applyAlignment="1">
      <alignment horizontal="center" vertical="center" wrapText="1"/>
    </xf>
    <xf numFmtId="0" fontId="3" fillId="0" borderId="0" xfId="17" applyFont="1" applyAlignment="1">
      <alignment vertical="center" wrapText="1"/>
    </xf>
    <xf numFmtId="0" fontId="3" fillId="0" borderId="0" xfId="17" applyFont="1" applyAlignment="1">
      <alignment horizontal="right"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5"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164" fontId="2" fillId="3" borderId="6" xfId="14" applyNumberFormat="1" applyFont="1" applyFill="1" applyBorder="1" applyAlignment="1">
      <alignmen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57"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171" fontId="14" fillId="4" borderId="25" xfId="6" applyNumberFormat="1"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0" fontId="2" fillId="6" borderId="0" xfId="14" applyFont="1" applyFill="1" applyAlignment="1">
      <alignment horizontal="right" vertical="center"/>
    </xf>
    <xf numFmtId="0" fontId="2" fillId="6" borderId="0" xfId="14" applyFont="1" applyFill="1" applyAlignment="1">
      <alignment vertical="center"/>
    </xf>
    <xf numFmtId="0" fontId="38" fillId="0" borderId="40" xfId="0" applyFont="1" applyBorder="1" applyAlignment="1">
      <alignment vertical="center" wrapText="1"/>
    </xf>
    <xf numFmtId="0" fontId="39" fillId="0" borderId="63" xfId="0" applyFont="1" applyBorder="1" applyAlignment="1">
      <alignment horizontal="justify" vertical="center" wrapText="1"/>
    </xf>
    <xf numFmtId="8" fontId="40" fillId="0" borderId="53" xfId="0" applyNumberFormat="1" applyFont="1" applyBorder="1" applyAlignment="1">
      <alignment vertical="center"/>
    </xf>
    <xf numFmtId="8" fontId="40" fillId="0" borderId="17" xfId="0" applyNumberFormat="1" applyFont="1" applyBorder="1" applyAlignment="1">
      <alignment vertical="center"/>
    </xf>
    <xf numFmtId="44" fontId="2" fillId="6" borderId="0" xfId="14" applyNumberFormat="1" applyFont="1" applyFill="1" applyAlignment="1">
      <alignment vertical="center" wrapText="1"/>
    </xf>
    <xf numFmtId="0" fontId="33" fillId="0" borderId="0" xfId="14" applyFont="1" applyFill="1" applyBorder="1" applyAlignment="1">
      <alignment horizontal="center" vertical="center" wrapText="1"/>
    </xf>
    <xf numFmtId="0" fontId="2" fillId="6" borderId="6" xfId="14" applyFont="1" applyFill="1" applyBorder="1" applyAlignment="1">
      <alignment horizontal="center" vertical="center" wrapText="1"/>
    </xf>
    <xf numFmtId="44" fontId="2" fillId="6" borderId="0" xfId="10" applyFont="1" applyFill="1" applyAlignment="1">
      <alignment vertical="center" wrapText="1"/>
    </xf>
    <xf numFmtId="171" fontId="2" fillId="6" borderId="25" xfId="18" applyNumberFormat="1" applyFont="1" applyFill="1" applyBorder="1" applyAlignment="1">
      <alignment horizontal="right" vertical="center" wrapText="1"/>
    </xf>
    <xf numFmtId="0" fontId="2" fillId="6" borderId="21" xfId="14" applyFont="1" applyFill="1" applyBorder="1" applyAlignment="1">
      <alignment horizontal="center" vertical="center"/>
    </xf>
    <xf numFmtId="171" fontId="2" fillId="6" borderId="6" xfId="18" applyNumberFormat="1" applyFont="1" applyFill="1" applyBorder="1" applyAlignment="1">
      <alignment horizontal="right" vertical="center"/>
    </xf>
    <xf numFmtId="0" fontId="2" fillId="6" borderId="21" xfId="14" applyFont="1" applyFill="1" applyBorder="1" applyAlignment="1">
      <alignment horizontal="center" vertical="center" wrapText="1"/>
    </xf>
    <xf numFmtId="0" fontId="2" fillId="6" borderId="6" xfId="14" applyFont="1" applyFill="1" applyBorder="1" applyAlignment="1">
      <alignment vertical="center" wrapText="1"/>
    </xf>
    <xf numFmtId="164" fontId="2" fillId="6" borderId="6" xfId="24" applyNumberFormat="1" applyFont="1" applyFill="1" applyBorder="1" applyAlignment="1">
      <alignment vertical="center" wrapText="1"/>
    </xf>
    <xf numFmtId="166" fontId="2" fillId="6" borderId="6" xfId="25" applyNumberFormat="1" applyFont="1" applyFill="1" applyBorder="1" applyAlignment="1">
      <alignment vertical="center" wrapText="1"/>
    </xf>
    <xf numFmtId="171" fontId="2" fillId="6" borderId="25" xfId="18" applyNumberFormat="1" applyFont="1" applyFill="1" applyBorder="1" applyAlignment="1">
      <alignment vertical="center" wrapText="1"/>
    </xf>
    <xf numFmtId="0" fontId="2" fillId="0" borderId="6" xfId="2" applyFont="1" applyFill="1" applyBorder="1" applyAlignment="1">
      <alignment vertical="center" wrapText="1"/>
    </xf>
    <xf numFmtId="0" fontId="2" fillId="0" borderId="21" xfId="14" applyFont="1" applyFill="1" applyBorder="1" applyAlignment="1">
      <alignment horizontal="center"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164" fontId="2" fillId="0" borderId="6" xfId="24" applyNumberFormat="1" applyFont="1" applyBorder="1" applyAlignment="1">
      <alignment vertical="center" wrapText="1"/>
    </xf>
    <xf numFmtId="2" fontId="2" fillId="0" borderId="6" xfId="24" applyNumberFormat="1" applyFont="1" applyBorder="1" applyAlignment="1">
      <alignment vertical="center" wrapText="1"/>
    </xf>
    <xf numFmtId="171" fontId="2" fillId="0" borderId="25" xfId="18" applyNumberFormat="1" applyFont="1" applyFill="1" applyBorder="1" applyAlignment="1">
      <alignment vertical="center" wrapText="1"/>
    </xf>
    <xf numFmtId="0" fontId="2" fillId="0" borderId="6" xfId="14" applyFont="1" applyFill="1" applyBorder="1" applyAlignment="1">
      <alignment vertical="center" wrapText="1"/>
    </xf>
    <xf numFmtId="0" fontId="2" fillId="0" borderId="6" xfId="14" applyFont="1" applyFill="1" applyBorder="1" applyAlignment="1">
      <alignment horizontal="center" vertical="center" wrapText="1"/>
    </xf>
    <xf numFmtId="2" fontId="2" fillId="0" borderId="62" xfId="24" applyNumberFormat="1" applyFont="1" applyBorder="1" applyAlignment="1">
      <alignment vertical="center" wrapText="1"/>
    </xf>
    <xf numFmtId="0" fontId="2" fillId="0" borderId="42" xfId="14" applyFont="1" applyFill="1" applyBorder="1" applyAlignment="1">
      <alignment horizontal="center" vertical="center" wrapText="1"/>
    </xf>
    <xf numFmtId="0" fontId="2" fillId="0" borderId="62" xfId="14" applyFont="1" applyFill="1" applyBorder="1" applyAlignment="1">
      <alignment vertical="center" wrapText="1"/>
    </xf>
    <xf numFmtId="0" fontId="2" fillId="0" borderId="62" xfId="14" applyFont="1" applyFill="1" applyBorder="1" applyAlignment="1">
      <alignment horizontal="center" vertical="center" wrapText="1"/>
    </xf>
    <xf numFmtId="2" fontId="2" fillId="0" borderId="6" xfId="2" applyNumberFormat="1" applyFont="1" applyFill="1" applyBorder="1" applyAlignment="1">
      <alignment horizontal="right" vertical="center" wrapText="1"/>
    </xf>
    <xf numFmtId="0" fontId="2" fillId="0" borderId="6" xfId="23" applyFont="1" applyFill="1" applyBorder="1" applyAlignment="1">
      <alignment vertical="center"/>
    </xf>
    <xf numFmtId="164" fontId="2" fillId="0" borderId="6" xfId="2" applyNumberFormat="1" applyFont="1" applyFill="1" applyBorder="1" applyAlignment="1">
      <alignment vertical="center"/>
    </xf>
    <xf numFmtId="171" fontId="2" fillId="0" borderId="6" xfId="14" applyNumberFormat="1" applyFont="1" applyFill="1" applyBorder="1" applyAlignment="1">
      <alignment horizontal="right" vertical="center"/>
    </xf>
    <xf numFmtId="2" fontId="2" fillId="0" borderId="6" xfId="23" applyNumberFormat="1" applyFont="1" applyFill="1" applyBorder="1" applyAlignment="1">
      <alignment horizontal="center" vertical="center"/>
    </xf>
    <xf numFmtId="0" fontId="2" fillId="0" borderId="22" xfId="23" applyFont="1" applyFill="1" applyBorder="1" applyAlignment="1">
      <alignment vertical="center" wrapText="1"/>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0" fontId="2" fillId="0" borderId="6" xfId="14" applyFont="1" applyFill="1" applyBorder="1" applyAlignment="1">
      <alignment vertical="center"/>
    </xf>
    <xf numFmtId="171" fontId="2" fillId="0" borderId="6" xfId="14" applyNumberFormat="1" applyFont="1" applyFill="1" applyBorder="1" applyAlignment="1">
      <alignment horizontal="right" vertical="center" wrapText="1"/>
    </xf>
    <xf numFmtId="0" fontId="2" fillId="0" borderId="48" xfId="23" applyFont="1" applyFill="1" applyBorder="1" applyAlignment="1">
      <alignment vertical="center"/>
    </xf>
    <xf numFmtId="164" fontId="2" fillId="0" borderId="6" xfId="2" applyNumberFormat="1" applyFont="1" applyFill="1" applyBorder="1" applyAlignment="1">
      <alignment horizontal="center" vertical="center" wrapText="1"/>
    </xf>
    <xf numFmtId="0" fontId="2" fillId="6" borderId="6" xfId="14" applyFont="1" applyFill="1" applyBorder="1" applyAlignment="1">
      <alignment horizontal="justify" vertical="center" wrapText="1"/>
    </xf>
    <xf numFmtId="4" fontId="2" fillId="6" borderId="0" xfId="14" applyNumberFormat="1" applyFont="1" applyFill="1" applyAlignment="1">
      <alignmen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2" fillId="0" borderId="34" xfId="16" applyFont="1" applyBorder="1" applyAlignment="1">
      <alignment horizontal="center" vertical="center" wrapText="1"/>
    </xf>
    <xf numFmtId="0" fontId="12" fillId="0" borderId="0" xfId="16" applyFont="1" applyAlignment="1">
      <alignment horizontal="center" vertical="center" wrapText="1"/>
    </xf>
    <xf numFmtId="0" fontId="12"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33" xfId="9" applyFont="1" applyFill="1" applyBorder="1" applyAlignment="1">
      <alignment horizontal="left" vertical="center" wrapText="1"/>
    </xf>
    <xf numFmtId="0" fontId="35" fillId="6" borderId="39" xfId="9" applyFont="1" applyFill="1" applyBorder="1" applyAlignment="1">
      <alignment horizontal="left" vertical="center" wrapText="1"/>
    </xf>
    <xf numFmtId="0" fontId="35" fillId="6" borderId="10" xfId="9" applyFont="1" applyFill="1" applyBorder="1" applyAlignment="1">
      <alignment horizontal="left" vertical="center" wrapText="1"/>
    </xf>
    <xf numFmtId="0" fontId="36" fillId="6" borderId="26" xfId="2" applyFont="1" applyFill="1" applyBorder="1" applyAlignment="1">
      <alignment horizontal="justify" vertical="center" wrapText="1"/>
    </xf>
    <xf numFmtId="0" fontId="36" fillId="6" borderId="27" xfId="2" applyFont="1" applyFill="1" applyBorder="1" applyAlignment="1">
      <alignment horizontal="justify" vertical="center" wrapText="1"/>
    </xf>
    <xf numFmtId="0" fontId="36" fillId="6" borderId="28" xfId="2" applyFont="1" applyFill="1" applyBorder="1" applyAlignment="1">
      <alignment horizontal="justify"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14" fillId="3" borderId="47" xfId="14" applyFont="1" applyFill="1" applyBorder="1" applyAlignment="1">
      <alignment horizontal="left" vertical="center" wrapText="1"/>
    </xf>
    <xf numFmtId="0" fontId="14" fillId="3" borderId="22" xfId="14" applyFont="1" applyFill="1" applyBorder="1" applyAlignment="1">
      <alignment horizontal="left" vertical="center" wrapText="1"/>
    </xf>
    <xf numFmtId="0" fontId="14" fillId="3" borderId="23" xfId="14" applyFont="1" applyFill="1" applyBorder="1" applyAlignment="1">
      <alignment horizontal="left" vertical="center" wrapText="1"/>
    </xf>
    <xf numFmtId="0" fontId="14" fillId="3" borderId="27"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14" fillId="4" borderId="22" xfId="14" applyFont="1" applyFill="1" applyBorder="1" applyAlignment="1">
      <alignment horizontal="left" vertical="center" wrapText="1"/>
    </xf>
    <xf numFmtId="0" fontId="14" fillId="4" borderId="48" xfId="14" applyFont="1" applyFill="1" applyBorder="1" applyAlignment="1">
      <alignment horizontal="left" vertical="center" wrapText="1"/>
    </xf>
    <xf numFmtId="0" fontId="14" fillId="3" borderId="48"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36" fillId="6" borderId="24" xfId="2" applyFont="1" applyFill="1" applyBorder="1" applyAlignment="1">
      <alignment vertical="center" wrapText="1"/>
    </xf>
    <xf numFmtId="0" fontId="36" fillId="6" borderId="6" xfId="2" applyFont="1" applyFill="1" applyBorder="1" applyAlignment="1">
      <alignment vertical="center" wrapText="1"/>
    </xf>
    <xf numFmtId="0" fontId="36" fillId="6" borderId="25" xfId="2" applyFont="1" applyFill="1" applyBorder="1" applyAlignment="1">
      <alignment vertical="center" wrapText="1"/>
    </xf>
    <xf numFmtId="0" fontId="36" fillId="6" borderId="29" xfId="2" applyFont="1" applyFill="1" applyBorder="1" applyAlignment="1">
      <alignment horizontal="justify" vertical="center" wrapText="1"/>
    </xf>
    <xf numFmtId="0" fontId="36" fillId="6" borderId="30" xfId="2" applyFont="1" applyFill="1" applyBorder="1" applyAlignment="1">
      <alignment horizontal="justify" vertical="center" wrapText="1"/>
    </xf>
    <xf numFmtId="0" fontId="36" fillId="6" borderId="31" xfId="2" applyFont="1" applyFill="1" applyBorder="1" applyAlignment="1">
      <alignment horizontal="justify"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6"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53">
    <cellStyle name="Millares" xfId="11" builtinId="3"/>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12 2 2 2" xfId="51" xr:uid="{EAE6B3A0-A5EC-40E1-BBE9-470EA2BA156B}"/>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3 4 2" xfId="52" xr:uid="{7693951E-BB08-407B-A954-9DFEF747CD04}"/>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7</xdr:col>
      <xdr:colOff>271093</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10">
          <cell r="M10">
            <v>1302940.7487084535</v>
          </cell>
        </row>
      </sheetData>
      <sheetData sheetId="45" refreshError="1"/>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V99"/>
  <sheetViews>
    <sheetView tabSelected="1" zoomScale="85" zoomScaleNormal="85" workbookViewId="0">
      <selection activeCell="I8" sqref="I8"/>
    </sheetView>
  </sheetViews>
  <sheetFormatPr baseColWidth="10" defaultColWidth="12.5703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50" customWidth="1"/>
    <col min="6" max="6" width="13.85546875" style="116" customWidth="1"/>
    <col min="7" max="7" width="19.5703125" style="151" customWidth="1"/>
    <col min="8" max="8" width="20.5703125" style="116" customWidth="1"/>
    <col min="9" max="9" width="49.5703125" style="116" customWidth="1"/>
    <col min="10" max="195" width="11.5703125" style="116" customWidth="1"/>
    <col min="196" max="16384" width="12.5703125" style="116"/>
  </cols>
  <sheetData>
    <row r="1" spans="2:195" ht="11.25" customHeight="1" x14ac:dyDescent="0.25">
      <c r="B1" s="111"/>
      <c r="C1" s="112"/>
      <c r="D1" s="112"/>
      <c r="E1" s="113"/>
      <c r="F1" s="114"/>
      <c r="G1" s="115"/>
    </row>
    <row r="2" spans="2:195" x14ac:dyDescent="0.25">
      <c r="B2" s="283" t="s">
        <v>0</v>
      </c>
      <c r="C2" s="284"/>
      <c r="D2" s="284"/>
      <c r="E2" s="284"/>
      <c r="F2" s="284"/>
      <c r="G2" s="285"/>
    </row>
    <row r="3" spans="2:195" x14ac:dyDescent="0.25">
      <c r="B3" s="283" t="s">
        <v>1</v>
      </c>
      <c r="C3" s="284"/>
      <c r="D3" s="284"/>
      <c r="E3" s="284"/>
      <c r="F3" s="284"/>
      <c r="G3" s="285"/>
    </row>
    <row r="4" spans="2:195" x14ac:dyDescent="0.25">
      <c r="B4" s="283" t="s">
        <v>147</v>
      </c>
      <c r="C4" s="284"/>
      <c r="D4" s="284"/>
      <c r="E4" s="284"/>
      <c r="F4" s="284"/>
      <c r="G4" s="285"/>
    </row>
    <row r="5" spans="2:195" ht="15" customHeight="1" x14ac:dyDescent="0.25">
      <c r="B5" s="283" t="s">
        <v>148</v>
      </c>
      <c r="C5" s="284"/>
      <c r="D5" s="284"/>
      <c r="E5" s="284"/>
      <c r="F5" s="284"/>
      <c r="G5" s="285"/>
    </row>
    <row r="6" spans="2:195" x14ac:dyDescent="0.25">
      <c r="B6" s="286" t="s">
        <v>149</v>
      </c>
      <c r="C6" s="287"/>
      <c r="D6" s="287"/>
      <c r="E6" s="287"/>
      <c r="F6" s="287"/>
      <c r="G6" s="288"/>
    </row>
    <row r="7" spans="2:195" ht="10.35" customHeight="1" x14ac:dyDescent="0.25">
      <c r="B7" s="289" t="s">
        <v>263</v>
      </c>
      <c r="C7" s="290"/>
      <c r="D7" s="290"/>
      <c r="E7" s="290"/>
      <c r="F7" s="290"/>
      <c r="G7" s="291"/>
    </row>
    <row r="8" spans="2:195" ht="85.35" customHeight="1" x14ac:dyDescent="0.25">
      <c r="B8" s="297" t="s">
        <v>257</v>
      </c>
      <c r="C8" s="298"/>
      <c r="D8" s="298"/>
      <c r="E8" s="298"/>
      <c r="F8" s="298"/>
      <c r="G8" s="299"/>
      <c r="J8" s="117"/>
      <c r="K8" s="117"/>
    </row>
    <row r="9" spans="2:195" ht="14.25" thickBot="1" x14ac:dyDescent="0.3">
      <c r="B9" s="300"/>
      <c r="C9" s="301"/>
      <c r="D9" s="301"/>
      <c r="E9" s="301"/>
      <c r="F9" s="301"/>
      <c r="G9" s="302"/>
      <c r="J9" s="117"/>
      <c r="K9" s="117"/>
    </row>
    <row r="10" spans="2:195" ht="15" customHeight="1" thickBot="1" x14ac:dyDescent="0.3">
      <c r="B10" s="300" t="s">
        <v>261</v>
      </c>
      <c r="C10" s="301"/>
      <c r="D10" s="302"/>
      <c r="E10" s="161" t="s">
        <v>150</v>
      </c>
      <c r="F10" s="320" t="s">
        <v>246</v>
      </c>
      <c r="G10" s="321"/>
      <c r="J10" s="117"/>
      <c r="K10" s="117"/>
    </row>
    <row r="11" spans="2:195" s="118" customFormat="1" ht="14.25" customHeight="1" thickBot="1" x14ac:dyDescent="0.3">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22" t="s">
        <v>6</v>
      </c>
      <c r="C12" s="323"/>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24"/>
      <c r="C13" s="325"/>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26"/>
      <c r="C14" s="327"/>
      <c r="D14" s="177" t="s">
        <v>16</v>
      </c>
      <c r="E14" s="178" t="s">
        <v>17</v>
      </c>
      <c r="F14" s="177" t="s">
        <v>18</v>
      </c>
      <c r="G14" s="179" t="s">
        <v>225</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201"/>
      <c r="C16" s="125" t="s">
        <v>21</v>
      </c>
      <c r="D16" s="125"/>
      <c r="E16" s="180"/>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27"/>
      <c r="C17" s="255" t="s">
        <v>151</v>
      </c>
      <c r="D17" s="279"/>
      <c r="E17" s="277"/>
      <c r="F17" s="33">
        <v>3.5</v>
      </c>
      <c r="G17" s="247"/>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27"/>
      <c r="C18" s="255" t="s">
        <v>153</v>
      </c>
      <c r="D18" s="279"/>
      <c r="E18" s="277"/>
      <c r="F18" s="33">
        <v>3.5</v>
      </c>
      <c r="G18" s="247"/>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25">
      <c r="B19" s="127"/>
      <c r="C19" s="255" t="s">
        <v>152</v>
      </c>
      <c r="D19" s="279"/>
      <c r="E19" s="277"/>
      <c r="F19" s="33">
        <v>3.5</v>
      </c>
      <c r="G19" s="247"/>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25">
      <c r="B20" s="127"/>
      <c r="C20" s="255" t="s">
        <v>259</v>
      </c>
      <c r="D20" s="279"/>
      <c r="E20" s="277"/>
      <c r="F20" s="33">
        <v>3.5</v>
      </c>
      <c r="G20" s="247"/>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idden="1" x14ac:dyDescent="0.25">
      <c r="B21" s="127"/>
      <c r="C21" s="255" t="s">
        <v>248</v>
      </c>
      <c r="D21" s="279"/>
      <c r="E21" s="277"/>
      <c r="F21" s="33">
        <v>0</v>
      </c>
      <c r="G21" s="247"/>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25">
      <c r="B22" s="127"/>
      <c r="C22" s="255" t="s">
        <v>158</v>
      </c>
      <c r="D22" s="279"/>
      <c r="E22" s="277"/>
      <c r="F22" s="33">
        <v>3.5</v>
      </c>
      <c r="G22" s="247"/>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25">
      <c r="B23" s="127"/>
      <c r="C23" s="255" t="s">
        <v>202</v>
      </c>
      <c r="D23" s="279"/>
      <c r="E23" s="277"/>
      <c r="F23" s="33">
        <v>0</v>
      </c>
      <c r="G23" s="247"/>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25">
      <c r="B24" s="127"/>
      <c r="C24" s="255" t="s">
        <v>249</v>
      </c>
      <c r="D24" s="279"/>
      <c r="E24" s="277"/>
      <c r="F24" s="33">
        <v>0</v>
      </c>
      <c r="G24" s="247"/>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25">
      <c r="B25" s="127"/>
      <c r="C25" s="255" t="s">
        <v>159</v>
      </c>
      <c r="D25" s="279"/>
      <c r="E25" s="277"/>
      <c r="F25" s="33">
        <v>0</v>
      </c>
      <c r="G25" s="247"/>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idden="1" x14ac:dyDescent="0.25">
      <c r="B26" s="127"/>
      <c r="C26" s="255" t="s">
        <v>208</v>
      </c>
      <c r="D26" s="279"/>
      <c r="E26" s="277"/>
      <c r="F26" s="33">
        <v>0</v>
      </c>
      <c r="G26" s="247"/>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25">
      <c r="B27" s="127"/>
      <c r="C27" s="255" t="s">
        <v>258</v>
      </c>
      <c r="D27" s="279"/>
      <c r="E27" s="277"/>
      <c r="F27" s="33">
        <v>3.5</v>
      </c>
      <c r="G27" s="247"/>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25">
      <c r="B28" s="127"/>
      <c r="C28" s="255" t="s">
        <v>247</v>
      </c>
      <c r="D28" s="279"/>
      <c r="E28" s="277"/>
      <c r="F28" s="33">
        <v>1</v>
      </c>
      <c r="G28" s="247"/>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ht="24" x14ac:dyDescent="0.2">
      <c r="B29" s="234"/>
      <c r="C29" s="229" t="s">
        <v>242</v>
      </c>
      <c r="D29" s="230"/>
      <c r="E29" s="231"/>
      <c r="F29" s="228"/>
      <c r="G29" s="232">
        <v>38000000</v>
      </c>
      <c r="H29" s="212" t="s">
        <v>154</v>
      </c>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25">
      <c r="B30" s="234"/>
      <c r="C30" s="233" t="s">
        <v>241</v>
      </c>
      <c r="D30" s="230"/>
      <c r="E30" s="231"/>
      <c r="F30" s="228"/>
      <c r="G30" s="232"/>
      <c r="H30" s="244"/>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25">
      <c r="B31" s="234"/>
      <c r="C31" s="233" t="s">
        <v>229</v>
      </c>
      <c r="D31" s="230"/>
      <c r="E31" s="231"/>
      <c r="F31" s="228"/>
      <c r="G31" s="232"/>
      <c r="H31" s="244"/>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25">
      <c r="B32" s="234"/>
      <c r="C32" s="233" t="s">
        <v>240</v>
      </c>
      <c r="D32" s="230"/>
      <c r="E32" s="231"/>
      <c r="F32" s="228"/>
      <c r="G32" s="232"/>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25">
      <c r="B33" s="234"/>
      <c r="C33" s="233" t="s">
        <v>39</v>
      </c>
      <c r="D33" s="230"/>
      <c r="E33" s="231"/>
      <c r="F33" s="228"/>
      <c r="G33" s="232"/>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25">
      <c r="B34" s="234"/>
      <c r="C34" s="233" t="s">
        <v>157</v>
      </c>
      <c r="D34" s="230"/>
      <c r="E34" s="231"/>
      <c r="F34" s="228"/>
      <c r="G34" s="232"/>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x14ac:dyDescent="0.25">
      <c r="B35" s="203"/>
      <c r="C35" s="204" t="s">
        <v>43</v>
      </c>
      <c r="D35" s="205"/>
      <c r="E35" s="205"/>
      <c r="F35" s="206"/>
      <c r="G35" s="207"/>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25">
      <c r="B36" s="248"/>
      <c r="C36" s="269" t="s">
        <v>137</v>
      </c>
      <c r="D36" s="270"/>
      <c r="E36" s="271"/>
      <c r="F36" s="272">
        <v>3.5</v>
      </c>
      <c r="G36" s="249"/>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25">
      <c r="B37" s="248"/>
      <c r="C37" s="269" t="s">
        <v>210</v>
      </c>
      <c r="D37" s="270"/>
      <c r="E37" s="271"/>
      <c r="F37" s="272">
        <v>0</v>
      </c>
      <c r="G37" s="249"/>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237" customFormat="1" x14ac:dyDescent="0.25">
      <c r="B38" s="248"/>
      <c r="C38" s="269" t="s">
        <v>211</v>
      </c>
      <c r="D38" s="270"/>
      <c r="E38" s="271"/>
      <c r="F38" s="272">
        <v>3.5</v>
      </c>
      <c r="G38" s="249"/>
      <c r="I38" s="238"/>
      <c r="J38" s="238"/>
      <c r="K38" s="238"/>
      <c r="L38" s="238"/>
      <c r="M38" s="238"/>
      <c r="N38" s="238"/>
      <c r="O38" s="238"/>
      <c r="P38" s="238"/>
      <c r="Q38" s="238"/>
      <c r="R38" s="238"/>
      <c r="S38" s="238"/>
      <c r="T38" s="238"/>
      <c r="U38" s="238"/>
      <c r="V38" s="238"/>
      <c r="W38" s="238"/>
      <c r="X38" s="238"/>
      <c r="Y38" s="238"/>
      <c r="Z38" s="238"/>
      <c r="AA38" s="238"/>
      <c r="AB38" s="238"/>
      <c r="AC38" s="238"/>
      <c r="AD38" s="238"/>
      <c r="AE38" s="238"/>
      <c r="AF38" s="238"/>
      <c r="AG38" s="238"/>
      <c r="AH38" s="238"/>
      <c r="AI38" s="238"/>
      <c r="AJ38" s="238"/>
      <c r="AK38" s="238"/>
      <c r="AL38" s="238"/>
      <c r="AM38" s="238"/>
      <c r="AN38" s="238"/>
      <c r="AO38" s="238"/>
      <c r="AP38" s="238"/>
      <c r="AQ38" s="238"/>
      <c r="AR38" s="238"/>
      <c r="AS38" s="238"/>
      <c r="AT38" s="238"/>
      <c r="AU38" s="238"/>
      <c r="AV38" s="238"/>
      <c r="AW38" s="238"/>
      <c r="AX38" s="238"/>
      <c r="AY38" s="238"/>
      <c r="AZ38" s="238"/>
      <c r="BA38" s="238"/>
      <c r="BB38" s="238"/>
      <c r="BC38" s="238"/>
      <c r="BD38" s="238"/>
      <c r="BE38" s="238"/>
      <c r="BF38" s="238"/>
      <c r="BG38" s="238"/>
      <c r="BH38" s="238"/>
      <c r="BI38" s="238"/>
      <c r="BJ38" s="238"/>
      <c r="BK38" s="238"/>
      <c r="BL38" s="238"/>
      <c r="BM38" s="238"/>
      <c r="BN38" s="238"/>
      <c r="BO38" s="238"/>
      <c r="BP38" s="238"/>
      <c r="BQ38" s="238"/>
      <c r="BR38" s="238"/>
      <c r="BS38" s="238"/>
      <c r="BT38" s="238"/>
      <c r="BU38" s="238"/>
      <c r="BV38" s="238"/>
      <c r="BW38" s="238"/>
      <c r="BX38" s="238"/>
      <c r="BY38" s="238"/>
      <c r="BZ38" s="238"/>
      <c r="CA38" s="238"/>
      <c r="CB38" s="238"/>
      <c r="CC38" s="238"/>
      <c r="CD38" s="238"/>
      <c r="CE38" s="238"/>
      <c r="CF38" s="238"/>
      <c r="CG38" s="238"/>
      <c r="CH38" s="238"/>
      <c r="CI38" s="238"/>
      <c r="CJ38" s="238"/>
      <c r="CK38" s="238"/>
      <c r="CL38" s="238"/>
      <c r="CM38" s="238"/>
      <c r="CN38" s="238"/>
      <c r="CO38" s="238"/>
      <c r="CP38" s="238"/>
      <c r="CQ38" s="238"/>
      <c r="CR38" s="238"/>
      <c r="CS38" s="238"/>
      <c r="CT38" s="238"/>
      <c r="CU38" s="238"/>
      <c r="CV38" s="238"/>
      <c r="CW38" s="238"/>
      <c r="CX38" s="238"/>
      <c r="CY38" s="238"/>
      <c r="CZ38" s="238"/>
      <c r="DA38" s="238"/>
      <c r="DB38" s="238"/>
      <c r="DC38" s="238"/>
      <c r="DD38" s="238"/>
      <c r="DE38" s="238"/>
      <c r="DF38" s="238"/>
      <c r="DG38" s="238"/>
      <c r="DH38" s="238"/>
      <c r="DI38" s="238"/>
      <c r="DJ38" s="238"/>
      <c r="DK38" s="238"/>
      <c r="DL38" s="238"/>
      <c r="DM38" s="238"/>
      <c r="DN38" s="238"/>
      <c r="DO38" s="238"/>
      <c r="DP38" s="238"/>
      <c r="DQ38" s="238"/>
      <c r="DR38" s="238"/>
      <c r="DS38" s="238"/>
      <c r="DT38" s="238"/>
      <c r="DU38" s="238"/>
      <c r="DV38" s="238"/>
      <c r="DW38" s="238"/>
      <c r="DX38" s="238"/>
      <c r="DY38" s="238"/>
      <c r="DZ38" s="238"/>
      <c r="EA38" s="238"/>
      <c r="EB38" s="238"/>
      <c r="EC38" s="238"/>
      <c r="ED38" s="238"/>
      <c r="EE38" s="238"/>
      <c r="EF38" s="238"/>
      <c r="EG38" s="238"/>
      <c r="EH38" s="238"/>
      <c r="EI38" s="238"/>
      <c r="EJ38" s="238"/>
      <c r="EK38" s="238"/>
      <c r="EL38" s="238"/>
      <c r="EM38" s="238"/>
      <c r="EN38" s="238"/>
      <c r="EO38" s="238"/>
      <c r="EP38" s="238"/>
      <c r="EQ38" s="238"/>
      <c r="ER38" s="238"/>
      <c r="ES38" s="238"/>
      <c r="ET38" s="238"/>
      <c r="EU38" s="238"/>
      <c r="EV38" s="238"/>
      <c r="EW38" s="238"/>
      <c r="EX38" s="238"/>
      <c r="EY38" s="238"/>
      <c r="EZ38" s="238"/>
      <c r="FA38" s="238"/>
      <c r="FB38" s="238"/>
      <c r="FC38" s="238"/>
      <c r="FD38" s="238"/>
      <c r="FE38" s="238"/>
      <c r="FF38" s="238"/>
      <c r="FG38" s="238"/>
      <c r="FH38" s="238"/>
      <c r="FI38" s="238"/>
      <c r="FJ38" s="238"/>
      <c r="FK38" s="238"/>
      <c r="FL38" s="238"/>
      <c r="FM38" s="238"/>
      <c r="FN38" s="238"/>
      <c r="FO38" s="238"/>
      <c r="FP38" s="238"/>
      <c r="FQ38" s="238"/>
      <c r="FR38" s="238"/>
      <c r="FS38" s="238"/>
      <c r="FT38" s="238"/>
      <c r="FU38" s="238"/>
      <c r="FV38" s="238"/>
      <c r="FW38" s="238"/>
      <c r="FX38" s="238"/>
      <c r="FY38" s="238"/>
      <c r="FZ38" s="238"/>
      <c r="GA38" s="238"/>
      <c r="GB38" s="238"/>
      <c r="GC38" s="238"/>
      <c r="GD38" s="238"/>
      <c r="GE38" s="238"/>
      <c r="GF38" s="238"/>
      <c r="GG38" s="238"/>
      <c r="GH38" s="238"/>
      <c r="GI38" s="238"/>
      <c r="GJ38" s="238"/>
      <c r="GK38" s="238"/>
      <c r="GL38" s="238"/>
      <c r="GM38" s="238"/>
    </row>
    <row r="39" spans="2:195" s="237" customFormat="1" x14ac:dyDescent="0.25">
      <c r="B39" s="248"/>
      <c r="C39" s="269" t="s">
        <v>160</v>
      </c>
      <c r="D39" s="270"/>
      <c r="E39" s="271"/>
      <c r="F39" s="272">
        <v>3.5</v>
      </c>
      <c r="G39" s="249"/>
      <c r="I39" s="238"/>
      <c r="J39" s="238"/>
      <c r="K39" s="238"/>
      <c r="L39" s="238"/>
      <c r="M39" s="238"/>
      <c r="N39" s="238"/>
      <c r="O39" s="238"/>
      <c r="P39" s="238"/>
      <c r="Q39" s="238"/>
      <c r="R39" s="238"/>
      <c r="S39" s="238"/>
      <c r="T39" s="238"/>
      <c r="U39" s="238"/>
      <c r="V39" s="238"/>
      <c r="W39" s="238"/>
      <c r="X39" s="238"/>
      <c r="Y39" s="238"/>
      <c r="Z39" s="238"/>
      <c r="AA39" s="238"/>
      <c r="AB39" s="238"/>
      <c r="AC39" s="238"/>
      <c r="AD39" s="238"/>
      <c r="AE39" s="238"/>
      <c r="AF39" s="238"/>
      <c r="AG39" s="238"/>
      <c r="AH39" s="238"/>
      <c r="AI39" s="238"/>
      <c r="AJ39" s="238"/>
      <c r="AK39" s="238"/>
      <c r="AL39" s="238"/>
      <c r="AM39" s="238"/>
      <c r="AN39" s="238"/>
      <c r="AO39" s="238"/>
      <c r="AP39" s="238"/>
      <c r="AQ39" s="238"/>
      <c r="AR39" s="238"/>
      <c r="AS39" s="238"/>
      <c r="AT39" s="238"/>
      <c r="AU39" s="238"/>
      <c r="AV39" s="238"/>
      <c r="AW39" s="238"/>
      <c r="AX39" s="238"/>
      <c r="AY39" s="238"/>
      <c r="AZ39" s="238"/>
      <c r="BA39" s="238"/>
      <c r="BB39" s="238"/>
      <c r="BC39" s="238"/>
      <c r="BD39" s="238"/>
      <c r="BE39" s="238"/>
      <c r="BF39" s="238"/>
      <c r="BG39" s="238"/>
      <c r="BH39" s="238"/>
      <c r="BI39" s="238"/>
      <c r="BJ39" s="238"/>
      <c r="BK39" s="238"/>
      <c r="BL39" s="238"/>
      <c r="BM39" s="238"/>
      <c r="BN39" s="238"/>
      <c r="BO39" s="238"/>
      <c r="BP39" s="238"/>
      <c r="BQ39" s="238"/>
      <c r="BR39" s="238"/>
      <c r="BS39" s="238"/>
      <c r="BT39" s="238"/>
      <c r="BU39" s="238"/>
      <c r="BV39" s="238"/>
      <c r="BW39" s="238"/>
      <c r="BX39" s="238"/>
      <c r="BY39" s="238"/>
      <c r="BZ39" s="238"/>
      <c r="CA39" s="238"/>
      <c r="CB39" s="238"/>
      <c r="CC39" s="238"/>
      <c r="CD39" s="238"/>
      <c r="CE39" s="238"/>
      <c r="CF39" s="238"/>
      <c r="CG39" s="238"/>
      <c r="CH39" s="238"/>
      <c r="CI39" s="238"/>
      <c r="CJ39" s="238"/>
      <c r="CK39" s="238"/>
      <c r="CL39" s="238"/>
      <c r="CM39" s="238"/>
      <c r="CN39" s="238"/>
      <c r="CO39" s="238"/>
      <c r="CP39" s="238"/>
      <c r="CQ39" s="238"/>
      <c r="CR39" s="238"/>
      <c r="CS39" s="238"/>
      <c r="CT39" s="238"/>
      <c r="CU39" s="238"/>
      <c r="CV39" s="238"/>
      <c r="CW39" s="238"/>
      <c r="CX39" s="238"/>
      <c r="CY39" s="238"/>
      <c r="CZ39" s="238"/>
      <c r="DA39" s="238"/>
      <c r="DB39" s="238"/>
      <c r="DC39" s="238"/>
      <c r="DD39" s="238"/>
      <c r="DE39" s="238"/>
      <c r="DF39" s="238"/>
      <c r="DG39" s="238"/>
      <c r="DH39" s="238"/>
      <c r="DI39" s="238"/>
      <c r="DJ39" s="238"/>
      <c r="DK39" s="238"/>
      <c r="DL39" s="238"/>
      <c r="DM39" s="238"/>
      <c r="DN39" s="238"/>
      <c r="DO39" s="238"/>
      <c r="DP39" s="238"/>
      <c r="DQ39" s="238"/>
      <c r="DR39" s="238"/>
      <c r="DS39" s="238"/>
      <c r="DT39" s="238"/>
      <c r="DU39" s="238"/>
      <c r="DV39" s="238"/>
      <c r="DW39" s="238"/>
      <c r="DX39" s="238"/>
      <c r="DY39" s="238"/>
      <c r="DZ39" s="238"/>
      <c r="EA39" s="238"/>
      <c r="EB39" s="238"/>
      <c r="EC39" s="238"/>
      <c r="ED39" s="238"/>
      <c r="EE39" s="238"/>
      <c r="EF39" s="238"/>
      <c r="EG39" s="238"/>
      <c r="EH39" s="238"/>
      <c r="EI39" s="238"/>
      <c r="EJ39" s="238"/>
      <c r="EK39" s="238"/>
      <c r="EL39" s="238"/>
      <c r="EM39" s="238"/>
      <c r="EN39" s="238"/>
      <c r="EO39" s="238"/>
      <c r="EP39" s="238"/>
      <c r="EQ39" s="238"/>
      <c r="ER39" s="238"/>
      <c r="ES39" s="238"/>
      <c r="ET39" s="238"/>
      <c r="EU39" s="238"/>
      <c r="EV39" s="238"/>
      <c r="EW39" s="238"/>
      <c r="EX39" s="238"/>
      <c r="EY39" s="238"/>
      <c r="EZ39" s="238"/>
      <c r="FA39" s="238"/>
      <c r="FB39" s="238"/>
      <c r="FC39" s="238"/>
      <c r="FD39" s="238"/>
      <c r="FE39" s="238"/>
      <c r="FF39" s="238"/>
      <c r="FG39" s="238"/>
      <c r="FH39" s="238"/>
      <c r="FI39" s="238"/>
      <c r="FJ39" s="238"/>
      <c r="FK39" s="238"/>
      <c r="FL39" s="238"/>
      <c r="FM39" s="238"/>
      <c r="FN39" s="238"/>
      <c r="FO39" s="238"/>
      <c r="FP39" s="238"/>
      <c r="FQ39" s="238"/>
      <c r="FR39" s="238"/>
      <c r="FS39" s="238"/>
      <c r="FT39" s="238"/>
      <c r="FU39" s="238"/>
      <c r="FV39" s="238"/>
      <c r="FW39" s="238"/>
      <c r="FX39" s="238"/>
      <c r="FY39" s="238"/>
      <c r="FZ39" s="238"/>
      <c r="GA39" s="238"/>
      <c r="GB39" s="238"/>
      <c r="GC39" s="238"/>
      <c r="GD39" s="238"/>
      <c r="GE39" s="238"/>
      <c r="GF39" s="238"/>
      <c r="GG39" s="238"/>
      <c r="GH39" s="238"/>
      <c r="GI39" s="238"/>
      <c r="GJ39" s="238"/>
      <c r="GK39" s="238"/>
      <c r="GL39" s="238"/>
      <c r="GM39" s="238"/>
    </row>
    <row r="40" spans="2:195" s="237" customFormat="1" hidden="1" x14ac:dyDescent="0.25">
      <c r="B40" s="248"/>
      <c r="C40" s="269" t="s">
        <v>253</v>
      </c>
      <c r="D40" s="270">
        <v>0</v>
      </c>
      <c r="E40" s="271"/>
      <c r="F40" s="272">
        <v>0</v>
      </c>
      <c r="G40" s="249">
        <v>0</v>
      </c>
      <c r="I40" s="238"/>
      <c r="J40" s="238"/>
      <c r="K40" s="238"/>
      <c r="L40" s="238"/>
      <c r="M40" s="238"/>
      <c r="N40" s="238"/>
      <c r="O40" s="238"/>
      <c r="P40" s="238"/>
      <c r="Q40" s="238"/>
      <c r="R40" s="238"/>
      <c r="S40" s="238"/>
      <c r="T40" s="238"/>
      <c r="U40" s="238"/>
      <c r="V40" s="238"/>
      <c r="W40" s="238"/>
      <c r="X40" s="238"/>
      <c r="Y40" s="238"/>
      <c r="Z40" s="238"/>
      <c r="AA40" s="238"/>
      <c r="AB40" s="238"/>
      <c r="AC40" s="238"/>
      <c r="AD40" s="238"/>
      <c r="AE40" s="238"/>
      <c r="AF40" s="238"/>
      <c r="AG40" s="238"/>
      <c r="AH40" s="238"/>
      <c r="AI40" s="238"/>
      <c r="AJ40" s="238"/>
      <c r="AK40" s="238"/>
      <c r="AL40" s="238"/>
      <c r="AM40" s="238"/>
      <c r="AN40" s="238"/>
      <c r="AO40" s="238"/>
      <c r="AP40" s="238"/>
      <c r="AQ40" s="238"/>
      <c r="AR40" s="238"/>
      <c r="AS40" s="238"/>
      <c r="AT40" s="238"/>
      <c r="AU40" s="238"/>
      <c r="AV40" s="238"/>
      <c r="AW40" s="238"/>
      <c r="AX40" s="238"/>
      <c r="AY40" s="238"/>
      <c r="AZ40" s="238"/>
      <c r="BA40" s="238"/>
      <c r="BB40" s="238"/>
      <c r="BC40" s="238"/>
      <c r="BD40" s="238"/>
      <c r="BE40" s="238"/>
      <c r="BF40" s="238"/>
      <c r="BG40" s="238"/>
      <c r="BH40" s="238"/>
      <c r="BI40" s="238"/>
      <c r="BJ40" s="238"/>
      <c r="BK40" s="238"/>
      <c r="BL40" s="238"/>
      <c r="BM40" s="238"/>
      <c r="BN40" s="238"/>
      <c r="BO40" s="238"/>
      <c r="BP40" s="238"/>
      <c r="BQ40" s="238"/>
      <c r="BR40" s="238"/>
      <c r="BS40" s="238"/>
      <c r="BT40" s="238"/>
      <c r="BU40" s="238"/>
      <c r="BV40" s="238"/>
      <c r="BW40" s="238"/>
      <c r="BX40" s="238"/>
      <c r="BY40" s="238"/>
      <c r="BZ40" s="238"/>
      <c r="CA40" s="238"/>
      <c r="CB40" s="238"/>
      <c r="CC40" s="238"/>
      <c r="CD40" s="238"/>
      <c r="CE40" s="238"/>
      <c r="CF40" s="238"/>
      <c r="CG40" s="238"/>
      <c r="CH40" s="238"/>
      <c r="CI40" s="238"/>
      <c r="CJ40" s="238"/>
      <c r="CK40" s="238"/>
      <c r="CL40" s="238"/>
      <c r="CM40" s="238"/>
      <c r="CN40" s="238"/>
      <c r="CO40" s="238"/>
      <c r="CP40" s="238"/>
      <c r="CQ40" s="238"/>
      <c r="CR40" s="238"/>
      <c r="CS40" s="238"/>
      <c r="CT40" s="238"/>
      <c r="CU40" s="238"/>
      <c r="CV40" s="238"/>
      <c r="CW40" s="238"/>
      <c r="CX40" s="238"/>
      <c r="CY40" s="238"/>
      <c r="CZ40" s="238"/>
      <c r="DA40" s="238"/>
      <c r="DB40" s="238"/>
      <c r="DC40" s="238"/>
      <c r="DD40" s="238"/>
      <c r="DE40" s="238"/>
      <c r="DF40" s="238"/>
      <c r="DG40" s="238"/>
      <c r="DH40" s="238"/>
      <c r="DI40" s="238"/>
      <c r="DJ40" s="238"/>
      <c r="DK40" s="238"/>
      <c r="DL40" s="238"/>
      <c r="DM40" s="238"/>
      <c r="DN40" s="238"/>
      <c r="DO40" s="238"/>
      <c r="DP40" s="238"/>
      <c r="DQ40" s="238"/>
      <c r="DR40" s="238"/>
      <c r="DS40" s="238"/>
      <c r="DT40" s="238"/>
      <c r="DU40" s="238"/>
      <c r="DV40" s="238"/>
      <c r="DW40" s="238"/>
      <c r="DX40" s="238"/>
      <c r="DY40" s="238"/>
      <c r="DZ40" s="238"/>
      <c r="EA40" s="238"/>
      <c r="EB40" s="238"/>
      <c r="EC40" s="238"/>
      <c r="ED40" s="238"/>
      <c r="EE40" s="238"/>
      <c r="EF40" s="238"/>
      <c r="EG40" s="238"/>
      <c r="EH40" s="238"/>
      <c r="EI40" s="238"/>
      <c r="EJ40" s="238"/>
      <c r="EK40" s="238"/>
      <c r="EL40" s="238"/>
      <c r="EM40" s="238"/>
      <c r="EN40" s="238"/>
      <c r="EO40" s="238"/>
      <c r="EP40" s="238"/>
      <c r="EQ40" s="238"/>
      <c r="ER40" s="238"/>
      <c r="ES40" s="238"/>
      <c r="ET40" s="238"/>
      <c r="EU40" s="238"/>
      <c r="EV40" s="238"/>
      <c r="EW40" s="238"/>
      <c r="EX40" s="238"/>
      <c r="EY40" s="238"/>
      <c r="EZ40" s="238"/>
      <c r="FA40" s="238"/>
      <c r="FB40" s="238"/>
      <c r="FC40" s="238"/>
      <c r="FD40" s="238"/>
      <c r="FE40" s="238"/>
      <c r="FF40" s="238"/>
      <c r="FG40" s="238"/>
      <c r="FH40" s="238"/>
      <c r="FI40" s="238"/>
      <c r="FJ40" s="238"/>
      <c r="FK40" s="238"/>
      <c r="FL40" s="238"/>
      <c r="FM40" s="238"/>
      <c r="FN40" s="238"/>
      <c r="FO40" s="238"/>
      <c r="FP40" s="238"/>
      <c r="FQ40" s="238"/>
      <c r="FR40" s="238"/>
      <c r="FS40" s="238"/>
      <c r="FT40" s="238"/>
      <c r="FU40" s="238"/>
      <c r="FV40" s="238"/>
      <c r="FW40" s="238"/>
      <c r="FX40" s="238"/>
      <c r="FY40" s="238"/>
      <c r="FZ40" s="238"/>
      <c r="GA40" s="238"/>
      <c r="GB40" s="238"/>
      <c r="GC40" s="238"/>
      <c r="GD40" s="238"/>
      <c r="GE40" s="238"/>
      <c r="GF40" s="238"/>
      <c r="GG40" s="238"/>
      <c r="GH40" s="238"/>
      <c r="GI40" s="238"/>
      <c r="GJ40" s="238"/>
      <c r="GK40" s="238"/>
      <c r="GL40" s="238"/>
      <c r="GM40" s="238"/>
    </row>
    <row r="41" spans="2:195" s="237" customFormat="1" hidden="1" x14ac:dyDescent="0.25">
      <c r="B41" s="248"/>
      <c r="C41" s="269" t="s">
        <v>254</v>
      </c>
      <c r="D41" s="270">
        <v>0</v>
      </c>
      <c r="E41" s="271"/>
      <c r="F41" s="272">
        <v>0</v>
      </c>
      <c r="G41" s="249">
        <v>0</v>
      </c>
      <c r="I41" s="238"/>
      <c r="J41" s="238"/>
      <c r="K41" s="238"/>
      <c r="L41" s="238"/>
      <c r="M41" s="238"/>
      <c r="N41" s="238"/>
      <c r="O41" s="238"/>
      <c r="P41" s="238"/>
      <c r="Q41" s="238"/>
      <c r="R41" s="238"/>
      <c r="S41" s="238"/>
      <c r="T41" s="238"/>
      <c r="U41" s="238"/>
      <c r="V41" s="238"/>
      <c r="W41" s="238"/>
      <c r="X41" s="238"/>
      <c r="Y41" s="238"/>
      <c r="Z41" s="238"/>
      <c r="AA41" s="238"/>
      <c r="AB41" s="238"/>
      <c r="AC41" s="238"/>
      <c r="AD41" s="238"/>
      <c r="AE41" s="238"/>
      <c r="AF41" s="238"/>
      <c r="AG41" s="238"/>
      <c r="AH41" s="238"/>
      <c r="AI41" s="238"/>
      <c r="AJ41" s="238"/>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38"/>
      <c r="BJ41" s="238"/>
      <c r="BK41" s="238"/>
      <c r="BL41" s="238"/>
      <c r="BM41" s="238"/>
      <c r="BN41" s="238"/>
      <c r="BO41" s="238"/>
      <c r="BP41" s="238"/>
      <c r="BQ41" s="238"/>
      <c r="BR41" s="238"/>
      <c r="BS41" s="238"/>
      <c r="BT41" s="238"/>
      <c r="BU41" s="238"/>
      <c r="BV41" s="238"/>
      <c r="BW41" s="238"/>
      <c r="BX41" s="238"/>
      <c r="BY41" s="238"/>
      <c r="BZ41" s="238"/>
      <c r="CA41" s="238"/>
      <c r="CB41" s="238"/>
      <c r="CC41" s="238"/>
      <c r="CD41" s="238"/>
      <c r="CE41" s="238"/>
      <c r="CF41" s="238"/>
      <c r="CG41" s="238"/>
      <c r="CH41" s="238"/>
      <c r="CI41" s="238"/>
      <c r="CJ41" s="238"/>
      <c r="CK41" s="238"/>
      <c r="CL41" s="238"/>
      <c r="CM41" s="238"/>
      <c r="CN41" s="238"/>
      <c r="CO41" s="238"/>
      <c r="CP41" s="238"/>
      <c r="CQ41" s="238"/>
      <c r="CR41" s="238"/>
      <c r="CS41" s="238"/>
      <c r="CT41" s="238"/>
      <c r="CU41" s="238"/>
      <c r="CV41" s="238"/>
      <c r="CW41" s="238"/>
      <c r="CX41" s="238"/>
      <c r="CY41" s="238"/>
      <c r="CZ41" s="238"/>
      <c r="DA41" s="238"/>
      <c r="DB41" s="238"/>
      <c r="DC41" s="238"/>
      <c r="DD41" s="238"/>
      <c r="DE41" s="238"/>
      <c r="DF41" s="238"/>
      <c r="DG41" s="238"/>
      <c r="DH41" s="238"/>
      <c r="DI41" s="238"/>
      <c r="DJ41" s="238"/>
      <c r="DK41" s="238"/>
      <c r="DL41" s="238"/>
      <c r="DM41" s="238"/>
      <c r="DN41" s="238"/>
      <c r="DO41" s="238"/>
      <c r="DP41" s="238"/>
      <c r="DQ41" s="238"/>
      <c r="DR41" s="238"/>
      <c r="DS41" s="238"/>
      <c r="DT41" s="238"/>
      <c r="DU41" s="238"/>
      <c r="DV41" s="238"/>
      <c r="DW41" s="238"/>
      <c r="DX41" s="238"/>
      <c r="DY41" s="238"/>
      <c r="DZ41" s="238"/>
      <c r="EA41" s="238"/>
      <c r="EB41" s="238"/>
      <c r="EC41" s="238"/>
      <c r="ED41" s="238"/>
      <c r="EE41" s="238"/>
      <c r="EF41" s="238"/>
      <c r="EG41" s="238"/>
      <c r="EH41" s="238"/>
      <c r="EI41" s="238"/>
      <c r="EJ41" s="238"/>
      <c r="EK41" s="238"/>
      <c r="EL41" s="238"/>
      <c r="EM41" s="238"/>
      <c r="EN41" s="238"/>
      <c r="EO41" s="238"/>
      <c r="EP41" s="238"/>
      <c r="EQ41" s="238"/>
      <c r="ER41" s="238"/>
      <c r="ES41" s="238"/>
      <c r="ET41" s="238"/>
      <c r="EU41" s="238"/>
      <c r="EV41" s="238"/>
      <c r="EW41" s="238"/>
      <c r="EX41" s="238"/>
      <c r="EY41" s="238"/>
      <c r="EZ41" s="238"/>
      <c r="FA41" s="238"/>
      <c r="FB41" s="238"/>
      <c r="FC41" s="238"/>
      <c r="FD41" s="238"/>
      <c r="FE41" s="238"/>
      <c r="FF41" s="238"/>
      <c r="FG41" s="238"/>
      <c r="FH41" s="238"/>
      <c r="FI41" s="238"/>
      <c r="FJ41" s="238"/>
      <c r="FK41" s="238"/>
      <c r="FL41" s="238"/>
      <c r="FM41" s="238"/>
      <c r="FN41" s="238"/>
      <c r="FO41" s="238"/>
      <c r="FP41" s="238"/>
      <c r="FQ41" s="238"/>
      <c r="FR41" s="238"/>
      <c r="FS41" s="238"/>
      <c r="FT41" s="238"/>
      <c r="FU41" s="238"/>
      <c r="FV41" s="238"/>
      <c r="FW41" s="238"/>
      <c r="FX41" s="238"/>
      <c r="FY41" s="238"/>
      <c r="FZ41" s="238"/>
      <c r="GA41" s="238"/>
      <c r="GB41" s="238"/>
      <c r="GC41" s="238"/>
      <c r="GD41" s="238"/>
      <c r="GE41" s="238"/>
      <c r="GF41" s="238"/>
      <c r="GG41" s="238"/>
      <c r="GH41" s="238"/>
      <c r="GI41" s="238"/>
      <c r="GJ41" s="238"/>
      <c r="GK41" s="238"/>
      <c r="GL41" s="238"/>
      <c r="GM41" s="238"/>
    </row>
    <row r="42" spans="2:195" s="118" customFormat="1" hidden="1" x14ac:dyDescent="0.25">
      <c r="B42" s="203"/>
      <c r="C42" s="204" t="s">
        <v>230</v>
      </c>
      <c r="D42" s="205"/>
      <c r="E42" s="205"/>
      <c r="F42" s="206"/>
      <c r="G42" s="207"/>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25">
      <c r="B43" s="127"/>
      <c r="C43" s="273" t="s">
        <v>231</v>
      </c>
      <c r="D43" s="274">
        <v>0</v>
      </c>
      <c r="E43" s="274"/>
      <c r="F43" s="275">
        <v>0</v>
      </c>
      <c r="G43" s="249">
        <v>0</v>
      </c>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25">
      <c r="B44" s="202"/>
      <c r="C44" s="328" t="s">
        <v>161</v>
      </c>
      <c r="D44" s="329"/>
      <c r="E44" s="329"/>
      <c r="F44" s="329"/>
      <c r="G44" s="330"/>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x14ac:dyDescent="0.25">
      <c r="B45" s="127"/>
      <c r="C45" s="276" t="s">
        <v>255</v>
      </c>
      <c r="D45" s="274"/>
      <c r="E45" s="277"/>
      <c r="F45" s="275">
        <v>3.5</v>
      </c>
      <c r="G45" s="249"/>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127"/>
      <c r="C46" s="278" t="s">
        <v>232</v>
      </c>
      <c r="D46" s="274"/>
      <c r="E46" s="274"/>
      <c r="F46" s="275">
        <v>7</v>
      </c>
      <c r="G46" s="249"/>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x14ac:dyDescent="0.25">
      <c r="B47" s="312" t="s">
        <v>52</v>
      </c>
      <c r="C47" s="313"/>
      <c r="D47" s="313"/>
      <c r="E47" s="313"/>
      <c r="F47" s="313"/>
      <c r="G47" s="193"/>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194"/>
      <c r="C48" s="125" t="s">
        <v>162</v>
      </c>
      <c r="D48" s="181"/>
      <c r="E48" s="181"/>
      <c r="F48" s="182"/>
      <c r="G48" s="195"/>
      <c r="H48" s="243"/>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204" s="129" customFormat="1" ht="16.5" customHeight="1" x14ac:dyDescent="0.25">
      <c r="B49" s="196"/>
      <c r="C49" s="208" t="s">
        <v>163</v>
      </c>
      <c r="D49" s="209"/>
      <c r="E49" s="209"/>
      <c r="F49" s="210"/>
      <c r="G49" s="211">
        <v>10000000</v>
      </c>
      <c r="H49" s="212" t="s">
        <v>154</v>
      </c>
      <c r="I49" s="116"/>
      <c r="J49" s="116"/>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8"/>
      <c r="FM49" s="128"/>
      <c r="FN49" s="128"/>
      <c r="FO49" s="128"/>
      <c r="FP49" s="128"/>
      <c r="FQ49" s="128"/>
      <c r="FR49" s="128"/>
      <c r="FS49" s="128"/>
      <c r="FT49" s="128"/>
      <c r="FU49" s="128"/>
      <c r="FV49" s="128"/>
      <c r="FW49" s="128"/>
      <c r="FX49" s="128"/>
      <c r="FY49" s="128"/>
      <c r="FZ49" s="128"/>
      <c r="GA49" s="128"/>
      <c r="GB49" s="128"/>
      <c r="GC49" s="128"/>
      <c r="GD49" s="128"/>
      <c r="GE49" s="128"/>
      <c r="GF49" s="128"/>
      <c r="GG49" s="128"/>
      <c r="GH49" s="128"/>
      <c r="GI49" s="128"/>
      <c r="GJ49" s="128"/>
      <c r="GK49" s="128"/>
      <c r="GL49" s="128"/>
      <c r="GM49" s="128"/>
      <c r="GN49" s="128"/>
      <c r="GO49" s="128"/>
      <c r="GP49" s="128"/>
      <c r="GQ49" s="128"/>
      <c r="GR49" s="128"/>
      <c r="GS49" s="128"/>
      <c r="GT49" s="128"/>
      <c r="GU49" s="128"/>
      <c r="GV49" s="128"/>
    </row>
    <row r="50" spans="2:204" s="118" customFormat="1" ht="17.25" thickBot="1" x14ac:dyDescent="0.3">
      <c r="B50" s="201"/>
      <c r="C50" s="292" t="s">
        <v>245</v>
      </c>
      <c r="D50" s="292"/>
      <c r="E50" s="292"/>
      <c r="F50" s="292"/>
      <c r="G50" s="213"/>
      <c r="H50" s="116"/>
      <c r="I50" s="130"/>
      <c r="J50" s="131"/>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204" s="118" customFormat="1" ht="14.25" thickBot="1" x14ac:dyDescent="0.3">
      <c r="B51" s="127"/>
      <c r="C51" s="293" t="s">
        <v>164</v>
      </c>
      <c r="D51" s="293"/>
      <c r="E51" s="293"/>
      <c r="F51" s="293"/>
      <c r="G51" s="214">
        <v>2.36</v>
      </c>
      <c r="H51" s="160" t="s">
        <v>165</v>
      </c>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204" s="118" customFormat="1" x14ac:dyDescent="0.25">
      <c r="B52" s="201"/>
      <c r="C52" s="292" t="s">
        <v>166</v>
      </c>
      <c r="D52" s="292"/>
      <c r="E52" s="292"/>
      <c r="F52" s="292"/>
      <c r="G52" s="226"/>
      <c r="H52" s="132"/>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204" s="118" customFormat="1" ht="14.45" customHeight="1" x14ac:dyDescent="0.25">
      <c r="B53" s="296" t="s">
        <v>57</v>
      </c>
      <c r="C53" s="294"/>
      <c r="D53" s="294" t="s">
        <v>58</v>
      </c>
      <c r="E53" s="183" t="s">
        <v>59</v>
      </c>
      <c r="F53" s="295" t="s">
        <v>60</v>
      </c>
      <c r="G53" s="225" t="s">
        <v>10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204" s="118" customFormat="1" ht="14.45" customHeight="1" x14ac:dyDescent="0.25">
      <c r="B54" s="296"/>
      <c r="C54" s="294"/>
      <c r="D54" s="294"/>
      <c r="E54" s="183" t="s">
        <v>61</v>
      </c>
      <c r="F54" s="295"/>
      <c r="G54" s="197" t="s">
        <v>14</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204" s="118" customFormat="1" ht="15" customHeight="1" x14ac:dyDescent="0.25">
      <c r="B55" s="296"/>
      <c r="C55" s="294"/>
      <c r="D55" s="294"/>
      <c r="E55" s="184" t="s">
        <v>167</v>
      </c>
      <c r="F55" s="185" t="s">
        <v>62</v>
      </c>
      <c r="G55" s="197" t="s">
        <v>226</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204" s="118" customFormat="1" x14ac:dyDescent="0.25">
      <c r="B56" s="127"/>
      <c r="C56" s="186" t="s">
        <v>66</v>
      </c>
      <c r="D56" s="186"/>
      <c r="E56" s="187"/>
      <c r="F56" s="186"/>
      <c r="G56" s="198"/>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204" s="118" customFormat="1" x14ac:dyDescent="0.25">
      <c r="B57" s="199"/>
      <c r="C57" s="125" t="s">
        <v>67</v>
      </c>
      <c r="D57" s="125"/>
      <c r="E57" s="180"/>
      <c r="F57" s="125"/>
      <c r="G57" s="192"/>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204" s="118" customFormat="1" ht="24" customHeight="1" x14ac:dyDescent="0.25">
      <c r="B58" s="250"/>
      <c r="C58" s="251" t="s">
        <v>224</v>
      </c>
      <c r="D58" s="245" t="s">
        <v>168</v>
      </c>
      <c r="E58" s="252"/>
      <c r="F58" s="253">
        <v>30</v>
      </c>
      <c r="G58" s="254"/>
      <c r="H58" s="116"/>
      <c r="I58" s="235"/>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204" s="118" customFormat="1" x14ac:dyDescent="0.25">
      <c r="B59" s="199"/>
      <c r="C59" s="125" t="s">
        <v>68</v>
      </c>
      <c r="D59" s="125"/>
      <c r="E59" s="181"/>
      <c r="F59" s="188"/>
      <c r="G59" s="200"/>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204" s="118" customFormat="1" ht="56.45" customHeight="1" x14ac:dyDescent="0.25">
      <c r="B60" s="250"/>
      <c r="C60" s="280" t="s">
        <v>262</v>
      </c>
      <c r="D60" s="263" t="s">
        <v>233</v>
      </c>
      <c r="E60" s="252"/>
      <c r="F60" s="260">
        <v>7</v>
      </c>
      <c r="G60" s="261"/>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204" s="118" customFormat="1" ht="38.25" customHeight="1" x14ac:dyDescent="0.25">
      <c r="B61" s="250"/>
      <c r="C61" s="251" t="s">
        <v>256</v>
      </c>
      <c r="D61" s="263" t="s">
        <v>71</v>
      </c>
      <c r="E61" s="259"/>
      <c r="F61" s="268">
        <v>3.5</v>
      </c>
      <c r="G61" s="261"/>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204" s="118" customFormat="1" ht="34.35" customHeight="1" x14ac:dyDescent="0.25">
      <c r="B62" s="250"/>
      <c r="C62" s="251" t="s">
        <v>142</v>
      </c>
      <c r="D62" s="263" t="s">
        <v>71</v>
      </c>
      <c r="E62" s="259"/>
      <c r="F62" s="260">
        <v>7</v>
      </c>
      <c r="G62" s="261"/>
      <c r="H62" s="116"/>
      <c r="I62" s="116"/>
      <c r="J62" s="116"/>
      <c r="K62" s="133"/>
      <c r="L62" s="133"/>
      <c r="M62" s="133"/>
      <c r="N62" s="133"/>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204" s="118" customFormat="1" ht="27.75" customHeight="1" x14ac:dyDescent="0.25">
      <c r="B63" s="250"/>
      <c r="C63" s="251" t="s">
        <v>169</v>
      </c>
      <c r="D63" s="263" t="s">
        <v>71</v>
      </c>
      <c r="E63" s="259"/>
      <c r="F63" s="260">
        <v>3.5</v>
      </c>
      <c r="G63" s="261"/>
      <c r="H63" s="116"/>
      <c r="I63" s="116"/>
      <c r="J63" s="133"/>
      <c r="K63" s="133"/>
      <c r="L63" s="133"/>
      <c r="M63" s="133"/>
      <c r="N63" s="133"/>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204" s="118" customFormat="1" x14ac:dyDescent="0.25">
      <c r="B64" s="199"/>
      <c r="C64" s="125" t="s">
        <v>72</v>
      </c>
      <c r="D64" s="125"/>
      <c r="E64" s="181"/>
      <c r="F64" s="188"/>
      <c r="G64" s="200"/>
      <c r="H64" s="116"/>
      <c r="I64" s="116"/>
      <c r="J64" s="133"/>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75" customHeight="1" x14ac:dyDescent="0.25">
      <c r="B65" s="256"/>
      <c r="C65" s="257" t="s">
        <v>234</v>
      </c>
      <c r="D65" s="258" t="s">
        <v>71</v>
      </c>
      <c r="E65" s="259"/>
      <c r="F65" s="260">
        <v>3.5</v>
      </c>
      <c r="G65" s="261"/>
      <c r="H65" s="116"/>
      <c r="I65" s="116"/>
      <c r="J65" s="116"/>
      <c r="K65" s="133"/>
      <c r="L65" s="133"/>
      <c r="M65" s="133"/>
      <c r="N65" s="133"/>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27.75" customHeight="1" x14ac:dyDescent="0.25">
      <c r="B66" s="256"/>
      <c r="C66" s="262" t="s">
        <v>235</v>
      </c>
      <c r="D66" s="263" t="s">
        <v>71</v>
      </c>
      <c r="E66" s="259"/>
      <c r="F66" s="260">
        <v>3.5</v>
      </c>
      <c r="G66" s="261"/>
      <c r="H66" s="116"/>
      <c r="I66" s="116"/>
      <c r="J66" s="133"/>
      <c r="K66" s="133"/>
      <c r="L66" s="133"/>
      <c r="M66" s="133"/>
      <c r="N66" s="133"/>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42" customHeight="1" x14ac:dyDescent="0.25">
      <c r="B67" s="256"/>
      <c r="C67" s="262" t="s">
        <v>236</v>
      </c>
      <c r="D67" s="263" t="s">
        <v>71</v>
      </c>
      <c r="E67" s="259"/>
      <c r="F67" s="264">
        <v>3.5</v>
      </c>
      <c r="G67" s="261"/>
      <c r="H67" s="116"/>
      <c r="I67" s="116"/>
      <c r="J67" s="133"/>
      <c r="K67" s="133"/>
      <c r="L67" s="133"/>
      <c r="M67" s="133"/>
      <c r="N67" s="133"/>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42" hidden="1" customHeight="1" x14ac:dyDescent="0.25">
      <c r="B68" s="265"/>
      <c r="C68" s="266" t="s">
        <v>252</v>
      </c>
      <c r="D68" s="267" t="s">
        <v>250</v>
      </c>
      <c r="E68" s="259">
        <v>0</v>
      </c>
      <c r="F68" s="264">
        <v>0</v>
      </c>
      <c r="G68" s="261">
        <v>0</v>
      </c>
      <c r="H68" s="116"/>
      <c r="I68" s="116"/>
      <c r="J68" s="133"/>
      <c r="K68" s="133"/>
      <c r="L68" s="133"/>
      <c r="M68" s="133"/>
      <c r="N68" s="133"/>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27.75" customHeight="1" thickBot="1" x14ac:dyDescent="0.3">
      <c r="B69" s="215"/>
      <c r="C69" s="216" t="s">
        <v>170</v>
      </c>
      <c r="D69" s="217" t="s">
        <v>71</v>
      </c>
      <c r="E69" s="218">
        <v>150000</v>
      </c>
      <c r="F69" s="218">
        <v>3.5</v>
      </c>
      <c r="G69" s="236">
        <v>525000</v>
      </c>
      <c r="H69" s="219" t="s">
        <v>154</v>
      </c>
      <c r="I69" s="116"/>
      <c r="J69" s="133"/>
      <c r="K69" s="133"/>
      <c r="L69" s="133"/>
      <c r="M69" s="133"/>
      <c r="N69" s="133"/>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s="118" customFormat="1" x14ac:dyDescent="0.25">
      <c r="B70" s="220"/>
      <c r="C70" s="331" t="s">
        <v>244</v>
      </c>
      <c r="D70" s="331"/>
      <c r="E70" s="331"/>
      <c r="F70" s="331"/>
      <c r="G70" s="221"/>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row>
    <row r="71" spans="1:195" s="118" customFormat="1" x14ac:dyDescent="0.25">
      <c r="B71" s="222"/>
      <c r="C71" s="292" t="s">
        <v>171</v>
      </c>
      <c r="D71" s="292"/>
      <c r="E71" s="292"/>
      <c r="F71" s="292"/>
      <c r="G71" s="134"/>
      <c r="H71" s="116"/>
      <c r="I71" s="137"/>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6"/>
      <c r="AR71" s="116"/>
      <c r="AS71" s="116"/>
      <c r="AT71" s="116"/>
      <c r="AU71" s="116"/>
      <c r="AV71" s="116"/>
      <c r="AW71" s="116"/>
      <c r="AX71" s="116"/>
      <c r="AY71" s="116"/>
      <c r="AZ71" s="116"/>
      <c r="BA71" s="116"/>
      <c r="BB71" s="116"/>
      <c r="BC71" s="116"/>
      <c r="BD71" s="116"/>
      <c r="BE71" s="116"/>
      <c r="BF71" s="116"/>
      <c r="BG71" s="116"/>
      <c r="BH71" s="116"/>
      <c r="BI71" s="116"/>
      <c r="BJ71" s="116"/>
      <c r="BK71" s="116"/>
      <c r="BL71" s="116"/>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row>
    <row r="72" spans="1:195" s="118" customFormat="1" x14ac:dyDescent="0.25">
      <c r="B72" s="222"/>
      <c r="C72" s="332" t="s">
        <v>237</v>
      </c>
      <c r="D72" s="333"/>
      <c r="E72" s="333"/>
      <c r="F72" s="334"/>
      <c r="G72" s="223">
        <v>200967001</v>
      </c>
      <c r="H72" s="219" t="s">
        <v>154</v>
      </c>
      <c r="I72" s="24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116"/>
      <c r="AX72" s="116"/>
      <c r="AY72" s="116"/>
      <c r="AZ72" s="116"/>
      <c r="BA72" s="116"/>
      <c r="BB72" s="116"/>
      <c r="BC72" s="116"/>
      <c r="BD72" s="116"/>
      <c r="BE72" s="116"/>
      <c r="BF72" s="116"/>
      <c r="BG72" s="116"/>
      <c r="BH72" s="116"/>
      <c r="BI72" s="116"/>
      <c r="BJ72" s="116"/>
      <c r="BK72" s="116"/>
      <c r="BL72" s="116"/>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row>
    <row r="73" spans="1:195" s="118" customFormat="1" x14ac:dyDescent="0.25">
      <c r="B73" s="222"/>
      <c r="C73" s="328" t="s">
        <v>238</v>
      </c>
      <c r="D73" s="329"/>
      <c r="E73" s="329"/>
      <c r="F73" s="335"/>
      <c r="G73" s="134"/>
      <c r="H73" s="116"/>
      <c r="I73" s="24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6"/>
      <c r="AM73" s="116"/>
      <c r="AN73" s="116"/>
      <c r="AO73" s="116"/>
      <c r="AP73" s="116"/>
      <c r="AQ73" s="116"/>
      <c r="AR73" s="116"/>
      <c r="AS73" s="116"/>
      <c r="AT73" s="116"/>
      <c r="AU73" s="116"/>
      <c r="AV73" s="116"/>
      <c r="AW73" s="116"/>
      <c r="AX73" s="116"/>
      <c r="AY73" s="116"/>
      <c r="AZ73" s="116"/>
      <c r="BA73" s="116"/>
      <c r="BB73" s="116"/>
      <c r="BC73" s="116"/>
      <c r="BD73" s="116"/>
      <c r="BE73" s="116"/>
      <c r="BF73" s="116"/>
      <c r="BG73" s="116"/>
      <c r="BH73" s="116"/>
      <c r="BI73" s="116"/>
      <c r="BJ73" s="116"/>
      <c r="BK73" s="116"/>
      <c r="BL73" s="116"/>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row>
    <row r="74" spans="1:195" s="118" customFormat="1" x14ac:dyDescent="0.25">
      <c r="B74" s="222"/>
      <c r="C74" s="292" t="s">
        <v>239</v>
      </c>
      <c r="D74" s="292"/>
      <c r="E74" s="292"/>
      <c r="F74" s="292"/>
      <c r="G74" s="135"/>
      <c r="H74" s="116"/>
      <c r="I74" s="246"/>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6"/>
      <c r="AM74" s="116"/>
      <c r="AN74" s="116"/>
      <c r="AO74" s="116"/>
      <c r="AP74" s="116"/>
      <c r="AQ74" s="116"/>
      <c r="AR74" s="116"/>
      <c r="AS74" s="116"/>
      <c r="AT74" s="116"/>
      <c r="AU74" s="116"/>
      <c r="AV74" s="116"/>
      <c r="AW74" s="116"/>
      <c r="AX74" s="116"/>
      <c r="AY74" s="116"/>
      <c r="AZ74" s="116"/>
      <c r="BA74" s="116"/>
      <c r="BB74" s="116"/>
      <c r="BC74" s="116"/>
      <c r="BD74" s="116"/>
      <c r="BE74" s="116"/>
      <c r="BF74" s="116"/>
      <c r="BG74" s="116"/>
      <c r="BH74" s="116"/>
      <c r="BI74" s="116"/>
      <c r="BJ74" s="116"/>
      <c r="BK74" s="116"/>
      <c r="BL74" s="116"/>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row>
    <row r="75" spans="1:195" s="118" customFormat="1" ht="14.25" thickBot="1" x14ac:dyDescent="0.3">
      <c r="A75" s="126"/>
      <c r="B75" s="224"/>
      <c r="C75" s="336" t="s">
        <v>79</v>
      </c>
      <c r="D75" s="336"/>
      <c r="E75" s="336"/>
      <c r="F75" s="336"/>
      <c r="G75" s="136"/>
      <c r="H75" s="281"/>
      <c r="I75" s="227"/>
      <c r="J75" s="137"/>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6"/>
      <c r="AM75" s="116"/>
      <c r="AN75" s="116"/>
      <c r="AO75" s="116"/>
      <c r="AP75" s="116"/>
      <c r="AQ75" s="116"/>
      <c r="AR75" s="116"/>
      <c r="AS75" s="116"/>
      <c r="AT75" s="116"/>
      <c r="AU75" s="116"/>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row>
    <row r="76" spans="1:195" ht="30" customHeight="1" thickBot="1" x14ac:dyDescent="0.3">
      <c r="B76" s="314" t="s">
        <v>80</v>
      </c>
      <c r="C76" s="315"/>
      <c r="D76" s="315"/>
      <c r="E76" s="315"/>
      <c r="F76" s="315"/>
      <c r="G76" s="316"/>
      <c r="H76" s="138"/>
      <c r="I76" s="139"/>
    </row>
    <row r="77" spans="1:195" ht="28.5" customHeight="1" x14ac:dyDescent="0.25">
      <c r="B77" s="317" t="s">
        <v>172</v>
      </c>
      <c r="C77" s="318"/>
      <c r="D77" s="318"/>
      <c r="E77" s="318"/>
      <c r="F77" s="318"/>
      <c r="G77" s="319"/>
      <c r="H77" s="235"/>
    </row>
    <row r="78" spans="1:195" ht="27" customHeight="1" x14ac:dyDescent="0.25">
      <c r="B78" s="306" t="s">
        <v>173</v>
      </c>
      <c r="C78" s="307"/>
      <c r="D78" s="307"/>
      <c r="E78" s="307"/>
      <c r="F78" s="307"/>
      <c r="G78" s="308"/>
      <c r="H78" s="235"/>
    </row>
    <row r="79" spans="1:195" ht="24.75" customHeight="1" x14ac:dyDescent="0.25">
      <c r="B79" s="306" t="s">
        <v>85</v>
      </c>
      <c r="C79" s="307"/>
      <c r="D79" s="307"/>
      <c r="E79" s="307"/>
      <c r="F79" s="307"/>
      <c r="G79" s="308"/>
    </row>
    <row r="80" spans="1:195" ht="38.450000000000003" customHeight="1" x14ac:dyDescent="0.25">
      <c r="B80" s="306" t="s">
        <v>174</v>
      </c>
      <c r="C80" s="307"/>
      <c r="D80" s="307"/>
      <c r="E80" s="307"/>
      <c r="F80" s="307"/>
      <c r="G80" s="308"/>
      <c r="H80" s="137"/>
    </row>
    <row r="81" spans="2:14" ht="28.5" customHeight="1" x14ac:dyDescent="0.25">
      <c r="B81" s="306" t="s">
        <v>175</v>
      </c>
      <c r="C81" s="307"/>
      <c r="D81" s="307"/>
      <c r="E81" s="307"/>
      <c r="F81" s="307"/>
      <c r="G81" s="308"/>
    </row>
    <row r="82" spans="2:14" ht="28.5" customHeight="1" x14ac:dyDescent="0.25">
      <c r="B82" s="306" t="s">
        <v>176</v>
      </c>
      <c r="C82" s="307"/>
      <c r="D82" s="307"/>
      <c r="E82" s="307"/>
      <c r="F82" s="307"/>
      <c r="G82" s="308"/>
    </row>
    <row r="83" spans="2:14" ht="28.5" customHeight="1" x14ac:dyDescent="0.25">
      <c r="B83" s="306" t="s">
        <v>177</v>
      </c>
      <c r="C83" s="307"/>
      <c r="D83" s="307"/>
      <c r="E83" s="307"/>
      <c r="F83" s="307"/>
      <c r="G83" s="308"/>
    </row>
    <row r="84" spans="2:14" ht="28.5" customHeight="1" x14ac:dyDescent="0.25">
      <c r="B84" s="306" t="s">
        <v>178</v>
      </c>
      <c r="C84" s="307"/>
      <c r="D84" s="307"/>
      <c r="E84" s="307"/>
      <c r="F84" s="307"/>
      <c r="G84" s="308"/>
    </row>
    <row r="85" spans="2:14" ht="24.75" customHeight="1" x14ac:dyDescent="0.25">
      <c r="B85" s="306" t="s">
        <v>179</v>
      </c>
      <c r="C85" s="307"/>
      <c r="D85" s="307"/>
      <c r="E85" s="307"/>
      <c r="F85" s="307"/>
      <c r="G85" s="308"/>
    </row>
    <row r="86" spans="2:14" ht="24.75" customHeight="1" x14ac:dyDescent="0.25">
      <c r="B86" s="309" t="s">
        <v>96</v>
      </c>
      <c r="C86" s="310"/>
      <c r="D86" s="310"/>
      <c r="E86" s="310"/>
      <c r="F86" s="310"/>
      <c r="G86" s="311"/>
    </row>
    <row r="87" spans="2:14" ht="44.25" customHeight="1" x14ac:dyDescent="0.25">
      <c r="B87" s="306" t="s">
        <v>180</v>
      </c>
      <c r="C87" s="307"/>
      <c r="D87" s="307"/>
      <c r="E87" s="307"/>
      <c r="F87" s="307"/>
      <c r="G87" s="308"/>
    </row>
    <row r="88" spans="2:14" ht="30" customHeight="1" x14ac:dyDescent="0.25">
      <c r="B88" s="303" t="s">
        <v>181</v>
      </c>
      <c r="C88" s="304"/>
      <c r="D88" s="304"/>
      <c r="E88" s="304"/>
      <c r="F88" s="304"/>
      <c r="G88" s="305"/>
    </row>
    <row r="89" spans="2:14" ht="44.25" customHeight="1" x14ac:dyDescent="0.25">
      <c r="B89" s="306" t="s">
        <v>243</v>
      </c>
      <c r="C89" s="307"/>
      <c r="D89" s="307"/>
      <c r="E89" s="307"/>
      <c r="F89" s="307"/>
      <c r="G89" s="308"/>
    </row>
    <row r="90" spans="2:14" ht="61.35" customHeight="1" x14ac:dyDescent="0.25">
      <c r="B90" s="303" t="s">
        <v>182</v>
      </c>
      <c r="C90" s="304"/>
      <c r="D90" s="304"/>
      <c r="E90" s="304"/>
      <c r="F90" s="304"/>
      <c r="G90" s="305"/>
    </row>
    <row r="91" spans="2:14" ht="44.25" customHeight="1" x14ac:dyDescent="0.25">
      <c r="B91" s="338" t="s">
        <v>183</v>
      </c>
      <c r="C91" s="339"/>
      <c r="D91" s="339"/>
      <c r="E91" s="339"/>
      <c r="F91" s="339"/>
      <c r="G91" s="340"/>
    </row>
    <row r="92" spans="2:14" ht="44.25" customHeight="1" x14ac:dyDescent="0.25">
      <c r="B92" s="338" t="s">
        <v>184</v>
      </c>
      <c r="C92" s="339"/>
      <c r="D92" s="339"/>
      <c r="E92" s="339"/>
      <c r="F92" s="339"/>
      <c r="G92" s="340"/>
    </row>
    <row r="93" spans="2:14" ht="44.25" customHeight="1" x14ac:dyDescent="0.25">
      <c r="B93" s="303" t="s">
        <v>251</v>
      </c>
      <c r="C93" s="304"/>
      <c r="D93" s="304"/>
      <c r="E93" s="304"/>
      <c r="F93" s="304"/>
      <c r="G93" s="305"/>
      <c r="I93" s="282"/>
      <c r="J93" s="282"/>
      <c r="K93" s="282"/>
      <c r="L93" s="282"/>
      <c r="M93" s="282"/>
      <c r="N93" s="282"/>
    </row>
    <row r="94" spans="2:14" ht="45.75" customHeight="1" x14ac:dyDescent="0.25">
      <c r="B94" s="306" t="s">
        <v>185</v>
      </c>
      <c r="C94" s="307"/>
      <c r="D94" s="307"/>
      <c r="E94" s="307"/>
      <c r="F94" s="307"/>
      <c r="G94" s="308"/>
    </row>
    <row r="95" spans="2:14" ht="45.75" customHeight="1" thickBot="1" x14ac:dyDescent="0.3">
      <c r="B95" s="341" t="s">
        <v>260</v>
      </c>
      <c r="C95" s="342"/>
      <c r="D95" s="342"/>
      <c r="E95" s="342"/>
      <c r="F95" s="342"/>
      <c r="G95" s="343"/>
    </row>
    <row r="96" spans="2:14" x14ac:dyDescent="0.25">
      <c r="B96" s="140"/>
      <c r="C96" s="141"/>
      <c r="D96" s="141"/>
      <c r="E96" s="141"/>
      <c r="F96" s="141"/>
      <c r="G96" s="141"/>
    </row>
    <row r="97" spans="2:7" ht="15.75" x14ac:dyDescent="0.25">
      <c r="B97" s="142" t="s">
        <v>186</v>
      </c>
      <c r="C97" s="109"/>
      <c r="D97" s="109"/>
      <c r="E97" s="143"/>
      <c r="F97" s="144"/>
      <c r="G97" s="144"/>
    </row>
    <row r="98" spans="2:7" ht="38.25" customHeight="1" x14ac:dyDescent="0.25">
      <c r="B98" s="145"/>
      <c r="C98" s="146"/>
      <c r="D98" s="109"/>
      <c r="E98" s="147"/>
      <c r="F98" s="148"/>
      <c r="G98" s="148"/>
    </row>
    <row r="99" spans="2:7" ht="16.5" x14ac:dyDescent="0.25">
      <c r="B99" s="149" t="s">
        <v>187</v>
      </c>
      <c r="C99" s="109"/>
      <c r="D99" s="109"/>
      <c r="E99" s="337" t="s">
        <v>109</v>
      </c>
      <c r="F99" s="337"/>
      <c r="G99" s="337"/>
    </row>
  </sheetData>
  <mergeCells count="47">
    <mergeCell ref="B93:G93"/>
    <mergeCell ref="E99:G99"/>
    <mergeCell ref="B91:G91"/>
    <mergeCell ref="B92:G92"/>
    <mergeCell ref="B94:G94"/>
    <mergeCell ref="B95:G95"/>
    <mergeCell ref="B81:G81"/>
    <mergeCell ref="C70:F70"/>
    <mergeCell ref="C71:F71"/>
    <mergeCell ref="C72:F72"/>
    <mergeCell ref="C73:F73"/>
    <mergeCell ref="C74:F74"/>
    <mergeCell ref="C75:F75"/>
    <mergeCell ref="B78:G78"/>
    <mergeCell ref="B79:G79"/>
    <mergeCell ref="B80:G80"/>
    <mergeCell ref="B47:F47"/>
    <mergeCell ref="B76:G76"/>
    <mergeCell ref="B77:G77"/>
    <mergeCell ref="F10:G10"/>
    <mergeCell ref="B12:C14"/>
    <mergeCell ref="C44:G44"/>
    <mergeCell ref="B90:G90"/>
    <mergeCell ref="B82:G82"/>
    <mergeCell ref="B83:G83"/>
    <mergeCell ref="B84:G84"/>
    <mergeCell ref="B85:G85"/>
    <mergeCell ref="B86:G86"/>
    <mergeCell ref="B87:G87"/>
    <mergeCell ref="B88:G88"/>
    <mergeCell ref="B89:G89"/>
    <mergeCell ref="I93:N93"/>
    <mergeCell ref="B2:G2"/>
    <mergeCell ref="B3:G3"/>
    <mergeCell ref="B4:G4"/>
    <mergeCell ref="B5:G5"/>
    <mergeCell ref="B6:G6"/>
    <mergeCell ref="B7:G7"/>
    <mergeCell ref="C50:F50"/>
    <mergeCell ref="C51:F51"/>
    <mergeCell ref="C52:F52"/>
    <mergeCell ref="D53:D55"/>
    <mergeCell ref="F53:F54"/>
    <mergeCell ref="B53:C55"/>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9D901-442E-4BE8-B868-3B0EC6211FCA}">
  <dimension ref="A1:C40"/>
  <sheetViews>
    <sheetView topLeftCell="A29" workbookViewId="0">
      <selection activeCell="A32" sqref="A32"/>
    </sheetView>
  </sheetViews>
  <sheetFormatPr baseColWidth="10" defaultColWidth="10.85546875" defaultRowHeight="15" x14ac:dyDescent="0.25"/>
  <cols>
    <col min="1" max="1" width="33.42578125" customWidth="1"/>
    <col min="2" max="2" width="21.42578125" customWidth="1"/>
    <col min="3" max="3" width="25.5703125" customWidth="1"/>
  </cols>
  <sheetData>
    <row r="1" spans="1:3" ht="29.85" customHeight="1" thickBot="1" x14ac:dyDescent="0.3">
      <c r="A1" s="166" t="s">
        <v>188</v>
      </c>
      <c r="B1" s="239" t="s">
        <v>191</v>
      </c>
      <c r="C1" s="239" t="s">
        <v>192</v>
      </c>
    </row>
    <row r="2" spans="1:3" ht="15.75" thickBot="1" x14ac:dyDescent="0.3">
      <c r="A2" s="240" t="s">
        <v>151</v>
      </c>
      <c r="B2" s="241">
        <v>7320000</v>
      </c>
      <c r="C2" s="241">
        <v>7470000</v>
      </c>
    </row>
    <row r="3" spans="1:3" ht="15.75" thickBot="1" x14ac:dyDescent="0.3">
      <c r="A3" s="240" t="s">
        <v>152</v>
      </c>
      <c r="B3" s="242">
        <v>5715000</v>
      </c>
      <c r="C3" s="242">
        <v>5860000</v>
      </c>
    </row>
    <row r="4" spans="1:3" ht="15.75" thickBot="1" x14ac:dyDescent="0.3">
      <c r="A4" s="240" t="s">
        <v>153</v>
      </c>
      <c r="B4" s="242">
        <v>3620000</v>
      </c>
      <c r="C4" s="242">
        <v>3770000</v>
      </c>
    </row>
    <row r="5" spans="1:3" ht="15.75" thickBot="1" x14ac:dyDescent="0.3">
      <c r="A5" s="240" t="s">
        <v>193</v>
      </c>
      <c r="B5" s="242">
        <v>5715000</v>
      </c>
      <c r="C5" s="242">
        <v>5860000</v>
      </c>
    </row>
    <row r="6" spans="1:3" ht="15.75" thickBot="1" x14ac:dyDescent="0.3">
      <c r="A6" s="240" t="s">
        <v>194</v>
      </c>
      <c r="B6" s="242">
        <v>3620000</v>
      </c>
      <c r="C6" s="242">
        <v>3770000</v>
      </c>
    </row>
    <row r="7" spans="1:3" ht="15.75" thickBot="1" x14ac:dyDescent="0.3">
      <c r="A7" s="240" t="s">
        <v>38</v>
      </c>
      <c r="B7" s="242">
        <v>6790000</v>
      </c>
      <c r="C7" s="242">
        <v>6940000</v>
      </c>
    </row>
    <row r="8" spans="1:3" ht="15.75" thickBot="1" x14ac:dyDescent="0.3">
      <c r="A8" s="240" t="s">
        <v>156</v>
      </c>
      <c r="B8" s="242">
        <v>6790000</v>
      </c>
      <c r="C8" s="242">
        <v>6940000</v>
      </c>
    </row>
    <row r="9" spans="1:3" ht="15.75" thickBot="1" x14ac:dyDescent="0.3">
      <c r="A9" s="240" t="s">
        <v>155</v>
      </c>
      <c r="B9" s="242">
        <v>6790000</v>
      </c>
      <c r="C9" s="242">
        <v>6940000</v>
      </c>
    </row>
    <row r="10" spans="1:3" ht="15.75" thickBot="1" x14ac:dyDescent="0.3">
      <c r="A10" s="240" t="s">
        <v>39</v>
      </c>
      <c r="B10" s="242">
        <v>6790000</v>
      </c>
      <c r="C10" s="242">
        <v>6940000</v>
      </c>
    </row>
    <row r="11" spans="1:3" ht="15.75" thickBot="1" x14ac:dyDescent="0.3">
      <c r="A11" s="240" t="s">
        <v>157</v>
      </c>
      <c r="B11" s="242">
        <v>6790000</v>
      </c>
      <c r="C11" s="242">
        <v>6940000</v>
      </c>
    </row>
    <row r="12" spans="1:3" ht="15.75" thickBot="1" x14ac:dyDescent="0.3">
      <c r="A12" s="240" t="s">
        <v>196</v>
      </c>
      <c r="B12" s="242">
        <v>6790000</v>
      </c>
      <c r="C12" s="242">
        <v>6940000</v>
      </c>
    </row>
    <row r="13" spans="1:3" ht="15.75" thickBot="1" x14ac:dyDescent="0.3">
      <c r="A13" s="240" t="s">
        <v>158</v>
      </c>
      <c r="B13" s="242">
        <v>4150000</v>
      </c>
      <c r="C13" s="242">
        <v>4300000</v>
      </c>
    </row>
    <row r="14" spans="1:3" ht="15.75" thickBot="1" x14ac:dyDescent="0.3">
      <c r="A14" s="240" t="s">
        <v>201</v>
      </c>
      <c r="B14" s="242">
        <v>4150000</v>
      </c>
      <c r="C14" s="242">
        <v>4300000</v>
      </c>
    </row>
    <row r="15" spans="1:3" ht="15.75" thickBot="1" x14ac:dyDescent="0.3">
      <c r="A15" s="240" t="s">
        <v>208</v>
      </c>
      <c r="B15" s="242">
        <v>4150000</v>
      </c>
      <c r="C15" s="242">
        <v>4300000</v>
      </c>
    </row>
    <row r="16" spans="1:3" ht="15.75" thickBot="1" x14ac:dyDescent="0.3">
      <c r="A16" s="240" t="s">
        <v>209</v>
      </c>
      <c r="B16" s="242">
        <v>5715000</v>
      </c>
      <c r="C16" s="242">
        <v>5860000</v>
      </c>
    </row>
    <row r="17" spans="1:3" ht="15.75" thickBot="1" x14ac:dyDescent="0.3">
      <c r="A17" s="240" t="s">
        <v>137</v>
      </c>
      <c r="B17" s="242">
        <v>2200000</v>
      </c>
      <c r="C17" s="242">
        <v>2230000</v>
      </c>
    </row>
    <row r="18" spans="1:3" ht="15.75" thickBot="1" x14ac:dyDescent="0.3">
      <c r="A18" s="240" t="s">
        <v>210</v>
      </c>
      <c r="B18" s="242">
        <v>2310000</v>
      </c>
      <c r="C18" s="242">
        <v>2340000</v>
      </c>
    </row>
    <row r="19" spans="1:3" ht="15.75" thickBot="1" x14ac:dyDescent="0.3">
      <c r="A19" s="240" t="s">
        <v>211</v>
      </c>
      <c r="B19" s="242">
        <v>2310000</v>
      </c>
      <c r="C19" s="242">
        <v>2340000</v>
      </c>
    </row>
    <row r="20" spans="1:3" ht="15.75" thickBot="1" x14ac:dyDescent="0.3">
      <c r="A20" s="240" t="s">
        <v>212</v>
      </c>
      <c r="B20" s="242">
        <v>2310000</v>
      </c>
      <c r="C20" s="242">
        <v>2340000</v>
      </c>
    </row>
    <row r="21" spans="1:3" ht="15.75" thickBot="1" x14ac:dyDescent="0.3">
      <c r="A21" s="240" t="s">
        <v>213</v>
      </c>
      <c r="B21" s="242">
        <v>2310000</v>
      </c>
      <c r="C21" s="242">
        <v>2340000</v>
      </c>
    </row>
    <row r="22" spans="1:3" ht="15.75" thickBot="1" x14ac:dyDescent="0.3">
      <c r="A22" s="240" t="s">
        <v>160</v>
      </c>
      <c r="B22" s="242">
        <v>2200000</v>
      </c>
      <c r="C22" s="242">
        <v>2230000</v>
      </c>
    </row>
    <row r="23" spans="1:3" ht="15.75" thickBot="1" x14ac:dyDescent="0.3">
      <c r="A23" s="240" t="s">
        <v>214</v>
      </c>
      <c r="B23" s="242">
        <v>1370000</v>
      </c>
      <c r="C23" s="242">
        <v>1420000</v>
      </c>
    </row>
    <row r="24" spans="1:3" ht="15.75" thickBot="1" x14ac:dyDescent="0.3">
      <c r="A24" s="240" t="s">
        <v>215</v>
      </c>
      <c r="B24" s="242">
        <v>1370000</v>
      </c>
      <c r="C24" s="242">
        <v>1420000</v>
      </c>
    </row>
    <row r="25" spans="1:3" ht="15.75" thickBot="1" x14ac:dyDescent="0.3">
      <c r="A25" s="240" t="s">
        <v>216</v>
      </c>
      <c r="B25" s="242">
        <v>1220000</v>
      </c>
      <c r="C25" s="242">
        <v>1230000</v>
      </c>
    </row>
    <row r="26" spans="1:3" ht="15.75" thickBot="1" x14ac:dyDescent="0.3">
      <c r="A26" s="240" t="s">
        <v>50</v>
      </c>
      <c r="B26" s="242">
        <v>1180000</v>
      </c>
      <c r="C26" s="242">
        <v>1190000</v>
      </c>
    </row>
    <row r="27" spans="1:3" ht="15.75" thickBot="1" x14ac:dyDescent="0.3">
      <c r="A27" s="240" t="s">
        <v>51</v>
      </c>
      <c r="B27" s="242">
        <v>1230000</v>
      </c>
      <c r="C27" s="242">
        <v>1240000</v>
      </c>
    </row>
    <row r="28" spans="1:3" ht="15.75" thickBot="1" x14ac:dyDescent="0.3">
      <c r="A28" s="240" t="s">
        <v>139</v>
      </c>
      <c r="B28" s="242">
        <v>205000</v>
      </c>
      <c r="C28" s="242">
        <v>220000</v>
      </c>
    </row>
    <row r="29" spans="1:3" ht="60.75" thickBot="1" x14ac:dyDescent="0.3">
      <c r="A29" s="240" t="s">
        <v>140</v>
      </c>
      <c r="B29" s="242">
        <v>4680000</v>
      </c>
      <c r="C29" s="242">
        <v>4830000</v>
      </c>
    </row>
    <row r="30" spans="1:3" ht="60.75" thickBot="1" x14ac:dyDescent="0.3">
      <c r="A30" s="240" t="s">
        <v>217</v>
      </c>
      <c r="B30" s="242">
        <v>5380000</v>
      </c>
      <c r="C30" s="242">
        <v>5520000</v>
      </c>
    </row>
    <row r="31" spans="1:3" ht="36.75" thickBot="1" x14ac:dyDescent="0.3">
      <c r="A31" s="240" t="s">
        <v>218</v>
      </c>
      <c r="B31" s="242">
        <v>758000</v>
      </c>
      <c r="C31" s="242">
        <v>780000</v>
      </c>
    </row>
    <row r="32" spans="1:3" ht="60.75" thickBot="1" x14ac:dyDescent="0.3">
      <c r="A32" s="240" t="s">
        <v>141</v>
      </c>
      <c r="B32" s="242">
        <v>4680000</v>
      </c>
      <c r="C32" s="242">
        <v>4830000</v>
      </c>
    </row>
    <row r="33" spans="1:3" ht="15.75" thickBot="1" x14ac:dyDescent="0.3">
      <c r="A33" s="240" t="s">
        <v>219</v>
      </c>
      <c r="B33" s="242">
        <v>2220000</v>
      </c>
      <c r="C33" s="242">
        <v>2330000</v>
      </c>
    </row>
    <row r="34" spans="1:3" ht="24.75" thickBot="1" x14ac:dyDescent="0.3">
      <c r="A34" s="240" t="s">
        <v>220</v>
      </c>
      <c r="B34" s="242">
        <v>6340000</v>
      </c>
      <c r="C34" s="242">
        <v>6450000</v>
      </c>
    </row>
    <row r="35" spans="1:3" ht="36.75" thickBot="1" x14ac:dyDescent="0.3">
      <c r="A35" s="240" t="s">
        <v>221</v>
      </c>
      <c r="B35" s="242">
        <v>2220000</v>
      </c>
      <c r="C35" s="242">
        <v>2330000</v>
      </c>
    </row>
    <row r="36" spans="1:3" ht="24.75" thickBot="1" x14ac:dyDescent="0.3">
      <c r="A36" s="240" t="s">
        <v>142</v>
      </c>
      <c r="B36" s="242">
        <v>565000</v>
      </c>
      <c r="C36" s="242">
        <v>580000</v>
      </c>
    </row>
    <row r="37" spans="1:3" ht="24.75" thickBot="1" x14ac:dyDescent="0.3">
      <c r="A37" s="240" t="s">
        <v>169</v>
      </c>
      <c r="B37" s="242">
        <v>1500000</v>
      </c>
      <c r="C37" s="242">
        <v>1650000</v>
      </c>
    </row>
    <row r="38" spans="1:3" ht="24.75" thickBot="1" x14ac:dyDescent="0.3">
      <c r="A38" s="240" t="s">
        <v>143</v>
      </c>
      <c r="B38" s="242">
        <v>2035000</v>
      </c>
      <c r="C38" s="242">
        <v>2185000</v>
      </c>
    </row>
    <row r="39" spans="1:3" ht="36.75" thickBot="1" x14ac:dyDescent="0.3">
      <c r="A39" s="240" t="s">
        <v>144</v>
      </c>
      <c r="B39" s="242">
        <v>755000</v>
      </c>
      <c r="C39" s="242">
        <v>830000</v>
      </c>
    </row>
    <row r="40" spans="1:3" ht="24.75" thickBot="1" x14ac:dyDescent="0.3">
      <c r="A40" s="240" t="s">
        <v>145</v>
      </c>
      <c r="B40" s="242">
        <v>755000</v>
      </c>
      <c r="C40" s="242">
        <v>830000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46" t="s">
        <v>0</v>
      </c>
      <c r="E2" s="346"/>
      <c r="F2" s="346"/>
      <c r="G2" s="346"/>
      <c r="H2" s="346"/>
      <c r="I2" s="10"/>
    </row>
    <row r="3" spans="1:9" ht="18" x14ac:dyDescent="0.3">
      <c r="A3" s="1"/>
      <c r="B3" s="11"/>
      <c r="C3" s="12"/>
      <c r="D3" s="347" t="s">
        <v>1</v>
      </c>
      <c r="E3" s="347"/>
      <c r="F3" s="347"/>
      <c r="G3" s="347"/>
      <c r="H3" s="347"/>
      <c r="I3" s="13"/>
    </row>
    <row r="4" spans="1:9" ht="16.5" x14ac:dyDescent="0.3">
      <c r="A4" s="1"/>
      <c r="B4" s="11"/>
      <c r="C4" s="12"/>
      <c r="D4" s="348" t="s">
        <v>2</v>
      </c>
      <c r="E4" s="348"/>
      <c r="F4" s="348"/>
      <c r="G4" s="348"/>
      <c r="H4" s="348"/>
      <c r="I4" s="13"/>
    </row>
    <row r="5" spans="1:9" ht="16.5" x14ac:dyDescent="0.3">
      <c r="A5" s="1"/>
      <c r="B5" s="11"/>
      <c r="C5" s="15"/>
      <c r="D5" s="348"/>
      <c r="E5" s="348"/>
      <c r="F5" s="348"/>
      <c r="G5" s="348"/>
      <c r="H5" s="348"/>
      <c r="I5" s="13"/>
    </row>
    <row r="6" spans="1:9" ht="16.5" x14ac:dyDescent="0.3">
      <c r="A6" s="1"/>
      <c r="B6" s="11"/>
      <c r="C6" s="15"/>
      <c r="D6" s="348"/>
      <c r="E6" s="348"/>
      <c r="F6" s="348"/>
      <c r="G6" s="348"/>
      <c r="H6" s="348"/>
      <c r="I6" s="13"/>
    </row>
    <row r="7" spans="1:9" ht="16.5" x14ac:dyDescent="0.3">
      <c r="A7" s="1"/>
      <c r="B7" s="11"/>
      <c r="C7" s="15"/>
      <c r="D7" s="348"/>
      <c r="E7" s="348"/>
      <c r="F7" s="348"/>
      <c r="G7" s="348"/>
      <c r="H7" s="348"/>
      <c r="I7" s="13"/>
    </row>
    <row r="8" spans="1:9" ht="16.5" x14ac:dyDescent="0.3">
      <c r="A8" s="1"/>
      <c r="B8" s="11"/>
      <c r="C8" s="15"/>
      <c r="D8" s="348"/>
      <c r="E8" s="348"/>
      <c r="F8" s="348"/>
      <c r="G8" s="348"/>
      <c r="H8" s="348"/>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49" t="s">
        <v>5</v>
      </c>
      <c r="D12" s="351" t="s">
        <v>6</v>
      </c>
      <c r="E12" s="23" t="s">
        <v>7</v>
      </c>
      <c r="F12" s="23" t="s">
        <v>8</v>
      </c>
      <c r="G12" s="23" t="s">
        <v>9</v>
      </c>
      <c r="H12" s="24" t="s">
        <v>10</v>
      </c>
      <c r="I12" s="13"/>
    </row>
    <row r="13" spans="1:9" ht="16.5" x14ac:dyDescent="0.3">
      <c r="A13" s="1"/>
      <c r="B13" s="11"/>
      <c r="C13" s="350"/>
      <c r="D13" s="352"/>
      <c r="E13" s="25" t="s">
        <v>11</v>
      </c>
      <c r="F13" s="25" t="s">
        <v>12</v>
      </c>
      <c r="G13" s="25" t="s">
        <v>13</v>
      </c>
      <c r="H13" s="26" t="s">
        <v>14</v>
      </c>
      <c r="I13" s="13"/>
    </row>
    <row r="14" spans="1:9" ht="17.25" thickBot="1" x14ac:dyDescent="0.35">
      <c r="A14" s="1"/>
      <c r="B14" s="11"/>
      <c r="C14" s="27" t="s">
        <v>15</v>
      </c>
      <c r="D14" s="353"/>
      <c r="E14" s="28" t="s">
        <v>16</v>
      </c>
      <c r="F14" s="28" t="s">
        <v>17</v>
      </c>
      <c r="G14" s="28" t="s">
        <v>18</v>
      </c>
      <c r="H14" s="29" t="s">
        <v>19</v>
      </c>
      <c r="I14" s="13"/>
    </row>
    <row r="15" spans="1:9" ht="16.5" x14ac:dyDescent="0.3">
      <c r="A15" s="1"/>
      <c r="B15" s="11"/>
      <c r="C15" s="354" t="s">
        <v>20</v>
      </c>
      <c r="D15" s="355"/>
      <c r="E15" s="355"/>
      <c r="F15" s="355"/>
      <c r="G15" s="355"/>
      <c r="H15" s="356"/>
      <c r="I15" s="13"/>
    </row>
    <row r="16" spans="1:9" ht="16.5" x14ac:dyDescent="0.3">
      <c r="A16" s="1"/>
      <c r="B16" s="11"/>
      <c r="C16" s="357" t="s">
        <v>21</v>
      </c>
      <c r="D16" s="358"/>
      <c r="E16" s="358"/>
      <c r="F16" s="358"/>
      <c r="G16" s="358"/>
      <c r="H16" s="359"/>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57" t="s">
        <v>42</v>
      </c>
      <c r="D39" s="358" t="s">
        <v>43</v>
      </c>
      <c r="E39" s="358"/>
      <c r="F39" s="358"/>
      <c r="G39" s="358">
        <v>0.13</v>
      </c>
      <c r="H39" s="359">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3" t="s">
        <v>47</v>
      </c>
      <c r="E45" s="32">
        <v>2290000</v>
      </c>
      <c r="F45" s="32">
        <v>300000</v>
      </c>
      <c r="G45" s="33">
        <v>8</v>
      </c>
      <c r="H45" s="34">
        <f t="shared" si="1"/>
        <v>20720000</v>
      </c>
      <c r="I45" s="13"/>
    </row>
    <row r="46" spans="1:9" ht="16.5" x14ac:dyDescent="0.25">
      <c r="A46" s="1"/>
      <c r="B46" s="35"/>
      <c r="C46" s="30">
        <v>1</v>
      </c>
      <c r="D46" s="31" t="s">
        <v>222</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57" t="s">
        <v>52</v>
      </c>
      <c r="D51" s="358" t="s">
        <v>43</v>
      </c>
      <c r="E51" s="358"/>
      <c r="F51" s="358"/>
      <c r="G51" s="358">
        <v>0.13</v>
      </c>
      <c r="H51" s="359">
        <v>0</v>
      </c>
      <c r="I51" s="13"/>
    </row>
    <row r="52" spans="1:9" ht="17.25" thickBot="1" x14ac:dyDescent="0.3">
      <c r="A52" s="1"/>
      <c r="B52" s="35"/>
      <c r="C52" s="105">
        <v>1</v>
      </c>
      <c r="D52" s="362" t="s">
        <v>146</v>
      </c>
      <c r="E52" s="363"/>
      <c r="F52" s="363"/>
      <c r="G52" s="364"/>
      <c r="H52" s="108">
        <v>76000000</v>
      </c>
      <c r="I52" s="13"/>
    </row>
    <row r="53" spans="1:9" ht="16.5" x14ac:dyDescent="0.25">
      <c r="A53" s="1"/>
      <c r="B53" s="35"/>
      <c r="C53" s="360" t="s">
        <v>53</v>
      </c>
      <c r="D53" s="361"/>
      <c r="E53" s="361"/>
      <c r="F53" s="361"/>
      <c r="G53" s="361"/>
      <c r="H53" s="37">
        <f>SUM(H17:H38)+SUM(H40:H50)+H52</f>
        <v>1370010000</v>
      </c>
      <c r="I53" s="13"/>
    </row>
    <row r="54" spans="1:9" ht="16.5" x14ac:dyDescent="0.25">
      <c r="A54" s="1"/>
      <c r="B54" s="35"/>
      <c r="C54" s="344" t="s">
        <v>54</v>
      </c>
      <c r="D54" s="345"/>
      <c r="E54" s="345"/>
      <c r="F54" s="345"/>
      <c r="G54" s="345"/>
      <c r="H54" s="38">
        <v>2.36</v>
      </c>
      <c r="I54" s="13"/>
    </row>
    <row r="55" spans="1:9" ht="17.25" thickBot="1" x14ac:dyDescent="0.3">
      <c r="A55" s="1"/>
      <c r="B55" s="35"/>
      <c r="C55" s="367" t="s">
        <v>55</v>
      </c>
      <c r="D55" s="368"/>
      <c r="E55" s="368"/>
      <c r="F55" s="368"/>
      <c r="G55" s="368"/>
      <c r="H55" s="39">
        <f>H53*H54</f>
        <v>3233223600</v>
      </c>
      <c r="I55" s="13"/>
    </row>
    <row r="56" spans="1:9" ht="17.25" thickBot="1" x14ac:dyDescent="0.3">
      <c r="A56" s="1"/>
      <c r="B56" s="35"/>
      <c r="C56" s="40"/>
      <c r="D56" s="40"/>
      <c r="E56" s="40"/>
      <c r="F56" s="40"/>
      <c r="G56" s="40"/>
      <c r="H56" s="41"/>
      <c r="I56" s="13"/>
    </row>
    <row r="57" spans="1:9" ht="16.5" x14ac:dyDescent="0.25">
      <c r="A57" s="1"/>
      <c r="B57" s="35"/>
      <c r="C57" s="349" t="s">
        <v>56</v>
      </c>
      <c r="D57" s="369" t="s">
        <v>57</v>
      </c>
      <c r="E57" s="372" t="s">
        <v>58</v>
      </c>
      <c r="F57" s="23" t="s">
        <v>59</v>
      </c>
      <c r="G57" s="375" t="s">
        <v>60</v>
      </c>
      <c r="H57" s="24" t="s">
        <v>10</v>
      </c>
      <c r="I57" s="13"/>
    </row>
    <row r="58" spans="1:9" ht="16.5" x14ac:dyDescent="0.25">
      <c r="A58" s="1"/>
      <c r="B58" s="35"/>
      <c r="C58" s="350"/>
      <c r="D58" s="370"/>
      <c r="E58" s="373"/>
      <c r="F58" s="25" t="s">
        <v>61</v>
      </c>
      <c r="G58" s="376"/>
      <c r="H58" s="26" t="s">
        <v>14</v>
      </c>
      <c r="I58" s="13"/>
    </row>
    <row r="59" spans="1:9" ht="17.25" thickBot="1" x14ac:dyDescent="0.3">
      <c r="A59" s="1"/>
      <c r="B59" s="35"/>
      <c r="C59" s="27" t="s">
        <v>62</v>
      </c>
      <c r="D59" s="371"/>
      <c r="E59" s="374"/>
      <c r="F59" s="28" t="s">
        <v>63</v>
      </c>
      <c r="G59" s="28" t="s">
        <v>64</v>
      </c>
      <c r="H59" s="29" t="s">
        <v>65</v>
      </c>
      <c r="I59" s="13"/>
    </row>
    <row r="60" spans="1:9" ht="16.5" x14ac:dyDescent="0.25">
      <c r="A60" s="1"/>
      <c r="B60" s="35"/>
      <c r="C60" s="354" t="s">
        <v>66</v>
      </c>
      <c r="D60" s="355"/>
      <c r="E60" s="355"/>
      <c r="F60" s="355"/>
      <c r="G60" s="355"/>
      <c r="H60" s="356"/>
      <c r="I60" s="13"/>
    </row>
    <row r="61" spans="1:9" ht="16.5" x14ac:dyDescent="0.25">
      <c r="A61" s="1"/>
      <c r="B61" s="35"/>
      <c r="C61" s="377" t="s">
        <v>67</v>
      </c>
      <c r="D61" s="378"/>
      <c r="E61" s="378"/>
      <c r="F61" s="378"/>
      <c r="G61" s="378"/>
      <c r="H61" s="379"/>
      <c r="I61" s="13"/>
    </row>
    <row r="62" spans="1:9" ht="16.5" x14ac:dyDescent="0.25">
      <c r="A62" s="1"/>
      <c r="B62" s="35"/>
      <c r="C62" s="42">
        <v>1</v>
      </c>
      <c r="D62" s="43" t="s">
        <v>139</v>
      </c>
      <c r="E62" s="44" t="s">
        <v>223</v>
      </c>
      <c r="F62" s="32">
        <v>235000</v>
      </c>
      <c r="G62" s="33">
        <v>24</v>
      </c>
      <c r="H62" s="34">
        <f>C62*F62*G62</f>
        <v>5640000</v>
      </c>
      <c r="I62" s="13"/>
    </row>
    <row r="63" spans="1:9" ht="16.5" x14ac:dyDescent="0.25">
      <c r="A63" s="1"/>
      <c r="B63" s="35"/>
      <c r="C63" s="377" t="s">
        <v>68</v>
      </c>
      <c r="D63" s="378"/>
      <c r="E63" s="378"/>
      <c r="F63" s="378"/>
      <c r="G63" s="378"/>
      <c r="H63" s="379"/>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4">
        <v>1</v>
      </c>
      <c r="D68" s="155" t="s">
        <v>169</v>
      </c>
      <c r="E68" s="156" t="s">
        <v>69</v>
      </c>
      <c r="F68" s="157">
        <f>Hoja2!B51</f>
        <v>1800000</v>
      </c>
      <c r="G68" s="158">
        <v>8</v>
      </c>
      <c r="H68" s="159">
        <f>C68*F68*G68</f>
        <v>14400000</v>
      </c>
      <c r="I68" s="13"/>
    </row>
    <row r="69" spans="1:10" ht="16.5" x14ac:dyDescent="0.25">
      <c r="A69" s="1"/>
      <c r="B69" s="35"/>
      <c r="C69" s="377" t="s">
        <v>72</v>
      </c>
      <c r="D69" s="378"/>
      <c r="E69" s="378"/>
      <c r="F69" s="378"/>
      <c r="G69" s="378"/>
      <c r="H69" s="379"/>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4">
        <v>1</v>
      </c>
      <c r="D72" s="155" t="s">
        <v>73</v>
      </c>
      <c r="E72" s="44" t="s">
        <v>71</v>
      </c>
      <c r="F72" s="157">
        <v>1800000</v>
      </c>
      <c r="G72" s="158">
        <v>8</v>
      </c>
      <c r="H72" s="159">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60" t="s">
        <v>74</v>
      </c>
      <c r="D74" s="361"/>
      <c r="E74" s="361"/>
      <c r="F74" s="361"/>
      <c r="G74" s="361"/>
      <c r="H74" s="45">
        <f>H62+SUM(H64:H68)+SUM(H70:H73)</f>
        <v>349960000</v>
      </c>
      <c r="I74" s="13"/>
    </row>
    <row r="75" spans="1:10" ht="16.5" x14ac:dyDescent="0.25">
      <c r="A75" s="1"/>
      <c r="B75" s="35"/>
      <c r="C75" s="344" t="s">
        <v>75</v>
      </c>
      <c r="D75" s="345"/>
      <c r="E75" s="345"/>
      <c r="F75" s="345"/>
      <c r="G75" s="345"/>
      <c r="H75" s="46">
        <f>H55+H74</f>
        <v>3583183600</v>
      </c>
      <c r="I75" s="13"/>
    </row>
    <row r="76" spans="1:10" ht="16.5" x14ac:dyDescent="0.25">
      <c r="A76" s="1"/>
      <c r="B76" s="35"/>
      <c r="C76" s="365" t="s">
        <v>76</v>
      </c>
      <c r="D76" s="366"/>
      <c r="E76" s="366"/>
      <c r="F76" s="366"/>
      <c r="G76" s="366"/>
      <c r="H76" s="47">
        <f>ROUND(70825729.9137846+62000000,0)</f>
        <v>132825730</v>
      </c>
      <c r="I76" s="13"/>
    </row>
    <row r="77" spans="1:10" ht="16.5" x14ac:dyDescent="0.25">
      <c r="A77" s="1"/>
      <c r="B77" s="35"/>
      <c r="C77" s="344" t="s">
        <v>77</v>
      </c>
      <c r="D77" s="345"/>
      <c r="E77" s="345"/>
      <c r="F77" s="345"/>
      <c r="G77" s="345"/>
      <c r="H77" s="46">
        <f>H75+H76</f>
        <v>3716009330</v>
      </c>
      <c r="I77" s="13"/>
    </row>
    <row r="78" spans="1:10" ht="16.5" x14ac:dyDescent="0.25">
      <c r="A78" s="1"/>
      <c r="B78" s="35"/>
      <c r="C78" s="344" t="s">
        <v>78</v>
      </c>
      <c r="D78" s="345"/>
      <c r="E78" s="345"/>
      <c r="F78" s="345"/>
      <c r="G78" s="345"/>
      <c r="H78" s="46">
        <f>ROUND(H77*0.19,0)</f>
        <v>706041773</v>
      </c>
      <c r="I78" s="13"/>
    </row>
    <row r="79" spans="1:10" ht="17.25" thickBot="1" x14ac:dyDescent="0.3">
      <c r="A79" s="1"/>
      <c r="B79" s="35"/>
      <c r="C79" s="367" t="s">
        <v>79</v>
      </c>
      <c r="D79" s="368"/>
      <c r="E79" s="368"/>
      <c r="F79" s="368"/>
      <c r="G79" s="368"/>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83" t="s">
        <v>80</v>
      </c>
      <c r="D81" s="384"/>
      <c r="E81" s="384"/>
      <c r="F81" s="384"/>
      <c r="G81" s="384"/>
      <c r="H81" s="385"/>
      <c r="I81" s="13"/>
    </row>
    <row r="82" spans="1:9" ht="25.5" x14ac:dyDescent="0.3">
      <c r="A82" s="53" t="s">
        <v>81</v>
      </c>
      <c r="B82" s="11"/>
      <c r="C82" s="380" t="s">
        <v>82</v>
      </c>
      <c r="D82" s="381"/>
      <c r="E82" s="381"/>
      <c r="F82" s="381"/>
      <c r="G82" s="381"/>
      <c r="H82" s="382"/>
      <c r="I82" s="13"/>
    </row>
    <row r="83" spans="1:9" ht="25.5" x14ac:dyDescent="0.3">
      <c r="A83" s="53" t="s">
        <v>83</v>
      </c>
      <c r="B83" s="11"/>
      <c r="C83" s="380" t="s">
        <v>84</v>
      </c>
      <c r="D83" s="381"/>
      <c r="E83" s="381"/>
      <c r="F83" s="381"/>
      <c r="G83" s="381"/>
      <c r="H83" s="382"/>
      <c r="I83" s="13"/>
    </row>
    <row r="84" spans="1:9" ht="16.5" x14ac:dyDescent="0.3">
      <c r="A84" s="53"/>
      <c r="B84" s="11"/>
      <c r="C84" s="380" t="s">
        <v>85</v>
      </c>
      <c r="D84" s="381"/>
      <c r="E84" s="381"/>
      <c r="F84" s="381"/>
      <c r="G84" s="381"/>
      <c r="H84" s="382"/>
      <c r="I84" s="13"/>
    </row>
    <row r="85" spans="1:9" ht="51" x14ac:dyDescent="0.3">
      <c r="A85" s="53" t="s">
        <v>86</v>
      </c>
      <c r="B85" s="11"/>
      <c r="C85" s="380" t="s">
        <v>87</v>
      </c>
      <c r="D85" s="381"/>
      <c r="E85" s="381"/>
      <c r="F85" s="381"/>
      <c r="G85" s="381"/>
      <c r="H85" s="382"/>
      <c r="I85" s="13"/>
    </row>
    <row r="86" spans="1:9" ht="25.5" x14ac:dyDescent="0.3">
      <c r="A86" s="53" t="s">
        <v>88</v>
      </c>
      <c r="B86" s="11"/>
      <c r="C86" s="380" t="s">
        <v>89</v>
      </c>
      <c r="D86" s="381"/>
      <c r="E86" s="381"/>
      <c r="F86" s="381"/>
      <c r="G86" s="381"/>
      <c r="H86" s="382"/>
      <c r="I86" s="13"/>
    </row>
    <row r="87" spans="1:9" ht="16.5" x14ac:dyDescent="0.3">
      <c r="A87" s="53">
        <v>1</v>
      </c>
      <c r="B87" s="11"/>
      <c r="C87" s="380" t="s">
        <v>90</v>
      </c>
      <c r="D87" s="381"/>
      <c r="E87" s="381"/>
      <c r="F87" s="381"/>
      <c r="G87" s="381"/>
      <c r="H87" s="382"/>
      <c r="I87" s="13"/>
    </row>
    <row r="88" spans="1:9" ht="16.5" x14ac:dyDescent="0.3">
      <c r="A88" s="53">
        <v>1</v>
      </c>
      <c r="B88" s="11"/>
      <c r="C88" s="380" t="s">
        <v>91</v>
      </c>
      <c r="D88" s="381"/>
      <c r="E88" s="381"/>
      <c r="F88" s="381"/>
      <c r="G88" s="381"/>
      <c r="H88" s="382"/>
      <c r="I88" s="13"/>
    </row>
    <row r="89" spans="1:9" ht="38.25" x14ac:dyDescent="0.3">
      <c r="A89" s="53" t="s">
        <v>92</v>
      </c>
      <c r="B89" s="11"/>
      <c r="C89" s="380" t="s">
        <v>93</v>
      </c>
      <c r="D89" s="381"/>
      <c r="E89" s="381"/>
      <c r="F89" s="381"/>
      <c r="G89" s="381"/>
      <c r="H89" s="382"/>
      <c r="I89" s="13"/>
    </row>
    <row r="90" spans="1:9" ht="25.5" x14ac:dyDescent="0.3">
      <c r="A90" s="53" t="s">
        <v>94</v>
      </c>
      <c r="B90" s="11"/>
      <c r="C90" s="380" t="s">
        <v>95</v>
      </c>
      <c r="D90" s="381"/>
      <c r="E90" s="381"/>
      <c r="F90" s="381"/>
      <c r="G90" s="381"/>
      <c r="H90" s="382"/>
      <c r="I90" s="13"/>
    </row>
    <row r="91" spans="1:9" ht="16.5" x14ac:dyDescent="0.3">
      <c r="A91" s="53">
        <v>110</v>
      </c>
      <c r="B91" s="11"/>
      <c r="C91" s="380" t="s">
        <v>96</v>
      </c>
      <c r="D91" s="381"/>
      <c r="E91" s="381"/>
      <c r="F91" s="381"/>
      <c r="G91" s="381"/>
      <c r="H91" s="382"/>
      <c r="I91" s="13"/>
    </row>
    <row r="92" spans="1:9" ht="25.5" x14ac:dyDescent="0.3">
      <c r="A92" s="53" t="s">
        <v>97</v>
      </c>
      <c r="B92" s="11"/>
      <c r="C92" s="380" t="s">
        <v>98</v>
      </c>
      <c r="D92" s="381"/>
      <c r="E92" s="381"/>
      <c r="F92" s="381"/>
      <c r="G92" s="381"/>
      <c r="H92" s="382"/>
      <c r="I92" s="13"/>
    </row>
    <row r="93" spans="1:9" ht="25.5" x14ac:dyDescent="0.3">
      <c r="A93" s="53" t="s">
        <v>99</v>
      </c>
      <c r="B93" s="11"/>
      <c r="C93" s="380" t="s">
        <v>100</v>
      </c>
      <c r="D93" s="381"/>
      <c r="E93" s="381"/>
      <c r="F93" s="381"/>
      <c r="G93" s="381"/>
      <c r="H93" s="382"/>
      <c r="I93" s="13"/>
    </row>
    <row r="94" spans="1:9" ht="25.5" x14ac:dyDescent="0.3">
      <c r="A94" s="53" t="s">
        <v>101</v>
      </c>
      <c r="B94" s="11"/>
      <c r="C94" s="380" t="s">
        <v>102</v>
      </c>
      <c r="D94" s="381"/>
      <c r="E94" s="381"/>
      <c r="F94" s="381"/>
      <c r="G94" s="381"/>
      <c r="H94" s="382"/>
      <c r="I94" s="13"/>
    </row>
    <row r="95" spans="1:9" ht="25.5" x14ac:dyDescent="0.3">
      <c r="A95" s="53" t="s">
        <v>103</v>
      </c>
      <c r="B95" s="11"/>
      <c r="C95" s="380" t="s">
        <v>104</v>
      </c>
      <c r="D95" s="381"/>
      <c r="E95" s="381"/>
      <c r="F95" s="381"/>
      <c r="G95" s="381"/>
      <c r="H95" s="382"/>
      <c r="I95" s="13"/>
    </row>
    <row r="96" spans="1:9" ht="39" thickBot="1" x14ac:dyDescent="0.35">
      <c r="A96" s="53" t="s">
        <v>105</v>
      </c>
      <c r="B96" s="11"/>
      <c r="C96" s="386" t="s">
        <v>106</v>
      </c>
      <c r="D96" s="387"/>
      <c r="E96" s="387"/>
      <c r="F96" s="387"/>
      <c r="G96" s="387"/>
      <c r="H96" s="388"/>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389" t="s">
        <v>108</v>
      </c>
      <c r="D103" s="390"/>
      <c r="E103" s="55"/>
      <c r="F103" s="391" t="s">
        <v>109</v>
      </c>
      <c r="G103" s="391"/>
      <c r="H103" s="392"/>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x14ac:dyDescent="0.25">
      <c r="A1" s="394" t="s">
        <v>0</v>
      </c>
      <c r="B1" s="394"/>
      <c r="C1" s="394"/>
      <c r="D1" s="394"/>
      <c r="E1" s="394"/>
      <c r="F1" s="394"/>
      <c r="G1" s="394"/>
      <c r="H1" s="394"/>
      <c r="I1" s="394"/>
      <c r="J1" s="394"/>
      <c r="K1" s="394"/>
      <c r="L1" s="394"/>
      <c r="M1" s="394"/>
      <c r="N1" s="394"/>
      <c r="O1" s="394"/>
      <c r="P1" s="394"/>
      <c r="Q1" s="394"/>
      <c r="R1" s="394"/>
      <c r="S1" s="394"/>
      <c r="T1" s="394"/>
      <c r="U1" s="394"/>
      <c r="V1" s="394"/>
      <c r="W1" s="394"/>
      <c r="X1" s="394"/>
      <c r="Y1" s="394"/>
      <c r="Z1" s="394"/>
      <c r="AA1" s="394"/>
      <c r="AB1" s="394"/>
      <c r="AC1" s="394"/>
      <c r="AD1" s="394"/>
      <c r="AE1" s="394"/>
      <c r="AF1" s="394"/>
      <c r="AG1" s="394"/>
      <c r="AH1" s="394"/>
      <c r="AI1" s="394"/>
      <c r="AJ1" s="394"/>
      <c r="AK1" s="394"/>
      <c r="AL1" s="394"/>
      <c r="AM1" s="394"/>
      <c r="AN1" s="394"/>
      <c r="AO1" s="394"/>
      <c r="AP1" s="394"/>
      <c r="AQ1" s="394"/>
      <c r="AR1" s="394"/>
      <c r="AS1" s="394"/>
      <c r="AT1" s="394"/>
      <c r="AU1" s="394"/>
      <c r="AV1" s="394"/>
      <c r="AW1" s="394"/>
      <c r="AX1" s="394"/>
      <c r="AY1" s="394"/>
      <c r="AZ1" s="394"/>
      <c r="BA1" s="394"/>
      <c r="BB1" s="394"/>
      <c r="BC1" s="394"/>
      <c r="BD1" s="394"/>
      <c r="BE1" s="394"/>
    </row>
    <row r="2" spans="1:73" x14ac:dyDescent="0.25">
      <c r="A2" s="394" t="s">
        <v>1</v>
      </c>
      <c r="B2" s="394"/>
      <c r="C2" s="394"/>
      <c r="D2" s="394"/>
      <c r="E2" s="394"/>
      <c r="F2" s="394"/>
      <c r="G2" s="394"/>
      <c r="H2" s="394"/>
      <c r="I2" s="394"/>
      <c r="J2" s="394"/>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c r="AL2" s="394"/>
      <c r="AM2" s="394"/>
      <c r="AN2" s="394"/>
      <c r="AO2" s="394"/>
      <c r="AP2" s="394"/>
      <c r="AQ2" s="394"/>
      <c r="AR2" s="394"/>
      <c r="AS2" s="394"/>
      <c r="AT2" s="394"/>
      <c r="AU2" s="394"/>
      <c r="AV2" s="394"/>
      <c r="AW2" s="394"/>
      <c r="AX2" s="394"/>
      <c r="AY2" s="394"/>
      <c r="AZ2" s="394"/>
      <c r="BA2" s="394"/>
      <c r="BB2" s="394"/>
      <c r="BC2" s="394"/>
      <c r="BD2" s="394"/>
      <c r="BE2" s="394"/>
    </row>
    <row r="3" spans="1:73" x14ac:dyDescent="0.25">
      <c r="A3" s="394" t="s">
        <v>110</v>
      </c>
      <c r="B3" s="394"/>
      <c r="C3" s="394"/>
      <c r="D3" s="394"/>
      <c r="E3" s="394"/>
      <c r="F3" s="394"/>
      <c r="G3" s="394"/>
      <c r="H3" s="394"/>
      <c r="I3" s="394"/>
      <c r="J3" s="394"/>
      <c r="K3" s="394"/>
      <c r="L3" s="394"/>
      <c r="M3" s="394"/>
      <c r="N3" s="394"/>
      <c r="O3" s="394"/>
      <c r="P3" s="394"/>
      <c r="Q3" s="394"/>
      <c r="R3" s="394"/>
      <c r="S3" s="394"/>
      <c r="T3" s="394"/>
      <c r="U3" s="394"/>
      <c r="V3" s="394"/>
      <c r="W3" s="394"/>
      <c r="X3" s="394"/>
      <c r="Y3" s="394"/>
      <c r="Z3" s="394"/>
      <c r="AA3" s="394"/>
      <c r="AB3" s="394"/>
      <c r="AC3" s="394"/>
      <c r="AD3" s="394"/>
      <c r="AE3" s="394"/>
      <c r="AF3" s="394"/>
      <c r="AG3" s="394"/>
      <c r="AH3" s="394"/>
      <c r="AI3" s="394"/>
      <c r="AJ3" s="394"/>
      <c r="AK3" s="394"/>
      <c r="AL3" s="394"/>
      <c r="AM3" s="394"/>
      <c r="AN3" s="394"/>
      <c r="AO3" s="394"/>
      <c r="AP3" s="394"/>
      <c r="AQ3" s="394"/>
      <c r="AR3" s="394"/>
      <c r="AS3" s="394"/>
      <c r="AT3" s="394"/>
      <c r="AU3" s="394"/>
      <c r="AV3" s="394"/>
      <c r="AW3" s="394"/>
      <c r="AX3" s="394"/>
      <c r="AY3" s="394"/>
      <c r="AZ3" s="394"/>
      <c r="BA3" s="394"/>
      <c r="BB3" s="394"/>
      <c r="BC3" s="394"/>
      <c r="BD3" s="394"/>
      <c r="BE3" s="394"/>
    </row>
    <row r="4" spans="1:73" x14ac:dyDescent="0.25">
      <c r="A4" s="394" t="s">
        <v>111</v>
      </c>
      <c r="B4" s="394"/>
      <c r="C4" s="394"/>
      <c r="D4" s="394"/>
      <c r="E4" s="394"/>
      <c r="F4" s="394"/>
      <c r="G4" s="394"/>
      <c r="H4" s="394"/>
      <c r="I4" s="394"/>
      <c r="J4" s="394"/>
      <c r="K4" s="394"/>
      <c r="L4" s="394"/>
      <c r="M4" s="394"/>
      <c r="N4" s="394"/>
      <c r="O4" s="394"/>
      <c r="P4" s="394"/>
      <c r="Q4" s="394"/>
      <c r="R4" s="394"/>
      <c r="S4" s="394"/>
      <c r="T4" s="394"/>
      <c r="U4" s="394"/>
      <c r="V4" s="394"/>
      <c r="W4" s="394"/>
      <c r="X4" s="394"/>
      <c r="Y4" s="394"/>
      <c r="Z4" s="394"/>
      <c r="AA4" s="394"/>
      <c r="AB4" s="394"/>
      <c r="AC4" s="394"/>
      <c r="AD4" s="394"/>
      <c r="AE4" s="394"/>
      <c r="AF4" s="394"/>
      <c r="AG4" s="394"/>
      <c r="AH4" s="394"/>
      <c r="AI4" s="394"/>
      <c r="AJ4" s="394"/>
      <c r="AK4" s="394"/>
      <c r="AL4" s="394"/>
      <c r="AM4" s="394"/>
      <c r="AN4" s="394"/>
      <c r="AO4" s="394"/>
      <c r="AP4" s="394"/>
      <c r="AQ4" s="394"/>
      <c r="AR4" s="394"/>
      <c r="AS4" s="394"/>
      <c r="AT4" s="394"/>
      <c r="AU4" s="394"/>
      <c r="AV4" s="394"/>
      <c r="AW4" s="394"/>
      <c r="AX4" s="394"/>
      <c r="AY4" s="394"/>
      <c r="AZ4" s="394"/>
      <c r="BA4" s="394"/>
      <c r="BB4" s="394"/>
      <c r="BC4" s="394"/>
      <c r="BD4" s="394"/>
      <c r="BE4" s="394"/>
    </row>
    <row r="5" spans="1:73" x14ac:dyDescent="0.25">
      <c r="A5" s="393"/>
      <c r="B5" s="393"/>
      <c r="C5" s="393"/>
      <c r="D5" s="393"/>
      <c r="E5" s="393"/>
      <c r="F5" s="393"/>
      <c r="G5" s="393"/>
      <c r="H5" s="393"/>
      <c r="I5" s="393"/>
      <c r="J5" s="393"/>
      <c r="K5" s="393"/>
      <c r="L5" s="393"/>
      <c r="M5" s="393"/>
      <c r="N5" s="393"/>
      <c r="O5" s="393"/>
      <c r="P5" s="393"/>
      <c r="Q5" s="393"/>
      <c r="R5" s="393"/>
      <c r="S5" s="393"/>
      <c r="T5" s="393"/>
      <c r="U5" s="393"/>
      <c r="V5" s="393"/>
      <c r="W5" s="393"/>
      <c r="X5" s="393"/>
      <c r="Y5" s="393"/>
      <c r="Z5" s="393"/>
      <c r="AA5" s="393"/>
      <c r="AB5" s="393"/>
      <c r="AC5" s="393"/>
      <c r="AD5" s="393"/>
      <c r="AE5" s="393"/>
      <c r="AF5" s="393"/>
      <c r="AG5" s="393"/>
      <c r="AH5" s="393"/>
      <c r="AI5" s="393"/>
      <c r="AJ5" s="393"/>
      <c r="AK5" s="393"/>
      <c r="AL5" s="393"/>
      <c r="AM5" s="393"/>
      <c r="AN5" s="393"/>
      <c r="AO5" s="393"/>
      <c r="AP5" s="393"/>
      <c r="AQ5" s="393"/>
      <c r="AR5" s="393"/>
      <c r="AS5" s="393"/>
      <c r="AT5" s="393"/>
      <c r="AU5" s="393"/>
      <c r="AV5" s="393"/>
      <c r="AW5" s="393"/>
      <c r="AX5" s="393"/>
      <c r="AY5" s="393"/>
      <c r="AZ5" s="393"/>
      <c r="BA5" s="393"/>
      <c r="BB5" s="393"/>
      <c r="BC5" s="393"/>
      <c r="BD5" s="393"/>
      <c r="BE5" s="393"/>
    </row>
    <row r="6" spans="1:73" x14ac:dyDescent="0.25">
      <c r="A6" s="393"/>
      <c r="B6" s="393"/>
      <c r="C6" s="393"/>
      <c r="D6" s="393"/>
      <c r="E6" s="393"/>
      <c r="F6" s="393"/>
      <c r="G6" s="393"/>
      <c r="H6" s="393"/>
      <c r="I6" s="393"/>
      <c r="J6" s="393"/>
      <c r="K6" s="393"/>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row>
    <row r="7" spans="1:73" x14ac:dyDescent="0.25">
      <c r="A7" s="395" t="s">
        <v>112</v>
      </c>
      <c r="B7" s="395"/>
      <c r="C7" s="395"/>
      <c r="D7" s="395"/>
      <c r="E7" s="395"/>
      <c r="F7" s="395"/>
      <c r="G7" s="395"/>
      <c r="H7" s="395"/>
      <c r="I7" s="395"/>
      <c r="J7" s="395"/>
      <c r="K7" s="395"/>
      <c r="L7" s="395"/>
      <c r="M7" s="395"/>
      <c r="N7" s="395"/>
      <c r="O7" s="395"/>
      <c r="P7" s="395"/>
      <c r="Q7" s="395"/>
      <c r="R7" s="395"/>
      <c r="S7" s="395"/>
      <c r="T7" s="395"/>
      <c r="U7" s="395"/>
      <c r="V7" s="395"/>
      <c r="W7" s="395"/>
      <c r="X7" s="395"/>
      <c r="Y7" s="395"/>
      <c r="Z7" s="395"/>
      <c r="AA7" s="395"/>
      <c r="AB7" s="395"/>
      <c r="AC7" s="395"/>
      <c r="AD7" s="395"/>
      <c r="AE7" s="395"/>
      <c r="AF7" s="395"/>
      <c r="AG7" s="395"/>
      <c r="AH7" s="395"/>
      <c r="AI7" s="395"/>
      <c r="AJ7" s="395"/>
      <c r="AK7" s="395"/>
      <c r="AL7" s="395"/>
      <c r="AM7" s="395"/>
      <c r="AN7" s="395"/>
      <c r="AO7" s="395"/>
      <c r="AP7" s="395"/>
      <c r="AQ7" s="395"/>
      <c r="AR7" s="395"/>
      <c r="AS7" s="395"/>
      <c r="AT7" s="395"/>
      <c r="AU7" s="395"/>
      <c r="AV7" s="395"/>
      <c r="AW7" s="395"/>
      <c r="AX7" s="395"/>
      <c r="AY7" s="395"/>
      <c r="AZ7" s="395"/>
      <c r="BA7" s="395"/>
      <c r="BB7" s="395"/>
      <c r="BC7" s="395"/>
      <c r="BD7" s="395"/>
      <c r="BE7" s="395"/>
    </row>
    <row r="8" spans="1:73" x14ac:dyDescent="0.25">
      <c r="A8" s="395"/>
      <c r="B8" s="395"/>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5"/>
      <c r="AM8" s="395"/>
      <c r="AN8" s="395"/>
      <c r="AO8" s="395"/>
      <c r="AP8" s="395"/>
      <c r="AQ8" s="395"/>
      <c r="AR8" s="395"/>
      <c r="AS8" s="395"/>
      <c r="AT8" s="395"/>
      <c r="AU8" s="395"/>
      <c r="AV8" s="395"/>
      <c r="AW8" s="395"/>
      <c r="AX8" s="395"/>
      <c r="AY8" s="395"/>
      <c r="AZ8" s="395"/>
      <c r="BA8" s="395"/>
      <c r="BB8" s="395"/>
      <c r="BC8" s="395"/>
      <c r="BD8" s="395"/>
      <c r="BE8" s="395"/>
    </row>
    <row r="9" spans="1:73" x14ac:dyDescent="0.25">
      <c r="AI9" s="74"/>
      <c r="AJ9" s="74"/>
      <c r="AK9" s="74"/>
      <c r="AL9" s="74"/>
      <c r="AS9" s="76"/>
      <c r="AT9" s="76"/>
      <c r="AU9" s="76"/>
      <c r="AV9" s="76"/>
      <c r="AW9" s="76"/>
      <c r="AX9" s="76"/>
      <c r="AY9" s="76"/>
      <c r="AZ9" s="76"/>
      <c r="BA9" s="76"/>
      <c r="BB9" s="76"/>
      <c r="BC9" s="76"/>
      <c r="BD9" s="76"/>
      <c r="BE9" s="76"/>
    </row>
    <row r="10" spans="1:73" x14ac:dyDescent="0.25">
      <c r="A10" s="396" t="s">
        <v>113</v>
      </c>
      <c r="B10" s="397">
        <v>1</v>
      </c>
      <c r="C10" s="398"/>
      <c r="D10" s="398"/>
      <c r="E10" s="399"/>
      <c r="F10" s="397">
        <v>2</v>
      </c>
      <c r="G10" s="398"/>
      <c r="H10" s="398"/>
      <c r="I10" s="399"/>
      <c r="J10" s="397">
        <v>3</v>
      </c>
      <c r="K10" s="398"/>
      <c r="L10" s="398"/>
      <c r="M10" s="399"/>
      <c r="N10" s="397">
        <v>4</v>
      </c>
      <c r="O10" s="398"/>
      <c r="P10" s="398"/>
      <c r="Q10" s="399"/>
      <c r="R10" s="397">
        <v>5</v>
      </c>
      <c r="S10" s="398"/>
      <c r="T10" s="398"/>
      <c r="U10" s="399"/>
      <c r="V10" s="397">
        <v>6</v>
      </c>
      <c r="W10" s="398"/>
      <c r="X10" s="398"/>
      <c r="Y10" s="399"/>
      <c r="Z10" s="397">
        <v>7</v>
      </c>
      <c r="AA10" s="398"/>
      <c r="AB10" s="398"/>
      <c r="AC10" s="399"/>
      <c r="AD10" s="397">
        <v>8</v>
      </c>
      <c r="AE10" s="398"/>
      <c r="AF10" s="398"/>
      <c r="AG10" s="399"/>
      <c r="AH10" s="401" t="s">
        <v>114</v>
      </c>
      <c r="AI10" s="402" t="s">
        <v>115</v>
      </c>
      <c r="AJ10" s="402"/>
      <c r="AK10" s="402"/>
      <c r="AL10" s="402"/>
      <c r="AM10" s="402"/>
      <c r="AN10" s="402"/>
      <c r="AO10" s="402"/>
      <c r="AP10" s="402"/>
      <c r="AQ10" s="402"/>
      <c r="AR10" s="402"/>
      <c r="AS10" s="402"/>
      <c r="AT10" s="402"/>
      <c r="AU10" s="402"/>
      <c r="AV10" s="402"/>
      <c r="AW10" s="402"/>
      <c r="AX10" s="402"/>
      <c r="AY10" s="402"/>
      <c r="AZ10" s="402"/>
      <c r="BA10" s="402"/>
      <c r="BB10" s="402"/>
      <c r="BC10" s="402"/>
      <c r="BD10" s="402"/>
      <c r="BE10" s="77"/>
    </row>
    <row r="11" spans="1:73" x14ac:dyDescent="0.25">
      <c r="A11" s="396"/>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01"/>
      <c r="AI11" s="400" t="s">
        <v>22</v>
      </c>
      <c r="AJ11" s="400" t="s">
        <v>116</v>
      </c>
      <c r="AK11" s="400" t="s">
        <v>23</v>
      </c>
      <c r="AL11" s="400" t="s">
        <v>24</v>
      </c>
      <c r="AM11" s="400" t="s">
        <v>25</v>
      </c>
      <c r="AN11" s="400" t="s">
        <v>26</v>
      </c>
      <c r="AO11" s="400" t="s">
        <v>27</v>
      </c>
      <c r="AP11" s="400" t="s">
        <v>117</v>
      </c>
      <c r="AQ11" s="400" t="s">
        <v>28</v>
      </c>
      <c r="AR11" s="400" t="s">
        <v>29</v>
      </c>
      <c r="AS11" s="400" t="s">
        <v>30</v>
      </c>
      <c r="AT11" s="400" t="s">
        <v>31</v>
      </c>
      <c r="AU11" s="400" t="s">
        <v>32</v>
      </c>
      <c r="AV11" s="400" t="s">
        <v>33</v>
      </c>
      <c r="AW11" s="400" t="s">
        <v>34</v>
      </c>
      <c r="AX11" s="400" t="s">
        <v>35</v>
      </c>
      <c r="AY11" s="400" t="s">
        <v>36</v>
      </c>
      <c r="AZ11" s="400" t="s">
        <v>37</v>
      </c>
      <c r="BA11" s="400" t="s">
        <v>38</v>
      </c>
      <c r="BB11" s="400" t="s">
        <v>39</v>
      </c>
      <c r="BC11" s="400" t="s">
        <v>40</v>
      </c>
      <c r="BD11" s="400" t="s">
        <v>41</v>
      </c>
      <c r="BE11" s="79"/>
    </row>
    <row r="12" spans="1:73" s="75" customFormat="1" ht="34.35" customHeight="1" x14ac:dyDescent="0.25">
      <c r="A12" s="396"/>
      <c r="B12" s="396"/>
      <c r="C12" s="396"/>
      <c r="D12" s="396"/>
      <c r="E12" s="396"/>
      <c r="F12" s="396"/>
      <c r="G12" s="396"/>
      <c r="H12" s="396"/>
      <c r="I12" s="396"/>
      <c r="J12" s="396"/>
      <c r="K12" s="396"/>
      <c r="L12" s="396"/>
      <c r="M12" s="396"/>
      <c r="N12" s="396"/>
      <c r="O12" s="396"/>
      <c r="P12" s="396"/>
      <c r="Q12" s="396"/>
      <c r="R12" s="396"/>
      <c r="S12" s="396"/>
      <c r="T12" s="396"/>
      <c r="U12" s="396"/>
      <c r="V12" s="396"/>
      <c r="W12" s="396"/>
      <c r="X12" s="396"/>
      <c r="Y12" s="396"/>
      <c r="Z12" s="396"/>
      <c r="AA12" s="396"/>
      <c r="AB12" s="396"/>
      <c r="AC12" s="396"/>
      <c r="AD12" s="396"/>
      <c r="AE12" s="396"/>
      <c r="AF12" s="396"/>
      <c r="AG12" s="396"/>
      <c r="AH12" s="401"/>
      <c r="AI12" s="400"/>
      <c r="AJ12" s="400"/>
      <c r="AK12" s="400"/>
      <c r="AL12" s="400"/>
      <c r="AM12" s="400"/>
      <c r="AN12" s="400"/>
      <c r="AO12" s="400"/>
      <c r="AP12" s="400"/>
      <c r="AQ12" s="400"/>
      <c r="AR12" s="400"/>
      <c r="AS12" s="400"/>
      <c r="AT12" s="400"/>
      <c r="AU12" s="400"/>
      <c r="AV12" s="400"/>
      <c r="AW12" s="400"/>
      <c r="AX12" s="400"/>
      <c r="AY12" s="400"/>
      <c r="AZ12" s="400"/>
      <c r="BA12" s="400"/>
      <c r="BB12" s="400"/>
      <c r="BC12" s="400"/>
      <c r="BD12" s="400"/>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06" t="s">
        <v>125</v>
      </c>
      <c r="C21" s="406"/>
      <c r="D21" s="406"/>
      <c r="E21" s="406"/>
      <c r="F21" s="406"/>
      <c r="G21" s="406"/>
      <c r="H21" s="406"/>
      <c r="I21" s="406"/>
      <c r="J21" s="406"/>
      <c r="K21" s="406"/>
      <c r="L21" s="406"/>
      <c r="M21" s="406"/>
      <c r="N21" s="406"/>
      <c r="O21" s="406"/>
      <c r="P21" s="406"/>
      <c r="Q21" s="406"/>
      <c r="R21" s="406" t="s">
        <v>125</v>
      </c>
      <c r="S21" s="406"/>
      <c r="T21" s="406"/>
      <c r="U21" s="406"/>
      <c r="V21" s="406"/>
      <c r="W21" s="406"/>
      <c r="X21" s="406"/>
      <c r="Y21" s="406"/>
      <c r="Z21" s="406"/>
      <c r="AA21" s="406"/>
      <c r="AB21" s="406"/>
      <c r="AC21" s="406"/>
      <c r="AD21" s="406"/>
      <c r="AE21" s="406"/>
      <c r="AF21" s="406"/>
      <c r="AG21" s="406"/>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07"/>
      <c r="C22" s="407"/>
      <c r="D22" s="407"/>
      <c r="E22" s="407"/>
      <c r="F22" s="407"/>
      <c r="G22" s="407"/>
      <c r="H22" s="407"/>
      <c r="I22" s="407"/>
      <c r="J22" s="407"/>
      <c r="K22" s="407"/>
      <c r="L22" s="407"/>
      <c r="M22" s="407"/>
      <c r="N22" s="407"/>
      <c r="O22" s="407"/>
      <c r="P22" s="407"/>
      <c r="Q22" s="407"/>
      <c r="R22" s="407"/>
      <c r="S22" s="407"/>
      <c r="T22" s="407"/>
      <c r="U22" s="407"/>
      <c r="V22" s="407"/>
      <c r="W22" s="407"/>
      <c r="X22" s="407"/>
      <c r="Y22" s="407"/>
      <c r="Z22" s="407"/>
      <c r="AA22" s="407"/>
      <c r="AB22" s="407"/>
      <c r="AC22" s="407"/>
      <c r="AD22" s="407"/>
      <c r="AE22" s="407"/>
      <c r="AF22" s="407"/>
      <c r="AG22" s="407"/>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227</v>
      </c>
      <c r="AJ23" s="97" t="s">
        <v>227</v>
      </c>
      <c r="AK23" s="97" t="s">
        <v>227</v>
      </c>
      <c r="AL23" s="97" t="s">
        <v>227</v>
      </c>
      <c r="AM23" s="97" t="s">
        <v>227</v>
      </c>
      <c r="AN23" s="97" t="s">
        <v>227</v>
      </c>
      <c r="AO23" s="97" t="s">
        <v>227</v>
      </c>
      <c r="AP23" s="97" t="s">
        <v>227</v>
      </c>
      <c r="AQ23" s="97" t="s">
        <v>227</v>
      </c>
      <c r="AR23" s="97" t="s">
        <v>227</v>
      </c>
      <c r="AS23" s="97" t="s">
        <v>227</v>
      </c>
      <c r="AT23" s="97" t="s">
        <v>228</v>
      </c>
      <c r="AU23" s="97" t="s">
        <v>228</v>
      </c>
      <c r="AV23" s="97" t="s">
        <v>227</v>
      </c>
      <c r="AW23" s="97" t="s">
        <v>227</v>
      </c>
      <c r="AX23" s="97" t="s">
        <v>227</v>
      </c>
      <c r="AY23" s="97" t="s">
        <v>227</v>
      </c>
      <c r="AZ23" s="97" t="s">
        <v>227</v>
      </c>
      <c r="BA23" s="97" t="s">
        <v>227</v>
      </c>
      <c r="BB23" s="97" t="s">
        <v>227</v>
      </c>
      <c r="BC23" s="97" t="s">
        <v>227</v>
      </c>
      <c r="BD23" s="97" t="s">
        <v>227</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03"/>
      <c r="B27" s="403"/>
      <c r="C27" s="403"/>
      <c r="D27" s="403"/>
      <c r="E27" s="403"/>
      <c r="F27" s="403"/>
      <c r="G27" s="403"/>
      <c r="H27" s="403"/>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404" t="s">
        <v>134</v>
      </c>
      <c r="B28" s="404"/>
      <c r="C28" s="404"/>
      <c r="D28" s="404"/>
      <c r="E28" s="404"/>
      <c r="F28" s="404"/>
      <c r="G28" s="404"/>
      <c r="H28" s="404"/>
      <c r="R28" s="405" t="s">
        <v>109</v>
      </c>
      <c r="S28" s="405"/>
      <c r="T28" s="405"/>
      <c r="U28" s="405"/>
      <c r="V28" s="405"/>
      <c r="W28" s="405"/>
      <c r="X28" s="405"/>
      <c r="Y28" s="405"/>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5703125" customWidth="1"/>
    <col min="3" max="3" width="24.42578125" customWidth="1"/>
  </cols>
  <sheetData>
    <row r="1" spans="1:3" ht="15.75" thickBot="1" x14ac:dyDescent="0.3">
      <c r="A1" s="166" t="s">
        <v>188</v>
      </c>
      <c r="B1" s="408" t="s">
        <v>189</v>
      </c>
      <c r="C1" s="409"/>
    </row>
    <row r="2" spans="1:3" ht="29.1" customHeight="1" thickBot="1" x14ac:dyDescent="0.3">
      <c r="A2" s="167"/>
      <c r="B2" s="410" t="s">
        <v>190</v>
      </c>
      <c r="C2" s="411"/>
    </row>
    <row r="3" spans="1:3" x14ac:dyDescent="0.25">
      <c r="A3" s="169" t="s">
        <v>188</v>
      </c>
      <c r="B3" s="170" t="s">
        <v>191</v>
      </c>
      <c r="C3" s="171" t="s">
        <v>192</v>
      </c>
    </row>
    <row r="4" spans="1:3" x14ac:dyDescent="0.25">
      <c r="A4" s="172" t="s">
        <v>151</v>
      </c>
      <c r="B4" s="168">
        <v>7750000</v>
      </c>
      <c r="C4" s="173">
        <v>7900000</v>
      </c>
    </row>
    <row r="5" spans="1:3" x14ac:dyDescent="0.25">
      <c r="A5" s="172" t="s">
        <v>152</v>
      </c>
      <c r="B5" s="168">
        <v>6000000</v>
      </c>
      <c r="C5" s="173">
        <v>6145000</v>
      </c>
    </row>
    <row r="6" spans="1:3" x14ac:dyDescent="0.25">
      <c r="A6" s="172" t="s">
        <v>153</v>
      </c>
      <c r="B6" s="168">
        <v>3920000</v>
      </c>
      <c r="C6" s="173">
        <v>4050000</v>
      </c>
    </row>
    <row r="7" spans="1:3" x14ac:dyDescent="0.25">
      <c r="A7" s="172" t="s">
        <v>193</v>
      </c>
      <c r="B7" s="168">
        <v>6000000</v>
      </c>
      <c r="C7" s="173">
        <v>6145000</v>
      </c>
    </row>
    <row r="8" spans="1:3" x14ac:dyDescent="0.25">
      <c r="A8" s="172" t="s">
        <v>194</v>
      </c>
      <c r="B8" s="168">
        <v>3920000</v>
      </c>
      <c r="C8" s="173">
        <v>4050000</v>
      </c>
    </row>
    <row r="9" spans="1:3" x14ac:dyDescent="0.25">
      <c r="A9" s="172" t="s">
        <v>38</v>
      </c>
      <c r="B9" s="168">
        <v>7090000</v>
      </c>
      <c r="C9" s="173">
        <v>7240000</v>
      </c>
    </row>
    <row r="10" spans="1:3" ht="24" x14ac:dyDescent="0.25">
      <c r="A10" s="172" t="s">
        <v>156</v>
      </c>
      <c r="B10" s="168">
        <v>7090000</v>
      </c>
      <c r="C10" s="173">
        <v>7240000</v>
      </c>
    </row>
    <row r="11" spans="1:3" x14ac:dyDescent="0.25">
      <c r="A11" s="172" t="s">
        <v>155</v>
      </c>
      <c r="B11" s="168">
        <v>7090000</v>
      </c>
      <c r="C11" s="173">
        <v>7240000</v>
      </c>
    </row>
    <row r="12" spans="1:3" x14ac:dyDescent="0.25">
      <c r="A12" s="172" t="s">
        <v>39</v>
      </c>
      <c r="B12" s="168">
        <v>7090000</v>
      </c>
      <c r="C12" s="173">
        <v>7240000</v>
      </c>
    </row>
    <row r="13" spans="1:3" x14ac:dyDescent="0.25">
      <c r="A13" s="172" t="s">
        <v>195</v>
      </c>
      <c r="B13" s="168">
        <v>7090000</v>
      </c>
      <c r="C13" s="173">
        <v>7240000</v>
      </c>
    </row>
    <row r="14" spans="1:3" ht="24" x14ac:dyDescent="0.25">
      <c r="A14" s="172" t="s">
        <v>157</v>
      </c>
      <c r="B14" s="168">
        <v>7090000</v>
      </c>
      <c r="C14" s="173">
        <v>7240000</v>
      </c>
    </row>
    <row r="15" spans="1:3" x14ac:dyDescent="0.25">
      <c r="A15" s="172" t="s">
        <v>196</v>
      </c>
      <c r="B15" s="168">
        <v>7090000</v>
      </c>
      <c r="C15" s="173">
        <v>7240000</v>
      </c>
    </row>
    <row r="16" spans="1:3" x14ac:dyDescent="0.25">
      <c r="A16" s="172" t="s">
        <v>197</v>
      </c>
      <c r="B16" s="168">
        <v>7090000</v>
      </c>
      <c r="C16" s="173">
        <v>7240000</v>
      </c>
    </row>
    <row r="17" spans="1:3" x14ac:dyDescent="0.25">
      <c r="A17" s="172" t="s">
        <v>198</v>
      </c>
      <c r="B17" s="168">
        <v>6000000</v>
      </c>
      <c r="C17" s="173">
        <v>6145000</v>
      </c>
    </row>
    <row r="18" spans="1:3" x14ac:dyDescent="0.25">
      <c r="A18" s="172" t="s">
        <v>199</v>
      </c>
      <c r="B18" s="168">
        <v>6550000</v>
      </c>
      <c r="C18" s="173">
        <v>6700000</v>
      </c>
    </row>
    <row r="19" spans="1:3" x14ac:dyDescent="0.25">
      <c r="A19" s="172" t="s">
        <v>200</v>
      </c>
      <c r="B19" s="168">
        <v>6550000</v>
      </c>
      <c r="C19" s="173">
        <v>6700000</v>
      </c>
    </row>
    <row r="20" spans="1:3" x14ac:dyDescent="0.25">
      <c r="A20" s="172" t="s">
        <v>158</v>
      </c>
      <c r="B20" s="168">
        <v>4450000</v>
      </c>
      <c r="C20" s="173">
        <v>4600000</v>
      </c>
    </row>
    <row r="21" spans="1:3" x14ac:dyDescent="0.25">
      <c r="A21" s="172" t="s">
        <v>201</v>
      </c>
      <c r="B21" s="168">
        <v>4450000</v>
      </c>
      <c r="C21" s="173">
        <v>4600000</v>
      </c>
    </row>
    <row r="22" spans="1:3" x14ac:dyDescent="0.25">
      <c r="A22" s="172" t="s">
        <v>202</v>
      </c>
      <c r="B22" s="168">
        <v>4450000</v>
      </c>
      <c r="C22" s="173">
        <v>4600000</v>
      </c>
    </row>
    <row r="23" spans="1:3" x14ac:dyDescent="0.25">
      <c r="A23" s="172" t="s">
        <v>203</v>
      </c>
      <c r="B23" s="168">
        <v>4450000</v>
      </c>
      <c r="C23" s="173">
        <v>4600000</v>
      </c>
    </row>
    <row r="24" spans="1:3" ht="24" x14ac:dyDescent="0.25">
      <c r="A24" s="172" t="s">
        <v>159</v>
      </c>
      <c r="B24" s="168">
        <v>4450000</v>
      </c>
      <c r="C24" s="173">
        <v>4600000</v>
      </c>
    </row>
    <row r="25" spans="1:3" x14ac:dyDescent="0.25">
      <c r="A25" s="172" t="s">
        <v>204</v>
      </c>
      <c r="B25" s="168">
        <v>4450000</v>
      </c>
      <c r="C25" s="173">
        <v>4600000</v>
      </c>
    </row>
    <row r="26" spans="1:3" x14ac:dyDescent="0.25">
      <c r="A26" s="172" t="s">
        <v>205</v>
      </c>
      <c r="B26" s="168">
        <v>4450000</v>
      </c>
      <c r="C26" s="173">
        <v>4600000</v>
      </c>
    </row>
    <row r="27" spans="1:3" x14ac:dyDescent="0.25">
      <c r="A27" s="172" t="s">
        <v>206</v>
      </c>
      <c r="B27" s="168">
        <v>4450000</v>
      </c>
      <c r="C27" s="173">
        <v>4600000</v>
      </c>
    </row>
    <row r="28" spans="1:3" x14ac:dyDescent="0.25">
      <c r="A28" s="172" t="s">
        <v>207</v>
      </c>
      <c r="B28" s="168">
        <v>4450000</v>
      </c>
      <c r="C28" s="173">
        <v>4600000</v>
      </c>
    </row>
    <row r="29" spans="1:3" x14ac:dyDescent="0.25">
      <c r="A29" s="172" t="s">
        <v>208</v>
      </c>
      <c r="B29" s="168">
        <v>4450000</v>
      </c>
      <c r="C29" s="173">
        <v>4600000</v>
      </c>
    </row>
    <row r="30" spans="1:3" x14ac:dyDescent="0.25">
      <c r="A30" s="172" t="s">
        <v>209</v>
      </c>
      <c r="B30" s="168">
        <v>6000000</v>
      </c>
      <c r="C30" s="173">
        <v>6145000</v>
      </c>
    </row>
    <row r="31" spans="1:3" x14ac:dyDescent="0.25">
      <c r="A31" s="172" t="s">
        <v>137</v>
      </c>
      <c r="B31" s="168">
        <v>2260000</v>
      </c>
      <c r="C31" s="173">
        <v>2290000</v>
      </c>
    </row>
    <row r="32" spans="1:3" x14ac:dyDescent="0.25">
      <c r="A32" s="172" t="s">
        <v>210</v>
      </c>
      <c r="B32" s="168">
        <v>2370000</v>
      </c>
      <c r="C32" s="173">
        <v>2400000</v>
      </c>
    </row>
    <row r="33" spans="1:3" x14ac:dyDescent="0.25">
      <c r="A33" s="172" t="s">
        <v>211</v>
      </c>
      <c r="B33" s="168">
        <v>2370000</v>
      </c>
      <c r="C33" s="173">
        <v>2400000</v>
      </c>
    </row>
    <row r="34" spans="1:3" x14ac:dyDescent="0.25">
      <c r="A34" s="172" t="s">
        <v>212</v>
      </c>
      <c r="B34" s="168">
        <v>2370000</v>
      </c>
      <c r="C34" s="173">
        <v>2400000</v>
      </c>
    </row>
    <row r="35" spans="1:3" x14ac:dyDescent="0.25">
      <c r="A35" s="172" t="s">
        <v>213</v>
      </c>
      <c r="B35" s="168">
        <v>2370000</v>
      </c>
      <c r="C35" s="173">
        <v>2400000</v>
      </c>
    </row>
    <row r="36" spans="1:3" x14ac:dyDescent="0.25">
      <c r="A36" s="172" t="s">
        <v>160</v>
      </c>
      <c r="B36" s="168">
        <v>2260000</v>
      </c>
      <c r="C36" s="173">
        <v>2290000</v>
      </c>
    </row>
    <row r="37" spans="1:3" x14ac:dyDescent="0.25">
      <c r="A37" s="172" t="s">
        <v>214</v>
      </c>
      <c r="B37" s="168">
        <v>1470000</v>
      </c>
      <c r="C37" s="173">
        <v>1520000</v>
      </c>
    </row>
    <row r="38" spans="1:3" x14ac:dyDescent="0.25">
      <c r="A38" s="172" t="s">
        <v>215</v>
      </c>
      <c r="B38" s="168">
        <v>1470000</v>
      </c>
      <c r="C38" s="173">
        <v>1520000</v>
      </c>
    </row>
    <row r="39" spans="1:3" x14ac:dyDescent="0.25">
      <c r="A39" s="172" t="s">
        <v>216</v>
      </c>
      <c r="B39" s="168">
        <v>1240000</v>
      </c>
      <c r="C39" s="173">
        <v>1250000</v>
      </c>
    </row>
    <row r="40" spans="1:3" x14ac:dyDescent="0.25">
      <c r="A40" s="172" t="s">
        <v>50</v>
      </c>
      <c r="B40" s="168">
        <v>1200000</v>
      </c>
      <c r="C40" s="173">
        <v>1210000</v>
      </c>
    </row>
    <row r="41" spans="1:3" x14ac:dyDescent="0.25">
      <c r="A41" s="172" t="s">
        <v>51</v>
      </c>
      <c r="B41" s="168">
        <v>1250000</v>
      </c>
      <c r="C41" s="173">
        <v>1260000</v>
      </c>
    </row>
    <row r="42" spans="1:3" x14ac:dyDescent="0.25">
      <c r="A42" s="172" t="s">
        <v>139</v>
      </c>
      <c r="B42" s="168">
        <v>235000</v>
      </c>
      <c r="C42" s="173">
        <v>250000</v>
      </c>
    </row>
    <row r="43" spans="1:3" ht="60" x14ac:dyDescent="0.25">
      <c r="A43" s="172" t="s">
        <v>140</v>
      </c>
      <c r="B43" s="168">
        <v>4990000</v>
      </c>
      <c r="C43" s="173">
        <v>5145000</v>
      </c>
    </row>
    <row r="44" spans="1:3" ht="72" x14ac:dyDescent="0.25">
      <c r="A44" s="172" t="s">
        <v>217</v>
      </c>
      <c r="B44" s="168">
        <v>5650000</v>
      </c>
      <c r="C44" s="173">
        <v>5770000</v>
      </c>
    </row>
    <row r="45" spans="1:3" ht="36" x14ac:dyDescent="0.25">
      <c r="A45" s="172" t="s">
        <v>218</v>
      </c>
      <c r="B45" s="168">
        <v>805000</v>
      </c>
      <c r="C45" s="173">
        <v>830000</v>
      </c>
    </row>
    <row r="46" spans="1:3" ht="60" x14ac:dyDescent="0.25">
      <c r="A46" s="172" t="s">
        <v>141</v>
      </c>
      <c r="B46" s="168">
        <v>4990000</v>
      </c>
      <c r="C46" s="173">
        <v>5145000</v>
      </c>
    </row>
    <row r="47" spans="1:3" x14ac:dyDescent="0.25">
      <c r="A47" s="172" t="s">
        <v>219</v>
      </c>
      <c r="B47" s="168">
        <v>2440000</v>
      </c>
      <c r="C47" s="173">
        <v>2550000</v>
      </c>
    </row>
    <row r="48" spans="1:3" ht="24" x14ac:dyDescent="0.25">
      <c r="A48" s="172" t="s">
        <v>220</v>
      </c>
      <c r="B48" s="168">
        <v>6570000</v>
      </c>
      <c r="C48" s="173">
        <v>6690000</v>
      </c>
    </row>
    <row r="49" spans="1:3" ht="36" x14ac:dyDescent="0.25">
      <c r="A49" s="172" t="s">
        <v>221</v>
      </c>
      <c r="B49" s="168">
        <v>2440000</v>
      </c>
      <c r="C49" s="173">
        <v>2550000</v>
      </c>
    </row>
    <row r="50" spans="1:3" ht="24" x14ac:dyDescent="0.25">
      <c r="A50" s="172" t="s">
        <v>142</v>
      </c>
      <c r="B50" s="168">
        <v>595000</v>
      </c>
      <c r="C50" s="173">
        <v>610000</v>
      </c>
    </row>
    <row r="51" spans="1:3" ht="24" x14ac:dyDescent="0.25">
      <c r="A51" s="172" t="s">
        <v>169</v>
      </c>
      <c r="B51" s="168">
        <v>1800000</v>
      </c>
      <c r="C51" s="173">
        <v>1950000</v>
      </c>
    </row>
    <row r="52" spans="1:3" ht="24" x14ac:dyDescent="0.25">
      <c r="A52" s="172" t="s">
        <v>143</v>
      </c>
      <c r="B52" s="168">
        <v>2340000</v>
      </c>
      <c r="C52" s="173">
        <v>2490000</v>
      </c>
    </row>
    <row r="53" spans="1:3" ht="36" x14ac:dyDescent="0.25">
      <c r="A53" s="172" t="s">
        <v>144</v>
      </c>
      <c r="B53" s="168">
        <v>905000</v>
      </c>
      <c r="C53" s="173">
        <v>980000</v>
      </c>
    </row>
    <row r="54" spans="1:3" ht="24.75" thickBot="1" x14ac:dyDescent="0.3">
      <c r="A54" s="174" t="s">
        <v>145</v>
      </c>
      <c r="B54" s="175">
        <v>905000</v>
      </c>
      <c r="C54" s="176">
        <v>980000</v>
      </c>
    </row>
    <row r="55" spans="1:3" x14ac:dyDescent="0.25">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Hoja1</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2023-08-18T17:13:36Z</dcterms:modified>
  <cp:category/>
  <cp:contentStatus/>
</cp:coreProperties>
</file>