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2.bin" ContentType="application/vnd.openxmlformats-officedocument.oleObject"/>
  <Override PartName="/xl/drawings/drawing6.xml" ContentType="application/vnd.openxmlformats-officedocument.drawing+xml"/>
  <Override PartName="/xl/embeddings/oleObject3.bin" ContentType="application/vnd.openxmlformats-officedocument.oleObject"/>
  <Override PartName="/xl/drawings/drawing7.xml" ContentType="application/vnd.openxmlformats-officedocument.drawing+xml"/>
  <Override PartName="/xl/embeddings/oleObject4.bin" ContentType="application/vnd.openxmlformats-officedocument.oleObject"/>
  <Override PartName="/xl/drawings/drawing8.xml" ContentType="application/vnd.openxmlformats-officedocument.drawing+xml"/>
  <Override PartName="/xl/embeddings/oleObject5.bin" ContentType="application/vnd.openxmlformats-officedocument.oleObject"/>
  <Override PartName="/xl/drawings/drawing9.xml" ContentType="application/vnd.openxmlformats-officedocument.drawing+xml"/>
  <Override PartName="/xl/embeddings/oleObject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sara.coronado\Desktop\MAQP\EVALAUCIONES_\"/>
    </mc:Choice>
  </mc:AlternateContent>
  <xr:revisionPtr revIDLastSave="0" documentId="13_ncr:1_{51D1FA86-A3B4-4751-B6B3-9B0A53519A7C}" xr6:coauthVersionLast="41" xr6:coauthVersionMax="41" xr10:uidLastSave="{00000000-0000-0000-0000-000000000000}"/>
  <bookViews>
    <workbookView xWindow="-120" yWindow="-120" windowWidth="29040" windowHeight="15840" tabRatio="839" firstSheet="2" activeTab="9" autoFilterDateGrouping="0" xr2:uid="{00000000-000D-0000-FFFF-FFFF00000000}"/>
  </bookViews>
  <sheets>
    <sheet name="Capacidad Contra" sheetId="2" state="hidden" r:id="rId1"/>
    <sheet name="Hoja2" sheetId="92" state="hidden" r:id="rId2"/>
    <sheet name="CONFORMACION" sheetId="71" r:id="rId3"/>
    <sheet name="FORMATO ACEPTACIÓN" sheetId="93" r:id="rId4"/>
    <sheet name="EXP. GENERAL HAB" sheetId="79" r:id="rId5"/>
    <sheet name="FACTOR METODO" sheetId="89" r:id="rId6"/>
    <sheet name="FACTOR VIDEO" sheetId="90" r:id="rId7"/>
    <sheet name="IND NAL" sheetId="64" r:id="rId8"/>
    <sheet name="VINC. TRABAJADORES DISC" sheetId="91" r:id="rId9"/>
    <sheet name="PUNTAJE TOTAL" sheetId="82" r:id="rId10"/>
    <sheet name="Hoja1" sheetId="10" state="hidden" r:id="rId11"/>
  </sheets>
  <externalReferences>
    <externalReference r:id="rId12"/>
    <externalReference r:id="rId13"/>
    <externalReference r:id="rId14"/>
  </externalReferences>
  <definedNames>
    <definedName name="_xlnm.Print_Area" localSheetId="0">'Capacidad Contra'!$A$1:$F$41</definedName>
    <definedName name="_xlnm.Print_Area" localSheetId="2">CONFORMACION!$A$1:$H$17</definedName>
    <definedName name="_xlnm.Print_Area" localSheetId="4">'EXP. GENERAL HAB'!$A$1:$O$43</definedName>
    <definedName name="_xlnm.Print_Area" localSheetId="5">'FACTOR METODO'!$A$1:$F$16</definedName>
    <definedName name="_xlnm.Print_Area" localSheetId="6">'FACTOR VIDEO'!$A$1:$D$16</definedName>
    <definedName name="_xlnm.Print_Area" localSheetId="7">'IND NAL'!$A$1:$E$16</definedName>
    <definedName name="_xlnm.Print_Area" localSheetId="9">'PUNTAJE TOTAL'!$A$1:$C$34</definedName>
    <definedName name="_xlnm.Print_Area" localSheetId="8">'VINC. TRABAJADORES DISC'!$A$1:$H$16</definedName>
    <definedName name="SALARIO">[1]SALARIOS!$A$3:$B$40</definedName>
    <definedName name="_xlnm.Print_Titles" localSheetId="2">CONFORMACION!$1:$7</definedName>
    <definedName name="_xlnm.Print_Titles" localSheetId="4">'EXP. GENERAL HAB'!$1:$8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1" i="79" l="1"/>
  <c r="M26" i="79"/>
  <c r="M22" i="79"/>
  <c r="M17" i="79"/>
  <c r="M11" i="79"/>
  <c r="C15" i="82" l="1"/>
  <c r="B10" i="93"/>
  <c r="D10" i="93"/>
  <c r="C16" i="82" s="1"/>
  <c r="C18" i="82" l="1"/>
  <c r="A10" i="93"/>
  <c r="A10" i="89"/>
  <c r="A11" i="79"/>
  <c r="F10" i="89"/>
  <c r="C21" i="82" s="1"/>
  <c r="A10" i="64"/>
  <c r="B10" i="90"/>
  <c r="A10" i="90"/>
  <c r="B10" i="89"/>
  <c r="I9" i="92" l="1"/>
  <c r="C24" i="82"/>
  <c r="E10" i="64"/>
  <c r="C25" i="82" s="1"/>
  <c r="D10" i="90"/>
  <c r="C23" i="82" s="1"/>
  <c r="C27" i="82" l="1"/>
  <c r="N11" i="79"/>
  <c r="O11" i="79" s="1"/>
  <c r="A28" i="82"/>
  <c r="A4" i="82" l="1"/>
  <c r="A3" i="82"/>
  <c r="A2" i="82"/>
  <c r="A37" i="79" l="1"/>
  <c r="A3" i="79"/>
  <c r="A1" i="79"/>
  <c r="G5" i="10" l="1"/>
  <c r="F4" i="10" s="1"/>
  <c r="E4" i="10" s="1"/>
  <c r="C41" i="2"/>
  <c r="A41" i="2"/>
  <c r="A36" i="2"/>
  <c r="A7" i="2"/>
  <c r="A5" i="2"/>
  <c r="A4" i="2"/>
  <c r="A3" i="2"/>
  <c r="A2" i="2"/>
</calcChain>
</file>

<file path=xl/sharedStrings.xml><?xml version="1.0" encoding="utf-8"?>
<sst xmlns="http://schemas.openxmlformats.org/spreadsheetml/2006/main" count="183" uniqueCount="111">
  <si>
    <t>PROPONENTE</t>
  </si>
  <si>
    <t>EVALUADORES TECNICOS:</t>
  </si>
  <si>
    <t>CLASIFICACION REGISTRO UNICO DE PROPONENTES</t>
  </si>
  <si>
    <t>NOMBRES</t>
  </si>
  <si>
    <t>CUMPLE</t>
  </si>
  <si>
    <t>CONSORCIADOS</t>
  </si>
  <si>
    <t>SI</t>
  </si>
  <si>
    <t>NO</t>
  </si>
  <si>
    <t>APOYO A LA INDUSTRIA NACIONAL</t>
  </si>
  <si>
    <t>EVALUADORES TÉCNICOS:</t>
  </si>
  <si>
    <t>AÑO</t>
  </si>
  <si>
    <t>SALARIO</t>
  </si>
  <si>
    <t>CALSIFICACIÓN UNSPSC</t>
  </si>
  <si>
    <t>EVALUACIÓN TECNICA</t>
  </si>
  <si>
    <t xml:space="preserve">    AGENCIA DE DESARROLLO RURAL - ADR</t>
  </si>
  <si>
    <t>REQUISITOS HABILITANTES</t>
  </si>
  <si>
    <t>PUNTAJE</t>
  </si>
  <si>
    <t>EXPERIENCIA DEL PROPONENTE</t>
  </si>
  <si>
    <t>RESUMEN EVALUACIÓN TÉCNICA</t>
  </si>
  <si>
    <t xml:space="preserve">DESCRPCION </t>
  </si>
  <si>
    <t>Objeto</t>
  </si>
  <si>
    <t>Clasificador de bienes y servicios</t>
  </si>
  <si>
    <t>Folio RUP No.</t>
  </si>
  <si>
    <t xml:space="preserve">PUNTAJE TOTAL ADICIONAL </t>
  </si>
  <si>
    <t>AGENCIA DE DESARROLLO RURAL - ADR</t>
  </si>
  <si>
    <t xml:space="preserve">EVALUACIÓN TÉCNICA </t>
  </si>
  <si>
    <t xml:space="preserve">INTEGRANTES </t>
  </si>
  <si>
    <t>ACUERDO CONSORCIAL</t>
  </si>
  <si>
    <t>REPRESENTANTE LEGAL DEL PROPONENTE</t>
  </si>
  <si>
    <t>PARTICIPACIÓN (%)</t>
  </si>
  <si>
    <t>ENTIDAD CONTRATANTE</t>
  </si>
  <si>
    <t>No. DE CONTRATO</t>
  </si>
  <si>
    <t>CONTRATISTA</t>
  </si>
  <si>
    <t>Fecha de Terminación</t>
  </si>
  <si>
    <t>Fecha de Inicio</t>
  </si>
  <si>
    <t>Porcentaje de Participación (%)</t>
  </si>
  <si>
    <t xml:space="preserve">NOTA: </t>
  </si>
  <si>
    <t xml:space="preserve">OBJETO: CONTRATAR LA PRESTACIÓN DEL SERVICIO PÚBLICO DE EXTENSIÓN AGROPECUARIA, A TRAVÉS DE LAS ENTIDADES PRESTADORAS DEL SERVICIO DE EXTENSION AGROPECUARIA EPSEA, DEBIDAMENTE HABILITADAS, EN LOS DEPARTAMENTOS QUE CUENTEN CON PROYECTOS DE EXTENSIÓN AGROPECUARIA CONFORME A LOS PLANES DEPARTAMENTALES DE EXTENSIÓN AGROPECUARIA – PDEA, ADOPTADOS POR ASAMBLEA.
</t>
  </si>
  <si>
    <t>EPSEA HABILITADA</t>
  </si>
  <si>
    <t xml:space="preserve"> CONFORMACIÓN DEL PROPONENTE</t>
  </si>
  <si>
    <t>OBJETO: CONTRATAR LA PRESTACIÓN DEL SERVICIO PÚBLICO DE EXTENSIÓN AGROPECUARIA, A TRAVÉS DE LAS ENTIDADES PRESTADORAS DEL SERVICIO DE EXTENSION AGROPECUARIA EPSEA, DEBIDAMENTE HABILITADAS, EN LOS DEPARTAMENTOS QUE CUENTEN CON PROYECTOS DE EXTENSIÓN AGROPECUARIA CONFORME A LOS PLANES DEPARTAMENTALES DE EXTENSIÓN AGROPECUARIA – PDEA, ADOPTADOS POR ASAMBLEA.</t>
  </si>
  <si>
    <t xml:space="preserve">  EXPERIENCIA HABILITANTE DEL PROPONENTE</t>
  </si>
  <si>
    <t>LICITACION PUBLICA No. 06 DE 2019</t>
  </si>
  <si>
    <t>Los proponentes deberán acreditar la experiencia con contratos registrados en el RUP y que hayan sido terminados y/o ejecutados, y cuya sumatoria sea igual o superior al presupuesto oficial asignado a al departamento para el que se presente, .en por lo menos tres (3) de los siguientes códigos 70101900, 70121500, 70141600, 70141500, 70141800, 70141700, 861015,931419.</t>
  </si>
  <si>
    <t>OOBJETO: CONTRATAR LA PRESTACIÓN DEL SERVICIO PÚBLICO DE EXTENSIÓN AGROPECUARIA, A TRAVÉS DE LAS ENTIDADES PRESTADORAS DEL SERVICIO DE EXTENSION AGROPECUARIA EPSEA, DEBIDAMENTE HABILITADAS, EN LOS DEPARTAMENTOS QUE CUENTEN CON PROYECTOS DE EXTENSIÓN AGROPECUARIA CONFORME A LOS PLANES DEPARTAMENTALES DE EXTENSIÓN AGROPECUARIA – PDEA, ADOPTADOS POR ASAMBLEA.</t>
  </si>
  <si>
    <t>GRUPO</t>
  </si>
  <si>
    <t>DIRECCION DE ASISTENCIA TECNICA</t>
  </si>
  <si>
    <t>METODO DE EXTENSION</t>
  </si>
  <si>
    <t>FACTOR DE CALIDAD 1</t>
  </si>
  <si>
    <t>FACTOR DE CALIDAD 2</t>
  </si>
  <si>
    <t>PRODUCCION DE VIDEO</t>
  </si>
  <si>
    <t>ACEPTACION ESPECIFICACIONES Y REQUERIMIENTOS TECNICOS</t>
  </si>
  <si>
    <t>CUMPLE/NO CUMPLE</t>
  </si>
  <si>
    <t>RESULTADO</t>
  </si>
  <si>
    <t>VINCULACIÓN TRABAJADORES CON DISCAPACIDAD EN PLANTA DE PERSONAL</t>
  </si>
  <si>
    <t>Método de extensión adicional a los definidos en el proyecto para el que se postula</t>
  </si>
  <si>
    <t>Hasta un (1)  método  de extensión adicional a los definidos en el proyecto para el que se postula</t>
  </si>
  <si>
    <t>De 2 a 3  Métodos de extensión adicionales a los definidos en el proyecto al que se postula</t>
  </si>
  <si>
    <t>4 o más métodos de extensión adicionales  a los definidos en el proyecto al que se postula</t>
  </si>
  <si>
    <t>Preproducción, Producción y posproducción de video que compile la ejecución del proyecto en el departamento</t>
  </si>
  <si>
    <t xml:space="preserve"> VINCULACIÓN TRABAJADORES CON DISCAPACIDAD EN PLANTA DE PERSONAL </t>
  </si>
  <si>
    <t>Entre 1 y 30</t>
  </si>
  <si>
    <t>Entre 31 y 100</t>
  </si>
  <si>
    <t>Entre 101 y 150</t>
  </si>
  <si>
    <t>Entre 151 y 200</t>
  </si>
  <si>
    <t>Más de 200</t>
  </si>
  <si>
    <t>Al proponente que ofrezca servicios 100% colombianos, o servicios extranjeros con trato nacional , se le asignarán diez (10) puntos.</t>
  </si>
  <si>
    <t>Al proponente extranjero que incorpore servicios profesionales, técnicos u operativos colombianos, se le asignarán cinco (5) puntos.</t>
  </si>
  <si>
    <t>Cumple condiciones Clasificador de bienes y servicios</t>
  </si>
  <si>
    <t>Valor Facturado en SMMLV Actualizado (Afectado por Porcentaje de Participación)</t>
  </si>
  <si>
    <r>
      <t xml:space="preserve">Valor Facturado en SMMLV </t>
    </r>
    <r>
      <rPr>
        <sz val="10"/>
        <rFont val="Arial Narrow"/>
        <family val="2"/>
      </rPr>
      <t>(Afectado por Porcentaje de Participación)</t>
    </r>
  </si>
  <si>
    <r>
      <t xml:space="preserve">Cumple condiciones Valor Facturado en SMMLV </t>
    </r>
    <r>
      <rPr>
        <sz val="10"/>
        <rFont val="Arial Narrow"/>
        <family val="2"/>
      </rPr>
      <t>(Afectado por Porcentaje de Participación)</t>
    </r>
  </si>
  <si>
    <t>DEPARTAMENTO</t>
  </si>
  <si>
    <t>SMMLV</t>
  </si>
  <si>
    <t>I</t>
  </si>
  <si>
    <t>II</t>
  </si>
  <si>
    <t>III</t>
  </si>
  <si>
    <t>IV</t>
  </si>
  <si>
    <t>V</t>
  </si>
  <si>
    <t>Bolivar</t>
  </si>
  <si>
    <t>Casanare</t>
  </si>
  <si>
    <t>Guainía</t>
  </si>
  <si>
    <t>Magdalena</t>
  </si>
  <si>
    <t>Nariño</t>
  </si>
  <si>
    <t>total</t>
  </si>
  <si>
    <t>NO CUMPLE</t>
  </si>
  <si>
    <t>El proponente deberá aceptar expresamente con la firma del FORMATO ACEPTACIÓN DE ESPECIFICACIONES Y REQUISITOS TÉCNICOS MÍNIMOS, que conoce y acepta la totalidad de las especificaciones, condiciones, requisitos, personal y demás aspectos técnicos mínimos establecidos en el Anexo Técnico.</t>
  </si>
  <si>
    <t>ESPECIFICACIONES Y REQUISITOS TECNICOS MINIMOS</t>
  </si>
  <si>
    <t>X</t>
  </si>
  <si>
    <t>N/A</t>
  </si>
  <si>
    <t xml:space="preserve">LICITACION PUBLICA No. 06 DE 2019
</t>
  </si>
  <si>
    <t>Corporación para el Desarrollo Social y Ambiental - CODESA</t>
  </si>
  <si>
    <t>Robert Adrian Perez Díaz</t>
  </si>
  <si>
    <t>Fundación EMSSANAR</t>
  </si>
  <si>
    <t>Gobernación de Nariño</t>
  </si>
  <si>
    <t>1569-14</t>
  </si>
  <si>
    <t>CODESA</t>
  </si>
  <si>
    <t>Ejecución técnica, administrativa y financiera del proyecto denominado "Recuperación del patrimonio agrícola para la soberania y seguridad alimentaria autosostenible de los productores rurales del departamento de Nariño"</t>
  </si>
  <si>
    <t>1202-14</t>
  </si>
  <si>
    <t>Prestación de servicios para lam operación asistencia técnico-administrativa y apoyo en la ejecución de recursos direccionados a garantizar la implementación del poryectop denomiando "Apooyo integral en seguridad alimentaria, acompñamaiento psicosocial y partiicpación efectiva a victimas por desplamzamiento forzado en los municipios de Tuqeurres, Pasto e Ipiales en el departamento de Nariño"</t>
  </si>
  <si>
    <t>246-2013</t>
  </si>
  <si>
    <t>Alcaldia Municipal Chachaguï</t>
  </si>
  <si>
    <t>Fudnación EMSSANAR</t>
  </si>
  <si>
    <t>327-2017</t>
  </si>
  <si>
    <t>Contrato de prestación de servicios profesionales para la ejecución y desarrollo del Plan General de Asistencia Técnica Directa Rural Agropecuaria - 2013</t>
  </si>
  <si>
    <t>Contrato de prestación de servicios profesionales para la ejecución y desarrollo del Plan General de Asistencia Técnica Directa Rural Agropecuaria de los municipios de Cordoba, El Tam,bo, Ipiales, Ospina, Sapuyes y San Lorenzo.</t>
  </si>
  <si>
    <t>491-2007</t>
  </si>
  <si>
    <t>CERLALC</t>
  </si>
  <si>
    <t>Aunar esfuerzos técnicos, administrativos y financieros para apoyar la cofinanciación de la prestación del servicio público de asistencia técncia a través de la estructuración del andamiaje necesario para su prestación, seguimiento, orientación y acompañamiento a los municipios en la misma y en la prestación del servicio en forma directa e indirecta.</t>
  </si>
  <si>
    <t>Unión Temporal Desarrollo Nariñense</t>
  </si>
  <si>
    <t xml:space="preserve">CUMPLE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</si>
</sst>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 &quot;$&quot;\ * #,##0_ ;_ &quot;$&quot;\ * \-#,##0_ ;_ &quot;$&quot;\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(&quot;$&quot;\ * #,##0_);_(&quot;$&quot;\ * \(#,##0\);_(&quot;$&quot;\ 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1"/>
      <name val="Trebuchet MS"/>
      <family val="2"/>
    </font>
    <font>
      <b/>
      <sz val="10"/>
      <name val="Arial Narrow"/>
      <family val="2"/>
    </font>
    <font>
      <b/>
      <sz val="10"/>
      <name val="Trebuchet MS"/>
      <family val="2"/>
    </font>
    <font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name val="Trebuchet MS"/>
      <family val="2"/>
    </font>
    <font>
      <b/>
      <sz val="7"/>
      <name val="Arial"/>
      <family val="2"/>
    </font>
    <font>
      <sz val="10"/>
      <name val="Arial"/>
      <family val="2"/>
    </font>
    <font>
      <b/>
      <sz val="14"/>
      <name val="Trebuchet MS"/>
      <family val="2"/>
    </font>
    <font>
      <sz val="11"/>
      <name val="Trebuchet MS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9"/>
      <name val="Trebuchet MS"/>
      <family val="2"/>
    </font>
    <font>
      <sz val="10"/>
      <color rgb="FF12130C"/>
      <name val="Verdana"/>
      <family val="2"/>
    </font>
    <font>
      <sz val="11"/>
      <color rgb="FF12130C"/>
      <name val="Verdana"/>
      <family val="2"/>
    </font>
    <font>
      <sz val="11"/>
      <color rgb="FF0000FF"/>
      <name val="Verdana"/>
      <family val="2"/>
    </font>
    <font>
      <b/>
      <sz val="11"/>
      <color rgb="FF12130C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164" fontId="13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" fillId="0" borderId="0"/>
    <xf numFmtId="168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</cellStyleXfs>
  <cellXfs count="315">
    <xf numFmtId="0" fontId="0" fillId="0" borderId="0" xfId="0"/>
    <xf numFmtId="0" fontId="7" fillId="0" borderId="0" xfId="2" applyFont="1" applyFill="1" applyAlignment="1"/>
    <xf numFmtId="0" fontId="9" fillId="0" borderId="0" xfId="2" applyFont="1"/>
    <xf numFmtId="0" fontId="7" fillId="2" borderId="8" xfId="2" applyFont="1" applyFill="1" applyBorder="1" applyAlignment="1">
      <alignment horizontal="center" vertical="center" wrapText="1"/>
    </xf>
    <xf numFmtId="0" fontId="9" fillId="0" borderId="0" xfId="2" applyFont="1" applyFill="1"/>
    <xf numFmtId="0" fontId="9" fillId="0" borderId="11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9" fillId="0" borderId="13" xfId="2" applyFont="1" applyBorder="1"/>
    <xf numFmtId="0" fontId="9" fillId="0" borderId="0" xfId="2" applyFont="1" applyBorder="1"/>
    <xf numFmtId="0" fontId="8" fillId="0" borderId="0" xfId="2" applyFont="1" applyFill="1" applyAlignment="1">
      <alignment horizontal="center" vertical="center" wrapText="1"/>
    </xf>
    <xf numFmtId="0" fontId="8" fillId="0" borderId="0" xfId="2" applyFont="1" applyFill="1" applyAlignment="1">
      <alignment vertical="center" wrapText="1"/>
    </xf>
    <xf numFmtId="0" fontId="8" fillId="0" borderId="0" xfId="2" applyFont="1" applyFill="1" applyAlignment="1"/>
    <xf numFmtId="0" fontId="7" fillId="0" borderId="0" xfId="2" applyFont="1" applyFill="1" applyAlignment="1">
      <alignment horizontal="centerContinuous"/>
    </xf>
    <xf numFmtId="0" fontId="9" fillId="0" borderId="0" xfId="2" applyFont="1" applyFill="1" applyAlignment="1">
      <alignment horizontal="centerContinuous"/>
    </xf>
    <xf numFmtId="0" fontId="10" fillId="0" borderId="0" xfId="2" applyFont="1" applyFill="1" applyAlignment="1">
      <alignment horizontal="centerContinuous"/>
    </xf>
    <xf numFmtId="0" fontId="7" fillId="2" borderId="17" xfId="2" applyFont="1" applyFill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 wrapText="1"/>
    </xf>
    <xf numFmtId="0" fontId="7" fillId="2" borderId="19" xfId="2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/>
    </xf>
    <xf numFmtId="0" fontId="7" fillId="2" borderId="20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left" vertical="center" wrapText="1"/>
    </xf>
    <xf numFmtId="0" fontId="7" fillId="0" borderId="21" xfId="2" applyFont="1" applyFill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7" fillId="0" borderId="15" xfId="2" applyFont="1" applyFill="1" applyBorder="1" applyAlignment="1">
      <alignment vertical="center" wrapText="1"/>
    </xf>
    <xf numFmtId="0" fontId="9" fillId="0" borderId="22" xfId="2" applyFont="1" applyFill="1" applyBorder="1" applyAlignment="1">
      <alignment horizontal="left" vertical="center" wrapText="1"/>
    </xf>
    <xf numFmtId="0" fontId="7" fillId="0" borderId="23" xfId="2" applyFont="1" applyFill="1" applyBorder="1" applyAlignment="1">
      <alignment vertical="center" wrapText="1"/>
    </xf>
    <xf numFmtId="0" fontId="7" fillId="0" borderId="24" xfId="2" applyFont="1" applyFill="1" applyBorder="1" applyAlignment="1">
      <alignment vertical="center" wrapText="1"/>
    </xf>
    <xf numFmtId="0" fontId="7" fillId="0" borderId="16" xfId="2" applyFont="1" applyFill="1" applyBorder="1" applyAlignment="1">
      <alignment vertical="center" wrapText="1"/>
    </xf>
    <xf numFmtId="0" fontId="9" fillId="0" borderId="6" xfId="2" applyFont="1" applyFill="1" applyBorder="1" applyAlignment="1">
      <alignment vertical="center" wrapText="1"/>
    </xf>
    <xf numFmtId="0" fontId="7" fillId="0" borderId="17" xfId="2" applyFont="1" applyFill="1" applyBorder="1" applyAlignment="1">
      <alignment vertical="center" wrapText="1"/>
    </xf>
    <xf numFmtId="0" fontId="7" fillId="0" borderId="7" xfId="2" applyFont="1" applyFill="1" applyBorder="1" applyAlignment="1">
      <alignment vertical="center" wrapText="1"/>
    </xf>
    <xf numFmtId="0" fontId="7" fillId="0" borderId="8" xfId="2" applyFont="1" applyFill="1" applyBorder="1" applyAlignment="1">
      <alignment vertical="center" wrapText="1"/>
    </xf>
    <xf numFmtId="0" fontId="9" fillId="0" borderId="25" xfId="2" applyFont="1" applyFill="1" applyBorder="1" applyAlignment="1">
      <alignment horizontal="left" vertical="center" wrapText="1"/>
    </xf>
    <xf numFmtId="4" fontId="12" fillId="0" borderId="0" xfId="2" applyNumberFormat="1" applyFont="1" applyFill="1" applyBorder="1" applyAlignment="1">
      <alignment horizontal="center"/>
    </xf>
    <xf numFmtId="0" fontId="12" fillId="0" borderId="0" xfId="2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/>
    </xf>
    <xf numFmtId="0" fontId="11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vertical="center"/>
    </xf>
    <xf numFmtId="0" fontId="11" fillId="0" borderId="0" xfId="2" applyFont="1"/>
    <xf numFmtId="0" fontId="11" fillId="0" borderId="0" xfId="2" applyFont="1" applyFill="1" applyBorder="1"/>
    <xf numFmtId="0" fontId="11" fillId="0" borderId="0" xfId="2" applyFont="1" applyFill="1"/>
    <xf numFmtId="4" fontId="11" fillId="0" borderId="14" xfId="2" applyNumberFormat="1" applyFont="1" applyFill="1" applyBorder="1" applyAlignment="1">
      <alignment horizontal="left"/>
    </xf>
    <xf numFmtId="4" fontId="11" fillId="0" borderId="0" xfId="2" applyNumberFormat="1" applyFont="1" applyFill="1" applyBorder="1" applyAlignment="1"/>
    <xf numFmtId="0" fontId="9" fillId="0" borderId="0" xfId="2" applyFont="1" applyFill="1" applyBorder="1"/>
    <xf numFmtId="0" fontId="6" fillId="0" borderId="0" xfId="2" applyFont="1" applyFill="1" applyAlignment="1"/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justify" vertical="center" wrapText="1"/>
    </xf>
    <xf numFmtId="0" fontId="7" fillId="0" borderId="0" xfId="2" applyFont="1" applyFill="1" applyAlignment="1">
      <alignment horizontal="left"/>
    </xf>
    <xf numFmtId="0" fontId="5" fillId="0" borderId="24" xfId="0" applyFont="1" applyBorder="1" applyAlignment="1">
      <alignment horizontal="center"/>
    </xf>
    <xf numFmtId="0" fontId="10" fillId="0" borderId="24" xfId="0" applyFont="1" applyBorder="1"/>
    <xf numFmtId="170" fontId="10" fillId="0" borderId="24" xfId="1" applyNumberFormat="1" applyFont="1" applyBorder="1"/>
    <xf numFmtId="0" fontId="7" fillId="0" borderId="0" xfId="2" applyFont="1" applyFill="1" applyBorder="1" applyAlignment="1">
      <alignment vertical="center" wrapText="1"/>
    </xf>
    <xf numFmtId="14" fontId="0" fillId="0" borderId="0" xfId="0" applyNumberFormat="1"/>
    <xf numFmtId="164" fontId="0" fillId="0" borderId="0" xfId="1" applyFont="1"/>
    <xf numFmtId="0" fontId="7" fillId="2" borderId="2" xfId="2" applyFont="1" applyFill="1" applyBorder="1" applyAlignment="1">
      <alignment horizontal="justify" vertical="center" wrapText="1"/>
    </xf>
    <xf numFmtId="0" fontId="7" fillId="0" borderId="0" xfId="2" applyFont="1" applyFill="1" applyAlignment="1">
      <alignment horizontal="left"/>
    </xf>
    <xf numFmtId="0" fontId="7" fillId="2" borderId="10" xfId="2" applyFont="1" applyFill="1" applyBorder="1" applyAlignment="1">
      <alignment horizontal="justify" vertical="center" wrapText="1"/>
    </xf>
    <xf numFmtId="0" fontId="9" fillId="0" borderId="7" xfId="2" applyFont="1" applyFill="1" applyBorder="1" applyAlignment="1">
      <alignment horizontal="justify" vertical="center" wrapText="1"/>
    </xf>
    <xf numFmtId="0" fontId="9" fillId="0" borderId="0" xfId="0" applyFont="1"/>
    <xf numFmtId="165" fontId="9" fillId="0" borderId="0" xfId="0" applyNumberFormat="1" applyFont="1"/>
    <xf numFmtId="0" fontId="7" fillId="0" borderId="0" xfId="2" applyFont="1" applyAlignment="1">
      <alignment horizontal="left"/>
    </xf>
    <xf numFmtId="3" fontId="9" fillId="0" borderId="0" xfId="2" applyNumberFormat="1" applyFont="1" applyFill="1" applyBorder="1" applyAlignment="1">
      <alignment horizontal="center" vertical="center" wrapText="1"/>
    </xf>
    <xf numFmtId="3" fontId="7" fillId="0" borderId="0" xfId="2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Fill="1"/>
    <xf numFmtId="0" fontId="8" fillId="0" borderId="0" xfId="0" applyFont="1" applyAlignment="1">
      <alignment wrapText="1"/>
    </xf>
    <xf numFmtId="0" fontId="8" fillId="0" borderId="0" xfId="0" applyFont="1"/>
    <xf numFmtId="169" fontId="17" fillId="0" borderId="0" xfId="22" applyFont="1" applyAlignment="1">
      <alignment vertical="center"/>
    </xf>
    <xf numFmtId="0" fontId="17" fillId="0" borderId="0" xfId="0" applyFont="1" applyBorder="1" applyAlignment="1">
      <alignment wrapText="1"/>
    </xf>
    <xf numFmtId="0" fontId="17" fillId="0" borderId="0" xfId="0" applyFont="1" applyBorder="1"/>
    <xf numFmtId="0" fontId="17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7" fillId="0" borderId="7" xfId="2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24" fillId="0" borderId="0" xfId="0" applyFont="1" applyBorder="1"/>
    <xf numFmtId="0" fontId="7" fillId="2" borderId="24" xfId="0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9" fillId="0" borderId="0" xfId="2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0" fontId="9" fillId="0" borderId="0" xfId="2" applyFont="1" applyFill="1" applyBorder="1" applyAlignment="1">
      <alignment horizontal="left" vertical="center" wrapText="1"/>
    </xf>
    <xf numFmtId="0" fontId="9" fillId="0" borderId="13" xfId="2" applyFont="1" applyFill="1" applyBorder="1" applyAlignment="1">
      <alignment vertical="center" wrapText="1"/>
    </xf>
    <xf numFmtId="0" fontId="9" fillId="0" borderId="13" xfId="2" applyFont="1" applyBorder="1" applyAlignment="1">
      <alignment horizontal="left"/>
    </xf>
    <xf numFmtId="0" fontId="7" fillId="0" borderId="0" xfId="2" applyFont="1" applyFill="1" applyBorder="1" applyAlignment="1"/>
    <xf numFmtId="1" fontId="21" fillId="3" borderId="24" xfId="0" applyNumberFormat="1" applyFont="1" applyFill="1" applyBorder="1" applyAlignment="1">
      <alignment horizontal="center" vertical="center" wrapText="1"/>
    </xf>
    <xf numFmtId="1" fontId="21" fillId="3" borderId="9" xfId="0" applyNumberFormat="1" applyFont="1" applyFill="1" applyBorder="1" applyAlignment="1">
      <alignment horizontal="center" vertical="center" wrapText="1"/>
    </xf>
    <xf numFmtId="1" fontId="21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3" borderId="0" xfId="0" applyFont="1" applyFill="1" applyBorder="1" applyAlignment="1">
      <alignment horizontal="justify" vertical="center" wrapText="1"/>
    </xf>
    <xf numFmtId="1" fontId="21" fillId="3" borderId="0" xfId="0" applyNumberFormat="1" applyFont="1" applyFill="1" applyBorder="1" applyAlignment="1">
      <alignment horizontal="center" vertical="center" wrapText="1"/>
    </xf>
    <xf numFmtId="4" fontId="21" fillId="3" borderId="0" xfId="0" applyNumberFormat="1" applyFont="1" applyFill="1" applyBorder="1" applyAlignment="1">
      <alignment horizontal="center" vertical="center" wrapText="1"/>
    </xf>
    <xf numFmtId="4" fontId="21" fillId="0" borderId="0" xfId="19" applyNumberFormat="1" applyFont="1" applyBorder="1" applyAlignment="1">
      <alignment horizontal="center" vertical="center"/>
    </xf>
    <xf numFmtId="3" fontId="6" fillId="3" borderId="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4" xfId="2" applyFont="1" applyBorder="1" applyAlignment="1">
      <alignment horizontal="center" vertical="center"/>
    </xf>
    <xf numFmtId="9" fontId="9" fillId="0" borderId="7" xfId="2" applyNumberFormat="1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 vertical="top" wrapText="1"/>
    </xf>
    <xf numFmtId="3" fontId="27" fillId="6" borderId="0" xfId="0" applyNumberFormat="1" applyFont="1" applyFill="1" applyAlignment="1">
      <alignment horizontal="center" vertical="center" wrapText="1"/>
    </xf>
    <xf numFmtId="0" fontId="26" fillId="6" borderId="0" xfId="0" applyFont="1" applyFill="1" applyAlignment="1">
      <alignment horizontal="center" vertical="center" wrapText="1"/>
    </xf>
    <xf numFmtId="3" fontId="26" fillId="6" borderId="0" xfId="0" applyNumberFormat="1" applyFont="1" applyFill="1" applyAlignment="1">
      <alignment horizontal="center" vertical="center" wrapText="1"/>
    </xf>
    <xf numFmtId="0" fontId="27" fillId="6" borderId="0" xfId="0" applyFont="1" applyFill="1" applyAlignment="1">
      <alignment horizontal="center" vertical="center" wrapText="1"/>
    </xf>
    <xf numFmtId="3" fontId="27" fillId="6" borderId="0" xfId="0" applyNumberFormat="1" applyFont="1" applyFill="1" applyAlignment="1">
      <alignment horizontal="center" vertical="top" wrapText="1"/>
    </xf>
    <xf numFmtId="0" fontId="25" fillId="6" borderId="0" xfId="0" applyFont="1" applyFill="1" applyAlignment="1">
      <alignment horizontal="center" vertical="center" wrapText="1"/>
    </xf>
    <xf numFmtId="3" fontId="25" fillId="6" borderId="0" xfId="0" applyNumberFormat="1" applyFont="1" applyFill="1" applyAlignment="1">
      <alignment horizontal="center" vertical="center" wrapText="1"/>
    </xf>
    <xf numFmtId="9" fontId="26" fillId="6" borderId="0" xfId="0" applyNumberFormat="1" applyFont="1" applyFill="1" applyAlignment="1">
      <alignment horizontal="center" vertical="center" wrapText="1"/>
    </xf>
    <xf numFmtId="9" fontId="26" fillId="6" borderId="0" xfId="0" applyNumberFormat="1" applyFont="1" applyFill="1" applyAlignment="1">
      <alignment horizontal="center" vertical="top" wrapText="1"/>
    </xf>
    <xf numFmtId="9" fontId="27" fillId="6" borderId="0" xfId="0" applyNumberFormat="1" applyFont="1" applyFill="1" applyAlignment="1">
      <alignment horizontal="center" vertical="top" wrapText="1"/>
    </xf>
    <xf numFmtId="0" fontId="26" fillId="6" borderId="32" xfId="0" applyFont="1" applyFill="1" applyBorder="1" applyAlignment="1">
      <alignment horizontal="center" vertical="top" wrapText="1"/>
    </xf>
    <xf numFmtId="3" fontId="27" fillId="6" borderId="33" xfId="0" applyNumberFormat="1" applyFont="1" applyFill="1" applyBorder="1" applyAlignment="1">
      <alignment horizontal="center" vertical="center" wrapText="1"/>
    </xf>
    <xf numFmtId="0" fontId="27" fillId="6" borderId="33" xfId="0" applyFont="1" applyFill="1" applyBorder="1" applyAlignment="1">
      <alignment horizontal="center" vertical="top" wrapText="1"/>
    </xf>
    <xf numFmtId="0" fontId="26" fillId="6" borderId="33" xfId="0" applyFont="1" applyFill="1" applyBorder="1" applyAlignment="1">
      <alignment horizontal="center" vertical="top" wrapText="1"/>
    </xf>
    <xf numFmtId="3" fontId="27" fillId="6" borderId="34" xfId="0" applyNumberFormat="1" applyFont="1" applyFill="1" applyBorder="1" applyAlignment="1">
      <alignment horizontal="center" vertical="center" wrapText="1"/>
    </xf>
    <xf numFmtId="0" fontId="26" fillId="6" borderId="35" xfId="0" applyFont="1" applyFill="1" applyBorder="1" applyAlignment="1">
      <alignment horizontal="center" vertical="center" wrapText="1"/>
    </xf>
    <xf numFmtId="3" fontId="26" fillId="6" borderId="36" xfId="0" applyNumberFormat="1" applyFont="1" applyFill="1" applyBorder="1" applyAlignment="1">
      <alignment horizontal="center" vertical="center" wrapText="1"/>
    </xf>
    <xf numFmtId="0" fontId="27" fillId="6" borderId="35" xfId="0" applyFont="1" applyFill="1" applyBorder="1" applyAlignment="1">
      <alignment horizontal="center" vertical="center" wrapText="1"/>
    </xf>
    <xf numFmtId="3" fontId="27" fillId="6" borderId="36" xfId="0" applyNumberFormat="1" applyFont="1" applyFill="1" applyBorder="1" applyAlignment="1">
      <alignment horizontal="center" vertical="center" wrapText="1"/>
    </xf>
    <xf numFmtId="3" fontId="27" fillId="6" borderId="36" xfId="0" applyNumberFormat="1" applyFont="1" applyFill="1" applyBorder="1" applyAlignment="1">
      <alignment horizontal="center" vertical="top" wrapText="1"/>
    </xf>
    <xf numFmtId="0" fontId="26" fillId="6" borderId="36" xfId="0" applyFont="1" applyFill="1" applyBorder="1" applyAlignment="1">
      <alignment horizontal="center" vertical="center" wrapText="1"/>
    </xf>
    <xf numFmtId="0" fontId="26" fillId="6" borderId="35" xfId="0" applyFont="1" applyFill="1" applyBorder="1" applyAlignment="1">
      <alignment horizontal="center" vertical="top" wrapText="1"/>
    </xf>
    <xf numFmtId="0" fontId="27" fillId="6" borderId="35" xfId="0" applyFont="1" applyFill="1" applyBorder="1" applyAlignment="1">
      <alignment horizontal="center" vertical="top" wrapText="1"/>
    </xf>
    <xf numFmtId="0" fontId="28" fillId="6" borderId="37" xfId="0" applyFont="1" applyFill="1" applyBorder="1" applyAlignment="1">
      <alignment horizontal="center" vertical="top" wrapText="1"/>
    </xf>
    <xf numFmtId="3" fontId="28" fillId="6" borderId="38" xfId="0" applyNumberFormat="1" applyFont="1" applyFill="1" applyBorder="1" applyAlignment="1">
      <alignment horizontal="center" vertical="top" wrapText="1"/>
    </xf>
    <xf numFmtId="0" fontId="0" fillId="6" borderId="38" xfId="0" applyFill="1" applyBorder="1"/>
    <xf numFmtId="0" fontId="0" fillId="6" borderId="39" xfId="0" applyFill="1" applyBorder="1"/>
    <xf numFmtId="9" fontId="9" fillId="3" borderId="24" xfId="2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9" fillId="0" borderId="0" xfId="2" applyFont="1" applyFill="1" applyBorder="1" applyAlignment="1">
      <alignment horizontal="left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7" fillId="2" borderId="10" xfId="2" applyFont="1" applyFill="1" applyBorder="1" applyAlignment="1">
      <alignment horizontal="center" vertical="center" wrapText="1"/>
    </xf>
    <xf numFmtId="0" fontId="7" fillId="7" borderId="0" xfId="0" applyFont="1" applyFill="1"/>
    <xf numFmtId="0" fontId="7" fillId="2" borderId="42" xfId="2" applyFont="1" applyFill="1" applyBorder="1" applyAlignment="1">
      <alignment horizontal="justify" vertical="center" wrapText="1"/>
    </xf>
    <xf numFmtId="0" fontId="9" fillId="0" borderId="0" xfId="2" applyFont="1" applyAlignment="1">
      <alignment horizontal="center"/>
    </xf>
    <xf numFmtId="0" fontId="0" fillId="0" borderId="0" xfId="0" applyAlignment="1">
      <alignment wrapText="1"/>
    </xf>
    <xf numFmtId="14" fontId="21" fillId="3" borderId="12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2" applyFont="1" applyFill="1" applyAlignment="1">
      <alignment horizontal="center"/>
    </xf>
    <xf numFmtId="0" fontId="7" fillId="0" borderId="0" xfId="2" applyFont="1" applyFill="1" applyAlignment="1">
      <alignment horizontal="center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5" fillId="0" borderId="0" xfId="2" applyFont="1" applyFill="1" applyAlignment="1">
      <alignment horizontal="center"/>
    </xf>
    <xf numFmtId="0" fontId="9" fillId="0" borderId="8" xfId="2" applyFont="1" applyFill="1" applyBorder="1" applyAlignment="1">
      <alignment horizontal="center" vertical="center" wrapText="1"/>
    </xf>
    <xf numFmtId="14" fontId="21" fillId="3" borderId="30" xfId="0" applyNumberFormat="1" applyFont="1" applyFill="1" applyBorder="1" applyAlignment="1">
      <alignment horizontal="center" vertical="center" wrapText="1"/>
    </xf>
    <xf numFmtId="1" fontId="21" fillId="3" borderId="19" xfId="0" applyNumberFormat="1" applyFont="1" applyFill="1" applyBorder="1" applyAlignment="1">
      <alignment horizontal="center" vertical="center" wrapText="1"/>
    </xf>
    <xf numFmtId="0" fontId="1" fillId="0" borderId="0" xfId="24"/>
    <xf numFmtId="0" fontId="9" fillId="0" borderId="0" xfId="24" applyFont="1"/>
    <xf numFmtId="0" fontId="9" fillId="0" borderId="0" xfId="2" applyFont="1" applyAlignment="1">
      <alignment horizontal="left" vertical="center" wrapText="1"/>
    </xf>
    <xf numFmtId="3" fontId="7" fillId="0" borderId="0" xfId="2" applyNumberFormat="1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0" xfId="2" applyFont="1" applyAlignment="1">
      <alignment horizontal="justify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justify" vertical="center" wrapText="1"/>
    </xf>
    <xf numFmtId="0" fontId="9" fillId="0" borderId="17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/>
    </xf>
    <xf numFmtId="0" fontId="9" fillId="0" borderId="0" xfId="2" applyFont="1" applyAlignment="1">
      <alignment horizontal="centerContinuous"/>
    </xf>
    <xf numFmtId="0" fontId="23" fillId="0" borderId="0" xfId="24" applyFont="1" applyAlignment="1">
      <alignment vertical="center" wrapText="1"/>
    </xf>
    <xf numFmtId="0" fontId="7" fillId="0" borderId="0" xfId="2" applyFont="1"/>
    <xf numFmtId="0" fontId="8" fillId="0" borderId="0" xfId="2" applyFont="1"/>
    <xf numFmtId="0" fontId="6" fillId="0" borderId="0" xfId="2" applyFont="1"/>
    <xf numFmtId="9" fontId="9" fillId="3" borderId="47" xfId="2" applyNumberFormat="1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9" fillId="3" borderId="47" xfId="2" applyFont="1" applyFill="1" applyBorder="1" applyAlignment="1">
      <alignment horizontal="center" vertical="center" wrapText="1"/>
    </xf>
    <xf numFmtId="0" fontId="9" fillId="3" borderId="24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top"/>
    </xf>
    <xf numFmtId="0" fontId="7" fillId="0" borderId="0" xfId="2" applyFont="1" applyAlignment="1">
      <alignment horizontal="center" vertical="center" wrapText="1"/>
    </xf>
    <xf numFmtId="1" fontId="21" fillId="3" borderId="47" xfId="0" applyNumberFormat="1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11" fillId="0" borderId="0" xfId="2" applyFont="1" applyFill="1" applyBorder="1" applyAlignment="1">
      <alignment horizontal="left" vertical="center" wrapText="1"/>
    </xf>
    <xf numFmtId="4" fontId="11" fillId="0" borderId="0" xfId="2" applyNumberFormat="1" applyFont="1" applyFill="1" applyBorder="1" applyAlignment="1">
      <alignment horizontal="left"/>
    </xf>
    <xf numFmtId="0" fontId="7" fillId="2" borderId="29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9" fillId="3" borderId="10" xfId="2" applyFont="1" applyFill="1" applyBorder="1" applyAlignment="1">
      <alignment horizontal="center" vertical="center" wrapText="1"/>
    </xf>
    <xf numFmtId="0" fontId="9" fillId="3" borderId="43" xfId="2" applyFont="1" applyFill="1" applyBorder="1" applyAlignment="1">
      <alignment horizontal="center" vertical="center" wrapText="1"/>
    </xf>
    <xf numFmtId="0" fontId="9" fillId="3" borderId="44" xfId="2" applyFont="1" applyFill="1" applyBorder="1" applyAlignment="1">
      <alignment horizontal="center" vertical="center" wrapText="1"/>
    </xf>
    <xf numFmtId="0" fontId="9" fillId="3" borderId="12" xfId="2" applyFont="1" applyFill="1" applyBorder="1" applyAlignment="1">
      <alignment horizontal="center" vertical="center" wrapText="1"/>
    </xf>
    <xf numFmtId="0" fontId="9" fillId="3" borderId="3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left" wrapText="1"/>
    </xf>
    <xf numFmtId="0" fontId="7" fillId="0" borderId="31" xfId="2" applyFont="1" applyBorder="1" applyAlignment="1">
      <alignment horizontal="center"/>
    </xf>
    <xf numFmtId="0" fontId="9" fillId="0" borderId="46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47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5" fillId="0" borderId="0" xfId="2" applyFont="1" applyFill="1" applyAlignment="1">
      <alignment horizontal="center"/>
    </xf>
    <xf numFmtId="0" fontId="7" fillId="0" borderId="0" xfId="2" applyFont="1" applyFill="1" applyAlignment="1">
      <alignment horizontal="center" vertical="top" wrapText="1"/>
    </xf>
    <xf numFmtId="0" fontId="7" fillId="0" borderId="0" xfId="2" applyFont="1" applyFill="1" applyAlignment="1">
      <alignment horizontal="center" vertical="top"/>
    </xf>
    <xf numFmtId="0" fontId="7" fillId="0" borderId="0" xfId="2" applyFont="1" applyAlignment="1">
      <alignment horizontal="center" vertical="center" wrapText="1"/>
    </xf>
    <xf numFmtId="0" fontId="7" fillId="2" borderId="21" xfId="2" applyFont="1" applyFill="1" applyBorder="1" applyAlignment="1">
      <alignment horizontal="center" vertical="center" wrapText="1"/>
    </xf>
    <xf numFmtId="0" fontId="7" fillId="2" borderId="17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7" fillId="0" borderId="14" xfId="2" applyFont="1" applyBorder="1" applyAlignment="1">
      <alignment horizontal="left"/>
    </xf>
    <xf numFmtId="0" fontId="15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8" fillId="0" borderId="0" xfId="24" applyFont="1" applyAlignment="1">
      <alignment horizontal="center" vertical="center" wrapText="1"/>
    </xf>
    <xf numFmtId="0" fontId="8" fillId="0" borderId="14" xfId="0" applyFont="1" applyBorder="1" applyAlignment="1">
      <alignment horizontal="center" wrapText="1"/>
    </xf>
    <xf numFmtId="0" fontId="17" fillId="0" borderId="0" xfId="0" applyFont="1" applyBorder="1" applyAlignment="1">
      <alignment horizontal="center"/>
    </xf>
    <xf numFmtId="0" fontId="16" fillId="4" borderId="2" xfId="2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7" fillId="0" borderId="0" xfId="0" applyFont="1" applyBorder="1" applyAlignment="1">
      <alignment horizontal="center" wrapText="1"/>
    </xf>
    <xf numFmtId="0" fontId="17" fillId="0" borderId="0" xfId="0" applyFont="1" applyAlignment="1">
      <alignment horizontal="left" wrapText="1"/>
    </xf>
    <xf numFmtId="9" fontId="21" fillId="0" borderId="2" xfId="0" applyNumberFormat="1" applyFont="1" applyBorder="1" applyAlignment="1">
      <alignment horizontal="center" vertical="center" wrapText="1"/>
    </xf>
    <xf numFmtId="9" fontId="21" fillId="0" borderId="1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1" fillId="0" borderId="26" xfId="0" applyFont="1" applyFill="1" applyBorder="1" applyAlignment="1">
      <alignment horizontal="left" vertical="top" wrapText="1"/>
    </xf>
    <xf numFmtId="0" fontId="21" fillId="0" borderId="27" xfId="0" applyFont="1" applyFill="1" applyBorder="1" applyAlignment="1">
      <alignment horizontal="left" vertical="top" wrapText="1"/>
    </xf>
    <xf numFmtId="0" fontId="21" fillId="0" borderId="28" xfId="0" applyFont="1" applyFill="1" applyBorder="1" applyAlignment="1">
      <alignment horizontal="left" vertical="top" wrapText="1"/>
    </xf>
    <xf numFmtId="0" fontId="20" fillId="0" borderId="26" xfId="0" applyFont="1" applyBorder="1" applyAlignment="1">
      <alignment horizontal="center" wrapText="1"/>
    </xf>
    <xf numFmtId="0" fontId="20" fillId="0" borderId="27" xfId="0" applyFont="1" applyBorder="1" applyAlignment="1">
      <alignment horizontal="center" wrapText="1"/>
    </xf>
    <xf numFmtId="0" fontId="20" fillId="0" borderId="28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 wrapText="1"/>
    </xf>
    <xf numFmtId="4" fontId="6" fillId="3" borderId="12" xfId="0" applyNumberFormat="1" applyFont="1" applyFill="1" applyBorder="1" applyAlignment="1">
      <alignment horizontal="center" vertical="center" wrapText="1"/>
    </xf>
    <xf numFmtId="4" fontId="6" fillId="3" borderId="30" xfId="0" applyNumberFormat="1" applyFont="1" applyFill="1" applyBorder="1" applyAlignment="1">
      <alignment horizontal="center" vertical="center" wrapText="1"/>
    </xf>
    <xf numFmtId="14" fontId="21" fillId="3" borderId="24" xfId="0" applyNumberFormat="1" applyFont="1" applyFill="1" applyBorder="1" applyAlignment="1">
      <alignment horizontal="center" vertical="center" wrapText="1"/>
    </xf>
    <xf numFmtId="3" fontId="21" fillId="3" borderId="2" xfId="0" applyNumberFormat="1" applyFont="1" applyFill="1" applyBorder="1" applyAlignment="1">
      <alignment horizontal="center" vertical="center" wrapText="1"/>
    </xf>
    <xf numFmtId="3" fontId="21" fillId="3" borderId="12" xfId="0" applyNumberFormat="1" applyFont="1" applyFill="1" applyBorder="1" applyAlignment="1">
      <alignment horizontal="center" vertical="center" wrapText="1"/>
    </xf>
    <xf numFmtId="3" fontId="21" fillId="3" borderId="47" xfId="0" applyNumberFormat="1" applyFont="1" applyFill="1" applyBorder="1" applyAlignment="1">
      <alignment horizontal="center" vertical="center" wrapText="1"/>
    </xf>
    <xf numFmtId="3" fontId="21" fillId="3" borderId="19" xfId="0" applyNumberFormat="1" applyFont="1" applyFill="1" applyBorder="1" applyAlignment="1">
      <alignment horizontal="center" vertical="center" wrapText="1"/>
    </xf>
    <xf numFmtId="14" fontId="21" fillId="3" borderId="2" xfId="0" applyNumberFormat="1" applyFont="1" applyFill="1" applyBorder="1" applyAlignment="1">
      <alignment horizontal="center" vertical="center" wrapText="1"/>
    </xf>
    <xf numFmtId="14" fontId="21" fillId="3" borderId="12" xfId="0" applyNumberFormat="1" applyFont="1" applyFill="1" applyBorder="1" applyAlignment="1">
      <alignment horizontal="center" vertical="center" wrapText="1"/>
    </xf>
    <xf numFmtId="14" fontId="21" fillId="3" borderId="47" xfId="0" applyNumberFormat="1" applyFont="1" applyFill="1" applyBorder="1" applyAlignment="1">
      <alignment horizontal="center" vertical="center" wrapText="1"/>
    </xf>
    <xf numFmtId="1" fontId="21" fillId="3" borderId="19" xfId="0" applyNumberFormat="1" applyFont="1" applyFill="1" applyBorder="1" applyAlignment="1">
      <alignment horizontal="center" vertical="center" wrapText="1"/>
    </xf>
    <xf numFmtId="1" fontId="21" fillId="3" borderId="12" xfId="0" applyNumberFormat="1" applyFont="1" applyFill="1" applyBorder="1" applyAlignment="1">
      <alignment horizontal="center" vertical="center" wrapText="1"/>
    </xf>
    <xf numFmtId="1" fontId="21" fillId="3" borderId="47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12" xfId="0" applyNumberFormat="1" applyFont="1" applyFill="1" applyBorder="1" applyAlignment="1">
      <alignment horizontal="center" vertical="center" wrapText="1"/>
    </xf>
    <xf numFmtId="0" fontId="6" fillId="3" borderId="30" xfId="0" applyNumberFormat="1" applyFont="1" applyFill="1" applyBorder="1" applyAlignment="1">
      <alignment horizontal="center" vertical="center" wrapText="1"/>
    </xf>
    <xf numFmtId="1" fontId="21" fillId="3" borderId="2" xfId="0" applyNumberFormat="1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1" fillId="3" borderId="47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9" fontId="21" fillId="0" borderId="24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9" fontId="21" fillId="0" borderId="19" xfId="0" applyNumberFormat="1" applyFont="1" applyBorder="1" applyAlignment="1">
      <alignment horizontal="center" vertical="center" wrapText="1"/>
    </xf>
    <xf numFmtId="9" fontId="21" fillId="0" borderId="47" xfId="0" applyNumberFormat="1" applyFont="1" applyBorder="1" applyAlignment="1">
      <alignment horizontal="center" vertical="center" wrapText="1"/>
    </xf>
    <xf numFmtId="14" fontId="21" fillId="3" borderId="19" xfId="0" applyNumberFormat="1" applyFont="1" applyFill="1" applyBorder="1" applyAlignment="1">
      <alignment horizontal="center" vertical="center" wrapText="1"/>
    </xf>
    <xf numFmtId="1" fontId="21" fillId="3" borderId="24" xfId="0" applyNumberFormat="1" applyFont="1" applyFill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3" fontId="21" fillId="3" borderId="30" xfId="0" applyNumberFormat="1" applyFont="1" applyFill="1" applyBorder="1" applyAlignment="1">
      <alignment horizontal="center" vertical="center" wrapText="1"/>
    </xf>
    <xf numFmtId="1" fontId="21" fillId="3" borderId="30" xfId="0" applyNumberFormat="1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9" fontId="21" fillId="0" borderId="30" xfId="0" applyNumberFormat="1" applyFont="1" applyBorder="1" applyAlignment="1">
      <alignment horizontal="center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5" fillId="0" borderId="0" xfId="2" applyFont="1" applyFill="1" applyAlignment="1">
      <alignment horizontal="center"/>
    </xf>
    <xf numFmtId="0" fontId="18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2" fillId="0" borderId="0" xfId="0" applyFont="1" applyAlignment="1">
      <alignment horizontal="center" vertical="top" wrapText="1"/>
    </xf>
    <xf numFmtId="0" fontId="7" fillId="2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left" vertical="center"/>
    </xf>
    <xf numFmtId="0" fontId="9" fillId="3" borderId="24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  <xf numFmtId="3" fontId="9" fillId="0" borderId="24" xfId="0" applyNumberFormat="1" applyFont="1" applyBorder="1" applyAlignment="1">
      <alignment horizontal="center" vertical="center"/>
    </xf>
    <xf numFmtId="0" fontId="7" fillId="7" borderId="40" xfId="0" applyFont="1" applyFill="1" applyBorder="1" applyAlignment="1">
      <alignment horizontal="left" vertical="center"/>
    </xf>
    <xf numFmtId="0" fontId="7" fillId="7" borderId="41" xfId="0" applyFont="1" applyFill="1" applyBorder="1" applyAlignment="1">
      <alignment horizontal="left" vertical="center"/>
    </xf>
    <xf numFmtId="0" fontId="7" fillId="7" borderId="24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15" fillId="2" borderId="24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3" fontId="15" fillId="5" borderId="2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5">
    <cellStyle name="Millares 2" xfId="6" xr:uid="{00000000-0005-0000-0000-000000000000}"/>
    <cellStyle name="Millares 3" xfId="12" xr:uid="{00000000-0005-0000-0000-000001000000}"/>
    <cellStyle name="Millares 4" xfId="9" xr:uid="{00000000-0005-0000-0000-000002000000}"/>
    <cellStyle name="Millares 4 2" xfId="17" xr:uid="{00000000-0005-0000-0000-000003000000}"/>
    <cellStyle name="Millares 5" xfId="5" xr:uid="{00000000-0005-0000-0000-000004000000}"/>
    <cellStyle name="Millares 6" xfId="22" xr:uid="{00000000-0005-0000-0000-000005000000}"/>
    <cellStyle name="Millares 7" xfId="23" xr:uid="{00000000-0005-0000-0000-000006000000}"/>
    <cellStyle name="Moneda" xfId="1" builtinId="4"/>
    <cellStyle name="Moneda [0] 2" xfId="3" xr:uid="{00000000-0005-0000-0000-000008000000}"/>
    <cellStyle name="Moneda 2" xfId="7" xr:uid="{00000000-0005-0000-0000-000009000000}"/>
    <cellStyle name="Moneda 3" xfId="10" xr:uid="{00000000-0005-0000-0000-00000A000000}"/>
    <cellStyle name="Moneda 3 2" xfId="18" xr:uid="{00000000-0005-0000-0000-00000B000000}"/>
    <cellStyle name="Moneda 4" xfId="4" xr:uid="{00000000-0005-0000-0000-00000C000000}"/>
    <cellStyle name="Moneda 5" xfId="21" xr:uid="{00000000-0005-0000-0000-00000D000000}"/>
    <cellStyle name="Normal" xfId="0" builtinId="0"/>
    <cellStyle name="Normal 2" xfId="2" xr:uid="{00000000-0005-0000-0000-00000F000000}"/>
    <cellStyle name="Normal 2 2" xfId="13" xr:uid="{00000000-0005-0000-0000-000010000000}"/>
    <cellStyle name="Normal 2 2 11" xfId="20" xr:uid="{00000000-0005-0000-0000-000011000000}"/>
    <cellStyle name="Normal 2 3" xfId="14" xr:uid="{00000000-0005-0000-0000-000012000000}"/>
    <cellStyle name="Normal 3" xfId="8" xr:uid="{00000000-0005-0000-0000-000013000000}"/>
    <cellStyle name="Normal 3 2" xfId="15" xr:uid="{00000000-0005-0000-0000-000014000000}"/>
    <cellStyle name="Normal 3 3" xfId="16" xr:uid="{00000000-0005-0000-0000-000015000000}"/>
    <cellStyle name="Normal 4" xfId="24" xr:uid="{00000000-0005-0000-0000-000016000000}"/>
    <cellStyle name="Porcentaje" xfId="19" builtinId="5"/>
    <cellStyle name="Porcentaje 2" xfId="11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107674</xdr:rowOff>
    </xdr:from>
    <xdr:to>
      <xdr:col>1</xdr:col>
      <xdr:colOff>95251</xdr:colOff>
      <xdr:row>2</xdr:row>
      <xdr:rowOff>63486</xdr:rowOff>
    </xdr:to>
    <xdr:pic>
      <xdr:nvPicPr>
        <xdr:cNvPr id="2" name="1 Imagen" descr="Papelería 2012_HOJA MEMBRETE CARTA_Original_CABEZO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8101" y="107674"/>
          <a:ext cx="1962150" cy="35586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704850</xdr:colOff>
      <xdr:row>0</xdr:row>
      <xdr:rowOff>47625</xdr:rowOff>
    </xdr:from>
    <xdr:to>
      <xdr:col>5</xdr:col>
      <xdr:colOff>552450</xdr:colOff>
      <xdr:row>2</xdr:row>
      <xdr:rowOff>161636</xdr:rowOff>
    </xdr:to>
    <xdr:pic>
      <xdr:nvPicPr>
        <xdr:cNvPr id="3" name="2 Imagen" descr="Papelería 2012_HOJA MEMBRETE CARTA_Original_CABEZO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400675" y="47625"/>
          <a:ext cx="1238250" cy="5140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194734</xdr:colOff>
      <xdr:row>0</xdr:row>
      <xdr:rowOff>115358</xdr:rowOff>
    </xdr:from>
    <xdr:to>
      <xdr:col>1</xdr:col>
      <xdr:colOff>1623484</xdr:colOff>
      <xdr:row>3</xdr:row>
      <xdr:rowOff>152823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734" y="115358"/>
          <a:ext cx="2000250" cy="7782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1</xdr:col>
          <xdr:colOff>1362075</xdr:colOff>
          <xdr:row>4</xdr:row>
          <xdr:rowOff>85725</xdr:rowOff>
        </xdr:to>
        <xdr:sp macro="" textlink="">
          <xdr:nvSpPr>
            <xdr:cNvPr id="155649" name="Object 1" hidden="1">
              <a:extLst>
                <a:ext uri="{63B3BB69-23CF-44E3-9099-C40C66FF867C}">
                  <a14:compatExt spid="_x0000_s155649"/>
                </a:ext>
                <a:ext uri="{FF2B5EF4-FFF2-40B4-BE49-F238E27FC236}">
                  <a16:creationId xmlns:a16="http://schemas.microsoft.com/office/drawing/2014/main" id="{00000000-0008-0000-0300-000001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876300</xdr:colOff>
      <xdr:row>0</xdr:row>
      <xdr:rowOff>47625</xdr:rowOff>
    </xdr:from>
    <xdr:ext cx="0" cy="581025"/>
    <xdr:pic>
      <xdr:nvPicPr>
        <xdr:cNvPr id="3" name="3 Imagen" descr="IMG_20141010_03154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47625"/>
          <a:ext cx="0" cy="5810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81311</xdr:colOff>
      <xdr:row>0</xdr:row>
      <xdr:rowOff>104543</xdr:rowOff>
    </xdr:from>
    <xdr:to>
      <xdr:col>1</xdr:col>
      <xdr:colOff>936570</xdr:colOff>
      <xdr:row>3</xdr:row>
      <xdr:rowOff>135371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1" y="104543"/>
          <a:ext cx="2002341" cy="7928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1</xdr:col>
          <xdr:colOff>1362075</xdr:colOff>
          <xdr:row>4</xdr:row>
          <xdr:rowOff>85725</xdr:rowOff>
        </xdr:to>
        <xdr:sp macro="" textlink="">
          <xdr:nvSpPr>
            <xdr:cNvPr id="148481" name="Object 1" hidden="1">
              <a:extLst>
                <a:ext uri="{63B3BB69-23CF-44E3-9099-C40C66FF867C}">
                  <a14:compatExt spid="_x0000_s148481"/>
                </a:ext>
                <a:ext uri="{FF2B5EF4-FFF2-40B4-BE49-F238E27FC236}">
                  <a16:creationId xmlns:a16="http://schemas.microsoft.com/office/drawing/2014/main" id="{00000000-0008-0000-0500-0000014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1</xdr:col>
          <xdr:colOff>1362075</xdr:colOff>
          <xdr:row>4</xdr:row>
          <xdr:rowOff>85725</xdr:rowOff>
        </xdr:to>
        <xdr:sp macro="" textlink="">
          <xdr:nvSpPr>
            <xdr:cNvPr id="149505" name="Object 1" hidden="1">
              <a:extLst>
                <a:ext uri="{63B3BB69-23CF-44E3-9099-C40C66FF867C}">
                  <a14:compatExt spid="_x0000_s149505"/>
                </a:ext>
                <a:ext uri="{FF2B5EF4-FFF2-40B4-BE49-F238E27FC236}">
                  <a16:creationId xmlns:a16="http://schemas.microsoft.com/office/drawing/2014/main" id="{00000000-0008-0000-0600-000001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1</xdr:col>
          <xdr:colOff>1362075</xdr:colOff>
          <xdr:row>4</xdr:row>
          <xdr:rowOff>85725</xdr:rowOff>
        </xdr:to>
        <xdr:sp macro="" textlink="">
          <xdr:nvSpPr>
            <xdr:cNvPr id="110593" name="Object 1" hidden="1">
              <a:extLst>
                <a:ext uri="{63B3BB69-23CF-44E3-9099-C40C66FF867C}">
                  <a14:compatExt spid="_x0000_s110593"/>
                </a:ext>
                <a:ext uri="{FF2B5EF4-FFF2-40B4-BE49-F238E27FC236}">
                  <a16:creationId xmlns:a16="http://schemas.microsoft.com/office/drawing/2014/main" id="{00000000-0008-0000-0700-000001B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47625</xdr:rowOff>
        </xdr:from>
        <xdr:to>
          <xdr:col>1</xdr:col>
          <xdr:colOff>1362075</xdr:colOff>
          <xdr:row>4</xdr:row>
          <xdr:rowOff>85725</xdr:rowOff>
        </xdr:to>
        <xdr:sp macro="" textlink="">
          <xdr:nvSpPr>
            <xdr:cNvPr id="150529" name="Object 1" hidden="1">
              <a:extLst>
                <a:ext uri="{63B3BB69-23CF-44E3-9099-C40C66FF867C}">
                  <a14:compatExt spid="_x0000_s150529"/>
                </a:ext>
                <a:ext uri="{FF2B5EF4-FFF2-40B4-BE49-F238E27FC236}">
                  <a16:creationId xmlns:a16="http://schemas.microsoft.com/office/drawing/2014/main" id="{00000000-0008-0000-0800-0000014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114300</xdr:rowOff>
        </xdr:from>
        <xdr:to>
          <xdr:col>0</xdr:col>
          <xdr:colOff>1143000</xdr:colOff>
          <xdr:row>3</xdr:row>
          <xdr:rowOff>76200</xdr:rowOff>
        </xdr:to>
        <xdr:sp macro="" textlink="">
          <xdr:nvSpPr>
            <xdr:cNvPr id="131073" name="Object 1" hidden="1">
              <a:extLst>
                <a:ext uri="{63B3BB69-23CF-44E3-9099-C40C66FF867C}">
                  <a14:compatExt spid="_x0000_s131073"/>
                </a:ext>
                <a:ext uri="{FF2B5EF4-FFF2-40B4-BE49-F238E27FC236}">
                  <a16:creationId xmlns:a16="http://schemas.microsoft.com/office/drawing/2014/main" id="{00000000-0008-0000-0900-0000010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donaldo-tous.INCODER\Mis%20documentos\CONVENIOS-2005\Magdalena\ARACATACA\EVALUACION%20SI-01-05-LP-ARACATACA\EVALUACION%20SI-01-05-LP-ARACATACA\Los%20Plinios-Evaluaci&#243;n%20SI-01-04-LP%20RIO%20REC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oliver-nustes\Downloads\CMA%20003%20de%202017.%20Evaluaci&#243;n%20propuestas%20Interventor&#237;a_Corregid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jpimientaq\Downloads\CM%2003%20de%202017_%20Evaluaci&#243;n%20T&#233;cnica-Yubizz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zo"/>
      <sheetName val="Exp Gen 1"/>
      <sheetName val="Pers mín 1"/>
      <sheetName val="Pers mín 2"/>
      <sheetName val="Pers mín 3"/>
      <sheetName val="Pers mín 4"/>
      <sheetName val="Pers mín 5"/>
      <sheetName val="Resumen"/>
      <sheetName val="Desempate"/>
    </sheetNames>
    <sheetDataSet>
      <sheetData sheetId="0" refreshError="1">
        <row r="1">
          <cell r="A1" t="str">
            <v>AGENCIA DE DESARROLLO RURAL - ADR</v>
          </cell>
        </row>
        <row r="3">
          <cell r="A3" t="str">
            <v xml:space="preserve">EVALUACION TECNICA </v>
          </cell>
        </row>
        <row r="19">
          <cell r="A19" t="str">
            <v>COMITÉ EVALUADOR TÉCNICO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dad Contra"/>
      <sheetName val="Exp. General Habilitante"/>
      <sheetName val="Habilitante Personal No. 1"/>
      <sheetName val="Calificable Proponente No.1"/>
      <sheetName val="Calificable Personal No. 1"/>
      <sheetName val="Ind Nal -I"/>
      <sheetName val="PUNTAJE TOTAL No. 1"/>
      <sheetName val="Calificable Proponente No.2"/>
      <sheetName val="Habilitante Personal No. 2"/>
      <sheetName val="Calificable Personal No. 2"/>
      <sheetName val="Ind Nal -II"/>
      <sheetName val="PUNTAJE TOTAL No. 2"/>
      <sheetName val="Calificable Proponente No.3"/>
      <sheetName val="Habilitante Personal No. 3"/>
      <sheetName val="Calificable Personal No. 3"/>
      <sheetName val="Ind Nal -III"/>
      <sheetName val="PUNTAJE TOTAL No. 3"/>
      <sheetName val="Hoja1"/>
      <sheetName val="Calificable Proponente No.4"/>
      <sheetName val="Habilitante Personal No. 4"/>
      <sheetName val="Calificable Personal No. 4"/>
      <sheetName val="Ind Nal -IV"/>
      <sheetName val="PUNTAJE TOTAL No. 4"/>
      <sheetName val="Calificable Proponente No.5"/>
      <sheetName val="Habilitante Personal No. 5"/>
      <sheetName val="Calificable Personal No. 5"/>
      <sheetName val="Ind Nal -V"/>
      <sheetName val="PUNTAJE TOTAL No. 5"/>
    </sheetNames>
    <sheetDataSet>
      <sheetData sheetId="0"/>
      <sheetData sheetId="1"/>
      <sheetData sheetId="2">
        <row r="4">
          <cell r="A4" t="str">
            <v>CONCURSO DE MÉRITOS ABIERTO CM - 03 - 2017</v>
          </cell>
        </row>
      </sheetData>
      <sheetData sheetId="3"/>
      <sheetData sheetId="4"/>
      <sheetData sheetId="5">
        <row r="1">
          <cell r="A1" t="str">
            <v xml:space="preserve">    AGENCIA DE DESARROLLO RURAL - ADR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</row>
        <row r="2">
          <cell r="A2" t="str">
            <v>VICEPRESICENCIA DE INTEGRACION PRODUCTIVA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EVALUACIÓN TECNICA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12">
          <cell r="A12" t="str">
            <v>EVALUADORES TECNICOS:</v>
          </cell>
          <cell r="B1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J43"/>
  <sheetViews>
    <sheetView view="pageBreakPreview" zoomScaleSheetLayoutView="100" workbookViewId="0">
      <selection activeCell="A18" sqref="A18"/>
    </sheetView>
  </sheetViews>
  <sheetFormatPr baseColWidth="10" defaultRowHeight="12.75" x14ac:dyDescent="0.2"/>
  <cols>
    <col min="1" max="1" width="28.42578125" customWidth="1"/>
    <col min="2" max="2" width="29.7109375" customWidth="1"/>
    <col min="3" max="4" width="12.140625" customWidth="1"/>
    <col min="5" max="6" width="8.7109375" customWidth="1"/>
  </cols>
  <sheetData>
    <row r="1" spans="1:10" ht="16.5" x14ac:dyDescent="0.2">
      <c r="A1" s="185"/>
      <c r="B1" s="185"/>
      <c r="C1" s="185"/>
      <c r="D1" s="185"/>
      <c r="E1" s="185"/>
      <c r="F1" s="185"/>
      <c r="G1" s="11"/>
      <c r="H1" s="11"/>
      <c r="I1" s="11"/>
      <c r="J1" s="11"/>
    </row>
    <row r="2" spans="1:10" ht="15" x14ac:dyDescent="0.2">
      <c r="A2" s="186" t="e">
        <f>+#REF!</f>
        <v>#REF!</v>
      </c>
      <c r="B2" s="186"/>
      <c r="C2" s="186"/>
      <c r="D2" s="186"/>
      <c r="E2" s="186"/>
      <c r="F2" s="186"/>
      <c r="G2" s="11"/>
      <c r="H2" s="11"/>
      <c r="I2" s="11"/>
      <c r="J2" s="11"/>
    </row>
    <row r="3" spans="1:10" ht="15" x14ac:dyDescent="0.2">
      <c r="A3" s="186" t="e">
        <f>+#REF!</f>
        <v>#REF!</v>
      </c>
      <c r="B3" s="186"/>
      <c r="C3" s="186"/>
      <c r="D3" s="186"/>
      <c r="E3" s="186"/>
      <c r="F3" s="186"/>
      <c r="G3" s="11"/>
      <c r="H3" s="11"/>
      <c r="I3" s="11"/>
      <c r="J3" s="11"/>
    </row>
    <row r="4" spans="1:10" ht="15" x14ac:dyDescent="0.2">
      <c r="A4" s="186" t="e">
        <f>+#REF!</f>
        <v>#REF!</v>
      </c>
      <c r="B4" s="186"/>
      <c r="C4" s="186"/>
      <c r="D4" s="186"/>
      <c r="E4" s="186"/>
      <c r="F4" s="186"/>
      <c r="G4" s="11"/>
      <c r="H4" s="11"/>
      <c r="I4" s="11"/>
      <c r="J4" s="11"/>
    </row>
    <row r="5" spans="1:10" ht="30" customHeight="1" x14ac:dyDescent="0.2">
      <c r="A5" s="186" t="e">
        <f>+#REF!</f>
        <v>#REF!</v>
      </c>
      <c r="B5" s="186"/>
      <c r="C5" s="186"/>
      <c r="D5" s="186"/>
      <c r="E5" s="186"/>
      <c r="F5" s="186"/>
      <c r="G5" s="12"/>
      <c r="H5" s="12"/>
      <c r="I5" s="12"/>
      <c r="J5" s="12"/>
    </row>
    <row r="6" spans="1:10" ht="15" x14ac:dyDescent="0.3">
      <c r="A6" s="184" t="s">
        <v>2</v>
      </c>
      <c r="B6" s="184"/>
      <c r="C6" s="184"/>
      <c r="D6" s="184"/>
      <c r="E6" s="184"/>
      <c r="F6" s="184"/>
      <c r="G6" s="13"/>
      <c r="H6" s="13"/>
      <c r="I6" s="13"/>
      <c r="J6" s="13"/>
    </row>
    <row r="7" spans="1:10" ht="18.75" customHeight="1" thickBot="1" x14ac:dyDescent="0.35">
      <c r="A7" s="53" t="e">
        <f>+#REF!</f>
        <v>#REF!</v>
      </c>
      <c r="B7" s="14"/>
      <c r="C7" s="15"/>
      <c r="D7" s="15"/>
      <c r="E7" s="15"/>
      <c r="F7" s="15"/>
      <c r="G7" s="15"/>
      <c r="H7" s="15"/>
      <c r="I7" s="16"/>
      <c r="J7" s="15"/>
    </row>
    <row r="8" spans="1:10" x14ac:dyDescent="0.2">
      <c r="A8" s="189" t="s">
        <v>3</v>
      </c>
      <c r="B8" s="190"/>
      <c r="C8" s="191" t="s">
        <v>12</v>
      </c>
      <c r="D8" s="192"/>
      <c r="E8" s="193" t="s">
        <v>4</v>
      </c>
      <c r="F8" s="190"/>
      <c r="I8" s="4"/>
    </row>
    <row r="9" spans="1:10" ht="13.5" thickBot="1" x14ac:dyDescent="0.25">
      <c r="A9" s="17" t="s">
        <v>0</v>
      </c>
      <c r="B9" s="3" t="s">
        <v>5</v>
      </c>
      <c r="C9" s="18">
        <v>701717</v>
      </c>
      <c r="D9" s="19">
        <v>811015</v>
      </c>
      <c r="E9" s="20" t="s">
        <v>6</v>
      </c>
      <c r="F9" s="21" t="s">
        <v>7</v>
      </c>
      <c r="I9" s="4"/>
    </row>
    <row r="10" spans="1:10" x14ac:dyDescent="0.2">
      <c r="A10" s="22"/>
      <c r="B10" s="23"/>
      <c r="C10" s="24"/>
      <c r="D10" s="25"/>
      <c r="E10" s="25"/>
      <c r="F10" s="26"/>
      <c r="I10" s="4"/>
    </row>
    <row r="11" spans="1:10" x14ac:dyDescent="0.2">
      <c r="A11" s="5"/>
      <c r="B11" s="27"/>
      <c r="C11" s="28"/>
      <c r="D11" s="29"/>
      <c r="E11" s="29"/>
      <c r="F11" s="30"/>
      <c r="I11" s="4"/>
    </row>
    <row r="12" spans="1:10" x14ac:dyDescent="0.2">
      <c r="A12" s="5"/>
      <c r="B12" s="27"/>
      <c r="C12" s="28"/>
      <c r="D12" s="29"/>
      <c r="E12" s="29"/>
      <c r="F12" s="30"/>
      <c r="I12" s="4"/>
    </row>
    <row r="13" spans="1:10" x14ac:dyDescent="0.2">
      <c r="A13" s="5"/>
      <c r="B13" s="27"/>
      <c r="C13" s="28"/>
      <c r="D13" s="29"/>
      <c r="E13" s="29"/>
      <c r="F13" s="30"/>
      <c r="I13" s="4"/>
    </row>
    <row r="14" spans="1:10" ht="13.5" thickBot="1" x14ac:dyDescent="0.25">
      <c r="A14" s="31"/>
      <c r="B14" s="27"/>
      <c r="C14" s="32"/>
      <c r="D14" s="33"/>
      <c r="E14" s="33"/>
      <c r="F14" s="34"/>
      <c r="I14" s="4"/>
    </row>
    <row r="15" spans="1:10" x14ac:dyDescent="0.2">
      <c r="A15" s="22"/>
      <c r="B15" s="23"/>
      <c r="C15" s="24"/>
      <c r="D15" s="25"/>
      <c r="E15" s="25"/>
      <c r="F15" s="26"/>
      <c r="I15" s="4"/>
    </row>
    <row r="16" spans="1:10" x14ac:dyDescent="0.2">
      <c r="A16" s="5"/>
      <c r="B16" s="27"/>
      <c r="C16" s="28"/>
      <c r="D16" s="29"/>
      <c r="E16" s="29"/>
      <c r="F16" s="30"/>
      <c r="I16" s="4"/>
    </row>
    <row r="17" spans="1:9" x14ac:dyDescent="0.2">
      <c r="A17" s="5"/>
      <c r="B17" s="27"/>
      <c r="C17" s="28"/>
      <c r="D17" s="29"/>
      <c r="E17" s="29"/>
      <c r="F17" s="30"/>
      <c r="I17" s="4"/>
    </row>
    <row r="18" spans="1:9" x14ac:dyDescent="0.2">
      <c r="A18" s="5"/>
      <c r="B18" s="27"/>
      <c r="C18" s="28"/>
      <c r="D18" s="29"/>
      <c r="E18" s="29"/>
      <c r="F18" s="30"/>
      <c r="I18" s="4"/>
    </row>
    <row r="19" spans="1:9" ht="13.5" thickBot="1" x14ac:dyDescent="0.25">
      <c r="A19" s="31"/>
      <c r="B19" s="27"/>
      <c r="C19" s="32"/>
      <c r="D19" s="33"/>
      <c r="E19" s="33"/>
      <c r="F19" s="34"/>
      <c r="I19" s="4"/>
    </row>
    <row r="20" spans="1:9" x14ac:dyDescent="0.2">
      <c r="A20" s="22"/>
      <c r="B20" s="23"/>
      <c r="C20" s="24"/>
      <c r="D20" s="25"/>
      <c r="E20" s="25"/>
      <c r="F20" s="26"/>
      <c r="I20" s="4"/>
    </row>
    <row r="21" spans="1:9" x14ac:dyDescent="0.2">
      <c r="A21" s="5"/>
      <c r="B21" s="27"/>
      <c r="C21" s="28"/>
      <c r="D21" s="29"/>
      <c r="E21" s="29"/>
      <c r="F21" s="30"/>
      <c r="I21" s="4"/>
    </row>
    <row r="22" spans="1:9" x14ac:dyDescent="0.2">
      <c r="A22" s="5"/>
      <c r="B22" s="27"/>
      <c r="C22" s="28"/>
      <c r="D22" s="29"/>
      <c r="E22" s="29"/>
      <c r="F22" s="30"/>
      <c r="I22" s="4"/>
    </row>
    <row r="23" spans="1:9" x14ac:dyDescent="0.2">
      <c r="A23" s="5"/>
      <c r="B23" s="27"/>
      <c r="C23" s="28"/>
      <c r="D23" s="29"/>
      <c r="E23" s="29"/>
      <c r="F23" s="30"/>
      <c r="I23" s="4"/>
    </row>
    <row r="24" spans="1:9" ht="13.5" thickBot="1" x14ac:dyDescent="0.25">
      <c r="A24" s="31"/>
      <c r="B24" s="27"/>
      <c r="C24" s="32"/>
      <c r="D24" s="33"/>
      <c r="E24" s="33"/>
      <c r="F24" s="34"/>
      <c r="I24" s="4"/>
    </row>
    <row r="25" spans="1:9" x14ac:dyDescent="0.2">
      <c r="A25" s="22"/>
      <c r="B25" s="23"/>
      <c r="C25" s="24"/>
      <c r="D25" s="25"/>
      <c r="E25" s="25"/>
      <c r="F25" s="26"/>
      <c r="I25" s="4"/>
    </row>
    <row r="26" spans="1:9" x14ac:dyDescent="0.2">
      <c r="A26" s="5"/>
      <c r="B26" s="27"/>
      <c r="C26" s="28"/>
      <c r="D26" s="29"/>
      <c r="E26" s="29"/>
      <c r="F26" s="30"/>
      <c r="I26" s="4"/>
    </row>
    <row r="27" spans="1:9" x14ac:dyDescent="0.2">
      <c r="A27" s="5"/>
      <c r="B27" s="27"/>
      <c r="C27" s="28"/>
      <c r="D27" s="29"/>
      <c r="E27" s="29"/>
      <c r="F27" s="30"/>
      <c r="I27" s="4"/>
    </row>
    <row r="28" spans="1:9" x14ac:dyDescent="0.2">
      <c r="A28" s="5"/>
      <c r="B28" s="27"/>
      <c r="C28" s="28"/>
      <c r="D28" s="29"/>
      <c r="E28" s="29"/>
      <c r="F28" s="30"/>
      <c r="I28" s="4"/>
    </row>
    <row r="29" spans="1:9" ht="13.5" thickBot="1" x14ac:dyDescent="0.25">
      <c r="A29" s="31"/>
      <c r="B29" s="27"/>
      <c r="C29" s="32"/>
      <c r="D29" s="33"/>
      <c r="E29" s="33"/>
      <c r="F29" s="34"/>
      <c r="I29" s="4"/>
    </row>
    <row r="30" spans="1:9" x14ac:dyDescent="0.2">
      <c r="A30" s="22"/>
      <c r="B30" s="23"/>
      <c r="C30" s="24"/>
      <c r="D30" s="25"/>
      <c r="E30" s="25"/>
      <c r="F30" s="26"/>
      <c r="I30" s="4"/>
    </row>
    <row r="31" spans="1:9" x14ac:dyDescent="0.2">
      <c r="A31" s="5"/>
      <c r="B31" s="27"/>
      <c r="C31" s="28"/>
      <c r="D31" s="29"/>
      <c r="E31" s="29"/>
      <c r="F31" s="30"/>
      <c r="I31" s="4"/>
    </row>
    <row r="32" spans="1:9" x14ac:dyDescent="0.2">
      <c r="A32" s="5"/>
      <c r="B32" s="27"/>
      <c r="C32" s="28"/>
      <c r="D32" s="29"/>
      <c r="E32" s="29"/>
      <c r="F32" s="30"/>
      <c r="I32" s="4"/>
    </row>
    <row r="33" spans="1:10" x14ac:dyDescent="0.2">
      <c r="A33" s="5"/>
      <c r="B33" s="27"/>
      <c r="C33" s="28"/>
      <c r="D33" s="29"/>
      <c r="E33" s="29"/>
      <c r="F33" s="30"/>
      <c r="I33" s="4"/>
    </row>
    <row r="34" spans="1:10" ht="13.5" thickBot="1" x14ac:dyDescent="0.25">
      <c r="A34" s="31"/>
      <c r="B34" s="35"/>
      <c r="C34" s="32"/>
      <c r="D34" s="33"/>
      <c r="E34" s="33"/>
      <c r="F34" s="34"/>
    </row>
    <row r="35" spans="1:10" x14ac:dyDescent="0.2">
      <c r="A35" s="7"/>
      <c r="B35" s="8"/>
      <c r="C35" s="57"/>
      <c r="D35" s="57"/>
      <c r="E35" s="57"/>
      <c r="F35" s="57"/>
    </row>
    <row r="36" spans="1:10" ht="15.75" customHeight="1" x14ac:dyDescent="0.25">
      <c r="A36" s="187" t="e">
        <f>+#REF!</f>
        <v>#REF!</v>
      </c>
      <c r="B36" s="187"/>
      <c r="C36" s="36"/>
      <c r="D36" s="36"/>
      <c r="E36" s="36"/>
      <c r="F36" s="36"/>
      <c r="G36" s="36"/>
      <c r="H36" s="36"/>
      <c r="I36" s="37"/>
      <c r="J36" s="38"/>
    </row>
    <row r="37" spans="1:10" ht="13.5" x14ac:dyDescent="0.25">
      <c r="A37" s="39"/>
      <c r="B37" s="39"/>
      <c r="C37" s="36"/>
      <c r="D37" s="36"/>
      <c r="E37" s="36"/>
      <c r="F37" s="36"/>
      <c r="G37" s="36"/>
      <c r="H37" s="36"/>
      <c r="I37" s="37"/>
      <c r="J37" s="38"/>
    </row>
    <row r="38" spans="1:10" ht="13.5" x14ac:dyDescent="0.25">
      <c r="A38" s="39"/>
      <c r="B38" s="39"/>
      <c r="C38" s="36"/>
      <c r="D38" s="36"/>
      <c r="E38" s="36"/>
      <c r="F38" s="36"/>
      <c r="G38" s="36"/>
      <c r="H38" s="36"/>
      <c r="I38" s="37"/>
      <c r="J38" s="38"/>
    </row>
    <row r="39" spans="1:10" ht="13.5" x14ac:dyDescent="0.25">
      <c r="A39" s="39"/>
      <c r="B39" s="40"/>
      <c r="C39" s="36"/>
      <c r="D39" s="36"/>
      <c r="E39" s="36"/>
      <c r="F39" s="36"/>
      <c r="G39" s="36"/>
      <c r="H39" s="36"/>
      <c r="I39" s="37"/>
      <c r="J39" s="38"/>
    </row>
    <row r="40" spans="1:10" ht="13.5" x14ac:dyDescent="0.25">
      <c r="A40" s="39"/>
      <c r="B40" s="41"/>
      <c r="C40" s="42"/>
      <c r="D40" s="42"/>
      <c r="E40" s="43"/>
      <c r="F40" s="43"/>
      <c r="G40" s="43"/>
      <c r="H40" s="43"/>
      <c r="I40" s="43"/>
      <c r="J40" s="43"/>
    </row>
    <row r="41" spans="1:10" ht="13.5" x14ac:dyDescent="0.25">
      <c r="A41" s="44" t="e">
        <f>+#REF!</f>
        <v>#REF!</v>
      </c>
      <c r="B41" s="42"/>
      <c r="C41" s="188" t="e">
        <f>+#REF!</f>
        <v>#REF!</v>
      </c>
      <c r="D41" s="188"/>
      <c r="E41" s="188"/>
      <c r="F41" s="45"/>
      <c r="G41" s="45"/>
      <c r="H41" s="45"/>
      <c r="I41" s="43"/>
      <c r="J41" s="43"/>
    </row>
    <row r="42" spans="1:10" x14ac:dyDescent="0.2">
      <c r="C42" s="46"/>
      <c r="D42" s="46"/>
    </row>
    <row r="43" spans="1:10" x14ac:dyDescent="0.2">
      <c r="C43" s="46"/>
      <c r="D43" s="46"/>
    </row>
  </sheetData>
  <mergeCells count="11">
    <mergeCell ref="A36:B36"/>
    <mergeCell ref="C41:E41"/>
    <mergeCell ref="A8:B8"/>
    <mergeCell ref="C8:D8"/>
    <mergeCell ref="E8:F8"/>
    <mergeCell ref="A6:F6"/>
    <mergeCell ref="A1:F1"/>
    <mergeCell ref="A2:F2"/>
    <mergeCell ref="A3:F3"/>
    <mergeCell ref="A4:F4"/>
    <mergeCell ref="A5:F5"/>
  </mergeCells>
  <pageMargins left="0.39370078740157483" right="0.39370078740157483" top="0.39370078740157483" bottom="0.3937007874015748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N11"/>
  <sheetViews>
    <sheetView workbookViewId="0">
      <selection activeCell="C17" sqref="C17"/>
    </sheetView>
  </sheetViews>
  <sheetFormatPr baseColWidth="10" defaultRowHeight="12.75" x14ac:dyDescent="0.2"/>
  <cols>
    <col min="4" max="4" width="18.42578125" customWidth="1"/>
    <col min="8" max="8" width="16.85546875" customWidth="1"/>
    <col min="12" max="12" width="12.5703125" customWidth="1"/>
  </cols>
  <sheetData>
    <row r="3" spans="4:14" ht="27" customHeight="1" x14ac:dyDescent="0.2">
      <c r="D3" s="143" t="s">
        <v>21</v>
      </c>
      <c r="G3" s="173" t="s">
        <v>45</v>
      </c>
      <c r="H3" s="173" t="s">
        <v>72</v>
      </c>
      <c r="I3" s="173" t="s">
        <v>73</v>
      </c>
    </row>
    <row r="4" spans="4:14" x14ac:dyDescent="0.2">
      <c r="D4">
        <v>70101900</v>
      </c>
      <c r="G4" s="175" t="s">
        <v>74</v>
      </c>
      <c r="H4" s="174" t="s">
        <v>79</v>
      </c>
      <c r="I4" s="174">
        <v>5028</v>
      </c>
      <c r="L4" s="146" t="s">
        <v>4</v>
      </c>
    </row>
    <row r="5" spans="4:14" x14ac:dyDescent="0.2">
      <c r="D5">
        <v>70121500</v>
      </c>
      <c r="G5" s="175" t="s">
        <v>75</v>
      </c>
      <c r="H5" s="174" t="s">
        <v>80</v>
      </c>
      <c r="I5" s="174">
        <v>4036</v>
      </c>
      <c r="L5" s="146" t="s">
        <v>85</v>
      </c>
      <c r="N5" s="145" t="s">
        <v>6</v>
      </c>
    </row>
    <row r="6" spans="4:14" x14ac:dyDescent="0.2">
      <c r="D6">
        <v>70141600</v>
      </c>
      <c r="G6" s="175" t="s">
        <v>76</v>
      </c>
      <c r="H6" s="174" t="s">
        <v>81</v>
      </c>
      <c r="I6" s="174">
        <v>2274</v>
      </c>
      <c r="N6" s="145" t="s">
        <v>7</v>
      </c>
    </row>
    <row r="7" spans="4:14" x14ac:dyDescent="0.2">
      <c r="D7">
        <v>70141500</v>
      </c>
      <c r="G7" s="175" t="s">
        <v>77</v>
      </c>
      <c r="H7" s="174" t="s">
        <v>82</v>
      </c>
      <c r="I7" s="174">
        <v>2675</v>
      </c>
      <c r="N7" s="145" t="s">
        <v>89</v>
      </c>
    </row>
    <row r="8" spans="4:14" x14ac:dyDescent="0.2">
      <c r="D8">
        <v>70141800</v>
      </c>
      <c r="G8" s="175" t="s">
        <v>78</v>
      </c>
      <c r="H8" s="174" t="s">
        <v>83</v>
      </c>
      <c r="I8" s="174">
        <v>4100</v>
      </c>
    </row>
    <row r="9" spans="4:14" x14ac:dyDescent="0.2">
      <c r="D9">
        <v>70141700</v>
      </c>
      <c r="H9" s="145" t="s">
        <v>84</v>
      </c>
      <c r="I9">
        <f>SUM(I4:I8)</f>
        <v>18113</v>
      </c>
    </row>
    <row r="10" spans="4:14" x14ac:dyDescent="0.2">
      <c r="D10">
        <v>861015</v>
      </c>
    </row>
    <row r="11" spans="4:14" x14ac:dyDescent="0.2">
      <c r="D11">
        <v>931419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3"/>
  <sheetViews>
    <sheetView showGridLines="0" view="pageBreakPreview" zoomScale="80" zoomScaleNormal="80" zoomScaleSheetLayoutView="80" workbookViewId="0">
      <selection activeCell="C12" sqref="C12"/>
    </sheetView>
  </sheetViews>
  <sheetFormatPr baseColWidth="10" defaultRowHeight="15" x14ac:dyDescent="0.3"/>
  <cols>
    <col min="1" max="1" width="8.5703125" style="69" customWidth="1"/>
    <col min="2" max="2" width="29.140625" style="76" customWidth="1"/>
    <col min="3" max="3" width="39.42578125" style="69" customWidth="1"/>
    <col min="4" max="4" width="20.5703125" style="69" customWidth="1"/>
    <col min="5" max="5" width="17" style="69" customWidth="1"/>
    <col min="6" max="7" width="23.140625" style="69" customWidth="1"/>
    <col min="8" max="8" width="9.140625" style="69" customWidth="1"/>
    <col min="9" max="9" width="20.7109375" style="69" customWidth="1"/>
    <col min="10" max="10" width="13.5703125" style="69" customWidth="1"/>
    <col min="11" max="11" width="15.7109375" style="69" bestFit="1" customWidth="1"/>
    <col min="12" max="256" width="11.42578125" style="69"/>
    <col min="257" max="257" width="41" style="69" customWidth="1"/>
    <col min="258" max="258" width="39.42578125" style="69" customWidth="1"/>
    <col min="259" max="259" width="0" style="69" hidden="1" customWidth="1"/>
    <col min="260" max="260" width="40.7109375" style="69" customWidth="1"/>
    <col min="261" max="261" width="13.140625" style="69" customWidth="1"/>
    <col min="262" max="262" width="20.42578125" style="69" customWidth="1"/>
    <col min="263" max="265" width="20.7109375" style="69" customWidth="1"/>
    <col min="266" max="266" width="13.5703125" style="69" customWidth="1"/>
    <col min="267" max="267" width="15.7109375" style="69" bestFit="1" customWidth="1"/>
    <col min="268" max="512" width="11.42578125" style="69"/>
    <col min="513" max="513" width="41" style="69" customWidth="1"/>
    <col min="514" max="514" width="39.42578125" style="69" customWidth="1"/>
    <col min="515" max="515" width="0" style="69" hidden="1" customWidth="1"/>
    <col min="516" max="516" width="40.7109375" style="69" customWidth="1"/>
    <col min="517" max="517" width="13.140625" style="69" customWidth="1"/>
    <col min="518" max="518" width="20.42578125" style="69" customWidth="1"/>
    <col min="519" max="521" width="20.7109375" style="69" customWidth="1"/>
    <col min="522" max="522" width="13.5703125" style="69" customWidth="1"/>
    <col min="523" max="523" width="15.7109375" style="69" bestFit="1" customWidth="1"/>
    <col min="524" max="768" width="11.42578125" style="69"/>
    <col min="769" max="769" width="41" style="69" customWidth="1"/>
    <col min="770" max="770" width="39.42578125" style="69" customWidth="1"/>
    <col min="771" max="771" width="0" style="69" hidden="1" customWidth="1"/>
    <col min="772" max="772" width="40.7109375" style="69" customWidth="1"/>
    <col min="773" max="773" width="13.140625" style="69" customWidth="1"/>
    <col min="774" max="774" width="20.42578125" style="69" customWidth="1"/>
    <col min="775" max="777" width="20.7109375" style="69" customWidth="1"/>
    <col min="778" max="778" width="13.5703125" style="69" customWidth="1"/>
    <col min="779" max="779" width="15.7109375" style="69" bestFit="1" customWidth="1"/>
    <col min="780" max="1024" width="11.42578125" style="69"/>
    <col min="1025" max="1025" width="41" style="69" customWidth="1"/>
    <col min="1026" max="1026" width="39.42578125" style="69" customWidth="1"/>
    <col min="1027" max="1027" width="0" style="69" hidden="1" customWidth="1"/>
    <col min="1028" max="1028" width="40.7109375" style="69" customWidth="1"/>
    <col min="1029" max="1029" width="13.140625" style="69" customWidth="1"/>
    <col min="1030" max="1030" width="20.42578125" style="69" customWidth="1"/>
    <col min="1031" max="1033" width="20.7109375" style="69" customWidth="1"/>
    <col min="1034" max="1034" width="13.5703125" style="69" customWidth="1"/>
    <col min="1035" max="1035" width="15.7109375" style="69" bestFit="1" customWidth="1"/>
    <col min="1036" max="1280" width="11.42578125" style="69"/>
    <col min="1281" max="1281" width="41" style="69" customWidth="1"/>
    <col min="1282" max="1282" width="39.42578125" style="69" customWidth="1"/>
    <col min="1283" max="1283" width="0" style="69" hidden="1" customWidth="1"/>
    <col min="1284" max="1284" width="40.7109375" style="69" customWidth="1"/>
    <col min="1285" max="1285" width="13.140625" style="69" customWidth="1"/>
    <col min="1286" max="1286" width="20.42578125" style="69" customWidth="1"/>
    <col min="1287" max="1289" width="20.7109375" style="69" customWidth="1"/>
    <col min="1290" max="1290" width="13.5703125" style="69" customWidth="1"/>
    <col min="1291" max="1291" width="15.7109375" style="69" bestFit="1" customWidth="1"/>
    <col min="1292" max="1536" width="11.42578125" style="69"/>
    <col min="1537" max="1537" width="41" style="69" customWidth="1"/>
    <col min="1538" max="1538" width="39.42578125" style="69" customWidth="1"/>
    <col min="1539" max="1539" width="0" style="69" hidden="1" customWidth="1"/>
    <col min="1540" max="1540" width="40.7109375" style="69" customWidth="1"/>
    <col min="1541" max="1541" width="13.140625" style="69" customWidth="1"/>
    <col min="1542" max="1542" width="20.42578125" style="69" customWidth="1"/>
    <col min="1543" max="1545" width="20.7109375" style="69" customWidth="1"/>
    <col min="1546" max="1546" width="13.5703125" style="69" customWidth="1"/>
    <col min="1547" max="1547" width="15.7109375" style="69" bestFit="1" customWidth="1"/>
    <col min="1548" max="1792" width="11.42578125" style="69"/>
    <col min="1793" max="1793" width="41" style="69" customWidth="1"/>
    <col min="1794" max="1794" width="39.42578125" style="69" customWidth="1"/>
    <col min="1795" max="1795" width="0" style="69" hidden="1" customWidth="1"/>
    <col min="1796" max="1796" width="40.7109375" style="69" customWidth="1"/>
    <col min="1797" max="1797" width="13.140625" style="69" customWidth="1"/>
    <col min="1798" max="1798" width="20.42578125" style="69" customWidth="1"/>
    <col min="1799" max="1801" width="20.7109375" style="69" customWidth="1"/>
    <col min="1802" max="1802" width="13.5703125" style="69" customWidth="1"/>
    <col min="1803" max="1803" width="15.7109375" style="69" bestFit="1" customWidth="1"/>
    <col min="1804" max="2048" width="11.42578125" style="69"/>
    <col min="2049" max="2049" width="41" style="69" customWidth="1"/>
    <col min="2050" max="2050" width="39.42578125" style="69" customWidth="1"/>
    <col min="2051" max="2051" width="0" style="69" hidden="1" customWidth="1"/>
    <col min="2052" max="2052" width="40.7109375" style="69" customWidth="1"/>
    <col min="2053" max="2053" width="13.140625" style="69" customWidth="1"/>
    <col min="2054" max="2054" width="20.42578125" style="69" customWidth="1"/>
    <col min="2055" max="2057" width="20.7109375" style="69" customWidth="1"/>
    <col min="2058" max="2058" width="13.5703125" style="69" customWidth="1"/>
    <col min="2059" max="2059" width="15.7109375" style="69" bestFit="1" customWidth="1"/>
    <col min="2060" max="2304" width="11.42578125" style="69"/>
    <col min="2305" max="2305" width="41" style="69" customWidth="1"/>
    <col min="2306" max="2306" width="39.42578125" style="69" customWidth="1"/>
    <col min="2307" max="2307" width="0" style="69" hidden="1" customWidth="1"/>
    <col min="2308" max="2308" width="40.7109375" style="69" customWidth="1"/>
    <col min="2309" max="2309" width="13.140625" style="69" customWidth="1"/>
    <col min="2310" max="2310" width="20.42578125" style="69" customWidth="1"/>
    <col min="2311" max="2313" width="20.7109375" style="69" customWidth="1"/>
    <col min="2314" max="2314" width="13.5703125" style="69" customWidth="1"/>
    <col min="2315" max="2315" width="15.7109375" style="69" bestFit="1" customWidth="1"/>
    <col min="2316" max="2560" width="11.42578125" style="69"/>
    <col min="2561" max="2561" width="41" style="69" customWidth="1"/>
    <col min="2562" max="2562" width="39.42578125" style="69" customWidth="1"/>
    <col min="2563" max="2563" width="0" style="69" hidden="1" customWidth="1"/>
    <col min="2564" max="2564" width="40.7109375" style="69" customWidth="1"/>
    <col min="2565" max="2565" width="13.140625" style="69" customWidth="1"/>
    <col min="2566" max="2566" width="20.42578125" style="69" customWidth="1"/>
    <col min="2567" max="2569" width="20.7109375" style="69" customWidth="1"/>
    <col min="2570" max="2570" width="13.5703125" style="69" customWidth="1"/>
    <col min="2571" max="2571" width="15.7109375" style="69" bestFit="1" customWidth="1"/>
    <col min="2572" max="2816" width="11.42578125" style="69"/>
    <col min="2817" max="2817" width="41" style="69" customWidth="1"/>
    <col min="2818" max="2818" width="39.42578125" style="69" customWidth="1"/>
    <col min="2819" max="2819" width="0" style="69" hidden="1" customWidth="1"/>
    <col min="2820" max="2820" width="40.7109375" style="69" customWidth="1"/>
    <col min="2821" max="2821" width="13.140625" style="69" customWidth="1"/>
    <col min="2822" max="2822" width="20.42578125" style="69" customWidth="1"/>
    <col min="2823" max="2825" width="20.7109375" style="69" customWidth="1"/>
    <col min="2826" max="2826" width="13.5703125" style="69" customWidth="1"/>
    <col min="2827" max="2827" width="15.7109375" style="69" bestFit="1" customWidth="1"/>
    <col min="2828" max="3072" width="11.42578125" style="69"/>
    <col min="3073" max="3073" width="41" style="69" customWidth="1"/>
    <col min="3074" max="3074" width="39.42578125" style="69" customWidth="1"/>
    <col min="3075" max="3075" width="0" style="69" hidden="1" customWidth="1"/>
    <col min="3076" max="3076" width="40.7109375" style="69" customWidth="1"/>
    <col min="3077" max="3077" width="13.140625" style="69" customWidth="1"/>
    <col min="3078" max="3078" width="20.42578125" style="69" customWidth="1"/>
    <col min="3079" max="3081" width="20.7109375" style="69" customWidth="1"/>
    <col min="3082" max="3082" width="13.5703125" style="69" customWidth="1"/>
    <col min="3083" max="3083" width="15.7109375" style="69" bestFit="1" customWidth="1"/>
    <col min="3084" max="3328" width="11.42578125" style="69"/>
    <col min="3329" max="3329" width="41" style="69" customWidth="1"/>
    <col min="3330" max="3330" width="39.42578125" style="69" customWidth="1"/>
    <col min="3331" max="3331" width="0" style="69" hidden="1" customWidth="1"/>
    <col min="3332" max="3332" width="40.7109375" style="69" customWidth="1"/>
    <col min="3333" max="3333" width="13.140625" style="69" customWidth="1"/>
    <col min="3334" max="3334" width="20.42578125" style="69" customWidth="1"/>
    <col min="3335" max="3337" width="20.7109375" style="69" customWidth="1"/>
    <col min="3338" max="3338" width="13.5703125" style="69" customWidth="1"/>
    <col min="3339" max="3339" width="15.7109375" style="69" bestFit="1" customWidth="1"/>
    <col min="3340" max="3584" width="11.42578125" style="69"/>
    <col min="3585" max="3585" width="41" style="69" customWidth="1"/>
    <col min="3586" max="3586" width="39.42578125" style="69" customWidth="1"/>
    <col min="3587" max="3587" width="0" style="69" hidden="1" customWidth="1"/>
    <col min="3588" max="3588" width="40.7109375" style="69" customWidth="1"/>
    <col min="3589" max="3589" width="13.140625" style="69" customWidth="1"/>
    <col min="3590" max="3590" width="20.42578125" style="69" customWidth="1"/>
    <col min="3591" max="3593" width="20.7109375" style="69" customWidth="1"/>
    <col min="3594" max="3594" width="13.5703125" style="69" customWidth="1"/>
    <col min="3595" max="3595" width="15.7109375" style="69" bestFit="1" customWidth="1"/>
    <col min="3596" max="3840" width="11.42578125" style="69"/>
    <col min="3841" max="3841" width="41" style="69" customWidth="1"/>
    <col min="3842" max="3842" width="39.42578125" style="69" customWidth="1"/>
    <col min="3843" max="3843" width="0" style="69" hidden="1" customWidth="1"/>
    <col min="3844" max="3844" width="40.7109375" style="69" customWidth="1"/>
    <col min="3845" max="3845" width="13.140625" style="69" customWidth="1"/>
    <col min="3846" max="3846" width="20.42578125" style="69" customWidth="1"/>
    <col min="3847" max="3849" width="20.7109375" style="69" customWidth="1"/>
    <col min="3850" max="3850" width="13.5703125" style="69" customWidth="1"/>
    <col min="3851" max="3851" width="15.7109375" style="69" bestFit="1" customWidth="1"/>
    <col min="3852" max="4096" width="11.42578125" style="69"/>
    <col min="4097" max="4097" width="41" style="69" customWidth="1"/>
    <col min="4098" max="4098" width="39.42578125" style="69" customWidth="1"/>
    <col min="4099" max="4099" width="0" style="69" hidden="1" customWidth="1"/>
    <col min="4100" max="4100" width="40.7109375" style="69" customWidth="1"/>
    <col min="4101" max="4101" width="13.140625" style="69" customWidth="1"/>
    <col min="4102" max="4102" width="20.42578125" style="69" customWidth="1"/>
    <col min="4103" max="4105" width="20.7109375" style="69" customWidth="1"/>
    <col min="4106" max="4106" width="13.5703125" style="69" customWidth="1"/>
    <col min="4107" max="4107" width="15.7109375" style="69" bestFit="1" customWidth="1"/>
    <col min="4108" max="4352" width="11.42578125" style="69"/>
    <col min="4353" max="4353" width="41" style="69" customWidth="1"/>
    <col min="4354" max="4354" width="39.42578125" style="69" customWidth="1"/>
    <col min="4355" max="4355" width="0" style="69" hidden="1" customWidth="1"/>
    <col min="4356" max="4356" width="40.7109375" style="69" customWidth="1"/>
    <col min="4357" max="4357" width="13.140625" style="69" customWidth="1"/>
    <col min="4358" max="4358" width="20.42578125" style="69" customWidth="1"/>
    <col min="4359" max="4361" width="20.7109375" style="69" customWidth="1"/>
    <col min="4362" max="4362" width="13.5703125" style="69" customWidth="1"/>
    <col min="4363" max="4363" width="15.7109375" style="69" bestFit="1" customWidth="1"/>
    <col min="4364" max="4608" width="11.42578125" style="69"/>
    <col min="4609" max="4609" width="41" style="69" customWidth="1"/>
    <col min="4610" max="4610" width="39.42578125" style="69" customWidth="1"/>
    <col min="4611" max="4611" width="0" style="69" hidden="1" customWidth="1"/>
    <col min="4612" max="4612" width="40.7109375" style="69" customWidth="1"/>
    <col min="4613" max="4613" width="13.140625" style="69" customWidth="1"/>
    <col min="4614" max="4614" width="20.42578125" style="69" customWidth="1"/>
    <col min="4615" max="4617" width="20.7109375" style="69" customWidth="1"/>
    <col min="4618" max="4618" width="13.5703125" style="69" customWidth="1"/>
    <col min="4619" max="4619" width="15.7109375" style="69" bestFit="1" customWidth="1"/>
    <col min="4620" max="4864" width="11.42578125" style="69"/>
    <col min="4865" max="4865" width="41" style="69" customWidth="1"/>
    <col min="4866" max="4866" width="39.42578125" style="69" customWidth="1"/>
    <col min="4867" max="4867" width="0" style="69" hidden="1" customWidth="1"/>
    <col min="4868" max="4868" width="40.7109375" style="69" customWidth="1"/>
    <col min="4869" max="4869" width="13.140625" style="69" customWidth="1"/>
    <col min="4870" max="4870" width="20.42578125" style="69" customWidth="1"/>
    <col min="4871" max="4873" width="20.7109375" style="69" customWidth="1"/>
    <col min="4874" max="4874" width="13.5703125" style="69" customWidth="1"/>
    <col min="4875" max="4875" width="15.7109375" style="69" bestFit="1" customWidth="1"/>
    <col min="4876" max="5120" width="11.42578125" style="69"/>
    <col min="5121" max="5121" width="41" style="69" customWidth="1"/>
    <col min="5122" max="5122" width="39.42578125" style="69" customWidth="1"/>
    <col min="5123" max="5123" width="0" style="69" hidden="1" customWidth="1"/>
    <col min="5124" max="5124" width="40.7109375" style="69" customWidth="1"/>
    <col min="5125" max="5125" width="13.140625" style="69" customWidth="1"/>
    <col min="5126" max="5126" width="20.42578125" style="69" customWidth="1"/>
    <col min="5127" max="5129" width="20.7109375" style="69" customWidth="1"/>
    <col min="5130" max="5130" width="13.5703125" style="69" customWidth="1"/>
    <col min="5131" max="5131" width="15.7109375" style="69" bestFit="1" customWidth="1"/>
    <col min="5132" max="5376" width="11.42578125" style="69"/>
    <col min="5377" max="5377" width="41" style="69" customWidth="1"/>
    <col min="5378" max="5378" width="39.42578125" style="69" customWidth="1"/>
    <col min="5379" max="5379" width="0" style="69" hidden="1" customWidth="1"/>
    <col min="5380" max="5380" width="40.7109375" style="69" customWidth="1"/>
    <col min="5381" max="5381" width="13.140625" style="69" customWidth="1"/>
    <col min="5382" max="5382" width="20.42578125" style="69" customWidth="1"/>
    <col min="5383" max="5385" width="20.7109375" style="69" customWidth="1"/>
    <col min="5386" max="5386" width="13.5703125" style="69" customWidth="1"/>
    <col min="5387" max="5387" width="15.7109375" style="69" bestFit="1" customWidth="1"/>
    <col min="5388" max="5632" width="11.42578125" style="69"/>
    <col min="5633" max="5633" width="41" style="69" customWidth="1"/>
    <col min="5634" max="5634" width="39.42578125" style="69" customWidth="1"/>
    <col min="5635" max="5635" width="0" style="69" hidden="1" customWidth="1"/>
    <col min="5636" max="5636" width="40.7109375" style="69" customWidth="1"/>
    <col min="5637" max="5637" width="13.140625" style="69" customWidth="1"/>
    <col min="5638" max="5638" width="20.42578125" style="69" customWidth="1"/>
    <col min="5639" max="5641" width="20.7109375" style="69" customWidth="1"/>
    <col min="5642" max="5642" width="13.5703125" style="69" customWidth="1"/>
    <col min="5643" max="5643" width="15.7109375" style="69" bestFit="1" customWidth="1"/>
    <col min="5644" max="5888" width="11.42578125" style="69"/>
    <col min="5889" max="5889" width="41" style="69" customWidth="1"/>
    <col min="5890" max="5890" width="39.42578125" style="69" customWidth="1"/>
    <col min="5891" max="5891" width="0" style="69" hidden="1" customWidth="1"/>
    <col min="5892" max="5892" width="40.7109375" style="69" customWidth="1"/>
    <col min="5893" max="5893" width="13.140625" style="69" customWidth="1"/>
    <col min="5894" max="5894" width="20.42578125" style="69" customWidth="1"/>
    <col min="5895" max="5897" width="20.7109375" style="69" customWidth="1"/>
    <col min="5898" max="5898" width="13.5703125" style="69" customWidth="1"/>
    <col min="5899" max="5899" width="15.7109375" style="69" bestFit="1" customWidth="1"/>
    <col min="5900" max="6144" width="11.42578125" style="69"/>
    <col min="6145" max="6145" width="41" style="69" customWidth="1"/>
    <col min="6146" max="6146" width="39.42578125" style="69" customWidth="1"/>
    <col min="6147" max="6147" width="0" style="69" hidden="1" customWidth="1"/>
    <col min="6148" max="6148" width="40.7109375" style="69" customWidth="1"/>
    <col min="6149" max="6149" width="13.140625" style="69" customWidth="1"/>
    <col min="6150" max="6150" width="20.42578125" style="69" customWidth="1"/>
    <col min="6151" max="6153" width="20.7109375" style="69" customWidth="1"/>
    <col min="6154" max="6154" width="13.5703125" style="69" customWidth="1"/>
    <col min="6155" max="6155" width="15.7109375" style="69" bestFit="1" customWidth="1"/>
    <col min="6156" max="6400" width="11.42578125" style="69"/>
    <col min="6401" max="6401" width="41" style="69" customWidth="1"/>
    <col min="6402" max="6402" width="39.42578125" style="69" customWidth="1"/>
    <col min="6403" max="6403" width="0" style="69" hidden="1" customWidth="1"/>
    <col min="6404" max="6404" width="40.7109375" style="69" customWidth="1"/>
    <col min="6405" max="6405" width="13.140625" style="69" customWidth="1"/>
    <col min="6406" max="6406" width="20.42578125" style="69" customWidth="1"/>
    <col min="6407" max="6409" width="20.7109375" style="69" customWidth="1"/>
    <col min="6410" max="6410" width="13.5703125" style="69" customWidth="1"/>
    <col min="6411" max="6411" width="15.7109375" style="69" bestFit="1" customWidth="1"/>
    <col min="6412" max="6656" width="11.42578125" style="69"/>
    <col min="6657" max="6657" width="41" style="69" customWidth="1"/>
    <col min="6658" max="6658" width="39.42578125" style="69" customWidth="1"/>
    <col min="6659" max="6659" width="0" style="69" hidden="1" customWidth="1"/>
    <col min="6660" max="6660" width="40.7109375" style="69" customWidth="1"/>
    <col min="6661" max="6661" width="13.140625" style="69" customWidth="1"/>
    <col min="6662" max="6662" width="20.42578125" style="69" customWidth="1"/>
    <col min="6663" max="6665" width="20.7109375" style="69" customWidth="1"/>
    <col min="6666" max="6666" width="13.5703125" style="69" customWidth="1"/>
    <col min="6667" max="6667" width="15.7109375" style="69" bestFit="1" customWidth="1"/>
    <col min="6668" max="6912" width="11.42578125" style="69"/>
    <col min="6913" max="6913" width="41" style="69" customWidth="1"/>
    <col min="6914" max="6914" width="39.42578125" style="69" customWidth="1"/>
    <col min="6915" max="6915" width="0" style="69" hidden="1" customWidth="1"/>
    <col min="6916" max="6916" width="40.7109375" style="69" customWidth="1"/>
    <col min="6917" max="6917" width="13.140625" style="69" customWidth="1"/>
    <col min="6918" max="6918" width="20.42578125" style="69" customWidth="1"/>
    <col min="6919" max="6921" width="20.7109375" style="69" customWidth="1"/>
    <col min="6922" max="6922" width="13.5703125" style="69" customWidth="1"/>
    <col min="6923" max="6923" width="15.7109375" style="69" bestFit="1" customWidth="1"/>
    <col min="6924" max="7168" width="11.42578125" style="69"/>
    <col min="7169" max="7169" width="41" style="69" customWidth="1"/>
    <col min="7170" max="7170" width="39.42578125" style="69" customWidth="1"/>
    <col min="7171" max="7171" width="0" style="69" hidden="1" customWidth="1"/>
    <col min="7172" max="7172" width="40.7109375" style="69" customWidth="1"/>
    <col min="7173" max="7173" width="13.140625" style="69" customWidth="1"/>
    <col min="7174" max="7174" width="20.42578125" style="69" customWidth="1"/>
    <col min="7175" max="7177" width="20.7109375" style="69" customWidth="1"/>
    <col min="7178" max="7178" width="13.5703125" style="69" customWidth="1"/>
    <col min="7179" max="7179" width="15.7109375" style="69" bestFit="1" customWidth="1"/>
    <col min="7180" max="7424" width="11.42578125" style="69"/>
    <col min="7425" max="7425" width="41" style="69" customWidth="1"/>
    <col min="7426" max="7426" width="39.42578125" style="69" customWidth="1"/>
    <col min="7427" max="7427" width="0" style="69" hidden="1" customWidth="1"/>
    <col min="7428" max="7428" width="40.7109375" style="69" customWidth="1"/>
    <col min="7429" max="7429" width="13.140625" style="69" customWidth="1"/>
    <col min="7430" max="7430" width="20.42578125" style="69" customWidth="1"/>
    <col min="7431" max="7433" width="20.7109375" style="69" customWidth="1"/>
    <col min="7434" max="7434" width="13.5703125" style="69" customWidth="1"/>
    <col min="7435" max="7435" width="15.7109375" style="69" bestFit="1" customWidth="1"/>
    <col min="7436" max="7680" width="11.42578125" style="69"/>
    <col min="7681" max="7681" width="41" style="69" customWidth="1"/>
    <col min="7682" max="7682" width="39.42578125" style="69" customWidth="1"/>
    <col min="7683" max="7683" width="0" style="69" hidden="1" customWidth="1"/>
    <col min="7684" max="7684" width="40.7109375" style="69" customWidth="1"/>
    <col min="7685" max="7685" width="13.140625" style="69" customWidth="1"/>
    <col min="7686" max="7686" width="20.42578125" style="69" customWidth="1"/>
    <col min="7687" max="7689" width="20.7109375" style="69" customWidth="1"/>
    <col min="7690" max="7690" width="13.5703125" style="69" customWidth="1"/>
    <col min="7691" max="7691" width="15.7109375" style="69" bestFit="1" customWidth="1"/>
    <col min="7692" max="7936" width="11.42578125" style="69"/>
    <col min="7937" max="7937" width="41" style="69" customWidth="1"/>
    <col min="7938" max="7938" width="39.42578125" style="69" customWidth="1"/>
    <col min="7939" max="7939" width="0" style="69" hidden="1" customWidth="1"/>
    <col min="7940" max="7940" width="40.7109375" style="69" customWidth="1"/>
    <col min="7941" max="7941" width="13.140625" style="69" customWidth="1"/>
    <col min="7942" max="7942" width="20.42578125" style="69" customWidth="1"/>
    <col min="7943" max="7945" width="20.7109375" style="69" customWidth="1"/>
    <col min="7946" max="7946" width="13.5703125" style="69" customWidth="1"/>
    <col min="7947" max="7947" width="15.7109375" style="69" bestFit="1" customWidth="1"/>
    <col min="7948" max="8192" width="11.42578125" style="69"/>
    <col min="8193" max="8193" width="41" style="69" customWidth="1"/>
    <col min="8194" max="8194" width="39.42578125" style="69" customWidth="1"/>
    <col min="8195" max="8195" width="0" style="69" hidden="1" customWidth="1"/>
    <col min="8196" max="8196" width="40.7109375" style="69" customWidth="1"/>
    <col min="8197" max="8197" width="13.140625" style="69" customWidth="1"/>
    <col min="8198" max="8198" width="20.42578125" style="69" customWidth="1"/>
    <col min="8199" max="8201" width="20.7109375" style="69" customWidth="1"/>
    <col min="8202" max="8202" width="13.5703125" style="69" customWidth="1"/>
    <col min="8203" max="8203" width="15.7109375" style="69" bestFit="1" customWidth="1"/>
    <col min="8204" max="8448" width="11.42578125" style="69"/>
    <col min="8449" max="8449" width="41" style="69" customWidth="1"/>
    <col min="8450" max="8450" width="39.42578125" style="69" customWidth="1"/>
    <col min="8451" max="8451" width="0" style="69" hidden="1" customWidth="1"/>
    <col min="8452" max="8452" width="40.7109375" style="69" customWidth="1"/>
    <col min="8453" max="8453" width="13.140625" style="69" customWidth="1"/>
    <col min="8454" max="8454" width="20.42578125" style="69" customWidth="1"/>
    <col min="8455" max="8457" width="20.7109375" style="69" customWidth="1"/>
    <col min="8458" max="8458" width="13.5703125" style="69" customWidth="1"/>
    <col min="8459" max="8459" width="15.7109375" style="69" bestFit="1" customWidth="1"/>
    <col min="8460" max="8704" width="11.42578125" style="69"/>
    <col min="8705" max="8705" width="41" style="69" customWidth="1"/>
    <col min="8706" max="8706" width="39.42578125" style="69" customWidth="1"/>
    <col min="8707" max="8707" width="0" style="69" hidden="1" customWidth="1"/>
    <col min="8708" max="8708" width="40.7109375" style="69" customWidth="1"/>
    <col min="8709" max="8709" width="13.140625" style="69" customWidth="1"/>
    <col min="8710" max="8710" width="20.42578125" style="69" customWidth="1"/>
    <col min="8711" max="8713" width="20.7109375" style="69" customWidth="1"/>
    <col min="8714" max="8714" width="13.5703125" style="69" customWidth="1"/>
    <col min="8715" max="8715" width="15.7109375" style="69" bestFit="1" customWidth="1"/>
    <col min="8716" max="8960" width="11.42578125" style="69"/>
    <col min="8961" max="8961" width="41" style="69" customWidth="1"/>
    <col min="8962" max="8962" width="39.42578125" style="69" customWidth="1"/>
    <col min="8963" max="8963" width="0" style="69" hidden="1" customWidth="1"/>
    <col min="8964" max="8964" width="40.7109375" style="69" customWidth="1"/>
    <col min="8965" max="8965" width="13.140625" style="69" customWidth="1"/>
    <col min="8966" max="8966" width="20.42578125" style="69" customWidth="1"/>
    <col min="8967" max="8969" width="20.7109375" style="69" customWidth="1"/>
    <col min="8970" max="8970" width="13.5703125" style="69" customWidth="1"/>
    <col min="8971" max="8971" width="15.7109375" style="69" bestFit="1" customWidth="1"/>
    <col min="8972" max="9216" width="11.42578125" style="69"/>
    <col min="9217" max="9217" width="41" style="69" customWidth="1"/>
    <col min="9218" max="9218" width="39.42578125" style="69" customWidth="1"/>
    <col min="9219" max="9219" width="0" style="69" hidden="1" customWidth="1"/>
    <col min="9220" max="9220" width="40.7109375" style="69" customWidth="1"/>
    <col min="9221" max="9221" width="13.140625" style="69" customWidth="1"/>
    <col min="9222" max="9222" width="20.42578125" style="69" customWidth="1"/>
    <col min="9223" max="9225" width="20.7109375" style="69" customWidth="1"/>
    <col min="9226" max="9226" width="13.5703125" style="69" customWidth="1"/>
    <col min="9227" max="9227" width="15.7109375" style="69" bestFit="1" customWidth="1"/>
    <col min="9228" max="9472" width="11.42578125" style="69"/>
    <col min="9473" max="9473" width="41" style="69" customWidth="1"/>
    <col min="9474" max="9474" width="39.42578125" style="69" customWidth="1"/>
    <col min="9475" max="9475" width="0" style="69" hidden="1" customWidth="1"/>
    <col min="9476" max="9476" width="40.7109375" style="69" customWidth="1"/>
    <col min="9477" max="9477" width="13.140625" style="69" customWidth="1"/>
    <col min="9478" max="9478" width="20.42578125" style="69" customWidth="1"/>
    <col min="9479" max="9481" width="20.7109375" style="69" customWidth="1"/>
    <col min="9482" max="9482" width="13.5703125" style="69" customWidth="1"/>
    <col min="9483" max="9483" width="15.7109375" style="69" bestFit="1" customWidth="1"/>
    <col min="9484" max="9728" width="11.42578125" style="69"/>
    <col min="9729" max="9729" width="41" style="69" customWidth="1"/>
    <col min="9730" max="9730" width="39.42578125" style="69" customWidth="1"/>
    <col min="9731" max="9731" width="0" style="69" hidden="1" customWidth="1"/>
    <col min="9732" max="9732" width="40.7109375" style="69" customWidth="1"/>
    <col min="9733" max="9733" width="13.140625" style="69" customWidth="1"/>
    <col min="9734" max="9734" width="20.42578125" style="69" customWidth="1"/>
    <col min="9735" max="9737" width="20.7109375" style="69" customWidth="1"/>
    <col min="9738" max="9738" width="13.5703125" style="69" customWidth="1"/>
    <col min="9739" max="9739" width="15.7109375" style="69" bestFit="1" customWidth="1"/>
    <col min="9740" max="9984" width="11.42578125" style="69"/>
    <col min="9985" max="9985" width="41" style="69" customWidth="1"/>
    <col min="9986" max="9986" width="39.42578125" style="69" customWidth="1"/>
    <col min="9987" max="9987" width="0" style="69" hidden="1" customWidth="1"/>
    <col min="9988" max="9988" width="40.7109375" style="69" customWidth="1"/>
    <col min="9989" max="9989" width="13.140625" style="69" customWidth="1"/>
    <col min="9990" max="9990" width="20.42578125" style="69" customWidth="1"/>
    <col min="9991" max="9993" width="20.7109375" style="69" customWidth="1"/>
    <col min="9994" max="9994" width="13.5703125" style="69" customWidth="1"/>
    <col min="9995" max="9995" width="15.7109375" style="69" bestFit="1" customWidth="1"/>
    <col min="9996" max="10240" width="11.42578125" style="69"/>
    <col min="10241" max="10241" width="41" style="69" customWidth="1"/>
    <col min="10242" max="10242" width="39.42578125" style="69" customWidth="1"/>
    <col min="10243" max="10243" width="0" style="69" hidden="1" customWidth="1"/>
    <col min="10244" max="10244" width="40.7109375" style="69" customWidth="1"/>
    <col min="10245" max="10245" width="13.140625" style="69" customWidth="1"/>
    <col min="10246" max="10246" width="20.42578125" style="69" customWidth="1"/>
    <col min="10247" max="10249" width="20.7109375" style="69" customWidth="1"/>
    <col min="10250" max="10250" width="13.5703125" style="69" customWidth="1"/>
    <col min="10251" max="10251" width="15.7109375" style="69" bestFit="1" customWidth="1"/>
    <col min="10252" max="10496" width="11.42578125" style="69"/>
    <col min="10497" max="10497" width="41" style="69" customWidth="1"/>
    <col min="10498" max="10498" width="39.42578125" style="69" customWidth="1"/>
    <col min="10499" max="10499" width="0" style="69" hidden="1" customWidth="1"/>
    <col min="10500" max="10500" width="40.7109375" style="69" customWidth="1"/>
    <col min="10501" max="10501" width="13.140625" style="69" customWidth="1"/>
    <col min="10502" max="10502" width="20.42578125" style="69" customWidth="1"/>
    <col min="10503" max="10505" width="20.7109375" style="69" customWidth="1"/>
    <col min="10506" max="10506" width="13.5703125" style="69" customWidth="1"/>
    <col min="10507" max="10507" width="15.7109375" style="69" bestFit="1" customWidth="1"/>
    <col min="10508" max="10752" width="11.42578125" style="69"/>
    <col min="10753" max="10753" width="41" style="69" customWidth="1"/>
    <col min="10754" max="10754" width="39.42578125" style="69" customWidth="1"/>
    <col min="10755" max="10755" width="0" style="69" hidden="1" customWidth="1"/>
    <col min="10756" max="10756" width="40.7109375" style="69" customWidth="1"/>
    <col min="10757" max="10757" width="13.140625" style="69" customWidth="1"/>
    <col min="10758" max="10758" width="20.42578125" style="69" customWidth="1"/>
    <col min="10759" max="10761" width="20.7109375" style="69" customWidth="1"/>
    <col min="10762" max="10762" width="13.5703125" style="69" customWidth="1"/>
    <col min="10763" max="10763" width="15.7109375" style="69" bestFit="1" customWidth="1"/>
    <col min="10764" max="11008" width="11.42578125" style="69"/>
    <col min="11009" max="11009" width="41" style="69" customWidth="1"/>
    <col min="11010" max="11010" width="39.42578125" style="69" customWidth="1"/>
    <col min="11011" max="11011" width="0" style="69" hidden="1" customWidth="1"/>
    <col min="11012" max="11012" width="40.7109375" style="69" customWidth="1"/>
    <col min="11013" max="11013" width="13.140625" style="69" customWidth="1"/>
    <col min="11014" max="11014" width="20.42578125" style="69" customWidth="1"/>
    <col min="11015" max="11017" width="20.7109375" style="69" customWidth="1"/>
    <col min="11018" max="11018" width="13.5703125" style="69" customWidth="1"/>
    <col min="11019" max="11019" width="15.7109375" style="69" bestFit="1" customWidth="1"/>
    <col min="11020" max="11264" width="11.42578125" style="69"/>
    <col min="11265" max="11265" width="41" style="69" customWidth="1"/>
    <col min="11266" max="11266" width="39.42578125" style="69" customWidth="1"/>
    <col min="11267" max="11267" width="0" style="69" hidden="1" customWidth="1"/>
    <col min="11268" max="11268" width="40.7109375" style="69" customWidth="1"/>
    <col min="11269" max="11269" width="13.140625" style="69" customWidth="1"/>
    <col min="11270" max="11270" width="20.42578125" style="69" customWidth="1"/>
    <col min="11271" max="11273" width="20.7109375" style="69" customWidth="1"/>
    <col min="11274" max="11274" width="13.5703125" style="69" customWidth="1"/>
    <col min="11275" max="11275" width="15.7109375" style="69" bestFit="1" customWidth="1"/>
    <col min="11276" max="11520" width="11.42578125" style="69"/>
    <col min="11521" max="11521" width="41" style="69" customWidth="1"/>
    <col min="11522" max="11522" width="39.42578125" style="69" customWidth="1"/>
    <col min="11523" max="11523" width="0" style="69" hidden="1" customWidth="1"/>
    <col min="11524" max="11524" width="40.7109375" style="69" customWidth="1"/>
    <col min="11525" max="11525" width="13.140625" style="69" customWidth="1"/>
    <col min="11526" max="11526" width="20.42578125" style="69" customWidth="1"/>
    <col min="11527" max="11529" width="20.7109375" style="69" customWidth="1"/>
    <col min="11530" max="11530" width="13.5703125" style="69" customWidth="1"/>
    <col min="11531" max="11531" width="15.7109375" style="69" bestFit="1" customWidth="1"/>
    <col min="11532" max="11776" width="11.42578125" style="69"/>
    <col min="11777" max="11777" width="41" style="69" customWidth="1"/>
    <col min="11778" max="11778" width="39.42578125" style="69" customWidth="1"/>
    <col min="11779" max="11779" width="0" style="69" hidden="1" customWidth="1"/>
    <col min="11780" max="11780" width="40.7109375" style="69" customWidth="1"/>
    <col min="11781" max="11781" width="13.140625" style="69" customWidth="1"/>
    <col min="11782" max="11782" width="20.42578125" style="69" customWidth="1"/>
    <col min="11783" max="11785" width="20.7109375" style="69" customWidth="1"/>
    <col min="11786" max="11786" width="13.5703125" style="69" customWidth="1"/>
    <col min="11787" max="11787" width="15.7109375" style="69" bestFit="1" customWidth="1"/>
    <col min="11788" max="12032" width="11.42578125" style="69"/>
    <col min="12033" max="12033" width="41" style="69" customWidth="1"/>
    <col min="12034" max="12034" width="39.42578125" style="69" customWidth="1"/>
    <col min="12035" max="12035" width="0" style="69" hidden="1" customWidth="1"/>
    <col min="12036" max="12036" width="40.7109375" style="69" customWidth="1"/>
    <col min="12037" max="12037" width="13.140625" style="69" customWidth="1"/>
    <col min="12038" max="12038" width="20.42578125" style="69" customWidth="1"/>
    <col min="12039" max="12041" width="20.7109375" style="69" customWidth="1"/>
    <col min="12042" max="12042" width="13.5703125" style="69" customWidth="1"/>
    <col min="12043" max="12043" width="15.7109375" style="69" bestFit="1" customWidth="1"/>
    <col min="12044" max="12288" width="11.42578125" style="69"/>
    <col min="12289" max="12289" width="41" style="69" customWidth="1"/>
    <col min="12290" max="12290" width="39.42578125" style="69" customWidth="1"/>
    <col min="12291" max="12291" width="0" style="69" hidden="1" customWidth="1"/>
    <col min="12292" max="12292" width="40.7109375" style="69" customWidth="1"/>
    <col min="12293" max="12293" width="13.140625" style="69" customWidth="1"/>
    <col min="12294" max="12294" width="20.42578125" style="69" customWidth="1"/>
    <col min="12295" max="12297" width="20.7109375" style="69" customWidth="1"/>
    <col min="12298" max="12298" width="13.5703125" style="69" customWidth="1"/>
    <col min="12299" max="12299" width="15.7109375" style="69" bestFit="1" customWidth="1"/>
    <col min="12300" max="12544" width="11.42578125" style="69"/>
    <col min="12545" max="12545" width="41" style="69" customWidth="1"/>
    <col min="12546" max="12546" width="39.42578125" style="69" customWidth="1"/>
    <col min="12547" max="12547" width="0" style="69" hidden="1" customWidth="1"/>
    <col min="12548" max="12548" width="40.7109375" style="69" customWidth="1"/>
    <col min="12549" max="12549" width="13.140625" style="69" customWidth="1"/>
    <col min="12550" max="12550" width="20.42578125" style="69" customWidth="1"/>
    <col min="12551" max="12553" width="20.7109375" style="69" customWidth="1"/>
    <col min="12554" max="12554" width="13.5703125" style="69" customWidth="1"/>
    <col min="12555" max="12555" width="15.7109375" style="69" bestFit="1" customWidth="1"/>
    <col min="12556" max="12800" width="11.42578125" style="69"/>
    <col min="12801" max="12801" width="41" style="69" customWidth="1"/>
    <col min="12802" max="12802" width="39.42578125" style="69" customWidth="1"/>
    <col min="12803" max="12803" width="0" style="69" hidden="1" customWidth="1"/>
    <col min="12804" max="12804" width="40.7109375" style="69" customWidth="1"/>
    <col min="12805" max="12805" width="13.140625" style="69" customWidth="1"/>
    <col min="12806" max="12806" width="20.42578125" style="69" customWidth="1"/>
    <col min="12807" max="12809" width="20.7109375" style="69" customWidth="1"/>
    <col min="12810" max="12810" width="13.5703125" style="69" customWidth="1"/>
    <col min="12811" max="12811" width="15.7109375" style="69" bestFit="1" customWidth="1"/>
    <col min="12812" max="13056" width="11.42578125" style="69"/>
    <col min="13057" max="13057" width="41" style="69" customWidth="1"/>
    <col min="13058" max="13058" width="39.42578125" style="69" customWidth="1"/>
    <col min="13059" max="13059" width="0" style="69" hidden="1" customWidth="1"/>
    <col min="13060" max="13060" width="40.7109375" style="69" customWidth="1"/>
    <col min="13061" max="13061" width="13.140625" style="69" customWidth="1"/>
    <col min="13062" max="13062" width="20.42578125" style="69" customWidth="1"/>
    <col min="13063" max="13065" width="20.7109375" style="69" customWidth="1"/>
    <col min="13066" max="13066" width="13.5703125" style="69" customWidth="1"/>
    <col min="13067" max="13067" width="15.7109375" style="69" bestFit="1" customWidth="1"/>
    <col min="13068" max="13312" width="11.42578125" style="69"/>
    <col min="13313" max="13313" width="41" style="69" customWidth="1"/>
    <col min="13314" max="13314" width="39.42578125" style="69" customWidth="1"/>
    <col min="13315" max="13315" width="0" style="69" hidden="1" customWidth="1"/>
    <col min="13316" max="13316" width="40.7109375" style="69" customWidth="1"/>
    <col min="13317" max="13317" width="13.140625" style="69" customWidth="1"/>
    <col min="13318" max="13318" width="20.42578125" style="69" customWidth="1"/>
    <col min="13319" max="13321" width="20.7109375" style="69" customWidth="1"/>
    <col min="13322" max="13322" width="13.5703125" style="69" customWidth="1"/>
    <col min="13323" max="13323" width="15.7109375" style="69" bestFit="1" customWidth="1"/>
    <col min="13324" max="13568" width="11.42578125" style="69"/>
    <col min="13569" max="13569" width="41" style="69" customWidth="1"/>
    <col min="13570" max="13570" width="39.42578125" style="69" customWidth="1"/>
    <col min="13571" max="13571" width="0" style="69" hidden="1" customWidth="1"/>
    <col min="13572" max="13572" width="40.7109375" style="69" customWidth="1"/>
    <col min="13573" max="13573" width="13.140625" style="69" customWidth="1"/>
    <col min="13574" max="13574" width="20.42578125" style="69" customWidth="1"/>
    <col min="13575" max="13577" width="20.7109375" style="69" customWidth="1"/>
    <col min="13578" max="13578" width="13.5703125" style="69" customWidth="1"/>
    <col min="13579" max="13579" width="15.7109375" style="69" bestFit="1" customWidth="1"/>
    <col min="13580" max="13824" width="11.42578125" style="69"/>
    <col min="13825" max="13825" width="41" style="69" customWidth="1"/>
    <col min="13826" max="13826" width="39.42578125" style="69" customWidth="1"/>
    <col min="13827" max="13827" width="0" style="69" hidden="1" customWidth="1"/>
    <col min="13828" max="13828" width="40.7109375" style="69" customWidth="1"/>
    <col min="13829" max="13829" width="13.140625" style="69" customWidth="1"/>
    <col min="13830" max="13830" width="20.42578125" style="69" customWidth="1"/>
    <col min="13831" max="13833" width="20.7109375" style="69" customWidth="1"/>
    <col min="13834" max="13834" width="13.5703125" style="69" customWidth="1"/>
    <col min="13835" max="13835" width="15.7109375" style="69" bestFit="1" customWidth="1"/>
    <col min="13836" max="14080" width="11.42578125" style="69"/>
    <col min="14081" max="14081" width="41" style="69" customWidth="1"/>
    <col min="14082" max="14082" width="39.42578125" style="69" customWidth="1"/>
    <col min="14083" max="14083" width="0" style="69" hidden="1" customWidth="1"/>
    <col min="14084" max="14084" width="40.7109375" style="69" customWidth="1"/>
    <col min="14085" max="14085" width="13.140625" style="69" customWidth="1"/>
    <col min="14086" max="14086" width="20.42578125" style="69" customWidth="1"/>
    <col min="14087" max="14089" width="20.7109375" style="69" customWidth="1"/>
    <col min="14090" max="14090" width="13.5703125" style="69" customWidth="1"/>
    <col min="14091" max="14091" width="15.7109375" style="69" bestFit="1" customWidth="1"/>
    <col min="14092" max="14336" width="11.42578125" style="69"/>
    <col min="14337" max="14337" width="41" style="69" customWidth="1"/>
    <col min="14338" max="14338" width="39.42578125" style="69" customWidth="1"/>
    <col min="14339" max="14339" width="0" style="69" hidden="1" customWidth="1"/>
    <col min="14340" max="14340" width="40.7109375" style="69" customWidth="1"/>
    <col min="14341" max="14341" width="13.140625" style="69" customWidth="1"/>
    <col min="14342" max="14342" width="20.42578125" style="69" customWidth="1"/>
    <col min="14343" max="14345" width="20.7109375" style="69" customWidth="1"/>
    <col min="14346" max="14346" width="13.5703125" style="69" customWidth="1"/>
    <col min="14347" max="14347" width="15.7109375" style="69" bestFit="1" customWidth="1"/>
    <col min="14348" max="14592" width="11.42578125" style="69"/>
    <col min="14593" max="14593" width="41" style="69" customWidth="1"/>
    <col min="14594" max="14594" width="39.42578125" style="69" customWidth="1"/>
    <col min="14595" max="14595" width="0" style="69" hidden="1" customWidth="1"/>
    <col min="14596" max="14596" width="40.7109375" style="69" customWidth="1"/>
    <col min="14597" max="14597" width="13.140625" style="69" customWidth="1"/>
    <col min="14598" max="14598" width="20.42578125" style="69" customWidth="1"/>
    <col min="14599" max="14601" width="20.7109375" style="69" customWidth="1"/>
    <col min="14602" max="14602" width="13.5703125" style="69" customWidth="1"/>
    <col min="14603" max="14603" width="15.7109375" style="69" bestFit="1" customWidth="1"/>
    <col min="14604" max="14848" width="11.42578125" style="69"/>
    <col min="14849" max="14849" width="41" style="69" customWidth="1"/>
    <col min="14850" max="14850" width="39.42578125" style="69" customWidth="1"/>
    <col min="14851" max="14851" width="0" style="69" hidden="1" customWidth="1"/>
    <col min="14852" max="14852" width="40.7109375" style="69" customWidth="1"/>
    <col min="14853" max="14853" width="13.140625" style="69" customWidth="1"/>
    <col min="14854" max="14854" width="20.42578125" style="69" customWidth="1"/>
    <col min="14855" max="14857" width="20.7109375" style="69" customWidth="1"/>
    <col min="14858" max="14858" width="13.5703125" style="69" customWidth="1"/>
    <col min="14859" max="14859" width="15.7109375" style="69" bestFit="1" customWidth="1"/>
    <col min="14860" max="15104" width="11.42578125" style="69"/>
    <col min="15105" max="15105" width="41" style="69" customWidth="1"/>
    <col min="15106" max="15106" width="39.42578125" style="69" customWidth="1"/>
    <col min="15107" max="15107" width="0" style="69" hidden="1" customWidth="1"/>
    <col min="15108" max="15108" width="40.7109375" style="69" customWidth="1"/>
    <col min="15109" max="15109" width="13.140625" style="69" customWidth="1"/>
    <col min="15110" max="15110" width="20.42578125" style="69" customWidth="1"/>
    <col min="15111" max="15113" width="20.7109375" style="69" customWidth="1"/>
    <col min="15114" max="15114" width="13.5703125" style="69" customWidth="1"/>
    <col min="15115" max="15115" width="15.7109375" style="69" bestFit="1" customWidth="1"/>
    <col min="15116" max="15360" width="11.42578125" style="69"/>
    <col min="15361" max="15361" width="41" style="69" customWidth="1"/>
    <col min="15362" max="15362" width="39.42578125" style="69" customWidth="1"/>
    <col min="15363" max="15363" width="0" style="69" hidden="1" customWidth="1"/>
    <col min="15364" max="15364" width="40.7109375" style="69" customWidth="1"/>
    <col min="15365" max="15365" width="13.140625" style="69" customWidth="1"/>
    <col min="15366" max="15366" width="20.42578125" style="69" customWidth="1"/>
    <col min="15367" max="15369" width="20.7109375" style="69" customWidth="1"/>
    <col min="15370" max="15370" width="13.5703125" style="69" customWidth="1"/>
    <col min="15371" max="15371" width="15.7109375" style="69" bestFit="1" customWidth="1"/>
    <col min="15372" max="15616" width="11.42578125" style="69"/>
    <col min="15617" max="15617" width="41" style="69" customWidth="1"/>
    <col min="15618" max="15618" width="39.42578125" style="69" customWidth="1"/>
    <col min="15619" max="15619" width="0" style="69" hidden="1" customWidth="1"/>
    <col min="15620" max="15620" width="40.7109375" style="69" customWidth="1"/>
    <col min="15621" max="15621" width="13.140625" style="69" customWidth="1"/>
    <col min="15622" max="15622" width="20.42578125" style="69" customWidth="1"/>
    <col min="15623" max="15625" width="20.7109375" style="69" customWidth="1"/>
    <col min="15626" max="15626" width="13.5703125" style="69" customWidth="1"/>
    <col min="15627" max="15627" width="15.7109375" style="69" bestFit="1" customWidth="1"/>
    <col min="15628" max="15872" width="11.42578125" style="69"/>
    <col min="15873" max="15873" width="41" style="69" customWidth="1"/>
    <col min="15874" max="15874" width="39.42578125" style="69" customWidth="1"/>
    <col min="15875" max="15875" width="0" style="69" hidden="1" customWidth="1"/>
    <col min="15876" max="15876" width="40.7109375" style="69" customWidth="1"/>
    <col min="15877" max="15877" width="13.140625" style="69" customWidth="1"/>
    <col min="15878" max="15878" width="20.42578125" style="69" customWidth="1"/>
    <col min="15879" max="15881" width="20.7109375" style="69" customWidth="1"/>
    <col min="15882" max="15882" width="13.5703125" style="69" customWidth="1"/>
    <col min="15883" max="15883" width="15.7109375" style="69" bestFit="1" customWidth="1"/>
    <col min="15884" max="16128" width="11.42578125" style="69"/>
    <col min="16129" max="16129" width="41" style="69" customWidth="1"/>
    <col min="16130" max="16130" width="39.42578125" style="69" customWidth="1"/>
    <col min="16131" max="16131" width="0" style="69" hidden="1" customWidth="1"/>
    <col min="16132" max="16132" width="40.7109375" style="69" customWidth="1"/>
    <col min="16133" max="16133" width="13.140625" style="69" customWidth="1"/>
    <col min="16134" max="16134" width="20.42578125" style="69" customWidth="1"/>
    <col min="16135" max="16137" width="20.7109375" style="69" customWidth="1"/>
    <col min="16138" max="16138" width="13.5703125" style="69" customWidth="1"/>
    <col min="16139" max="16139" width="15.7109375" style="69" bestFit="1" customWidth="1"/>
    <col min="16140" max="16384" width="11.42578125" style="69"/>
  </cols>
  <sheetData>
    <row r="1" spans="1:7" ht="23.25" customHeight="1" x14ac:dyDescent="0.3">
      <c r="A1" s="209"/>
      <c r="B1" s="209"/>
      <c r="C1" s="209"/>
      <c r="D1" s="209"/>
      <c r="E1" s="209"/>
      <c r="F1" s="209"/>
      <c r="G1" s="150"/>
    </row>
    <row r="2" spans="1:7" ht="20.25" customHeight="1" x14ac:dyDescent="0.3">
      <c r="A2" s="184" t="s">
        <v>24</v>
      </c>
      <c r="B2" s="184"/>
      <c r="C2" s="184"/>
      <c r="D2" s="184"/>
      <c r="E2" s="184"/>
      <c r="F2" s="184"/>
      <c r="G2" s="147"/>
    </row>
    <row r="3" spans="1:7" x14ac:dyDescent="0.3">
      <c r="A3" s="184" t="s">
        <v>25</v>
      </c>
      <c r="B3" s="184"/>
      <c r="C3" s="184"/>
      <c r="D3" s="184"/>
      <c r="E3" s="184"/>
      <c r="F3" s="184"/>
      <c r="G3" s="147"/>
    </row>
    <row r="4" spans="1:7" s="70" customFormat="1" ht="15" customHeight="1" x14ac:dyDescent="0.3">
      <c r="A4" s="210" t="s">
        <v>90</v>
      </c>
      <c r="B4" s="211"/>
      <c r="C4" s="211"/>
      <c r="D4" s="211"/>
      <c r="E4" s="211"/>
      <c r="F4" s="211"/>
      <c r="G4" s="180"/>
    </row>
    <row r="5" spans="1:7" s="70" customFormat="1" ht="68.25" customHeight="1" x14ac:dyDescent="0.3">
      <c r="A5" s="212" t="s">
        <v>37</v>
      </c>
      <c r="B5" s="212"/>
      <c r="C5" s="212"/>
      <c r="D5" s="212"/>
      <c r="E5" s="212"/>
      <c r="F5" s="212"/>
      <c r="G5" s="181"/>
    </row>
    <row r="6" spans="1:7" ht="18" customHeight="1" x14ac:dyDescent="0.3">
      <c r="A6" s="186" t="s">
        <v>39</v>
      </c>
      <c r="B6" s="186"/>
      <c r="C6" s="186"/>
      <c r="D6" s="186"/>
      <c r="E6" s="186"/>
      <c r="F6" s="186"/>
      <c r="G6" s="148"/>
    </row>
    <row r="7" spans="1:7" s="70" customFormat="1" ht="25.5" customHeight="1" x14ac:dyDescent="0.3">
      <c r="A7" s="1"/>
      <c r="B7" s="1"/>
      <c r="C7" s="1"/>
      <c r="D7" s="1"/>
      <c r="E7" s="1"/>
      <c r="F7" s="88"/>
      <c r="G7" s="88"/>
    </row>
    <row r="8" spans="1:7" ht="20.25" customHeight="1" thickBot="1" x14ac:dyDescent="0.35">
      <c r="A8" s="2"/>
      <c r="B8" s="2"/>
      <c r="C8" s="2"/>
      <c r="D8" s="2"/>
      <c r="E8" s="2"/>
      <c r="F8" s="2"/>
      <c r="G8" s="2"/>
    </row>
    <row r="9" spans="1:7" ht="36.75" customHeight="1" x14ac:dyDescent="0.3">
      <c r="A9" s="213" t="s">
        <v>45</v>
      </c>
      <c r="B9" s="215" t="s">
        <v>0</v>
      </c>
      <c r="C9" s="215" t="s">
        <v>26</v>
      </c>
      <c r="D9" s="215" t="s">
        <v>27</v>
      </c>
      <c r="E9" s="215"/>
      <c r="F9" s="215" t="s">
        <v>28</v>
      </c>
      <c r="G9" s="194" t="s">
        <v>52</v>
      </c>
    </row>
    <row r="10" spans="1:7" ht="31.5" customHeight="1" thickBot="1" x14ac:dyDescent="0.35">
      <c r="A10" s="214"/>
      <c r="B10" s="216"/>
      <c r="C10" s="216"/>
      <c r="D10" s="171" t="s">
        <v>29</v>
      </c>
      <c r="E10" s="171" t="s">
        <v>38</v>
      </c>
      <c r="F10" s="216"/>
      <c r="G10" s="195"/>
    </row>
    <row r="11" spans="1:7" ht="42" customHeight="1" x14ac:dyDescent="0.3">
      <c r="A11" s="203" t="s">
        <v>83</v>
      </c>
      <c r="B11" s="206" t="s">
        <v>109</v>
      </c>
      <c r="C11" s="178" t="s">
        <v>91</v>
      </c>
      <c r="D11" s="170">
        <v>0.5</v>
      </c>
      <c r="E11" s="170" t="s">
        <v>6</v>
      </c>
      <c r="F11" s="199" t="s">
        <v>92</v>
      </c>
      <c r="G11" s="196" t="s">
        <v>110</v>
      </c>
    </row>
    <row r="12" spans="1:7" ht="42" customHeight="1" x14ac:dyDescent="0.3">
      <c r="A12" s="204"/>
      <c r="B12" s="207"/>
      <c r="C12" s="179" t="s">
        <v>93</v>
      </c>
      <c r="D12" s="133">
        <v>0.5</v>
      </c>
      <c r="E12" s="133" t="s">
        <v>6</v>
      </c>
      <c r="F12" s="199"/>
      <c r="G12" s="197"/>
    </row>
    <row r="13" spans="1:7" ht="45.75" customHeight="1" thickBot="1" x14ac:dyDescent="0.35">
      <c r="A13" s="205"/>
      <c r="B13" s="208"/>
      <c r="C13" s="176"/>
      <c r="D13" s="102"/>
      <c r="E13" s="102"/>
      <c r="F13" s="200"/>
      <c r="G13" s="198"/>
    </row>
    <row r="14" spans="1:7" ht="28.5" customHeight="1" x14ac:dyDescent="0.3">
      <c r="A14" s="201" t="s">
        <v>9</v>
      </c>
      <c r="B14" s="201"/>
      <c r="C14" s="85"/>
      <c r="D14" s="85"/>
      <c r="E14" s="85"/>
      <c r="F14" s="85"/>
      <c r="G14" s="149"/>
    </row>
    <row r="15" spans="1:7" ht="15.75" customHeight="1" x14ac:dyDescent="0.3">
      <c r="A15" s="85"/>
      <c r="B15" s="85"/>
      <c r="C15" s="85"/>
      <c r="D15" s="85"/>
      <c r="E15" s="85"/>
      <c r="F15" s="85"/>
      <c r="G15" s="149"/>
    </row>
    <row r="16" spans="1:7" ht="32.25" customHeight="1" x14ac:dyDescent="0.3">
      <c r="A16" s="86"/>
      <c r="B16" s="86"/>
      <c r="C16" s="7"/>
      <c r="D16" s="7"/>
      <c r="E16" s="86"/>
      <c r="F16" s="86"/>
      <c r="G16" s="7"/>
    </row>
    <row r="17" spans="1:7" x14ac:dyDescent="0.3">
      <c r="A17" s="87"/>
      <c r="B17" s="9"/>
      <c r="C17" s="10"/>
      <c r="D17" s="10"/>
      <c r="E17" s="202"/>
      <c r="F17" s="202"/>
      <c r="G17" s="84"/>
    </row>
    <row r="18" spans="1:7" x14ac:dyDescent="0.3">
      <c r="B18" s="69"/>
    </row>
    <row r="19" spans="1:7" x14ac:dyDescent="0.3">
      <c r="B19" s="69"/>
    </row>
    <row r="20" spans="1:7" x14ac:dyDescent="0.3">
      <c r="B20" s="69"/>
    </row>
    <row r="21" spans="1:7" ht="19.5" customHeight="1" x14ac:dyDescent="0.3">
      <c r="B21" s="69"/>
    </row>
    <row r="22" spans="1:7" ht="15.75" customHeight="1" x14ac:dyDescent="0.3">
      <c r="B22" s="69"/>
    </row>
    <row r="23" spans="1:7" x14ac:dyDescent="0.3">
      <c r="B23" s="69"/>
    </row>
  </sheetData>
  <mergeCells count="18">
    <mergeCell ref="A6:F6"/>
    <mergeCell ref="A9:A10"/>
    <mergeCell ref="B9:B10"/>
    <mergeCell ref="C9:C10"/>
    <mergeCell ref="D9:E9"/>
    <mergeCell ref="F9:F10"/>
    <mergeCell ref="A1:F1"/>
    <mergeCell ref="A2:F2"/>
    <mergeCell ref="A3:F3"/>
    <mergeCell ref="A4:F4"/>
    <mergeCell ref="A5:F5"/>
    <mergeCell ref="G9:G10"/>
    <mergeCell ref="G11:G13"/>
    <mergeCell ref="F11:F13"/>
    <mergeCell ref="A14:B14"/>
    <mergeCell ref="E17:F17"/>
    <mergeCell ref="A11:A13"/>
    <mergeCell ref="B11:B13"/>
  </mergeCells>
  <printOptions horizontalCentered="1" verticalCentered="1"/>
  <pageMargins left="3.937007874015748E-2" right="3.937007874015748E-2" top="0.19685039370078741" bottom="0.19685039370078741" header="0.31496062992125984" footer="0.31496062992125984"/>
  <pageSetup scale="62" fitToHeight="0" orientation="portrait" r:id="rId1"/>
  <headerFooter alignWithMargins="0">
    <oddFooter>&amp;C&amp;7&amp;F /Experiencia Específica -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Hoja2!$H$4:$H$8</xm:f>
          </x14:formula1>
          <xm:sqref>A11:A13</xm:sqref>
        </x14:dataValidation>
        <x14:dataValidation type="list" allowBlank="1" showInputMessage="1" showErrorMessage="1" xr:uid="{00000000-0002-0000-0200-000001000000}">
          <x14:formula1>
            <xm:f>Hoja2!$N$5:$N$7</xm:f>
          </x14:formula1>
          <xm:sqref>E11:E13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7"/>
  <sheetViews>
    <sheetView view="pageBreakPreview" zoomScaleNormal="100" zoomScaleSheetLayoutView="100" workbookViewId="0">
      <selection activeCell="E16" sqref="A1:E16"/>
    </sheetView>
  </sheetViews>
  <sheetFormatPr baseColWidth="10" defaultRowHeight="15" x14ac:dyDescent="0.25"/>
  <cols>
    <col min="1" max="1" width="7.85546875" style="154" customWidth="1"/>
    <col min="2" max="2" width="28.7109375" style="154" customWidth="1"/>
    <col min="3" max="3" width="46.28515625" style="154" customWidth="1"/>
    <col min="4" max="4" width="40.85546875" style="154" customWidth="1"/>
    <col min="5" max="16384" width="11.42578125" style="154"/>
  </cols>
  <sheetData>
    <row r="1" spans="1:8" ht="16.5" x14ac:dyDescent="0.3">
      <c r="A1" s="220" t="s">
        <v>14</v>
      </c>
      <c r="B1" s="220"/>
      <c r="C1" s="220"/>
      <c r="D1" s="220"/>
      <c r="E1" s="169"/>
      <c r="F1" s="169"/>
    </row>
    <row r="2" spans="1:8" ht="16.5" x14ac:dyDescent="0.3">
      <c r="A2" s="220" t="s">
        <v>46</v>
      </c>
      <c r="B2" s="220"/>
      <c r="C2" s="220"/>
      <c r="D2" s="220"/>
      <c r="E2" s="168"/>
      <c r="F2" s="168"/>
    </row>
    <row r="3" spans="1:8" ht="16.5" x14ac:dyDescent="0.3">
      <c r="A3" s="220" t="s">
        <v>13</v>
      </c>
      <c r="B3" s="220"/>
      <c r="C3" s="220"/>
      <c r="D3" s="220"/>
      <c r="E3" s="168"/>
      <c r="F3" s="168"/>
    </row>
    <row r="4" spans="1:8" ht="15.75" x14ac:dyDescent="0.3">
      <c r="A4" s="164"/>
      <c r="B4" s="164"/>
      <c r="C4" s="164"/>
      <c r="D4" s="164"/>
      <c r="E4" s="168"/>
      <c r="F4" s="168"/>
    </row>
    <row r="5" spans="1:8" s="155" customFormat="1" ht="15.75" customHeight="1" x14ac:dyDescent="0.2">
      <c r="A5" s="221" t="s">
        <v>42</v>
      </c>
      <c r="B5" s="221"/>
      <c r="C5" s="221"/>
      <c r="D5" s="221"/>
      <c r="E5" s="167"/>
      <c r="F5" s="167"/>
    </row>
    <row r="6" spans="1:8" s="155" customFormat="1" ht="42.75" customHeight="1" x14ac:dyDescent="0.2">
      <c r="A6" s="222" t="s">
        <v>40</v>
      </c>
      <c r="B6" s="222"/>
      <c r="C6" s="222"/>
      <c r="D6" s="222"/>
      <c r="E6" s="166"/>
      <c r="F6" s="166"/>
      <c r="G6" s="166"/>
      <c r="H6" s="166"/>
    </row>
    <row r="7" spans="1:8" s="2" customFormat="1" ht="12.75" x14ac:dyDescent="0.2">
      <c r="A7" s="212" t="s">
        <v>87</v>
      </c>
      <c r="B7" s="212"/>
      <c r="C7" s="212"/>
      <c r="D7" s="212"/>
      <c r="E7" s="165"/>
    </row>
    <row r="8" spans="1:8" s="155" customFormat="1" ht="13.5" thickBot="1" x14ac:dyDescent="0.25">
      <c r="A8" s="66"/>
      <c r="B8" s="66"/>
      <c r="C8" s="66"/>
      <c r="D8" s="2"/>
      <c r="E8" s="164"/>
    </row>
    <row r="9" spans="1:8" s="2" customFormat="1" ht="76.5" x14ac:dyDescent="0.2">
      <c r="A9" s="48" t="s">
        <v>45</v>
      </c>
      <c r="B9" s="49" t="s">
        <v>0</v>
      </c>
      <c r="C9" s="60" t="s">
        <v>86</v>
      </c>
      <c r="D9" s="139" t="s">
        <v>52</v>
      </c>
      <c r="E9" s="163"/>
    </row>
    <row r="10" spans="1:8" s="2" customFormat="1" ht="55.5" customHeight="1" thickBot="1" x14ac:dyDescent="0.25">
      <c r="A10" s="162" t="str">
        <f>IF(CONFORMACION!A11=Hoja2!H4,Hoja2!G4,IF(CONFORMACION!A11=Hoja2!H5,Hoja2!G5,IF(CONFORMACION!A11=Hoja2!H6,Hoja2!G6,IF(CONFORMACION!A11=Hoja2!H7,Hoja2!G7,IF(CONFORMACION!A11=Hoja2!H8,Hoja2!G8,0)))))</f>
        <v>V</v>
      </c>
      <c r="B10" s="161" t="str">
        <f>CONFORMACION!B11</f>
        <v>Unión Temporal Desarrollo Nariñense</v>
      </c>
      <c r="C10" s="160" t="s">
        <v>88</v>
      </c>
      <c r="D10" s="172" t="str">
        <f>IF(C10="X",Hoja2!L4,Hoja2!L5)</f>
        <v>CUMPLE</v>
      </c>
      <c r="E10" s="142"/>
    </row>
    <row r="11" spans="1:8" s="155" customFormat="1" ht="12.75" x14ac:dyDescent="0.2">
      <c r="A11" s="158"/>
      <c r="B11" s="159"/>
      <c r="C11" s="158"/>
      <c r="D11" s="157"/>
      <c r="E11" s="142"/>
    </row>
    <row r="12" spans="1:8" s="2" customFormat="1" ht="12.75" customHeight="1" x14ac:dyDescent="0.2">
      <c r="A12" s="217" t="s">
        <v>1</v>
      </c>
      <c r="B12" s="217"/>
      <c r="C12" s="156"/>
    </row>
    <row r="13" spans="1:8" s="2" customFormat="1" ht="12.75" x14ac:dyDescent="0.2">
      <c r="A13" s="217"/>
      <c r="B13" s="217"/>
      <c r="C13" s="156"/>
    </row>
    <row r="14" spans="1:8" s="2" customFormat="1" ht="12.75" x14ac:dyDescent="0.2">
      <c r="A14" s="218"/>
      <c r="B14" s="218"/>
    </row>
    <row r="15" spans="1:8" s="2" customFormat="1" ht="12.75" x14ac:dyDescent="0.2">
      <c r="D15" s="9"/>
    </row>
    <row r="16" spans="1:8" s="2" customFormat="1" ht="12.75" x14ac:dyDescent="0.2">
      <c r="A16" s="219"/>
      <c r="B16" s="219"/>
      <c r="C16" s="66"/>
      <c r="D16" s="101"/>
    </row>
    <row r="17" spans="4:4" s="155" customFormat="1" ht="12.75" x14ac:dyDescent="0.2">
      <c r="D17" s="2"/>
    </row>
  </sheetData>
  <mergeCells count="10">
    <mergeCell ref="A12:B12"/>
    <mergeCell ref="A13:B13"/>
    <mergeCell ref="A14:B14"/>
    <mergeCell ref="A16:B16"/>
    <mergeCell ref="A1:D1"/>
    <mergeCell ref="A2:D2"/>
    <mergeCell ref="A3:D3"/>
    <mergeCell ref="A5:D5"/>
    <mergeCell ref="A6:D6"/>
    <mergeCell ref="A7:D7"/>
  </mergeCells>
  <pageMargins left="0.7" right="0.7" top="0.75" bottom="0.75" header="0.3" footer="0.3"/>
  <pageSetup scale="68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55649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47625</xdr:rowOff>
              </from>
              <to>
                <xdr:col>1</xdr:col>
                <xdr:colOff>1362075</xdr:colOff>
                <xdr:row>4</xdr:row>
                <xdr:rowOff>85725</xdr:rowOff>
              </to>
            </anchor>
          </objectPr>
        </oleObject>
      </mc:Choice>
      <mc:Fallback>
        <oleObject progId="PBrush" shapeId="155649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47"/>
  <sheetViews>
    <sheetView showGridLines="0" view="pageBreakPreview" topLeftCell="A8" zoomScale="80" zoomScaleNormal="80" zoomScaleSheetLayoutView="80" workbookViewId="0">
      <selection activeCell="H31" sqref="H11:H34"/>
    </sheetView>
  </sheetViews>
  <sheetFormatPr baseColWidth="10" defaultRowHeight="15" x14ac:dyDescent="0.3"/>
  <cols>
    <col min="1" max="1" width="17.140625" style="76" customWidth="1"/>
    <col min="2" max="2" width="20.5703125" style="76" customWidth="1"/>
    <col min="3" max="3" width="14.7109375" style="76" customWidth="1"/>
    <col min="4" max="4" width="18.42578125" style="76" customWidth="1"/>
    <col min="5" max="5" width="15.5703125" style="69" customWidth="1"/>
    <col min="6" max="6" width="46" style="69" customWidth="1"/>
    <col min="7" max="7" width="8.5703125" style="69" customWidth="1"/>
    <col min="8" max="8" width="20.7109375" style="69" customWidth="1"/>
    <col min="9" max="10" width="22.28515625" style="69" customWidth="1"/>
    <col min="11" max="11" width="13.28515625" style="69" customWidth="1"/>
    <col min="12" max="12" width="15.28515625" style="69" customWidth="1"/>
    <col min="13" max="13" width="19.7109375" style="69" customWidth="1"/>
    <col min="14" max="14" width="24.7109375" style="69" customWidth="1"/>
    <col min="15" max="15" width="17.85546875" style="69" customWidth="1"/>
    <col min="16" max="16" width="15.7109375" style="69" bestFit="1" customWidth="1"/>
    <col min="17" max="261" width="11.42578125" style="69"/>
    <col min="262" max="262" width="41" style="69" customWidth="1"/>
    <col min="263" max="263" width="39.42578125" style="69" customWidth="1"/>
    <col min="264" max="264" width="0" style="69" hidden="1" customWidth="1"/>
    <col min="265" max="265" width="40.7109375" style="69" customWidth="1"/>
    <col min="266" max="266" width="13.140625" style="69" customWidth="1"/>
    <col min="267" max="267" width="20.42578125" style="69" customWidth="1"/>
    <col min="268" max="270" width="20.7109375" style="69" customWidth="1"/>
    <col min="271" max="271" width="13.5703125" style="69" customWidth="1"/>
    <col min="272" max="272" width="15.7109375" style="69" bestFit="1" customWidth="1"/>
    <col min="273" max="517" width="11.42578125" style="69"/>
    <col min="518" max="518" width="41" style="69" customWidth="1"/>
    <col min="519" max="519" width="39.42578125" style="69" customWidth="1"/>
    <col min="520" max="520" width="0" style="69" hidden="1" customWidth="1"/>
    <col min="521" max="521" width="40.7109375" style="69" customWidth="1"/>
    <col min="522" max="522" width="13.140625" style="69" customWidth="1"/>
    <col min="523" max="523" width="20.42578125" style="69" customWidth="1"/>
    <col min="524" max="526" width="20.7109375" style="69" customWidth="1"/>
    <col min="527" max="527" width="13.5703125" style="69" customWidth="1"/>
    <col min="528" max="528" width="15.7109375" style="69" bestFit="1" customWidth="1"/>
    <col min="529" max="773" width="11.42578125" style="69"/>
    <col min="774" max="774" width="41" style="69" customWidth="1"/>
    <col min="775" max="775" width="39.42578125" style="69" customWidth="1"/>
    <col min="776" max="776" width="0" style="69" hidden="1" customWidth="1"/>
    <col min="777" max="777" width="40.7109375" style="69" customWidth="1"/>
    <col min="778" max="778" width="13.140625" style="69" customWidth="1"/>
    <col min="779" max="779" width="20.42578125" style="69" customWidth="1"/>
    <col min="780" max="782" width="20.7109375" style="69" customWidth="1"/>
    <col min="783" max="783" width="13.5703125" style="69" customWidth="1"/>
    <col min="784" max="784" width="15.7109375" style="69" bestFit="1" customWidth="1"/>
    <col min="785" max="1029" width="11.42578125" style="69"/>
    <col min="1030" max="1030" width="41" style="69" customWidth="1"/>
    <col min="1031" max="1031" width="39.42578125" style="69" customWidth="1"/>
    <col min="1032" max="1032" width="0" style="69" hidden="1" customWidth="1"/>
    <col min="1033" max="1033" width="40.7109375" style="69" customWidth="1"/>
    <col min="1034" max="1034" width="13.140625" style="69" customWidth="1"/>
    <col min="1035" max="1035" width="20.42578125" style="69" customWidth="1"/>
    <col min="1036" max="1038" width="20.7109375" style="69" customWidth="1"/>
    <col min="1039" max="1039" width="13.5703125" style="69" customWidth="1"/>
    <col min="1040" max="1040" width="15.7109375" style="69" bestFit="1" customWidth="1"/>
    <col min="1041" max="1285" width="11.42578125" style="69"/>
    <col min="1286" max="1286" width="41" style="69" customWidth="1"/>
    <col min="1287" max="1287" width="39.42578125" style="69" customWidth="1"/>
    <col min="1288" max="1288" width="0" style="69" hidden="1" customWidth="1"/>
    <col min="1289" max="1289" width="40.7109375" style="69" customWidth="1"/>
    <col min="1290" max="1290" width="13.140625" style="69" customWidth="1"/>
    <col min="1291" max="1291" width="20.42578125" style="69" customWidth="1"/>
    <col min="1292" max="1294" width="20.7109375" style="69" customWidth="1"/>
    <col min="1295" max="1295" width="13.5703125" style="69" customWidth="1"/>
    <col min="1296" max="1296" width="15.7109375" style="69" bestFit="1" customWidth="1"/>
    <col min="1297" max="1541" width="11.42578125" style="69"/>
    <col min="1542" max="1542" width="41" style="69" customWidth="1"/>
    <col min="1543" max="1543" width="39.42578125" style="69" customWidth="1"/>
    <col min="1544" max="1544" width="0" style="69" hidden="1" customWidth="1"/>
    <col min="1545" max="1545" width="40.7109375" style="69" customWidth="1"/>
    <col min="1546" max="1546" width="13.140625" style="69" customWidth="1"/>
    <col min="1547" max="1547" width="20.42578125" style="69" customWidth="1"/>
    <col min="1548" max="1550" width="20.7109375" style="69" customWidth="1"/>
    <col min="1551" max="1551" width="13.5703125" style="69" customWidth="1"/>
    <col min="1552" max="1552" width="15.7109375" style="69" bestFit="1" customWidth="1"/>
    <col min="1553" max="1797" width="11.42578125" style="69"/>
    <col min="1798" max="1798" width="41" style="69" customWidth="1"/>
    <col min="1799" max="1799" width="39.42578125" style="69" customWidth="1"/>
    <col min="1800" max="1800" width="0" style="69" hidden="1" customWidth="1"/>
    <col min="1801" max="1801" width="40.7109375" style="69" customWidth="1"/>
    <col min="1802" max="1802" width="13.140625" style="69" customWidth="1"/>
    <col min="1803" max="1803" width="20.42578125" style="69" customWidth="1"/>
    <col min="1804" max="1806" width="20.7109375" style="69" customWidth="1"/>
    <col min="1807" max="1807" width="13.5703125" style="69" customWidth="1"/>
    <col min="1808" max="1808" width="15.7109375" style="69" bestFit="1" customWidth="1"/>
    <col min="1809" max="2053" width="11.42578125" style="69"/>
    <col min="2054" max="2054" width="41" style="69" customWidth="1"/>
    <col min="2055" max="2055" width="39.42578125" style="69" customWidth="1"/>
    <col min="2056" max="2056" width="0" style="69" hidden="1" customWidth="1"/>
    <col min="2057" max="2057" width="40.7109375" style="69" customWidth="1"/>
    <col min="2058" max="2058" width="13.140625" style="69" customWidth="1"/>
    <col min="2059" max="2059" width="20.42578125" style="69" customWidth="1"/>
    <col min="2060" max="2062" width="20.7109375" style="69" customWidth="1"/>
    <col min="2063" max="2063" width="13.5703125" style="69" customWidth="1"/>
    <col min="2064" max="2064" width="15.7109375" style="69" bestFit="1" customWidth="1"/>
    <col min="2065" max="2309" width="11.42578125" style="69"/>
    <col min="2310" max="2310" width="41" style="69" customWidth="1"/>
    <col min="2311" max="2311" width="39.42578125" style="69" customWidth="1"/>
    <col min="2312" max="2312" width="0" style="69" hidden="1" customWidth="1"/>
    <col min="2313" max="2313" width="40.7109375" style="69" customWidth="1"/>
    <col min="2314" max="2314" width="13.140625" style="69" customWidth="1"/>
    <col min="2315" max="2315" width="20.42578125" style="69" customWidth="1"/>
    <col min="2316" max="2318" width="20.7109375" style="69" customWidth="1"/>
    <col min="2319" max="2319" width="13.5703125" style="69" customWidth="1"/>
    <col min="2320" max="2320" width="15.7109375" style="69" bestFit="1" customWidth="1"/>
    <col min="2321" max="2565" width="11.42578125" style="69"/>
    <col min="2566" max="2566" width="41" style="69" customWidth="1"/>
    <col min="2567" max="2567" width="39.42578125" style="69" customWidth="1"/>
    <col min="2568" max="2568" width="0" style="69" hidden="1" customWidth="1"/>
    <col min="2569" max="2569" width="40.7109375" style="69" customWidth="1"/>
    <col min="2570" max="2570" width="13.140625" style="69" customWidth="1"/>
    <col min="2571" max="2571" width="20.42578125" style="69" customWidth="1"/>
    <col min="2572" max="2574" width="20.7109375" style="69" customWidth="1"/>
    <col min="2575" max="2575" width="13.5703125" style="69" customWidth="1"/>
    <col min="2576" max="2576" width="15.7109375" style="69" bestFit="1" customWidth="1"/>
    <col min="2577" max="2821" width="11.42578125" style="69"/>
    <col min="2822" max="2822" width="41" style="69" customWidth="1"/>
    <col min="2823" max="2823" width="39.42578125" style="69" customWidth="1"/>
    <col min="2824" max="2824" width="0" style="69" hidden="1" customWidth="1"/>
    <col min="2825" max="2825" width="40.7109375" style="69" customWidth="1"/>
    <col min="2826" max="2826" width="13.140625" style="69" customWidth="1"/>
    <col min="2827" max="2827" width="20.42578125" style="69" customWidth="1"/>
    <col min="2828" max="2830" width="20.7109375" style="69" customWidth="1"/>
    <col min="2831" max="2831" width="13.5703125" style="69" customWidth="1"/>
    <col min="2832" max="2832" width="15.7109375" style="69" bestFit="1" customWidth="1"/>
    <col min="2833" max="3077" width="11.42578125" style="69"/>
    <col min="3078" max="3078" width="41" style="69" customWidth="1"/>
    <col min="3079" max="3079" width="39.42578125" style="69" customWidth="1"/>
    <col min="3080" max="3080" width="0" style="69" hidden="1" customWidth="1"/>
    <col min="3081" max="3081" width="40.7109375" style="69" customWidth="1"/>
    <col min="3082" max="3082" width="13.140625" style="69" customWidth="1"/>
    <col min="3083" max="3083" width="20.42578125" style="69" customWidth="1"/>
    <col min="3084" max="3086" width="20.7109375" style="69" customWidth="1"/>
    <col min="3087" max="3087" width="13.5703125" style="69" customWidth="1"/>
    <col min="3088" max="3088" width="15.7109375" style="69" bestFit="1" customWidth="1"/>
    <col min="3089" max="3333" width="11.42578125" style="69"/>
    <col min="3334" max="3334" width="41" style="69" customWidth="1"/>
    <col min="3335" max="3335" width="39.42578125" style="69" customWidth="1"/>
    <col min="3336" max="3336" width="0" style="69" hidden="1" customWidth="1"/>
    <col min="3337" max="3337" width="40.7109375" style="69" customWidth="1"/>
    <col min="3338" max="3338" width="13.140625" style="69" customWidth="1"/>
    <col min="3339" max="3339" width="20.42578125" style="69" customWidth="1"/>
    <col min="3340" max="3342" width="20.7109375" style="69" customWidth="1"/>
    <col min="3343" max="3343" width="13.5703125" style="69" customWidth="1"/>
    <col min="3344" max="3344" width="15.7109375" style="69" bestFit="1" customWidth="1"/>
    <col min="3345" max="3589" width="11.42578125" style="69"/>
    <col min="3590" max="3590" width="41" style="69" customWidth="1"/>
    <col min="3591" max="3591" width="39.42578125" style="69" customWidth="1"/>
    <col min="3592" max="3592" width="0" style="69" hidden="1" customWidth="1"/>
    <col min="3593" max="3593" width="40.7109375" style="69" customWidth="1"/>
    <col min="3594" max="3594" width="13.140625" style="69" customWidth="1"/>
    <col min="3595" max="3595" width="20.42578125" style="69" customWidth="1"/>
    <col min="3596" max="3598" width="20.7109375" style="69" customWidth="1"/>
    <col min="3599" max="3599" width="13.5703125" style="69" customWidth="1"/>
    <col min="3600" max="3600" width="15.7109375" style="69" bestFit="1" customWidth="1"/>
    <col min="3601" max="3845" width="11.42578125" style="69"/>
    <col min="3846" max="3846" width="41" style="69" customWidth="1"/>
    <col min="3847" max="3847" width="39.42578125" style="69" customWidth="1"/>
    <col min="3848" max="3848" width="0" style="69" hidden="1" customWidth="1"/>
    <col min="3849" max="3849" width="40.7109375" style="69" customWidth="1"/>
    <col min="3850" max="3850" width="13.140625" style="69" customWidth="1"/>
    <col min="3851" max="3851" width="20.42578125" style="69" customWidth="1"/>
    <col min="3852" max="3854" width="20.7109375" style="69" customWidth="1"/>
    <col min="3855" max="3855" width="13.5703125" style="69" customWidth="1"/>
    <col min="3856" max="3856" width="15.7109375" style="69" bestFit="1" customWidth="1"/>
    <col min="3857" max="4101" width="11.42578125" style="69"/>
    <col min="4102" max="4102" width="41" style="69" customWidth="1"/>
    <col min="4103" max="4103" width="39.42578125" style="69" customWidth="1"/>
    <col min="4104" max="4104" width="0" style="69" hidden="1" customWidth="1"/>
    <col min="4105" max="4105" width="40.7109375" style="69" customWidth="1"/>
    <col min="4106" max="4106" width="13.140625" style="69" customWidth="1"/>
    <col min="4107" max="4107" width="20.42578125" style="69" customWidth="1"/>
    <col min="4108" max="4110" width="20.7109375" style="69" customWidth="1"/>
    <col min="4111" max="4111" width="13.5703125" style="69" customWidth="1"/>
    <col min="4112" max="4112" width="15.7109375" style="69" bestFit="1" customWidth="1"/>
    <col min="4113" max="4357" width="11.42578125" style="69"/>
    <col min="4358" max="4358" width="41" style="69" customWidth="1"/>
    <col min="4359" max="4359" width="39.42578125" style="69" customWidth="1"/>
    <col min="4360" max="4360" width="0" style="69" hidden="1" customWidth="1"/>
    <col min="4361" max="4361" width="40.7109375" style="69" customWidth="1"/>
    <col min="4362" max="4362" width="13.140625" style="69" customWidth="1"/>
    <col min="4363" max="4363" width="20.42578125" style="69" customWidth="1"/>
    <col min="4364" max="4366" width="20.7109375" style="69" customWidth="1"/>
    <col min="4367" max="4367" width="13.5703125" style="69" customWidth="1"/>
    <col min="4368" max="4368" width="15.7109375" style="69" bestFit="1" customWidth="1"/>
    <col min="4369" max="4613" width="11.42578125" style="69"/>
    <col min="4614" max="4614" width="41" style="69" customWidth="1"/>
    <col min="4615" max="4615" width="39.42578125" style="69" customWidth="1"/>
    <col min="4616" max="4616" width="0" style="69" hidden="1" customWidth="1"/>
    <col min="4617" max="4617" width="40.7109375" style="69" customWidth="1"/>
    <col min="4618" max="4618" width="13.140625" style="69" customWidth="1"/>
    <col min="4619" max="4619" width="20.42578125" style="69" customWidth="1"/>
    <col min="4620" max="4622" width="20.7109375" style="69" customWidth="1"/>
    <col min="4623" max="4623" width="13.5703125" style="69" customWidth="1"/>
    <col min="4624" max="4624" width="15.7109375" style="69" bestFit="1" customWidth="1"/>
    <col min="4625" max="4869" width="11.42578125" style="69"/>
    <col min="4870" max="4870" width="41" style="69" customWidth="1"/>
    <col min="4871" max="4871" width="39.42578125" style="69" customWidth="1"/>
    <col min="4872" max="4872" width="0" style="69" hidden="1" customWidth="1"/>
    <col min="4873" max="4873" width="40.7109375" style="69" customWidth="1"/>
    <col min="4874" max="4874" width="13.140625" style="69" customWidth="1"/>
    <col min="4875" max="4875" width="20.42578125" style="69" customWidth="1"/>
    <col min="4876" max="4878" width="20.7109375" style="69" customWidth="1"/>
    <col min="4879" max="4879" width="13.5703125" style="69" customWidth="1"/>
    <col min="4880" max="4880" width="15.7109375" style="69" bestFit="1" customWidth="1"/>
    <col min="4881" max="5125" width="11.42578125" style="69"/>
    <col min="5126" max="5126" width="41" style="69" customWidth="1"/>
    <col min="5127" max="5127" width="39.42578125" style="69" customWidth="1"/>
    <col min="5128" max="5128" width="0" style="69" hidden="1" customWidth="1"/>
    <col min="5129" max="5129" width="40.7109375" style="69" customWidth="1"/>
    <col min="5130" max="5130" width="13.140625" style="69" customWidth="1"/>
    <col min="5131" max="5131" width="20.42578125" style="69" customWidth="1"/>
    <col min="5132" max="5134" width="20.7109375" style="69" customWidth="1"/>
    <col min="5135" max="5135" width="13.5703125" style="69" customWidth="1"/>
    <col min="5136" max="5136" width="15.7109375" style="69" bestFit="1" customWidth="1"/>
    <col min="5137" max="5381" width="11.42578125" style="69"/>
    <col min="5382" max="5382" width="41" style="69" customWidth="1"/>
    <col min="5383" max="5383" width="39.42578125" style="69" customWidth="1"/>
    <col min="5384" max="5384" width="0" style="69" hidden="1" customWidth="1"/>
    <col min="5385" max="5385" width="40.7109375" style="69" customWidth="1"/>
    <col min="5386" max="5386" width="13.140625" style="69" customWidth="1"/>
    <col min="5387" max="5387" width="20.42578125" style="69" customWidth="1"/>
    <col min="5388" max="5390" width="20.7109375" style="69" customWidth="1"/>
    <col min="5391" max="5391" width="13.5703125" style="69" customWidth="1"/>
    <col min="5392" max="5392" width="15.7109375" style="69" bestFit="1" customWidth="1"/>
    <col min="5393" max="5637" width="11.42578125" style="69"/>
    <col min="5638" max="5638" width="41" style="69" customWidth="1"/>
    <col min="5639" max="5639" width="39.42578125" style="69" customWidth="1"/>
    <col min="5640" max="5640" width="0" style="69" hidden="1" customWidth="1"/>
    <col min="5641" max="5641" width="40.7109375" style="69" customWidth="1"/>
    <col min="5642" max="5642" width="13.140625" style="69" customWidth="1"/>
    <col min="5643" max="5643" width="20.42578125" style="69" customWidth="1"/>
    <col min="5644" max="5646" width="20.7109375" style="69" customWidth="1"/>
    <col min="5647" max="5647" width="13.5703125" style="69" customWidth="1"/>
    <col min="5648" max="5648" width="15.7109375" style="69" bestFit="1" customWidth="1"/>
    <col min="5649" max="5893" width="11.42578125" style="69"/>
    <col min="5894" max="5894" width="41" style="69" customWidth="1"/>
    <col min="5895" max="5895" width="39.42578125" style="69" customWidth="1"/>
    <col min="5896" max="5896" width="0" style="69" hidden="1" customWidth="1"/>
    <col min="5897" max="5897" width="40.7109375" style="69" customWidth="1"/>
    <col min="5898" max="5898" width="13.140625" style="69" customWidth="1"/>
    <col min="5899" max="5899" width="20.42578125" style="69" customWidth="1"/>
    <col min="5900" max="5902" width="20.7109375" style="69" customWidth="1"/>
    <col min="5903" max="5903" width="13.5703125" style="69" customWidth="1"/>
    <col min="5904" max="5904" width="15.7109375" style="69" bestFit="1" customWidth="1"/>
    <col min="5905" max="6149" width="11.42578125" style="69"/>
    <col min="6150" max="6150" width="41" style="69" customWidth="1"/>
    <col min="6151" max="6151" width="39.42578125" style="69" customWidth="1"/>
    <col min="6152" max="6152" width="0" style="69" hidden="1" customWidth="1"/>
    <col min="6153" max="6153" width="40.7109375" style="69" customWidth="1"/>
    <col min="6154" max="6154" width="13.140625" style="69" customWidth="1"/>
    <col min="6155" max="6155" width="20.42578125" style="69" customWidth="1"/>
    <col min="6156" max="6158" width="20.7109375" style="69" customWidth="1"/>
    <col min="6159" max="6159" width="13.5703125" style="69" customWidth="1"/>
    <col min="6160" max="6160" width="15.7109375" style="69" bestFit="1" customWidth="1"/>
    <col min="6161" max="6405" width="11.42578125" style="69"/>
    <col min="6406" max="6406" width="41" style="69" customWidth="1"/>
    <col min="6407" max="6407" width="39.42578125" style="69" customWidth="1"/>
    <col min="6408" max="6408" width="0" style="69" hidden="1" customWidth="1"/>
    <col min="6409" max="6409" width="40.7109375" style="69" customWidth="1"/>
    <col min="6410" max="6410" width="13.140625" style="69" customWidth="1"/>
    <col min="6411" max="6411" width="20.42578125" style="69" customWidth="1"/>
    <col min="6412" max="6414" width="20.7109375" style="69" customWidth="1"/>
    <col min="6415" max="6415" width="13.5703125" style="69" customWidth="1"/>
    <col min="6416" max="6416" width="15.7109375" style="69" bestFit="1" customWidth="1"/>
    <col min="6417" max="6661" width="11.42578125" style="69"/>
    <col min="6662" max="6662" width="41" style="69" customWidth="1"/>
    <col min="6663" max="6663" width="39.42578125" style="69" customWidth="1"/>
    <col min="6664" max="6664" width="0" style="69" hidden="1" customWidth="1"/>
    <col min="6665" max="6665" width="40.7109375" style="69" customWidth="1"/>
    <col min="6666" max="6666" width="13.140625" style="69" customWidth="1"/>
    <col min="6667" max="6667" width="20.42578125" style="69" customWidth="1"/>
    <col min="6668" max="6670" width="20.7109375" style="69" customWidth="1"/>
    <col min="6671" max="6671" width="13.5703125" style="69" customWidth="1"/>
    <col min="6672" max="6672" width="15.7109375" style="69" bestFit="1" customWidth="1"/>
    <col min="6673" max="6917" width="11.42578125" style="69"/>
    <col min="6918" max="6918" width="41" style="69" customWidth="1"/>
    <col min="6919" max="6919" width="39.42578125" style="69" customWidth="1"/>
    <col min="6920" max="6920" width="0" style="69" hidden="1" customWidth="1"/>
    <col min="6921" max="6921" width="40.7109375" style="69" customWidth="1"/>
    <col min="6922" max="6922" width="13.140625" style="69" customWidth="1"/>
    <col min="6923" max="6923" width="20.42578125" style="69" customWidth="1"/>
    <col min="6924" max="6926" width="20.7109375" style="69" customWidth="1"/>
    <col min="6927" max="6927" width="13.5703125" style="69" customWidth="1"/>
    <col min="6928" max="6928" width="15.7109375" style="69" bestFit="1" customWidth="1"/>
    <col min="6929" max="7173" width="11.42578125" style="69"/>
    <col min="7174" max="7174" width="41" style="69" customWidth="1"/>
    <col min="7175" max="7175" width="39.42578125" style="69" customWidth="1"/>
    <col min="7176" max="7176" width="0" style="69" hidden="1" customWidth="1"/>
    <col min="7177" max="7177" width="40.7109375" style="69" customWidth="1"/>
    <col min="7178" max="7178" width="13.140625" style="69" customWidth="1"/>
    <col min="7179" max="7179" width="20.42578125" style="69" customWidth="1"/>
    <col min="7180" max="7182" width="20.7109375" style="69" customWidth="1"/>
    <col min="7183" max="7183" width="13.5703125" style="69" customWidth="1"/>
    <col min="7184" max="7184" width="15.7109375" style="69" bestFit="1" customWidth="1"/>
    <col min="7185" max="7429" width="11.42578125" style="69"/>
    <col min="7430" max="7430" width="41" style="69" customWidth="1"/>
    <col min="7431" max="7431" width="39.42578125" style="69" customWidth="1"/>
    <col min="7432" max="7432" width="0" style="69" hidden="1" customWidth="1"/>
    <col min="7433" max="7433" width="40.7109375" style="69" customWidth="1"/>
    <col min="7434" max="7434" width="13.140625" style="69" customWidth="1"/>
    <col min="7435" max="7435" width="20.42578125" style="69" customWidth="1"/>
    <col min="7436" max="7438" width="20.7109375" style="69" customWidth="1"/>
    <col min="7439" max="7439" width="13.5703125" style="69" customWidth="1"/>
    <col min="7440" max="7440" width="15.7109375" style="69" bestFit="1" customWidth="1"/>
    <col min="7441" max="7685" width="11.42578125" style="69"/>
    <col min="7686" max="7686" width="41" style="69" customWidth="1"/>
    <col min="7687" max="7687" width="39.42578125" style="69" customWidth="1"/>
    <col min="7688" max="7688" width="0" style="69" hidden="1" customWidth="1"/>
    <col min="7689" max="7689" width="40.7109375" style="69" customWidth="1"/>
    <col min="7690" max="7690" width="13.140625" style="69" customWidth="1"/>
    <col min="7691" max="7691" width="20.42578125" style="69" customWidth="1"/>
    <col min="7692" max="7694" width="20.7109375" style="69" customWidth="1"/>
    <col min="7695" max="7695" width="13.5703125" style="69" customWidth="1"/>
    <col min="7696" max="7696" width="15.7109375" style="69" bestFit="1" customWidth="1"/>
    <col min="7697" max="7941" width="11.42578125" style="69"/>
    <col min="7942" max="7942" width="41" style="69" customWidth="1"/>
    <col min="7943" max="7943" width="39.42578125" style="69" customWidth="1"/>
    <col min="7944" max="7944" width="0" style="69" hidden="1" customWidth="1"/>
    <col min="7945" max="7945" width="40.7109375" style="69" customWidth="1"/>
    <col min="7946" max="7946" width="13.140625" style="69" customWidth="1"/>
    <col min="7947" max="7947" width="20.42578125" style="69" customWidth="1"/>
    <col min="7948" max="7950" width="20.7109375" style="69" customWidth="1"/>
    <col min="7951" max="7951" width="13.5703125" style="69" customWidth="1"/>
    <col min="7952" max="7952" width="15.7109375" style="69" bestFit="1" customWidth="1"/>
    <col min="7953" max="8197" width="11.42578125" style="69"/>
    <col min="8198" max="8198" width="41" style="69" customWidth="1"/>
    <col min="8199" max="8199" width="39.42578125" style="69" customWidth="1"/>
    <col min="8200" max="8200" width="0" style="69" hidden="1" customWidth="1"/>
    <col min="8201" max="8201" width="40.7109375" style="69" customWidth="1"/>
    <col min="8202" max="8202" width="13.140625" style="69" customWidth="1"/>
    <col min="8203" max="8203" width="20.42578125" style="69" customWidth="1"/>
    <col min="8204" max="8206" width="20.7109375" style="69" customWidth="1"/>
    <col min="8207" max="8207" width="13.5703125" style="69" customWidth="1"/>
    <col min="8208" max="8208" width="15.7109375" style="69" bestFit="1" customWidth="1"/>
    <col min="8209" max="8453" width="11.42578125" style="69"/>
    <col min="8454" max="8454" width="41" style="69" customWidth="1"/>
    <col min="8455" max="8455" width="39.42578125" style="69" customWidth="1"/>
    <col min="8456" max="8456" width="0" style="69" hidden="1" customWidth="1"/>
    <col min="8457" max="8457" width="40.7109375" style="69" customWidth="1"/>
    <col min="8458" max="8458" width="13.140625" style="69" customWidth="1"/>
    <col min="8459" max="8459" width="20.42578125" style="69" customWidth="1"/>
    <col min="8460" max="8462" width="20.7109375" style="69" customWidth="1"/>
    <col min="8463" max="8463" width="13.5703125" style="69" customWidth="1"/>
    <col min="8464" max="8464" width="15.7109375" style="69" bestFit="1" customWidth="1"/>
    <col min="8465" max="8709" width="11.42578125" style="69"/>
    <col min="8710" max="8710" width="41" style="69" customWidth="1"/>
    <col min="8711" max="8711" width="39.42578125" style="69" customWidth="1"/>
    <col min="8712" max="8712" width="0" style="69" hidden="1" customWidth="1"/>
    <col min="8713" max="8713" width="40.7109375" style="69" customWidth="1"/>
    <col min="8714" max="8714" width="13.140625" style="69" customWidth="1"/>
    <col min="8715" max="8715" width="20.42578125" style="69" customWidth="1"/>
    <col min="8716" max="8718" width="20.7109375" style="69" customWidth="1"/>
    <col min="8719" max="8719" width="13.5703125" style="69" customWidth="1"/>
    <col min="8720" max="8720" width="15.7109375" style="69" bestFit="1" customWidth="1"/>
    <col min="8721" max="8965" width="11.42578125" style="69"/>
    <col min="8966" max="8966" width="41" style="69" customWidth="1"/>
    <col min="8967" max="8967" width="39.42578125" style="69" customWidth="1"/>
    <col min="8968" max="8968" width="0" style="69" hidden="1" customWidth="1"/>
    <col min="8969" max="8969" width="40.7109375" style="69" customWidth="1"/>
    <col min="8970" max="8970" width="13.140625" style="69" customWidth="1"/>
    <col min="8971" max="8971" width="20.42578125" style="69" customWidth="1"/>
    <col min="8972" max="8974" width="20.7109375" style="69" customWidth="1"/>
    <col min="8975" max="8975" width="13.5703125" style="69" customWidth="1"/>
    <col min="8976" max="8976" width="15.7109375" style="69" bestFit="1" customWidth="1"/>
    <col min="8977" max="9221" width="11.42578125" style="69"/>
    <col min="9222" max="9222" width="41" style="69" customWidth="1"/>
    <col min="9223" max="9223" width="39.42578125" style="69" customWidth="1"/>
    <col min="9224" max="9224" width="0" style="69" hidden="1" customWidth="1"/>
    <col min="9225" max="9225" width="40.7109375" style="69" customWidth="1"/>
    <col min="9226" max="9226" width="13.140625" style="69" customWidth="1"/>
    <col min="9227" max="9227" width="20.42578125" style="69" customWidth="1"/>
    <col min="9228" max="9230" width="20.7109375" style="69" customWidth="1"/>
    <col min="9231" max="9231" width="13.5703125" style="69" customWidth="1"/>
    <col min="9232" max="9232" width="15.7109375" style="69" bestFit="1" customWidth="1"/>
    <col min="9233" max="9477" width="11.42578125" style="69"/>
    <col min="9478" max="9478" width="41" style="69" customWidth="1"/>
    <col min="9479" max="9479" width="39.42578125" style="69" customWidth="1"/>
    <col min="9480" max="9480" width="0" style="69" hidden="1" customWidth="1"/>
    <col min="9481" max="9481" width="40.7109375" style="69" customWidth="1"/>
    <col min="9482" max="9482" width="13.140625" style="69" customWidth="1"/>
    <col min="9483" max="9483" width="20.42578125" style="69" customWidth="1"/>
    <col min="9484" max="9486" width="20.7109375" style="69" customWidth="1"/>
    <col min="9487" max="9487" width="13.5703125" style="69" customWidth="1"/>
    <col min="9488" max="9488" width="15.7109375" style="69" bestFit="1" customWidth="1"/>
    <col min="9489" max="9733" width="11.42578125" style="69"/>
    <col min="9734" max="9734" width="41" style="69" customWidth="1"/>
    <col min="9735" max="9735" width="39.42578125" style="69" customWidth="1"/>
    <col min="9736" max="9736" width="0" style="69" hidden="1" customWidth="1"/>
    <col min="9737" max="9737" width="40.7109375" style="69" customWidth="1"/>
    <col min="9738" max="9738" width="13.140625" style="69" customWidth="1"/>
    <col min="9739" max="9739" width="20.42578125" style="69" customWidth="1"/>
    <col min="9740" max="9742" width="20.7109375" style="69" customWidth="1"/>
    <col min="9743" max="9743" width="13.5703125" style="69" customWidth="1"/>
    <col min="9744" max="9744" width="15.7109375" style="69" bestFit="1" customWidth="1"/>
    <col min="9745" max="9989" width="11.42578125" style="69"/>
    <col min="9990" max="9990" width="41" style="69" customWidth="1"/>
    <col min="9991" max="9991" width="39.42578125" style="69" customWidth="1"/>
    <col min="9992" max="9992" width="0" style="69" hidden="1" customWidth="1"/>
    <col min="9993" max="9993" width="40.7109375" style="69" customWidth="1"/>
    <col min="9994" max="9994" width="13.140625" style="69" customWidth="1"/>
    <col min="9995" max="9995" width="20.42578125" style="69" customWidth="1"/>
    <col min="9996" max="9998" width="20.7109375" style="69" customWidth="1"/>
    <col min="9999" max="9999" width="13.5703125" style="69" customWidth="1"/>
    <col min="10000" max="10000" width="15.7109375" style="69" bestFit="1" customWidth="1"/>
    <col min="10001" max="10245" width="11.42578125" style="69"/>
    <col min="10246" max="10246" width="41" style="69" customWidth="1"/>
    <col min="10247" max="10247" width="39.42578125" style="69" customWidth="1"/>
    <col min="10248" max="10248" width="0" style="69" hidden="1" customWidth="1"/>
    <col min="10249" max="10249" width="40.7109375" style="69" customWidth="1"/>
    <col min="10250" max="10250" width="13.140625" style="69" customWidth="1"/>
    <col min="10251" max="10251" width="20.42578125" style="69" customWidth="1"/>
    <col min="10252" max="10254" width="20.7109375" style="69" customWidth="1"/>
    <col min="10255" max="10255" width="13.5703125" style="69" customWidth="1"/>
    <col min="10256" max="10256" width="15.7109375" style="69" bestFit="1" customWidth="1"/>
    <col min="10257" max="10501" width="11.42578125" style="69"/>
    <col min="10502" max="10502" width="41" style="69" customWidth="1"/>
    <col min="10503" max="10503" width="39.42578125" style="69" customWidth="1"/>
    <col min="10504" max="10504" width="0" style="69" hidden="1" customWidth="1"/>
    <col min="10505" max="10505" width="40.7109375" style="69" customWidth="1"/>
    <col min="10506" max="10506" width="13.140625" style="69" customWidth="1"/>
    <col min="10507" max="10507" width="20.42578125" style="69" customWidth="1"/>
    <col min="10508" max="10510" width="20.7109375" style="69" customWidth="1"/>
    <col min="10511" max="10511" width="13.5703125" style="69" customWidth="1"/>
    <col min="10512" max="10512" width="15.7109375" style="69" bestFit="1" customWidth="1"/>
    <col min="10513" max="10757" width="11.42578125" style="69"/>
    <col min="10758" max="10758" width="41" style="69" customWidth="1"/>
    <col min="10759" max="10759" width="39.42578125" style="69" customWidth="1"/>
    <col min="10760" max="10760" width="0" style="69" hidden="1" customWidth="1"/>
    <col min="10761" max="10761" width="40.7109375" style="69" customWidth="1"/>
    <col min="10762" max="10762" width="13.140625" style="69" customWidth="1"/>
    <col min="10763" max="10763" width="20.42578125" style="69" customWidth="1"/>
    <col min="10764" max="10766" width="20.7109375" style="69" customWidth="1"/>
    <col min="10767" max="10767" width="13.5703125" style="69" customWidth="1"/>
    <col min="10768" max="10768" width="15.7109375" style="69" bestFit="1" customWidth="1"/>
    <col min="10769" max="11013" width="11.42578125" style="69"/>
    <col min="11014" max="11014" width="41" style="69" customWidth="1"/>
    <col min="11015" max="11015" width="39.42578125" style="69" customWidth="1"/>
    <col min="11016" max="11016" width="0" style="69" hidden="1" customWidth="1"/>
    <col min="11017" max="11017" width="40.7109375" style="69" customWidth="1"/>
    <col min="11018" max="11018" width="13.140625" style="69" customWidth="1"/>
    <col min="11019" max="11019" width="20.42578125" style="69" customWidth="1"/>
    <col min="11020" max="11022" width="20.7109375" style="69" customWidth="1"/>
    <col min="11023" max="11023" width="13.5703125" style="69" customWidth="1"/>
    <col min="11024" max="11024" width="15.7109375" style="69" bestFit="1" customWidth="1"/>
    <col min="11025" max="11269" width="11.42578125" style="69"/>
    <col min="11270" max="11270" width="41" style="69" customWidth="1"/>
    <col min="11271" max="11271" width="39.42578125" style="69" customWidth="1"/>
    <col min="11272" max="11272" width="0" style="69" hidden="1" customWidth="1"/>
    <col min="11273" max="11273" width="40.7109375" style="69" customWidth="1"/>
    <col min="11274" max="11274" width="13.140625" style="69" customWidth="1"/>
    <col min="11275" max="11275" width="20.42578125" style="69" customWidth="1"/>
    <col min="11276" max="11278" width="20.7109375" style="69" customWidth="1"/>
    <col min="11279" max="11279" width="13.5703125" style="69" customWidth="1"/>
    <col min="11280" max="11280" width="15.7109375" style="69" bestFit="1" customWidth="1"/>
    <col min="11281" max="11525" width="11.42578125" style="69"/>
    <col min="11526" max="11526" width="41" style="69" customWidth="1"/>
    <col min="11527" max="11527" width="39.42578125" style="69" customWidth="1"/>
    <col min="11528" max="11528" width="0" style="69" hidden="1" customWidth="1"/>
    <col min="11529" max="11529" width="40.7109375" style="69" customWidth="1"/>
    <col min="11530" max="11530" width="13.140625" style="69" customWidth="1"/>
    <col min="11531" max="11531" width="20.42578125" style="69" customWidth="1"/>
    <col min="11532" max="11534" width="20.7109375" style="69" customWidth="1"/>
    <col min="11535" max="11535" width="13.5703125" style="69" customWidth="1"/>
    <col min="11536" max="11536" width="15.7109375" style="69" bestFit="1" customWidth="1"/>
    <col min="11537" max="11781" width="11.42578125" style="69"/>
    <col min="11782" max="11782" width="41" style="69" customWidth="1"/>
    <col min="11783" max="11783" width="39.42578125" style="69" customWidth="1"/>
    <col min="11784" max="11784" width="0" style="69" hidden="1" customWidth="1"/>
    <col min="11785" max="11785" width="40.7109375" style="69" customWidth="1"/>
    <col min="11786" max="11786" width="13.140625" style="69" customWidth="1"/>
    <col min="11787" max="11787" width="20.42578125" style="69" customWidth="1"/>
    <col min="11788" max="11790" width="20.7109375" style="69" customWidth="1"/>
    <col min="11791" max="11791" width="13.5703125" style="69" customWidth="1"/>
    <col min="11792" max="11792" width="15.7109375" style="69" bestFit="1" customWidth="1"/>
    <col min="11793" max="12037" width="11.42578125" style="69"/>
    <col min="12038" max="12038" width="41" style="69" customWidth="1"/>
    <col min="12039" max="12039" width="39.42578125" style="69" customWidth="1"/>
    <col min="12040" max="12040" width="0" style="69" hidden="1" customWidth="1"/>
    <col min="12041" max="12041" width="40.7109375" style="69" customWidth="1"/>
    <col min="12042" max="12042" width="13.140625" style="69" customWidth="1"/>
    <col min="12043" max="12043" width="20.42578125" style="69" customWidth="1"/>
    <col min="12044" max="12046" width="20.7109375" style="69" customWidth="1"/>
    <col min="12047" max="12047" width="13.5703125" style="69" customWidth="1"/>
    <col min="12048" max="12048" width="15.7109375" style="69" bestFit="1" customWidth="1"/>
    <col min="12049" max="12293" width="11.42578125" style="69"/>
    <col min="12294" max="12294" width="41" style="69" customWidth="1"/>
    <col min="12295" max="12295" width="39.42578125" style="69" customWidth="1"/>
    <col min="12296" max="12296" width="0" style="69" hidden="1" customWidth="1"/>
    <col min="12297" max="12297" width="40.7109375" style="69" customWidth="1"/>
    <col min="12298" max="12298" width="13.140625" style="69" customWidth="1"/>
    <col min="12299" max="12299" width="20.42578125" style="69" customWidth="1"/>
    <col min="12300" max="12302" width="20.7109375" style="69" customWidth="1"/>
    <col min="12303" max="12303" width="13.5703125" style="69" customWidth="1"/>
    <col min="12304" max="12304" width="15.7109375" style="69" bestFit="1" customWidth="1"/>
    <col min="12305" max="12549" width="11.42578125" style="69"/>
    <col min="12550" max="12550" width="41" style="69" customWidth="1"/>
    <col min="12551" max="12551" width="39.42578125" style="69" customWidth="1"/>
    <col min="12552" max="12552" width="0" style="69" hidden="1" customWidth="1"/>
    <col min="12553" max="12553" width="40.7109375" style="69" customWidth="1"/>
    <col min="12554" max="12554" width="13.140625" style="69" customWidth="1"/>
    <col min="12555" max="12555" width="20.42578125" style="69" customWidth="1"/>
    <col min="12556" max="12558" width="20.7109375" style="69" customWidth="1"/>
    <col min="12559" max="12559" width="13.5703125" style="69" customWidth="1"/>
    <col min="12560" max="12560" width="15.7109375" style="69" bestFit="1" customWidth="1"/>
    <col min="12561" max="12805" width="11.42578125" style="69"/>
    <col min="12806" max="12806" width="41" style="69" customWidth="1"/>
    <col min="12807" max="12807" width="39.42578125" style="69" customWidth="1"/>
    <col min="12808" max="12808" width="0" style="69" hidden="1" customWidth="1"/>
    <col min="12809" max="12809" width="40.7109375" style="69" customWidth="1"/>
    <col min="12810" max="12810" width="13.140625" style="69" customWidth="1"/>
    <col min="12811" max="12811" width="20.42578125" style="69" customWidth="1"/>
    <col min="12812" max="12814" width="20.7109375" style="69" customWidth="1"/>
    <col min="12815" max="12815" width="13.5703125" style="69" customWidth="1"/>
    <col min="12816" max="12816" width="15.7109375" style="69" bestFit="1" customWidth="1"/>
    <col min="12817" max="13061" width="11.42578125" style="69"/>
    <col min="13062" max="13062" width="41" style="69" customWidth="1"/>
    <col min="13063" max="13063" width="39.42578125" style="69" customWidth="1"/>
    <col min="13064" max="13064" width="0" style="69" hidden="1" customWidth="1"/>
    <col min="13065" max="13065" width="40.7109375" style="69" customWidth="1"/>
    <col min="13066" max="13066" width="13.140625" style="69" customWidth="1"/>
    <col min="13067" max="13067" width="20.42578125" style="69" customWidth="1"/>
    <col min="13068" max="13070" width="20.7109375" style="69" customWidth="1"/>
    <col min="13071" max="13071" width="13.5703125" style="69" customWidth="1"/>
    <col min="13072" max="13072" width="15.7109375" style="69" bestFit="1" customWidth="1"/>
    <col min="13073" max="13317" width="11.42578125" style="69"/>
    <col min="13318" max="13318" width="41" style="69" customWidth="1"/>
    <col min="13319" max="13319" width="39.42578125" style="69" customWidth="1"/>
    <col min="13320" max="13320" width="0" style="69" hidden="1" customWidth="1"/>
    <col min="13321" max="13321" width="40.7109375" style="69" customWidth="1"/>
    <col min="13322" max="13322" width="13.140625" style="69" customWidth="1"/>
    <col min="13323" max="13323" width="20.42578125" style="69" customWidth="1"/>
    <col min="13324" max="13326" width="20.7109375" style="69" customWidth="1"/>
    <col min="13327" max="13327" width="13.5703125" style="69" customWidth="1"/>
    <col min="13328" max="13328" width="15.7109375" style="69" bestFit="1" customWidth="1"/>
    <col min="13329" max="13573" width="11.42578125" style="69"/>
    <col min="13574" max="13574" width="41" style="69" customWidth="1"/>
    <col min="13575" max="13575" width="39.42578125" style="69" customWidth="1"/>
    <col min="13576" max="13576" width="0" style="69" hidden="1" customWidth="1"/>
    <col min="13577" max="13577" width="40.7109375" style="69" customWidth="1"/>
    <col min="13578" max="13578" width="13.140625" style="69" customWidth="1"/>
    <col min="13579" max="13579" width="20.42578125" style="69" customWidth="1"/>
    <col min="13580" max="13582" width="20.7109375" style="69" customWidth="1"/>
    <col min="13583" max="13583" width="13.5703125" style="69" customWidth="1"/>
    <col min="13584" max="13584" width="15.7109375" style="69" bestFit="1" customWidth="1"/>
    <col min="13585" max="13829" width="11.42578125" style="69"/>
    <col min="13830" max="13830" width="41" style="69" customWidth="1"/>
    <col min="13831" max="13831" width="39.42578125" style="69" customWidth="1"/>
    <col min="13832" max="13832" width="0" style="69" hidden="1" customWidth="1"/>
    <col min="13833" max="13833" width="40.7109375" style="69" customWidth="1"/>
    <col min="13834" max="13834" width="13.140625" style="69" customWidth="1"/>
    <col min="13835" max="13835" width="20.42578125" style="69" customWidth="1"/>
    <col min="13836" max="13838" width="20.7109375" style="69" customWidth="1"/>
    <col min="13839" max="13839" width="13.5703125" style="69" customWidth="1"/>
    <col min="13840" max="13840" width="15.7109375" style="69" bestFit="1" customWidth="1"/>
    <col min="13841" max="14085" width="11.42578125" style="69"/>
    <col min="14086" max="14086" width="41" style="69" customWidth="1"/>
    <col min="14087" max="14087" width="39.42578125" style="69" customWidth="1"/>
    <col min="14088" max="14088" width="0" style="69" hidden="1" customWidth="1"/>
    <col min="14089" max="14089" width="40.7109375" style="69" customWidth="1"/>
    <col min="14090" max="14090" width="13.140625" style="69" customWidth="1"/>
    <col min="14091" max="14091" width="20.42578125" style="69" customWidth="1"/>
    <col min="14092" max="14094" width="20.7109375" style="69" customWidth="1"/>
    <col min="14095" max="14095" width="13.5703125" style="69" customWidth="1"/>
    <col min="14096" max="14096" width="15.7109375" style="69" bestFit="1" customWidth="1"/>
    <col min="14097" max="14341" width="11.42578125" style="69"/>
    <col min="14342" max="14342" width="41" style="69" customWidth="1"/>
    <col min="14343" max="14343" width="39.42578125" style="69" customWidth="1"/>
    <col min="14344" max="14344" width="0" style="69" hidden="1" customWidth="1"/>
    <col min="14345" max="14345" width="40.7109375" style="69" customWidth="1"/>
    <col min="14346" max="14346" width="13.140625" style="69" customWidth="1"/>
    <col min="14347" max="14347" width="20.42578125" style="69" customWidth="1"/>
    <col min="14348" max="14350" width="20.7109375" style="69" customWidth="1"/>
    <col min="14351" max="14351" width="13.5703125" style="69" customWidth="1"/>
    <col min="14352" max="14352" width="15.7109375" style="69" bestFit="1" customWidth="1"/>
    <col min="14353" max="14597" width="11.42578125" style="69"/>
    <col min="14598" max="14598" width="41" style="69" customWidth="1"/>
    <col min="14599" max="14599" width="39.42578125" style="69" customWidth="1"/>
    <col min="14600" max="14600" width="0" style="69" hidden="1" customWidth="1"/>
    <col min="14601" max="14601" width="40.7109375" style="69" customWidth="1"/>
    <col min="14602" max="14602" width="13.140625" style="69" customWidth="1"/>
    <col min="14603" max="14603" width="20.42578125" style="69" customWidth="1"/>
    <col min="14604" max="14606" width="20.7109375" style="69" customWidth="1"/>
    <col min="14607" max="14607" width="13.5703125" style="69" customWidth="1"/>
    <col min="14608" max="14608" width="15.7109375" style="69" bestFit="1" customWidth="1"/>
    <col min="14609" max="14853" width="11.42578125" style="69"/>
    <col min="14854" max="14854" width="41" style="69" customWidth="1"/>
    <col min="14855" max="14855" width="39.42578125" style="69" customWidth="1"/>
    <col min="14856" max="14856" width="0" style="69" hidden="1" customWidth="1"/>
    <col min="14857" max="14857" width="40.7109375" style="69" customWidth="1"/>
    <col min="14858" max="14858" width="13.140625" style="69" customWidth="1"/>
    <col min="14859" max="14859" width="20.42578125" style="69" customWidth="1"/>
    <col min="14860" max="14862" width="20.7109375" style="69" customWidth="1"/>
    <col min="14863" max="14863" width="13.5703125" style="69" customWidth="1"/>
    <col min="14864" max="14864" width="15.7109375" style="69" bestFit="1" customWidth="1"/>
    <col min="14865" max="15109" width="11.42578125" style="69"/>
    <col min="15110" max="15110" width="41" style="69" customWidth="1"/>
    <col min="15111" max="15111" width="39.42578125" style="69" customWidth="1"/>
    <col min="15112" max="15112" width="0" style="69" hidden="1" customWidth="1"/>
    <col min="15113" max="15113" width="40.7109375" style="69" customWidth="1"/>
    <col min="15114" max="15114" width="13.140625" style="69" customWidth="1"/>
    <col min="15115" max="15115" width="20.42578125" style="69" customWidth="1"/>
    <col min="15116" max="15118" width="20.7109375" style="69" customWidth="1"/>
    <col min="15119" max="15119" width="13.5703125" style="69" customWidth="1"/>
    <col min="15120" max="15120" width="15.7109375" style="69" bestFit="1" customWidth="1"/>
    <col min="15121" max="15365" width="11.42578125" style="69"/>
    <col min="15366" max="15366" width="41" style="69" customWidth="1"/>
    <col min="15367" max="15367" width="39.42578125" style="69" customWidth="1"/>
    <col min="15368" max="15368" width="0" style="69" hidden="1" customWidth="1"/>
    <col min="15369" max="15369" width="40.7109375" style="69" customWidth="1"/>
    <col min="15370" max="15370" width="13.140625" style="69" customWidth="1"/>
    <col min="15371" max="15371" width="20.42578125" style="69" customWidth="1"/>
    <col min="15372" max="15374" width="20.7109375" style="69" customWidth="1"/>
    <col min="15375" max="15375" width="13.5703125" style="69" customWidth="1"/>
    <col min="15376" max="15376" width="15.7109375" style="69" bestFit="1" customWidth="1"/>
    <col min="15377" max="15621" width="11.42578125" style="69"/>
    <col min="15622" max="15622" width="41" style="69" customWidth="1"/>
    <col min="15623" max="15623" width="39.42578125" style="69" customWidth="1"/>
    <col min="15624" max="15624" width="0" style="69" hidden="1" customWidth="1"/>
    <col min="15625" max="15625" width="40.7109375" style="69" customWidth="1"/>
    <col min="15626" max="15626" width="13.140625" style="69" customWidth="1"/>
    <col min="15627" max="15627" width="20.42578125" style="69" customWidth="1"/>
    <col min="15628" max="15630" width="20.7109375" style="69" customWidth="1"/>
    <col min="15631" max="15631" width="13.5703125" style="69" customWidth="1"/>
    <col min="15632" max="15632" width="15.7109375" style="69" bestFit="1" customWidth="1"/>
    <col min="15633" max="15877" width="11.42578125" style="69"/>
    <col min="15878" max="15878" width="41" style="69" customWidth="1"/>
    <col min="15879" max="15879" width="39.42578125" style="69" customWidth="1"/>
    <col min="15880" max="15880" width="0" style="69" hidden="1" customWidth="1"/>
    <col min="15881" max="15881" width="40.7109375" style="69" customWidth="1"/>
    <col min="15882" max="15882" width="13.140625" style="69" customWidth="1"/>
    <col min="15883" max="15883" width="20.42578125" style="69" customWidth="1"/>
    <col min="15884" max="15886" width="20.7109375" style="69" customWidth="1"/>
    <col min="15887" max="15887" width="13.5703125" style="69" customWidth="1"/>
    <col min="15888" max="15888" width="15.7109375" style="69" bestFit="1" customWidth="1"/>
    <col min="15889" max="16133" width="11.42578125" style="69"/>
    <col min="16134" max="16134" width="41" style="69" customWidth="1"/>
    <col min="16135" max="16135" width="39.42578125" style="69" customWidth="1"/>
    <col min="16136" max="16136" width="0" style="69" hidden="1" customWidth="1"/>
    <col min="16137" max="16137" width="40.7109375" style="69" customWidth="1"/>
    <col min="16138" max="16138" width="13.140625" style="69" customWidth="1"/>
    <col min="16139" max="16139" width="20.42578125" style="69" customWidth="1"/>
    <col min="16140" max="16142" width="20.7109375" style="69" customWidth="1"/>
    <col min="16143" max="16143" width="13.5703125" style="69" customWidth="1"/>
    <col min="16144" max="16144" width="15.7109375" style="69" bestFit="1" customWidth="1"/>
    <col min="16145" max="16384" width="11.42578125" style="69"/>
  </cols>
  <sheetData>
    <row r="1" spans="1:22" ht="23.25" customHeight="1" x14ac:dyDescent="0.3">
      <c r="A1" s="247" t="str">
        <f>+[2]Plazo!A1</f>
        <v>AGENCIA DE DESARROLLO RURAL - ADR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</row>
    <row r="2" spans="1:22" ht="20.25" customHeight="1" x14ac:dyDescent="0.3">
      <c r="A2" s="247" t="s">
        <v>46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</row>
    <row r="3" spans="1:22" ht="16.5" x14ac:dyDescent="0.3">
      <c r="A3" s="247" t="str">
        <f>+[2]Plazo!A3</f>
        <v xml:space="preserve">EVALUACION TECNICA 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Q3" s="116"/>
      <c r="R3" s="117"/>
      <c r="S3" s="118"/>
      <c r="T3" s="117"/>
      <c r="U3" s="119"/>
      <c r="V3" s="120"/>
    </row>
    <row r="4" spans="1:22" s="70" customFormat="1" ht="17.25" thickBot="1" x14ac:dyDescent="0.35">
      <c r="A4" s="247" t="s">
        <v>42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Q4" s="121"/>
      <c r="R4" s="108"/>
      <c r="S4" s="107"/>
      <c r="T4" s="108"/>
      <c r="U4" s="107"/>
      <c r="V4" s="122"/>
    </row>
    <row r="5" spans="1:22" s="70" customFormat="1" ht="52.5" customHeight="1" thickBot="1" x14ac:dyDescent="0.35">
      <c r="A5" s="248" t="s">
        <v>40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50"/>
      <c r="Q5" s="123"/>
      <c r="R5" s="106"/>
      <c r="S5" s="109"/>
      <c r="T5" s="106"/>
      <c r="U5" s="109"/>
      <c r="V5" s="124"/>
    </row>
    <row r="6" spans="1:22" ht="18" customHeight="1" thickBot="1" x14ac:dyDescent="0.35">
      <c r="A6" s="244" t="s">
        <v>41</v>
      </c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6"/>
      <c r="Q6" s="121"/>
      <c r="R6" s="108"/>
      <c r="S6" s="107"/>
      <c r="T6" s="108"/>
      <c r="U6" s="107"/>
      <c r="V6" s="122"/>
    </row>
    <row r="7" spans="1:22" ht="14.25" customHeight="1" thickBot="1" x14ac:dyDescent="0.35">
      <c r="A7" s="71"/>
      <c r="B7" s="71"/>
      <c r="C7" s="71"/>
      <c r="D7" s="71"/>
      <c r="E7" s="72"/>
      <c r="M7" s="240"/>
      <c r="N7" s="240"/>
      <c r="O7" s="240"/>
      <c r="P7" s="240"/>
      <c r="Q7" s="123"/>
      <c r="R7" s="106"/>
      <c r="S7" s="109"/>
      <c r="T7" s="106"/>
      <c r="U7" s="107"/>
      <c r="V7" s="124"/>
    </row>
    <row r="8" spans="1:22" s="70" customFormat="1" ht="44.25" customHeight="1" thickBot="1" x14ac:dyDescent="0.35">
      <c r="A8" s="241" t="s">
        <v>43</v>
      </c>
      <c r="B8" s="242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3"/>
      <c r="Q8" s="121"/>
      <c r="R8" s="108"/>
      <c r="S8" s="107"/>
      <c r="T8" s="108"/>
      <c r="U8" s="107"/>
      <c r="V8" s="122"/>
    </row>
    <row r="9" spans="1:22" ht="33" customHeight="1" x14ac:dyDescent="0.3">
      <c r="A9" s="225" t="s">
        <v>0</v>
      </c>
      <c r="B9" s="225" t="s">
        <v>30</v>
      </c>
      <c r="C9" s="225" t="s">
        <v>31</v>
      </c>
      <c r="D9" s="225" t="s">
        <v>32</v>
      </c>
      <c r="E9" s="225" t="s">
        <v>35</v>
      </c>
      <c r="F9" s="225" t="s">
        <v>20</v>
      </c>
      <c r="G9" s="225" t="s">
        <v>22</v>
      </c>
      <c r="H9" s="225" t="s">
        <v>69</v>
      </c>
      <c r="I9" s="225" t="s">
        <v>21</v>
      </c>
      <c r="J9" s="225" t="s">
        <v>68</v>
      </c>
      <c r="K9" s="225" t="s">
        <v>34</v>
      </c>
      <c r="L9" s="225" t="s">
        <v>33</v>
      </c>
      <c r="M9" s="225" t="s">
        <v>70</v>
      </c>
      <c r="N9" s="225" t="s">
        <v>71</v>
      </c>
      <c r="O9" s="225" t="s">
        <v>4</v>
      </c>
      <c r="Q9" s="123"/>
      <c r="R9" s="106"/>
      <c r="S9" s="107"/>
      <c r="T9" s="106"/>
      <c r="U9" s="109"/>
      <c r="V9" s="125"/>
    </row>
    <row r="10" spans="1:22" ht="46.5" customHeight="1" thickBot="1" x14ac:dyDescent="0.35">
      <c r="A10" s="226"/>
      <c r="B10" s="226"/>
      <c r="C10" s="226"/>
      <c r="D10" s="226"/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Q10" s="121"/>
      <c r="R10" s="108"/>
      <c r="S10" s="107"/>
      <c r="T10" s="108"/>
      <c r="U10" s="107"/>
      <c r="V10" s="122"/>
    </row>
    <row r="11" spans="1:22" ht="16.5" x14ac:dyDescent="0.3">
      <c r="A11" s="227" t="str">
        <f>CONFORMACION!B11</f>
        <v>Unión Temporal Desarrollo Nariñense</v>
      </c>
      <c r="B11" s="237" t="s">
        <v>94</v>
      </c>
      <c r="C11" s="237" t="s">
        <v>95</v>
      </c>
      <c r="D11" s="237" t="s">
        <v>96</v>
      </c>
      <c r="E11" s="235">
        <v>1</v>
      </c>
      <c r="F11" s="272" t="s">
        <v>97</v>
      </c>
      <c r="G11" s="271">
        <v>6</v>
      </c>
      <c r="H11" s="271">
        <v>4264.12</v>
      </c>
      <c r="I11" s="90">
        <v>70141600</v>
      </c>
      <c r="J11" s="268" t="s">
        <v>4</v>
      </c>
      <c r="K11" s="262">
        <v>41999</v>
      </c>
      <c r="L11" s="262">
        <v>42460</v>
      </c>
      <c r="M11" s="258">
        <f>E11*H11</f>
        <v>4264.12</v>
      </c>
      <c r="N11" s="254" t="str">
        <f>IF(AND(CONFORMACION!$A$11=Hoja2!H4,SUM(M11:M34)&gt;Hoja2!I4),"CUMPLE",IF(AND(CONFORMACION!$A$11=Hoja2!H5,SUM(M11:M34)&gt;Hoja2!I5),"CUMPLE",IF(AND(CONFORMACION!$A$11=Hoja2!H6,SUM(M11:M34)&gt;Hoja2!I6),"CUMPLE",IF(AND(CONFORMACION!$A$11=Hoja2!H7,SUM(M11:M34)&gt;Hoja2!I7),"CUMPLE",IF(AND(CONFORMACION!$A$11=Hoja2!H8,SUM(M11:M34)&gt;Hoja2!I8),"CUMPLE","NO CUMPLE")))))</f>
        <v>CUMPLE</v>
      </c>
      <c r="O11" s="251" t="str">
        <f>IF(AND(N11="CUMPLE",J11="CUMPLE"),"CUMPLE","NO CUMPLE")</f>
        <v>CUMPLE</v>
      </c>
      <c r="Q11" s="123"/>
      <c r="R11" s="106"/>
      <c r="S11" s="109"/>
      <c r="T11" s="106"/>
      <c r="U11" s="109"/>
      <c r="V11" s="126"/>
    </row>
    <row r="12" spans="1:22" ht="16.5" x14ac:dyDescent="0.3">
      <c r="A12" s="228"/>
      <c r="B12" s="238"/>
      <c r="C12" s="238"/>
      <c r="D12" s="238"/>
      <c r="E12" s="236"/>
      <c r="F12" s="273"/>
      <c r="G12" s="266"/>
      <c r="H12" s="266"/>
      <c r="I12" s="182">
        <v>70141500</v>
      </c>
      <c r="J12" s="269"/>
      <c r="K12" s="263"/>
      <c r="L12" s="263"/>
      <c r="M12" s="259"/>
      <c r="N12" s="255"/>
      <c r="O12" s="252"/>
      <c r="Q12" s="123"/>
      <c r="R12" s="106"/>
      <c r="S12" s="109"/>
      <c r="T12" s="106"/>
      <c r="U12" s="109"/>
      <c r="V12" s="126"/>
    </row>
    <row r="13" spans="1:22" ht="16.5" x14ac:dyDescent="0.3">
      <c r="A13" s="228"/>
      <c r="B13" s="238"/>
      <c r="C13" s="238"/>
      <c r="D13" s="238"/>
      <c r="E13" s="236"/>
      <c r="F13" s="273"/>
      <c r="G13" s="266"/>
      <c r="H13" s="266"/>
      <c r="I13" s="182">
        <v>70141800</v>
      </c>
      <c r="J13" s="269"/>
      <c r="K13" s="263"/>
      <c r="L13" s="263"/>
      <c r="M13" s="259"/>
      <c r="N13" s="255"/>
      <c r="O13" s="252"/>
      <c r="Q13" s="123"/>
      <c r="R13" s="106"/>
      <c r="S13" s="109"/>
      <c r="T13" s="106"/>
      <c r="U13" s="109"/>
      <c r="V13" s="126"/>
    </row>
    <row r="14" spans="1:22" ht="16.5" x14ac:dyDescent="0.3">
      <c r="A14" s="228"/>
      <c r="B14" s="238"/>
      <c r="C14" s="238"/>
      <c r="D14" s="238"/>
      <c r="E14" s="236"/>
      <c r="F14" s="273"/>
      <c r="G14" s="266"/>
      <c r="H14" s="266"/>
      <c r="I14" s="182">
        <v>70141700</v>
      </c>
      <c r="J14" s="269"/>
      <c r="K14" s="263"/>
      <c r="L14" s="263"/>
      <c r="M14" s="259"/>
      <c r="N14" s="255"/>
      <c r="O14" s="252"/>
      <c r="Q14" s="123"/>
      <c r="R14" s="106"/>
      <c r="S14" s="109"/>
      <c r="T14" s="106"/>
      <c r="U14" s="109"/>
      <c r="V14" s="126"/>
    </row>
    <row r="15" spans="1:22" ht="16.5" x14ac:dyDescent="0.3">
      <c r="A15" s="228"/>
      <c r="B15" s="238"/>
      <c r="C15" s="238"/>
      <c r="D15" s="238"/>
      <c r="E15" s="236"/>
      <c r="F15" s="273"/>
      <c r="G15" s="266"/>
      <c r="H15" s="266"/>
      <c r="I15" s="182">
        <v>931419</v>
      </c>
      <c r="J15" s="269"/>
      <c r="K15" s="263"/>
      <c r="L15" s="263"/>
      <c r="M15" s="259"/>
      <c r="N15" s="255"/>
      <c r="O15" s="252"/>
      <c r="Q15" s="123"/>
      <c r="R15" s="106"/>
      <c r="S15" s="109"/>
      <c r="T15" s="106"/>
      <c r="U15" s="109"/>
      <c r="V15" s="126"/>
    </row>
    <row r="16" spans="1:22" ht="16.5" x14ac:dyDescent="0.3">
      <c r="A16" s="228"/>
      <c r="B16" s="239"/>
      <c r="C16" s="239"/>
      <c r="D16" s="239"/>
      <c r="E16" s="236"/>
      <c r="F16" s="274"/>
      <c r="G16" s="267"/>
      <c r="H16" s="267"/>
      <c r="I16" s="182">
        <v>861015</v>
      </c>
      <c r="J16" s="269"/>
      <c r="K16" s="264"/>
      <c r="L16" s="264"/>
      <c r="M16" s="260"/>
      <c r="N16" s="255"/>
      <c r="O16" s="252"/>
      <c r="Q16" s="123"/>
      <c r="R16" s="106"/>
      <c r="S16" s="109"/>
      <c r="T16" s="106"/>
      <c r="U16" s="109"/>
      <c r="V16" s="126"/>
    </row>
    <row r="17" spans="1:22" ht="31.5" customHeight="1" x14ac:dyDescent="0.3">
      <c r="A17" s="228"/>
      <c r="B17" s="278" t="s">
        <v>94</v>
      </c>
      <c r="C17" s="278" t="s">
        <v>98</v>
      </c>
      <c r="D17" s="278" t="s">
        <v>96</v>
      </c>
      <c r="E17" s="277">
        <v>1</v>
      </c>
      <c r="F17" s="275" t="s">
        <v>99</v>
      </c>
      <c r="G17" s="265">
        <v>7</v>
      </c>
      <c r="H17" s="265">
        <v>935.31</v>
      </c>
      <c r="I17" s="182">
        <v>70141500</v>
      </c>
      <c r="J17" s="269"/>
      <c r="K17" s="257">
        <v>41892</v>
      </c>
      <c r="L17" s="257">
        <v>42369</v>
      </c>
      <c r="M17" s="261">
        <f>H17*E17</f>
        <v>935.31</v>
      </c>
      <c r="N17" s="255"/>
      <c r="O17" s="252"/>
      <c r="Q17" s="123"/>
      <c r="R17" s="106"/>
      <c r="S17" s="109"/>
      <c r="T17" s="106"/>
      <c r="U17" s="109"/>
      <c r="V17" s="126"/>
    </row>
    <row r="18" spans="1:22" ht="30.75" customHeight="1" x14ac:dyDescent="0.3">
      <c r="A18" s="229"/>
      <c r="B18" s="238"/>
      <c r="C18" s="238"/>
      <c r="D18" s="238"/>
      <c r="E18" s="277"/>
      <c r="F18" s="273"/>
      <c r="G18" s="266"/>
      <c r="H18" s="266"/>
      <c r="I18" s="89">
        <v>70141600</v>
      </c>
      <c r="J18" s="269"/>
      <c r="K18" s="257"/>
      <c r="L18" s="257"/>
      <c r="M18" s="259"/>
      <c r="N18" s="255"/>
      <c r="O18" s="252"/>
      <c r="Q18" s="121"/>
      <c r="R18" s="108"/>
      <c r="S18" s="107"/>
      <c r="T18" s="108"/>
      <c r="U18" s="107"/>
      <c r="V18" s="122"/>
    </row>
    <row r="19" spans="1:22" ht="33.75" customHeight="1" x14ac:dyDescent="0.3">
      <c r="A19" s="230"/>
      <c r="B19" s="238"/>
      <c r="C19" s="238"/>
      <c r="D19" s="238"/>
      <c r="E19" s="277"/>
      <c r="F19" s="273"/>
      <c r="G19" s="266"/>
      <c r="H19" s="266"/>
      <c r="I19" s="153">
        <v>70141700</v>
      </c>
      <c r="J19" s="269"/>
      <c r="K19" s="257"/>
      <c r="L19" s="257"/>
      <c r="M19" s="259"/>
      <c r="N19" s="255"/>
      <c r="O19" s="252"/>
      <c r="Q19" s="121"/>
      <c r="R19" s="108"/>
      <c r="S19" s="107"/>
      <c r="T19" s="108"/>
      <c r="U19" s="107"/>
      <c r="V19" s="122"/>
    </row>
    <row r="20" spans="1:22" ht="38.25" customHeight="1" x14ac:dyDescent="0.3">
      <c r="A20" s="230"/>
      <c r="B20" s="238"/>
      <c r="C20" s="238"/>
      <c r="D20" s="238"/>
      <c r="E20" s="277"/>
      <c r="F20" s="273"/>
      <c r="G20" s="266"/>
      <c r="H20" s="266"/>
      <c r="I20" s="153">
        <v>861015</v>
      </c>
      <c r="J20" s="269"/>
      <c r="K20" s="257"/>
      <c r="L20" s="257"/>
      <c r="M20" s="259"/>
      <c r="N20" s="255"/>
      <c r="O20" s="252"/>
      <c r="Q20" s="121"/>
      <c r="R20" s="108"/>
      <c r="S20" s="107"/>
      <c r="T20" s="108"/>
      <c r="U20" s="107"/>
      <c r="V20" s="122"/>
    </row>
    <row r="21" spans="1:22" ht="31.5" customHeight="1" x14ac:dyDescent="0.3">
      <c r="A21" s="230"/>
      <c r="B21" s="239"/>
      <c r="C21" s="239"/>
      <c r="D21" s="239"/>
      <c r="E21" s="277"/>
      <c r="F21" s="274"/>
      <c r="G21" s="267"/>
      <c r="H21" s="267"/>
      <c r="I21" s="153">
        <v>931419</v>
      </c>
      <c r="J21" s="269"/>
      <c r="K21" s="257"/>
      <c r="L21" s="257"/>
      <c r="M21" s="259"/>
      <c r="N21" s="255"/>
      <c r="O21" s="252"/>
      <c r="Q21" s="121"/>
      <c r="R21" s="108"/>
      <c r="S21" s="107"/>
      <c r="T21" s="108"/>
      <c r="U21" s="107"/>
      <c r="V21" s="122"/>
    </row>
    <row r="22" spans="1:22" ht="16.5" x14ac:dyDescent="0.3">
      <c r="A22" s="230"/>
      <c r="B22" s="276" t="s">
        <v>101</v>
      </c>
      <c r="C22" s="276" t="s">
        <v>100</v>
      </c>
      <c r="D22" s="276" t="s">
        <v>96</v>
      </c>
      <c r="E22" s="277">
        <v>1</v>
      </c>
      <c r="F22" s="275" t="s">
        <v>104</v>
      </c>
      <c r="G22" s="265">
        <v>9</v>
      </c>
      <c r="H22" s="282">
        <v>479.93</v>
      </c>
      <c r="I22" s="153">
        <v>70141600</v>
      </c>
      <c r="J22" s="269"/>
      <c r="K22" s="257">
        <v>41639</v>
      </c>
      <c r="L22" s="257">
        <v>41851</v>
      </c>
      <c r="M22" s="261">
        <f>480*100%</f>
        <v>480</v>
      </c>
      <c r="N22" s="255"/>
      <c r="O22" s="252"/>
      <c r="Q22" s="121"/>
      <c r="R22" s="108"/>
      <c r="S22" s="107"/>
      <c r="T22" s="108"/>
      <c r="U22" s="107"/>
      <c r="V22" s="122"/>
    </row>
    <row r="23" spans="1:22" ht="16.5" x14ac:dyDescent="0.3">
      <c r="A23" s="230"/>
      <c r="B23" s="276"/>
      <c r="C23" s="276"/>
      <c r="D23" s="276"/>
      <c r="E23" s="277"/>
      <c r="F23" s="273"/>
      <c r="G23" s="266"/>
      <c r="H23" s="282"/>
      <c r="I23" s="153">
        <v>70141500</v>
      </c>
      <c r="J23" s="269"/>
      <c r="K23" s="257"/>
      <c r="L23" s="257"/>
      <c r="M23" s="259"/>
      <c r="N23" s="255"/>
      <c r="O23" s="252"/>
      <c r="Q23" s="121"/>
      <c r="R23" s="108"/>
      <c r="S23" s="107"/>
      <c r="T23" s="108"/>
      <c r="U23" s="107"/>
      <c r="V23" s="122"/>
    </row>
    <row r="24" spans="1:22" ht="16.5" x14ac:dyDescent="0.3">
      <c r="A24" s="230"/>
      <c r="B24" s="276"/>
      <c r="C24" s="276"/>
      <c r="D24" s="276"/>
      <c r="E24" s="277"/>
      <c r="F24" s="273"/>
      <c r="G24" s="266"/>
      <c r="H24" s="282"/>
      <c r="I24" s="153">
        <v>70141700</v>
      </c>
      <c r="J24" s="269"/>
      <c r="K24" s="257"/>
      <c r="L24" s="257"/>
      <c r="M24" s="259"/>
      <c r="N24" s="255"/>
      <c r="O24" s="252"/>
      <c r="Q24" s="121"/>
      <c r="R24" s="108"/>
      <c r="S24" s="107"/>
      <c r="T24" s="108"/>
      <c r="U24" s="107"/>
      <c r="V24" s="122"/>
    </row>
    <row r="25" spans="1:22" ht="16.5" x14ac:dyDescent="0.3">
      <c r="A25" s="230"/>
      <c r="B25" s="276"/>
      <c r="C25" s="276"/>
      <c r="D25" s="276"/>
      <c r="E25" s="277"/>
      <c r="F25" s="274"/>
      <c r="G25" s="267"/>
      <c r="H25" s="282"/>
      <c r="I25" s="153">
        <v>70141800</v>
      </c>
      <c r="J25" s="269"/>
      <c r="K25" s="257"/>
      <c r="L25" s="257"/>
      <c r="M25" s="260"/>
      <c r="N25" s="255"/>
      <c r="O25" s="252"/>
      <c r="Q25" s="121"/>
      <c r="R25" s="108"/>
      <c r="S25" s="107"/>
      <c r="T25" s="108"/>
      <c r="U25" s="107"/>
      <c r="V25" s="122"/>
    </row>
    <row r="26" spans="1:22" ht="27.75" customHeight="1" x14ac:dyDescent="0.3">
      <c r="A26" s="230"/>
      <c r="B26" s="278" t="s">
        <v>102</v>
      </c>
      <c r="C26" s="278" t="s">
        <v>103</v>
      </c>
      <c r="D26" s="278" t="s">
        <v>96</v>
      </c>
      <c r="E26" s="279">
        <v>1</v>
      </c>
      <c r="F26" s="275" t="s">
        <v>105</v>
      </c>
      <c r="G26" s="265">
        <v>26</v>
      </c>
      <c r="H26" s="265">
        <v>601.12</v>
      </c>
      <c r="I26" s="153">
        <v>70141600</v>
      </c>
      <c r="J26" s="269"/>
      <c r="K26" s="281">
        <v>42990</v>
      </c>
      <c r="L26" s="281">
        <v>43099</v>
      </c>
      <c r="M26" s="261">
        <f>601.12</f>
        <v>601.12</v>
      </c>
      <c r="N26" s="255"/>
      <c r="O26" s="252"/>
      <c r="Q26" s="121"/>
      <c r="R26" s="108"/>
      <c r="S26" s="107"/>
      <c r="T26" s="108"/>
      <c r="U26" s="107"/>
      <c r="V26" s="122"/>
    </row>
    <row r="27" spans="1:22" ht="19.5" customHeight="1" x14ac:dyDescent="0.3">
      <c r="A27" s="230"/>
      <c r="B27" s="238"/>
      <c r="C27" s="238"/>
      <c r="D27" s="238"/>
      <c r="E27" s="236"/>
      <c r="F27" s="273"/>
      <c r="G27" s="266"/>
      <c r="H27" s="266"/>
      <c r="I27" s="153">
        <v>70141500</v>
      </c>
      <c r="J27" s="269"/>
      <c r="K27" s="263"/>
      <c r="L27" s="263"/>
      <c r="M27" s="259"/>
      <c r="N27" s="255"/>
      <c r="O27" s="252"/>
      <c r="Q27" s="121"/>
      <c r="R27" s="108"/>
      <c r="S27" s="107"/>
      <c r="T27" s="108"/>
      <c r="U27" s="107"/>
      <c r="V27" s="122"/>
    </row>
    <row r="28" spans="1:22" ht="18.75" customHeight="1" x14ac:dyDescent="0.3">
      <c r="A28" s="230"/>
      <c r="B28" s="238"/>
      <c r="C28" s="238"/>
      <c r="D28" s="238"/>
      <c r="E28" s="236"/>
      <c r="F28" s="273"/>
      <c r="G28" s="266"/>
      <c r="H28" s="266"/>
      <c r="I28" s="153">
        <v>70141800</v>
      </c>
      <c r="J28" s="269"/>
      <c r="K28" s="263"/>
      <c r="L28" s="263"/>
      <c r="M28" s="259"/>
      <c r="N28" s="255"/>
      <c r="O28" s="252"/>
      <c r="Q28" s="121"/>
      <c r="R28" s="108"/>
      <c r="S28" s="107"/>
      <c r="T28" s="108"/>
      <c r="U28" s="107"/>
      <c r="V28" s="122"/>
    </row>
    <row r="29" spans="1:22" ht="16.5" x14ac:dyDescent="0.3">
      <c r="A29" s="230"/>
      <c r="B29" s="238"/>
      <c r="C29" s="238"/>
      <c r="D29" s="238"/>
      <c r="E29" s="236"/>
      <c r="F29" s="273"/>
      <c r="G29" s="266"/>
      <c r="H29" s="266"/>
      <c r="I29" s="153">
        <v>70141700</v>
      </c>
      <c r="J29" s="269"/>
      <c r="K29" s="263"/>
      <c r="L29" s="263"/>
      <c r="M29" s="259"/>
      <c r="N29" s="255"/>
      <c r="O29" s="252"/>
      <c r="Q29" s="121"/>
      <c r="R29" s="108"/>
      <c r="S29" s="107"/>
      <c r="T29" s="108"/>
      <c r="U29" s="107"/>
      <c r="V29" s="122"/>
    </row>
    <row r="30" spans="1:22" ht="16.5" x14ac:dyDescent="0.3">
      <c r="A30" s="230"/>
      <c r="B30" s="239"/>
      <c r="C30" s="239"/>
      <c r="D30" s="239"/>
      <c r="E30" s="280"/>
      <c r="F30" s="274"/>
      <c r="G30" s="267"/>
      <c r="H30" s="267"/>
      <c r="I30" s="153">
        <v>861015</v>
      </c>
      <c r="J30" s="269"/>
      <c r="K30" s="263"/>
      <c r="L30" s="263"/>
      <c r="M30" s="260"/>
      <c r="N30" s="255"/>
      <c r="O30" s="252"/>
      <c r="Q30" s="121"/>
      <c r="R30" s="108"/>
      <c r="S30" s="107"/>
      <c r="T30" s="108"/>
      <c r="U30" s="107"/>
      <c r="V30" s="122"/>
    </row>
    <row r="31" spans="1:22" ht="39" customHeight="1" x14ac:dyDescent="0.3">
      <c r="A31" s="230"/>
      <c r="B31" s="278" t="s">
        <v>107</v>
      </c>
      <c r="C31" s="278" t="s">
        <v>106</v>
      </c>
      <c r="D31" s="278" t="s">
        <v>93</v>
      </c>
      <c r="E31" s="279">
        <v>1</v>
      </c>
      <c r="F31" s="275" t="s">
        <v>108</v>
      </c>
      <c r="G31" s="265">
        <v>9</v>
      </c>
      <c r="H31" s="265">
        <v>968.41</v>
      </c>
      <c r="I31" s="153">
        <v>70141600</v>
      </c>
      <c r="J31" s="269"/>
      <c r="K31" s="144">
        <v>39353</v>
      </c>
      <c r="L31" s="144">
        <v>39447</v>
      </c>
      <c r="M31" s="261">
        <f>968.1</f>
        <v>968.1</v>
      </c>
      <c r="N31" s="255"/>
      <c r="O31" s="252"/>
      <c r="Q31" s="121"/>
      <c r="R31" s="108"/>
      <c r="S31" s="107"/>
      <c r="T31" s="108"/>
      <c r="U31" s="107"/>
      <c r="V31" s="122"/>
    </row>
    <row r="32" spans="1:22" ht="42.75" customHeight="1" x14ac:dyDescent="0.3">
      <c r="A32" s="230"/>
      <c r="B32" s="238"/>
      <c r="C32" s="238"/>
      <c r="D32" s="238"/>
      <c r="E32" s="236"/>
      <c r="F32" s="273"/>
      <c r="G32" s="266"/>
      <c r="H32" s="266"/>
      <c r="I32" s="153">
        <v>70141700</v>
      </c>
      <c r="J32" s="269"/>
      <c r="K32" s="144"/>
      <c r="L32" s="144"/>
      <c r="M32" s="259"/>
      <c r="N32" s="255"/>
      <c r="O32" s="252"/>
      <c r="Q32" s="121"/>
      <c r="R32" s="108"/>
      <c r="S32" s="107"/>
      <c r="T32" s="108"/>
      <c r="U32" s="107"/>
      <c r="V32" s="122"/>
    </row>
    <row r="33" spans="1:22" ht="33.75" customHeight="1" x14ac:dyDescent="0.3">
      <c r="A33" s="230"/>
      <c r="B33" s="238"/>
      <c r="C33" s="238"/>
      <c r="D33" s="238"/>
      <c r="E33" s="236"/>
      <c r="F33" s="273"/>
      <c r="G33" s="266"/>
      <c r="H33" s="266"/>
      <c r="I33" s="153">
        <v>861015</v>
      </c>
      <c r="J33" s="269"/>
      <c r="K33" s="144"/>
      <c r="L33" s="144"/>
      <c r="M33" s="259"/>
      <c r="N33" s="255"/>
      <c r="O33" s="252"/>
      <c r="Q33" s="121"/>
      <c r="R33" s="108"/>
      <c r="S33" s="107"/>
      <c r="T33" s="108"/>
      <c r="U33" s="107"/>
      <c r="V33" s="122"/>
    </row>
    <row r="34" spans="1:22" ht="38.25" customHeight="1" thickBot="1" x14ac:dyDescent="0.35">
      <c r="A34" s="231"/>
      <c r="B34" s="283"/>
      <c r="C34" s="283"/>
      <c r="D34" s="283"/>
      <c r="E34" s="287"/>
      <c r="F34" s="286"/>
      <c r="G34" s="285"/>
      <c r="H34" s="285"/>
      <c r="I34" s="91">
        <v>931419</v>
      </c>
      <c r="J34" s="270"/>
      <c r="K34" s="152"/>
      <c r="L34" s="152"/>
      <c r="M34" s="284"/>
      <c r="N34" s="256"/>
      <c r="O34" s="253"/>
      <c r="P34" s="73"/>
      <c r="Q34" s="123"/>
      <c r="R34" s="106"/>
      <c r="S34" s="109"/>
      <c r="T34" s="106"/>
      <c r="U34" s="109"/>
      <c r="V34" s="124"/>
    </row>
    <row r="35" spans="1:22" ht="23.25" customHeight="1" x14ac:dyDescent="0.3">
      <c r="A35" s="92"/>
      <c r="B35" s="92"/>
      <c r="C35" s="92"/>
      <c r="D35" s="92"/>
      <c r="E35" s="93"/>
      <c r="F35" s="94"/>
      <c r="G35" s="95"/>
      <c r="H35" s="95"/>
      <c r="I35" s="95"/>
      <c r="J35" s="95"/>
      <c r="K35" s="95"/>
      <c r="L35" s="95"/>
      <c r="M35" s="96"/>
      <c r="N35" s="97"/>
      <c r="O35" s="98"/>
      <c r="P35" s="73"/>
      <c r="Q35" s="121"/>
      <c r="R35" s="108"/>
      <c r="S35" s="107"/>
      <c r="T35" s="108"/>
      <c r="U35" s="107"/>
      <c r="V35" s="122"/>
    </row>
    <row r="36" spans="1:22" ht="15.75" customHeight="1" x14ac:dyDescent="0.3">
      <c r="A36" s="232" t="s">
        <v>36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Q36" s="123"/>
      <c r="R36" s="106"/>
      <c r="S36" s="109"/>
      <c r="T36" s="106"/>
      <c r="U36" s="111"/>
      <c r="V36" s="124"/>
    </row>
    <row r="37" spans="1:22" ht="45" customHeight="1" x14ac:dyDescent="0.3">
      <c r="A37" s="233" t="str">
        <f>+[2]Plazo!A19</f>
        <v>COMITÉ EVALUADOR TÉCNICO</v>
      </c>
      <c r="B37" s="233"/>
      <c r="C37" s="233"/>
      <c r="D37" s="74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Q37" s="121"/>
      <c r="R37" s="108"/>
      <c r="S37" s="107"/>
      <c r="T37" s="108"/>
      <c r="U37" s="105"/>
      <c r="V37" s="122"/>
    </row>
    <row r="38" spans="1:22" ht="15.75" x14ac:dyDescent="0.35">
      <c r="A38" s="74"/>
      <c r="B38" s="74"/>
      <c r="C38" s="74"/>
      <c r="D38" s="74"/>
      <c r="E38" s="75"/>
      <c r="F38" s="75"/>
      <c r="G38" s="75"/>
      <c r="H38" s="75"/>
      <c r="I38" s="75"/>
      <c r="J38" s="75"/>
      <c r="K38" s="75"/>
      <c r="L38" s="75"/>
      <c r="M38" s="75"/>
      <c r="N38" s="80"/>
      <c r="O38" s="75"/>
      <c r="Q38" s="123"/>
      <c r="R38" s="106"/>
      <c r="S38" s="109"/>
      <c r="T38" s="106"/>
      <c r="U38" s="109"/>
      <c r="V38" s="124"/>
    </row>
    <row r="39" spans="1:22" x14ac:dyDescent="0.3">
      <c r="A39" s="74"/>
      <c r="B39" s="74"/>
      <c r="C39" s="74"/>
      <c r="D39" s="74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Q39" s="121"/>
      <c r="R39" s="108"/>
      <c r="S39" s="107"/>
      <c r="T39" s="108"/>
      <c r="U39" s="107"/>
      <c r="V39" s="122"/>
    </row>
    <row r="40" spans="1:22" x14ac:dyDescent="0.3">
      <c r="Q40" s="123"/>
      <c r="R40" s="106"/>
      <c r="S40" s="109"/>
      <c r="T40" s="106"/>
      <c r="U40" s="109"/>
      <c r="V40" s="124"/>
    </row>
    <row r="41" spans="1:22" x14ac:dyDescent="0.3">
      <c r="Q41" s="121"/>
      <c r="R41" s="108"/>
      <c r="S41" s="107"/>
      <c r="T41" s="112"/>
      <c r="U41" s="107"/>
      <c r="V41" s="122"/>
    </row>
    <row r="42" spans="1:22" ht="19.5" customHeight="1" x14ac:dyDescent="0.3">
      <c r="A42" s="234"/>
      <c r="B42" s="234"/>
      <c r="C42" s="234"/>
      <c r="D42" s="234"/>
      <c r="F42" s="75"/>
      <c r="G42" s="99"/>
      <c r="H42" s="138"/>
      <c r="I42" s="99"/>
      <c r="J42" s="138"/>
      <c r="K42" s="99"/>
      <c r="L42" s="99"/>
      <c r="M42" s="75"/>
      <c r="N42" s="75"/>
      <c r="Q42" s="123"/>
      <c r="R42" s="106"/>
      <c r="S42" s="109"/>
      <c r="T42" s="106"/>
      <c r="U42" s="109"/>
      <c r="V42" s="124"/>
    </row>
    <row r="43" spans="1:22" ht="15.75" customHeight="1" x14ac:dyDescent="0.3">
      <c r="A43" s="223"/>
      <c r="B43" s="223"/>
      <c r="C43" s="223"/>
      <c r="D43" s="223"/>
      <c r="F43" s="75"/>
      <c r="G43" s="75"/>
      <c r="H43" s="75"/>
      <c r="I43" s="75"/>
      <c r="J43" s="75"/>
      <c r="K43" s="75"/>
      <c r="L43" s="75"/>
      <c r="M43" s="224"/>
      <c r="N43" s="224"/>
      <c r="O43" s="224"/>
      <c r="Q43" s="121"/>
      <c r="R43" s="108"/>
      <c r="S43" s="113"/>
      <c r="T43" s="108"/>
      <c r="U43" s="107"/>
      <c r="V43" s="122"/>
    </row>
    <row r="44" spans="1:22" x14ac:dyDescent="0.3">
      <c r="Q44" s="123"/>
      <c r="R44" s="108"/>
      <c r="S44" s="109"/>
      <c r="T44" s="106"/>
      <c r="U44" s="111"/>
      <c r="V44" s="124"/>
    </row>
    <row r="45" spans="1:22" x14ac:dyDescent="0.3">
      <c r="Q45" s="127"/>
      <c r="R45" s="108"/>
      <c r="S45" s="114"/>
      <c r="T45" s="108"/>
      <c r="U45" s="107"/>
      <c r="V45" s="122"/>
    </row>
    <row r="46" spans="1:22" x14ac:dyDescent="0.3">
      <c r="Q46" s="128"/>
      <c r="R46" s="110"/>
      <c r="S46" s="115"/>
      <c r="T46" s="110"/>
      <c r="U46" s="105"/>
      <c r="V46" s="125"/>
    </row>
    <row r="47" spans="1:22" x14ac:dyDescent="0.3">
      <c r="Q47" s="129"/>
      <c r="R47" s="130"/>
      <c r="S47" s="131"/>
      <c r="T47" s="131"/>
      <c r="U47" s="131"/>
      <c r="V47" s="132"/>
    </row>
  </sheetData>
  <mergeCells count="80">
    <mergeCell ref="C31:C34"/>
    <mergeCell ref="B31:B34"/>
    <mergeCell ref="M31:M34"/>
    <mergeCell ref="H31:H34"/>
    <mergeCell ref="G31:G34"/>
    <mergeCell ref="F31:F34"/>
    <mergeCell ref="E31:E34"/>
    <mergeCell ref="D31:D34"/>
    <mergeCell ref="D26:D30"/>
    <mergeCell ref="C26:C30"/>
    <mergeCell ref="B26:B30"/>
    <mergeCell ref="H26:H30"/>
    <mergeCell ref="K26:K30"/>
    <mergeCell ref="K22:K25"/>
    <mergeCell ref="M22:M25"/>
    <mergeCell ref="G26:G30"/>
    <mergeCell ref="F26:F30"/>
    <mergeCell ref="E26:E30"/>
    <mergeCell ref="L26:L30"/>
    <mergeCell ref="M26:M30"/>
    <mergeCell ref="L22:L25"/>
    <mergeCell ref="H22:H25"/>
    <mergeCell ref="E22:E25"/>
    <mergeCell ref="G17:G21"/>
    <mergeCell ref="B22:B25"/>
    <mergeCell ref="E17:E21"/>
    <mergeCell ref="D17:D21"/>
    <mergeCell ref="C17:C21"/>
    <mergeCell ref="B17:B21"/>
    <mergeCell ref="D22:D25"/>
    <mergeCell ref="C22:C25"/>
    <mergeCell ref="F22:F25"/>
    <mergeCell ref="G22:G25"/>
    <mergeCell ref="C11:C16"/>
    <mergeCell ref="B11:B16"/>
    <mergeCell ref="O11:O34"/>
    <mergeCell ref="N11:N34"/>
    <mergeCell ref="K17:K21"/>
    <mergeCell ref="L17:L21"/>
    <mergeCell ref="M11:M16"/>
    <mergeCell ref="M17:M21"/>
    <mergeCell ref="K11:K16"/>
    <mergeCell ref="L11:L16"/>
    <mergeCell ref="H17:H21"/>
    <mergeCell ref="J11:J34"/>
    <mergeCell ref="H11:H16"/>
    <mergeCell ref="G11:G16"/>
    <mergeCell ref="F11:F16"/>
    <mergeCell ref="F17:F21"/>
    <mergeCell ref="A6:O6"/>
    <mergeCell ref="A1:O1"/>
    <mergeCell ref="A2:O2"/>
    <mergeCell ref="A3:O3"/>
    <mergeCell ref="A4:O4"/>
    <mergeCell ref="A5:O5"/>
    <mergeCell ref="M7:P7"/>
    <mergeCell ref="A8:O8"/>
    <mergeCell ref="A9:A10"/>
    <mergeCell ref="B9:B10"/>
    <mergeCell ref="C9:C10"/>
    <mergeCell ref="D9:D10"/>
    <mergeCell ref="E9:E10"/>
    <mergeCell ref="F9:F10"/>
    <mergeCell ref="G9:G10"/>
    <mergeCell ref="A43:D43"/>
    <mergeCell ref="M43:O43"/>
    <mergeCell ref="O9:O10"/>
    <mergeCell ref="A11:A34"/>
    <mergeCell ref="A36:O36"/>
    <mergeCell ref="A37:C37"/>
    <mergeCell ref="A42:D42"/>
    <mergeCell ref="I9:I10"/>
    <mergeCell ref="K9:K10"/>
    <mergeCell ref="L9:L10"/>
    <mergeCell ref="M9:M10"/>
    <mergeCell ref="N9:N10"/>
    <mergeCell ref="J9:J10"/>
    <mergeCell ref="H9:H10"/>
    <mergeCell ref="E11:E16"/>
    <mergeCell ref="D11:D16"/>
  </mergeCells>
  <printOptions horizontalCentered="1" verticalCentered="1"/>
  <pageMargins left="3.937007874015748E-2" right="3.937007874015748E-2" top="0.19685039370078741" bottom="0.19685039370078741" header="0.31496062992125984" footer="0.31496062992125984"/>
  <pageSetup scale="46" fitToHeight="0" orientation="landscape" r:id="rId1"/>
  <headerFooter alignWithMargins="0">
    <oddFooter>&amp;C&amp;7&amp;F /Experiencia Específica -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Hoja2!$D$4:$D$11</xm:f>
          </x14:formula1>
          <xm:sqref>I11:I34</xm:sqref>
        </x14:dataValidation>
        <x14:dataValidation type="list" allowBlank="1" showInputMessage="1" showErrorMessage="1" xr:uid="{00000000-0002-0000-0400-000001000000}">
          <x14:formula1>
            <xm:f>Hoja2!$L$4:$L$5</xm:f>
          </x14:formula1>
          <xm:sqref>J11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-0.499984740745262"/>
    <pageSetUpPr fitToPage="1"/>
  </sheetPr>
  <dimension ref="A1:J17"/>
  <sheetViews>
    <sheetView view="pageBreakPreview" zoomScaleSheetLayoutView="100" workbookViewId="0">
      <selection activeCell="F16" sqref="A1:F16"/>
    </sheetView>
  </sheetViews>
  <sheetFormatPr baseColWidth="10" defaultRowHeight="12.75" x14ac:dyDescent="0.2"/>
  <cols>
    <col min="1" max="1" width="7.85546875" customWidth="1"/>
    <col min="2" max="2" width="28.7109375" customWidth="1"/>
    <col min="3" max="4" width="24" customWidth="1"/>
    <col min="5" max="5" width="29.85546875" customWidth="1"/>
    <col min="6" max="6" width="31.85546875" customWidth="1"/>
  </cols>
  <sheetData>
    <row r="1" spans="1:10" ht="16.5" x14ac:dyDescent="0.3">
      <c r="A1" s="289" t="s">
        <v>14</v>
      </c>
      <c r="B1" s="289"/>
      <c r="C1" s="289"/>
      <c r="D1" s="289"/>
      <c r="E1" s="289"/>
      <c r="F1" s="289"/>
      <c r="G1" s="47"/>
      <c r="H1" s="47"/>
    </row>
    <row r="2" spans="1:10" ht="16.5" x14ac:dyDescent="0.3">
      <c r="A2" s="289" t="s">
        <v>46</v>
      </c>
      <c r="B2" s="289"/>
      <c r="C2" s="289"/>
      <c r="D2" s="289"/>
      <c r="E2" s="289"/>
      <c r="F2" s="289"/>
      <c r="G2" s="13"/>
      <c r="H2" s="13"/>
    </row>
    <row r="3" spans="1:10" ht="16.5" x14ac:dyDescent="0.3">
      <c r="A3" s="289" t="s">
        <v>13</v>
      </c>
      <c r="B3" s="289"/>
      <c r="C3" s="289"/>
      <c r="D3" s="289"/>
      <c r="E3" s="289"/>
      <c r="F3" s="289"/>
      <c r="G3" s="13"/>
      <c r="H3" s="13"/>
    </row>
    <row r="4" spans="1:10" ht="15" x14ac:dyDescent="0.3">
      <c r="A4" s="134"/>
      <c r="B4" s="134"/>
      <c r="C4" s="134"/>
      <c r="D4" s="134"/>
      <c r="E4" s="134"/>
      <c r="F4" s="134"/>
      <c r="G4" s="13"/>
      <c r="H4" s="13"/>
    </row>
    <row r="5" spans="1:10" s="64" customFormat="1" x14ac:dyDescent="0.2">
      <c r="A5" s="184" t="s">
        <v>42</v>
      </c>
      <c r="B5" s="184"/>
      <c r="C5" s="184"/>
      <c r="D5" s="184"/>
      <c r="E5" s="184"/>
      <c r="F5" s="184"/>
      <c r="G5" s="1"/>
      <c r="H5" s="1"/>
    </row>
    <row r="6" spans="1:10" s="64" customFormat="1" ht="44.25" customHeight="1" x14ac:dyDescent="0.2">
      <c r="A6" s="290" t="s">
        <v>44</v>
      </c>
      <c r="B6" s="290"/>
      <c r="C6" s="290"/>
      <c r="D6" s="290"/>
      <c r="E6" s="290"/>
      <c r="F6" s="290"/>
      <c r="G6" s="79"/>
      <c r="H6" s="79"/>
      <c r="I6" s="79"/>
      <c r="J6" s="79"/>
    </row>
    <row r="7" spans="1:10" s="2" customFormat="1" x14ac:dyDescent="0.2">
      <c r="A7" s="212" t="s">
        <v>55</v>
      </c>
      <c r="B7" s="212"/>
      <c r="C7" s="212"/>
      <c r="D7" s="212"/>
      <c r="E7" s="212"/>
      <c r="F7" s="212"/>
      <c r="G7" s="15"/>
    </row>
    <row r="8" spans="1:10" s="64" customFormat="1" ht="13.5" thickBot="1" x14ac:dyDescent="0.25">
      <c r="A8" s="61"/>
      <c r="B8" s="61"/>
      <c r="C8" s="61"/>
      <c r="D8" s="61"/>
      <c r="E8" s="4"/>
      <c r="F8" s="4"/>
      <c r="G8" s="84"/>
    </row>
    <row r="9" spans="1:10" s="2" customFormat="1" ht="60" customHeight="1" x14ac:dyDescent="0.2">
      <c r="A9" s="48" t="s">
        <v>45</v>
      </c>
      <c r="B9" s="49" t="s">
        <v>0</v>
      </c>
      <c r="C9" s="60" t="s">
        <v>56</v>
      </c>
      <c r="D9" s="141" t="s">
        <v>57</v>
      </c>
      <c r="E9" s="62" t="s">
        <v>58</v>
      </c>
      <c r="F9" s="139" t="s">
        <v>16</v>
      </c>
      <c r="G9" s="50"/>
    </row>
    <row r="10" spans="1:10" s="2" customFormat="1" ht="24.75" customHeight="1" thickBot="1" x14ac:dyDescent="0.25">
      <c r="A10" s="136" t="str">
        <f>IF(CONFORMACION!A11=Hoja2!H4,Hoja2!G4,IF(CONFORMACION!A11=Hoja2!H5,Hoja2!G5,IF(CONFORMACION!A11=Hoja2!H6,Hoja2!G6,IF(CONFORMACION!A11=Hoja2!H7,Hoja2!G7,IF(CONFORMACION!A11=Hoja2!H8,Hoja2!G8,0)))))</f>
        <v>V</v>
      </c>
      <c r="B10" s="63" t="str">
        <f>CONFORMACION!B11</f>
        <v>Unión Temporal Desarrollo Nariñense</v>
      </c>
      <c r="C10" s="137"/>
      <c r="D10" s="137"/>
      <c r="E10" s="78" t="s">
        <v>88</v>
      </c>
      <c r="F10" s="151">
        <f>IF(C10="X",4,IF(D10="X",8,IF(E10="X",12,0)))</f>
        <v>12</v>
      </c>
      <c r="G10" s="51"/>
    </row>
    <row r="11" spans="1:10" s="64" customFormat="1" x14ac:dyDescent="0.2">
      <c r="A11" s="6"/>
      <c r="B11" s="52"/>
      <c r="C11" s="6"/>
      <c r="D11" s="6"/>
      <c r="E11" s="67"/>
      <c r="F11" s="68"/>
      <c r="G11" s="51"/>
    </row>
    <row r="12" spans="1:10" s="2" customFormat="1" ht="12.75" customHeight="1" x14ac:dyDescent="0.2">
      <c r="A12" s="288" t="s">
        <v>1</v>
      </c>
      <c r="B12" s="288"/>
      <c r="C12" s="135"/>
      <c r="D12" s="135"/>
      <c r="E12" s="135"/>
    </row>
    <row r="13" spans="1:10" s="2" customFormat="1" x14ac:dyDescent="0.2">
      <c r="A13" s="288"/>
      <c r="B13" s="288"/>
      <c r="C13" s="135"/>
      <c r="D13" s="135"/>
      <c r="E13" s="135"/>
    </row>
    <row r="14" spans="1:10" s="2" customFormat="1" x14ac:dyDescent="0.2">
      <c r="A14" s="218"/>
      <c r="B14" s="218"/>
      <c r="F14" s="10"/>
    </row>
    <row r="15" spans="1:10" s="2" customFormat="1" x14ac:dyDescent="0.2">
      <c r="A15" s="10"/>
      <c r="E15" s="10"/>
      <c r="F15" s="9"/>
    </row>
    <row r="16" spans="1:10" s="2" customFormat="1" x14ac:dyDescent="0.2">
      <c r="A16" s="219"/>
      <c r="B16" s="219"/>
      <c r="C16" s="66"/>
      <c r="D16" s="66"/>
      <c r="E16" s="66"/>
      <c r="F16" s="101"/>
    </row>
    <row r="17" spans="6:6" s="64" customFormat="1" x14ac:dyDescent="0.2">
      <c r="F17" s="10"/>
    </row>
  </sheetData>
  <mergeCells count="10">
    <mergeCell ref="A12:B12"/>
    <mergeCell ref="A13:B13"/>
    <mergeCell ref="A14:B14"/>
    <mergeCell ref="A16:B16"/>
    <mergeCell ref="A1:F1"/>
    <mergeCell ref="A2:F2"/>
    <mergeCell ref="A3:F3"/>
    <mergeCell ref="A5:F5"/>
    <mergeCell ref="A6:F6"/>
    <mergeCell ref="A7:F7"/>
  </mergeCells>
  <printOptions horizontalCentered="1"/>
  <pageMargins left="0.39370078740157483" right="0.39370078740157483" top="0.39370078740157483" bottom="0.39370078740157483" header="0.31496062992125984" footer="0.31496062992125984"/>
  <pageSetup scale="68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48481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47625</xdr:rowOff>
              </from>
              <to>
                <xdr:col>1</xdr:col>
                <xdr:colOff>1362075</xdr:colOff>
                <xdr:row>4</xdr:row>
                <xdr:rowOff>85725</xdr:rowOff>
              </to>
            </anchor>
          </objectPr>
        </oleObject>
      </mc:Choice>
      <mc:Fallback>
        <oleObject progId="PBrush" shapeId="148481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-0.499984740745262"/>
    <pageSetUpPr fitToPage="1"/>
  </sheetPr>
  <dimension ref="A1:H17"/>
  <sheetViews>
    <sheetView view="pageBreakPreview" zoomScaleSheetLayoutView="100" workbookViewId="0">
      <selection activeCell="D16" sqref="A1:D16"/>
    </sheetView>
  </sheetViews>
  <sheetFormatPr baseColWidth="10" defaultRowHeight="12.75" x14ac:dyDescent="0.2"/>
  <cols>
    <col min="1" max="1" width="7.85546875" customWidth="1"/>
    <col min="2" max="2" width="28.7109375" customWidth="1"/>
    <col min="3" max="3" width="24" customWidth="1"/>
    <col min="4" max="4" width="31.85546875" customWidth="1"/>
  </cols>
  <sheetData>
    <row r="1" spans="1:8" ht="16.5" x14ac:dyDescent="0.3">
      <c r="A1" s="289" t="s">
        <v>14</v>
      </c>
      <c r="B1" s="289"/>
      <c r="C1" s="289"/>
      <c r="D1" s="289"/>
      <c r="E1" s="47"/>
      <c r="F1" s="47"/>
    </row>
    <row r="2" spans="1:8" ht="16.5" x14ac:dyDescent="0.3">
      <c r="A2" s="289" t="s">
        <v>46</v>
      </c>
      <c r="B2" s="289"/>
      <c r="C2" s="289"/>
      <c r="D2" s="289"/>
      <c r="E2" s="13"/>
      <c r="F2" s="13"/>
    </row>
    <row r="3" spans="1:8" ht="16.5" x14ac:dyDescent="0.3">
      <c r="A3" s="289" t="s">
        <v>13</v>
      </c>
      <c r="B3" s="289"/>
      <c r="C3" s="289"/>
      <c r="D3" s="289"/>
      <c r="E3" s="13"/>
      <c r="F3" s="13"/>
    </row>
    <row r="4" spans="1:8" ht="15" x14ac:dyDescent="0.3">
      <c r="A4" s="134"/>
      <c r="B4" s="134"/>
      <c r="C4" s="134"/>
      <c r="D4" s="134"/>
      <c r="E4" s="13"/>
      <c r="F4" s="13"/>
    </row>
    <row r="5" spans="1:8" s="64" customFormat="1" x14ac:dyDescent="0.2">
      <c r="A5" s="184" t="s">
        <v>42</v>
      </c>
      <c r="B5" s="184"/>
      <c r="C5" s="184"/>
      <c r="D5" s="184"/>
      <c r="E5" s="1"/>
      <c r="F5" s="1"/>
    </row>
    <row r="6" spans="1:8" s="64" customFormat="1" ht="44.25" customHeight="1" x14ac:dyDescent="0.2">
      <c r="A6" s="290" t="s">
        <v>44</v>
      </c>
      <c r="B6" s="290"/>
      <c r="C6" s="290"/>
      <c r="D6" s="290"/>
      <c r="E6" s="79"/>
      <c r="F6" s="79"/>
      <c r="G6" s="79"/>
      <c r="H6" s="79"/>
    </row>
    <row r="7" spans="1:8" s="2" customFormat="1" x14ac:dyDescent="0.2">
      <c r="A7" s="212" t="s">
        <v>59</v>
      </c>
      <c r="B7" s="212"/>
      <c r="C7" s="212"/>
      <c r="D7" s="212"/>
      <c r="E7" s="15"/>
    </row>
    <row r="8" spans="1:8" s="64" customFormat="1" ht="13.5" thickBot="1" x14ac:dyDescent="0.25">
      <c r="A8" s="61"/>
      <c r="B8" s="61"/>
      <c r="C8" s="61"/>
      <c r="D8" s="4"/>
      <c r="E8" s="84"/>
    </row>
    <row r="9" spans="1:8" s="2" customFormat="1" ht="83.25" customHeight="1" x14ac:dyDescent="0.2">
      <c r="A9" s="48" t="s">
        <v>45</v>
      </c>
      <c r="B9" s="49" t="s">
        <v>0</v>
      </c>
      <c r="C9" s="60" t="s">
        <v>59</v>
      </c>
      <c r="D9" s="139" t="s">
        <v>16</v>
      </c>
      <c r="E9" s="50"/>
    </row>
    <row r="10" spans="1:8" s="2" customFormat="1" ht="24.75" customHeight="1" thickBot="1" x14ac:dyDescent="0.25">
      <c r="A10" s="136" t="str">
        <f>IF(CONFORMACION!A11=Hoja2!H4,Hoja2!G4,IF(CONFORMACION!A11=Hoja2!H5,Hoja2!G5,IF(CONFORMACION!A11=Hoja2!H6,Hoja2!G6,IF(CONFORMACION!A11=Hoja2!H7,Hoja2!G7,IF(CONFORMACION!A11=Hoja2!H8,Hoja2!G8,0)))))</f>
        <v>V</v>
      </c>
      <c r="B10" s="63" t="str">
        <f>CONFORMACION!B11</f>
        <v>Unión Temporal Desarrollo Nariñense</v>
      </c>
      <c r="C10" s="177" t="s">
        <v>88</v>
      </c>
      <c r="D10" s="151">
        <f>IF(C10="X",12,0)</f>
        <v>12</v>
      </c>
      <c r="E10" s="51"/>
    </row>
    <row r="11" spans="1:8" s="64" customFormat="1" x14ac:dyDescent="0.2">
      <c r="A11" s="6"/>
      <c r="B11" s="52"/>
      <c r="C11" s="6"/>
      <c r="D11" s="68"/>
      <c r="E11" s="51"/>
    </row>
    <row r="12" spans="1:8" s="2" customFormat="1" ht="12.75" customHeight="1" x14ac:dyDescent="0.2">
      <c r="A12" s="288" t="s">
        <v>1</v>
      </c>
      <c r="B12" s="288"/>
      <c r="C12" s="135"/>
    </row>
    <row r="13" spans="1:8" s="2" customFormat="1" x14ac:dyDescent="0.2">
      <c r="A13" s="288"/>
      <c r="B13" s="288"/>
      <c r="C13" s="135"/>
    </row>
    <row r="14" spans="1:8" s="2" customFormat="1" x14ac:dyDescent="0.2">
      <c r="A14" s="218"/>
      <c r="B14" s="218"/>
      <c r="D14" s="10"/>
    </row>
    <row r="15" spans="1:8" s="2" customFormat="1" x14ac:dyDescent="0.2">
      <c r="A15" s="10"/>
      <c r="D15" s="9"/>
    </row>
    <row r="16" spans="1:8" s="2" customFormat="1" x14ac:dyDescent="0.2">
      <c r="A16" s="219"/>
      <c r="B16" s="219"/>
      <c r="C16" s="66"/>
      <c r="D16" s="101"/>
    </row>
    <row r="17" spans="4:4" s="64" customFormat="1" x14ac:dyDescent="0.2">
      <c r="D17" s="10"/>
    </row>
  </sheetData>
  <mergeCells count="10">
    <mergeCell ref="A12:B12"/>
    <mergeCell ref="A13:B13"/>
    <mergeCell ref="A14:B14"/>
    <mergeCell ref="A16:B16"/>
    <mergeCell ref="A1:D1"/>
    <mergeCell ref="A2:D2"/>
    <mergeCell ref="A3:D3"/>
    <mergeCell ref="A5:D5"/>
    <mergeCell ref="A6:D6"/>
    <mergeCell ref="A7:D7"/>
  </mergeCells>
  <printOptions horizontalCentered="1"/>
  <pageMargins left="0.39370078740157483" right="0.39370078740157483" top="0.39370078740157483" bottom="0.39370078740157483" header="0.31496062992125984" footer="0.31496062992125984"/>
  <pageSetup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49505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47625</xdr:rowOff>
              </from>
              <to>
                <xdr:col>1</xdr:col>
                <xdr:colOff>1362075</xdr:colOff>
                <xdr:row>4</xdr:row>
                <xdr:rowOff>85725</xdr:rowOff>
              </to>
            </anchor>
          </objectPr>
        </oleObject>
      </mc:Choice>
      <mc:Fallback>
        <oleObject progId="PBrush" shapeId="149505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-0.499984740745262"/>
    <pageSetUpPr fitToPage="1"/>
  </sheetPr>
  <dimension ref="A1:I17"/>
  <sheetViews>
    <sheetView view="pageBreakPreview" zoomScaleSheetLayoutView="100" workbookViewId="0">
      <selection activeCell="E11" sqref="E11"/>
    </sheetView>
  </sheetViews>
  <sheetFormatPr baseColWidth="10" defaultRowHeight="12.75" x14ac:dyDescent="0.2"/>
  <cols>
    <col min="1" max="1" width="7.85546875" customWidth="1"/>
    <col min="2" max="2" width="28.7109375" customWidth="1"/>
    <col min="3" max="3" width="24" customWidth="1"/>
    <col min="4" max="4" width="29.85546875" customWidth="1"/>
    <col min="5" max="5" width="31.85546875" customWidth="1"/>
  </cols>
  <sheetData>
    <row r="1" spans="1:9" ht="16.5" x14ac:dyDescent="0.3">
      <c r="A1" s="289" t="s">
        <v>14</v>
      </c>
      <c r="B1" s="289"/>
      <c r="C1" s="289"/>
      <c r="D1" s="289"/>
      <c r="E1" s="289"/>
      <c r="F1" s="47"/>
      <c r="G1" s="47"/>
    </row>
    <row r="2" spans="1:9" ht="16.5" x14ac:dyDescent="0.3">
      <c r="A2" s="289" t="s">
        <v>46</v>
      </c>
      <c r="B2" s="289"/>
      <c r="C2" s="289"/>
      <c r="D2" s="289"/>
      <c r="E2" s="289"/>
      <c r="F2" s="13"/>
      <c r="G2" s="13"/>
    </row>
    <row r="3" spans="1:9" ht="16.5" x14ac:dyDescent="0.3">
      <c r="A3" s="289" t="s">
        <v>13</v>
      </c>
      <c r="B3" s="289"/>
      <c r="C3" s="289"/>
      <c r="D3" s="289"/>
      <c r="E3" s="289"/>
      <c r="F3" s="13"/>
      <c r="G3" s="13"/>
    </row>
    <row r="4" spans="1:9" ht="15" x14ac:dyDescent="0.3">
      <c r="A4" s="82"/>
      <c r="B4" s="82"/>
      <c r="C4" s="82"/>
      <c r="D4" s="82"/>
      <c r="E4" s="82"/>
      <c r="F4" s="13"/>
      <c r="G4" s="13"/>
    </row>
    <row r="5" spans="1:9" s="64" customFormat="1" x14ac:dyDescent="0.2">
      <c r="A5" s="184" t="s">
        <v>42</v>
      </c>
      <c r="B5" s="184"/>
      <c r="C5" s="184"/>
      <c r="D5" s="184"/>
      <c r="E5" s="184"/>
      <c r="F5" s="1"/>
      <c r="G5" s="1"/>
    </row>
    <row r="6" spans="1:9" s="64" customFormat="1" ht="44.25" customHeight="1" x14ac:dyDescent="0.2">
      <c r="A6" s="290" t="s">
        <v>44</v>
      </c>
      <c r="B6" s="290"/>
      <c r="C6" s="290"/>
      <c r="D6" s="290"/>
      <c r="E6" s="290"/>
      <c r="F6" s="79"/>
      <c r="G6" s="79"/>
      <c r="H6" s="79"/>
      <c r="I6" s="79"/>
    </row>
    <row r="7" spans="1:9" s="2" customFormat="1" x14ac:dyDescent="0.2">
      <c r="A7" s="212" t="s">
        <v>8</v>
      </c>
      <c r="B7" s="212"/>
      <c r="C7" s="212"/>
      <c r="D7" s="212"/>
      <c r="E7" s="212"/>
      <c r="F7" s="15"/>
    </row>
    <row r="8" spans="1:9" s="64" customFormat="1" ht="13.5" thickBot="1" x14ac:dyDescent="0.25">
      <c r="A8" s="61"/>
      <c r="B8" s="61"/>
      <c r="C8" s="61"/>
      <c r="D8" s="4"/>
      <c r="E8" s="4"/>
      <c r="F8" s="84"/>
    </row>
    <row r="9" spans="1:9" s="2" customFormat="1" ht="83.25" customHeight="1" x14ac:dyDescent="0.2">
      <c r="A9" s="48" t="s">
        <v>45</v>
      </c>
      <c r="B9" s="49" t="s">
        <v>0</v>
      </c>
      <c r="C9" s="60" t="s">
        <v>66</v>
      </c>
      <c r="D9" s="62" t="s">
        <v>67</v>
      </c>
      <c r="E9" s="139" t="s">
        <v>16</v>
      </c>
      <c r="F9" s="50"/>
    </row>
    <row r="10" spans="1:9" s="2" customFormat="1" ht="24.75" customHeight="1" thickBot="1" x14ac:dyDescent="0.25">
      <c r="A10" s="103" t="str">
        <f>IF(CONFORMACION!A11=Hoja2!H4,Hoja2!G4,IF(CONFORMACION!A11=Hoja2!H5,Hoja2!G5,IF(CONFORMACION!A11=Hoja2!H6,Hoja2!G6,IF(CONFORMACION!A11=Hoja2!H7,Hoja2!G7,IF(CONFORMACION!A11=Hoja2!H8,Hoja2!G8,0)))))</f>
        <v>V</v>
      </c>
      <c r="B10" s="177" t="s">
        <v>109</v>
      </c>
      <c r="C10" s="104" t="s">
        <v>88</v>
      </c>
      <c r="D10" s="78"/>
      <c r="E10" s="151">
        <f>IF(C10="X",10,IF(D10="X",5,0))</f>
        <v>10</v>
      </c>
      <c r="F10" s="51"/>
    </row>
    <row r="11" spans="1:9" s="64" customFormat="1" x14ac:dyDescent="0.2">
      <c r="A11" s="6"/>
      <c r="B11" s="52"/>
      <c r="C11" s="6"/>
      <c r="D11" s="67"/>
      <c r="E11" s="68"/>
      <c r="F11" s="51"/>
    </row>
    <row r="12" spans="1:9" s="2" customFormat="1" ht="12.75" customHeight="1" x14ac:dyDescent="0.2">
      <c r="A12" s="288" t="s">
        <v>1</v>
      </c>
      <c r="B12" s="288"/>
      <c r="C12" s="83"/>
      <c r="D12" s="83"/>
    </row>
    <row r="13" spans="1:9" s="2" customFormat="1" x14ac:dyDescent="0.2">
      <c r="A13" s="288"/>
      <c r="B13" s="288"/>
      <c r="C13" s="83"/>
      <c r="D13" s="83"/>
    </row>
    <row r="14" spans="1:9" s="2" customFormat="1" x14ac:dyDescent="0.2">
      <c r="A14" s="218"/>
      <c r="B14" s="218"/>
      <c r="E14" s="10"/>
    </row>
    <row r="15" spans="1:9" s="2" customFormat="1" x14ac:dyDescent="0.2">
      <c r="A15" s="10"/>
      <c r="D15" s="10"/>
      <c r="E15" s="9"/>
    </row>
    <row r="16" spans="1:9" s="2" customFormat="1" x14ac:dyDescent="0.2">
      <c r="A16" s="219"/>
      <c r="B16" s="219"/>
      <c r="C16" s="66"/>
      <c r="D16" s="66"/>
      <c r="E16" s="101"/>
    </row>
    <row r="17" spans="5:5" s="64" customFormat="1" x14ac:dyDescent="0.2">
      <c r="E17" s="10"/>
    </row>
  </sheetData>
  <mergeCells count="10">
    <mergeCell ref="A12:B12"/>
    <mergeCell ref="A13:B13"/>
    <mergeCell ref="A14:B14"/>
    <mergeCell ref="A16:B16"/>
    <mergeCell ref="A1:E1"/>
    <mergeCell ref="A2:E2"/>
    <mergeCell ref="A3:E3"/>
    <mergeCell ref="A5:E5"/>
    <mergeCell ref="A6:E6"/>
    <mergeCell ref="A7:E7"/>
  </mergeCells>
  <printOptions horizontalCentered="1"/>
  <pageMargins left="0.39370078740157483" right="0.39370078740157483" top="0.39370078740157483" bottom="0.39370078740157483" header="0.31496062992125984" footer="0.31496062992125984"/>
  <pageSetup scale="82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10593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47625</xdr:rowOff>
              </from>
              <to>
                <xdr:col>1</xdr:col>
                <xdr:colOff>1362075</xdr:colOff>
                <xdr:row>4</xdr:row>
                <xdr:rowOff>85725</xdr:rowOff>
              </to>
            </anchor>
          </objectPr>
        </oleObject>
      </mc:Choice>
      <mc:Fallback>
        <oleObject progId="PBrush" shapeId="110593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-0.499984740745262"/>
    <pageSetUpPr fitToPage="1"/>
  </sheetPr>
  <dimension ref="A1:L17"/>
  <sheetViews>
    <sheetView view="pageBreakPreview" zoomScaleSheetLayoutView="100" workbookViewId="0">
      <selection activeCell="H16" sqref="A1:H16"/>
    </sheetView>
  </sheetViews>
  <sheetFormatPr baseColWidth="10" defaultRowHeight="12.75" x14ac:dyDescent="0.2"/>
  <cols>
    <col min="1" max="1" width="7.85546875" customWidth="1"/>
    <col min="2" max="2" width="28.7109375" customWidth="1"/>
    <col min="3" max="6" width="12.42578125" customWidth="1"/>
    <col min="7" max="7" width="11.85546875" customWidth="1"/>
    <col min="8" max="8" width="31.85546875" customWidth="1"/>
  </cols>
  <sheetData>
    <row r="1" spans="1:12" ht="16.5" x14ac:dyDescent="0.3">
      <c r="A1" s="289" t="s">
        <v>14</v>
      </c>
      <c r="B1" s="289"/>
      <c r="C1" s="289"/>
      <c r="D1" s="289"/>
      <c r="E1" s="289"/>
      <c r="F1" s="289"/>
      <c r="G1" s="289"/>
      <c r="H1" s="289"/>
      <c r="I1" s="47"/>
      <c r="J1" s="47"/>
    </row>
    <row r="2" spans="1:12" ht="16.5" x14ac:dyDescent="0.3">
      <c r="A2" s="289" t="s">
        <v>46</v>
      </c>
      <c r="B2" s="289"/>
      <c r="C2" s="289"/>
      <c r="D2" s="289"/>
      <c r="E2" s="289"/>
      <c r="F2" s="289"/>
      <c r="G2" s="289"/>
      <c r="H2" s="289"/>
      <c r="I2" s="13"/>
      <c r="J2" s="13"/>
    </row>
    <row r="3" spans="1:12" ht="16.5" x14ac:dyDescent="0.3">
      <c r="A3" s="289" t="s">
        <v>13</v>
      </c>
      <c r="B3" s="289"/>
      <c r="C3" s="289"/>
      <c r="D3" s="289"/>
      <c r="E3" s="289"/>
      <c r="F3" s="289"/>
      <c r="G3" s="289"/>
      <c r="H3" s="289"/>
      <c r="I3" s="13"/>
      <c r="J3" s="13"/>
    </row>
    <row r="4" spans="1:12" ht="15" x14ac:dyDescent="0.3">
      <c r="A4" s="134"/>
      <c r="B4" s="134"/>
      <c r="C4" s="134"/>
      <c r="D4" s="134"/>
      <c r="E4" s="134"/>
      <c r="F4" s="134"/>
      <c r="G4" s="134"/>
      <c r="H4" s="134"/>
      <c r="I4" s="13"/>
      <c r="J4" s="13"/>
    </row>
    <row r="5" spans="1:12" s="64" customFormat="1" x14ac:dyDescent="0.2">
      <c r="A5" s="184" t="s">
        <v>42</v>
      </c>
      <c r="B5" s="184"/>
      <c r="C5" s="184"/>
      <c r="D5" s="184"/>
      <c r="E5" s="184"/>
      <c r="F5" s="184"/>
      <c r="G5" s="184"/>
      <c r="H5" s="184"/>
      <c r="I5" s="1"/>
      <c r="J5" s="1"/>
    </row>
    <row r="6" spans="1:12" s="64" customFormat="1" ht="44.25" customHeight="1" x14ac:dyDescent="0.2">
      <c r="A6" s="290" t="s">
        <v>44</v>
      </c>
      <c r="B6" s="290"/>
      <c r="C6" s="290"/>
      <c r="D6" s="290"/>
      <c r="E6" s="290"/>
      <c r="F6" s="290"/>
      <c r="G6" s="290"/>
      <c r="H6" s="290"/>
      <c r="I6" s="79"/>
      <c r="J6" s="79"/>
      <c r="K6" s="79"/>
      <c r="L6" s="79"/>
    </row>
    <row r="7" spans="1:12" s="2" customFormat="1" x14ac:dyDescent="0.2">
      <c r="A7" s="212" t="s">
        <v>60</v>
      </c>
      <c r="B7" s="212"/>
      <c r="C7" s="212"/>
      <c r="D7" s="212"/>
      <c r="E7" s="212"/>
      <c r="F7" s="212"/>
      <c r="G7" s="212"/>
      <c r="H7" s="212"/>
      <c r="I7" s="15"/>
    </row>
    <row r="8" spans="1:12" s="64" customFormat="1" ht="13.5" thickBot="1" x14ac:dyDescent="0.25">
      <c r="A8" s="61"/>
      <c r="B8" s="61"/>
      <c r="C8" s="61"/>
      <c r="D8" s="61"/>
      <c r="E8" s="61"/>
      <c r="F8" s="61"/>
      <c r="G8" s="4"/>
      <c r="H8" s="4"/>
      <c r="I8" s="84"/>
    </row>
    <row r="9" spans="1:12" s="2" customFormat="1" ht="83.25" customHeight="1" x14ac:dyDescent="0.2">
      <c r="A9" s="48" t="s">
        <v>45</v>
      </c>
      <c r="B9" s="49" t="s">
        <v>0</v>
      </c>
      <c r="C9" s="60" t="s">
        <v>61</v>
      </c>
      <c r="D9" s="141" t="s">
        <v>62</v>
      </c>
      <c r="E9" s="141" t="s">
        <v>63</v>
      </c>
      <c r="F9" s="62" t="s">
        <v>64</v>
      </c>
      <c r="G9" s="62" t="s">
        <v>65</v>
      </c>
      <c r="H9" s="139" t="s">
        <v>16</v>
      </c>
      <c r="I9" s="50"/>
    </row>
    <row r="10" spans="1:12" s="2" customFormat="1" ht="24.75" customHeight="1" thickBot="1" x14ac:dyDescent="0.25">
      <c r="A10" s="136" t="s">
        <v>78</v>
      </c>
      <c r="B10" s="63" t="s">
        <v>109</v>
      </c>
      <c r="C10" s="137"/>
      <c r="D10" s="137"/>
      <c r="E10" s="137"/>
      <c r="F10" s="137"/>
      <c r="G10" s="78"/>
      <c r="H10" s="151">
        <v>0</v>
      </c>
      <c r="I10" s="51"/>
    </row>
    <row r="11" spans="1:12" s="64" customFormat="1" x14ac:dyDescent="0.2">
      <c r="A11" s="6"/>
      <c r="B11" s="52"/>
      <c r="C11" s="6"/>
      <c r="D11" s="6"/>
      <c r="E11" s="6"/>
      <c r="F11" s="6"/>
      <c r="G11" s="67"/>
      <c r="H11" s="68"/>
      <c r="I11" s="51"/>
    </row>
    <row r="12" spans="1:12" s="2" customFormat="1" ht="12.75" customHeight="1" x14ac:dyDescent="0.2">
      <c r="A12" s="288" t="s">
        <v>1</v>
      </c>
      <c r="B12" s="288"/>
      <c r="C12" s="135"/>
      <c r="D12" s="135"/>
      <c r="E12" s="135"/>
      <c r="F12" s="135"/>
      <c r="G12" s="135"/>
    </row>
    <row r="13" spans="1:12" s="2" customFormat="1" x14ac:dyDescent="0.2">
      <c r="A13" s="288"/>
      <c r="B13" s="288"/>
      <c r="C13" s="135"/>
      <c r="D13" s="135"/>
      <c r="E13" s="135"/>
      <c r="F13" s="135"/>
      <c r="G13" s="135"/>
    </row>
    <row r="14" spans="1:12" s="2" customFormat="1" x14ac:dyDescent="0.2">
      <c r="A14" s="218"/>
      <c r="B14" s="218"/>
      <c r="H14" s="10"/>
    </row>
    <row r="15" spans="1:12" s="2" customFormat="1" x14ac:dyDescent="0.2">
      <c r="A15" s="10"/>
      <c r="G15" s="10"/>
      <c r="H15" s="9"/>
    </row>
    <row r="16" spans="1:12" s="2" customFormat="1" x14ac:dyDescent="0.2">
      <c r="A16" s="219"/>
      <c r="B16" s="219"/>
      <c r="C16" s="66"/>
      <c r="D16" s="66"/>
      <c r="E16" s="66"/>
      <c r="F16" s="66"/>
      <c r="G16" s="66"/>
      <c r="H16" s="101"/>
    </row>
    <row r="17" spans="8:8" s="64" customFormat="1" x14ac:dyDescent="0.2">
      <c r="H17" s="10"/>
    </row>
  </sheetData>
  <mergeCells count="10">
    <mergeCell ref="A12:B12"/>
    <mergeCell ref="A13:B13"/>
    <mergeCell ref="A14:B14"/>
    <mergeCell ref="A16:B16"/>
    <mergeCell ref="A1:H1"/>
    <mergeCell ref="A2:H2"/>
    <mergeCell ref="A3:H3"/>
    <mergeCell ref="A5:H5"/>
    <mergeCell ref="A6:H6"/>
    <mergeCell ref="A7:H7"/>
  </mergeCells>
  <printOptions horizontalCentered="1"/>
  <pageMargins left="0.39370078740157483" right="0.39370078740157483" top="0.39370078740157483" bottom="0.39370078740157483" header="0.31496062992125984" footer="0.31496062992125984"/>
  <pageSetup scale="77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50529" r:id="rId4">
          <objectPr defaultSize="0" autoPict="0" r:id="rId5">
            <anchor moveWithCells="1" sizeWithCells="1">
              <from>
                <xdr:col>0</xdr:col>
                <xdr:colOff>114300</xdr:colOff>
                <xdr:row>0</xdr:row>
                <xdr:rowOff>47625</xdr:rowOff>
              </from>
              <to>
                <xdr:col>1</xdr:col>
                <xdr:colOff>1362075</xdr:colOff>
                <xdr:row>4</xdr:row>
                <xdr:rowOff>85725</xdr:rowOff>
              </to>
            </anchor>
          </objectPr>
        </oleObject>
      </mc:Choice>
      <mc:Fallback>
        <oleObject progId="PBrush" shapeId="150529" r:id="rId4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D43"/>
  <sheetViews>
    <sheetView tabSelected="1" view="pageBreakPreview" zoomScaleSheetLayoutView="100" workbookViewId="0">
      <selection activeCell="E22" sqref="E22"/>
    </sheetView>
  </sheetViews>
  <sheetFormatPr baseColWidth="10" defaultColWidth="10.85546875" defaultRowHeight="12.75" x14ac:dyDescent="0.2"/>
  <cols>
    <col min="1" max="1" width="31.28515625" style="64" customWidth="1"/>
    <col min="2" max="2" width="32.28515625" style="64" customWidth="1"/>
    <col min="3" max="3" width="26.42578125" style="64" customWidth="1"/>
    <col min="4" max="16384" width="10.85546875" style="64"/>
  </cols>
  <sheetData>
    <row r="2" spans="1:4" x14ac:dyDescent="0.2">
      <c r="A2" s="291" t="str">
        <f>+'[3]Ind Nal -I'!A1:E1</f>
        <v xml:space="preserve">    AGENCIA DE DESARROLLO RURAL - ADR</v>
      </c>
      <c r="B2" s="291"/>
      <c r="C2" s="291"/>
    </row>
    <row r="3" spans="1:4" x14ac:dyDescent="0.2">
      <c r="A3" s="291" t="str">
        <f>+'[3]Ind Nal -I'!A2:E2</f>
        <v>VICEPRESICENCIA DE INTEGRACION PRODUCTIVA</v>
      </c>
      <c r="B3" s="291"/>
      <c r="C3" s="291"/>
    </row>
    <row r="4" spans="1:4" x14ac:dyDescent="0.2">
      <c r="A4" s="291" t="str">
        <f>+'[3]Ind Nal -I'!A3:E3</f>
        <v>EVALUACIÓN TECNICA</v>
      </c>
      <c r="B4" s="291"/>
      <c r="C4" s="291"/>
    </row>
    <row r="5" spans="1:4" ht="13.5" customHeight="1" x14ac:dyDescent="0.2">
      <c r="A5" s="100"/>
      <c r="B5" s="100"/>
      <c r="C5" s="100"/>
    </row>
    <row r="6" spans="1:4" ht="13.5" customHeight="1" x14ac:dyDescent="0.2">
      <c r="A6" s="291" t="s">
        <v>42</v>
      </c>
      <c r="B6" s="291"/>
      <c r="C6" s="291"/>
    </row>
    <row r="7" spans="1:4" ht="66" customHeight="1" x14ac:dyDescent="0.2">
      <c r="A7" s="292" t="s">
        <v>40</v>
      </c>
      <c r="B7" s="292"/>
      <c r="C7" s="292"/>
    </row>
    <row r="8" spans="1:4" x14ac:dyDescent="0.2">
      <c r="A8" s="100"/>
      <c r="B8" s="100"/>
      <c r="C8" s="100"/>
    </row>
    <row r="9" spans="1:4" x14ac:dyDescent="0.2">
      <c r="A9" s="291" t="s">
        <v>18</v>
      </c>
      <c r="B9" s="291"/>
      <c r="C9" s="291"/>
    </row>
    <row r="10" spans="1:4" x14ac:dyDescent="0.2">
      <c r="A10" s="100"/>
      <c r="B10" s="100"/>
      <c r="C10" s="100"/>
    </row>
    <row r="11" spans="1:4" ht="6" customHeight="1" x14ac:dyDescent="0.2">
      <c r="A11" s="100"/>
      <c r="B11" s="100"/>
      <c r="C11" s="100"/>
    </row>
    <row r="12" spans="1:4" x14ac:dyDescent="0.2">
      <c r="A12" s="293" t="s">
        <v>19</v>
      </c>
      <c r="B12" s="293"/>
      <c r="C12" s="183" t="s">
        <v>52</v>
      </c>
    </row>
    <row r="13" spans="1:4" x14ac:dyDescent="0.2">
      <c r="A13" s="293"/>
      <c r="B13" s="293"/>
      <c r="C13" s="81"/>
    </row>
    <row r="14" spans="1:4" x14ac:dyDescent="0.2">
      <c r="A14" s="294" t="s">
        <v>15</v>
      </c>
      <c r="B14" s="294"/>
      <c r="C14" s="295"/>
    </row>
    <row r="15" spans="1:4" x14ac:dyDescent="0.2">
      <c r="A15" s="296" t="s">
        <v>17</v>
      </c>
      <c r="B15" s="296"/>
      <c r="C15" s="297" t="str">
        <f>IF('EXP. GENERAL HAB'!J11=Hoja2!L4,Hoja2!L4,Hoja2!L5)</f>
        <v>CUMPLE</v>
      </c>
      <c r="D15" s="65"/>
    </row>
    <row r="16" spans="1:4" x14ac:dyDescent="0.2">
      <c r="A16" s="298" t="s">
        <v>51</v>
      </c>
      <c r="B16" s="299"/>
      <c r="C16" s="300" t="str">
        <f>IF('FORMATO ACEPTACIÓN'!D10=Hoja2!L4,Hoja2!L4,Hoja2!L5)</f>
        <v>CUMPLE</v>
      </c>
    </row>
    <row r="17" spans="1:3" x14ac:dyDescent="0.2">
      <c r="A17" s="296" t="s">
        <v>38</v>
      </c>
      <c r="B17" s="296"/>
      <c r="C17" s="300" t="s">
        <v>4</v>
      </c>
    </row>
    <row r="18" spans="1:3" s="140" customFormat="1" x14ac:dyDescent="0.2">
      <c r="A18" s="301" t="s">
        <v>53</v>
      </c>
      <c r="B18" s="302"/>
      <c r="C18" s="303" t="str">
        <f>IF(AND(C15="CUMPLE",C16="CUMPLE",C17="CUMPLE"),"HABILITADA","NO HABILITADA")</f>
        <v>HABILITADA</v>
      </c>
    </row>
    <row r="19" spans="1:3" ht="18.75" customHeight="1" x14ac:dyDescent="0.2">
      <c r="A19" s="304" t="s">
        <v>19</v>
      </c>
      <c r="B19" s="304"/>
      <c r="C19" s="183" t="s">
        <v>16</v>
      </c>
    </row>
    <row r="20" spans="1:3" x14ac:dyDescent="0.2">
      <c r="A20" s="294" t="s">
        <v>48</v>
      </c>
      <c r="B20" s="294"/>
      <c r="C20" s="300"/>
    </row>
    <row r="21" spans="1:3" x14ac:dyDescent="0.2">
      <c r="A21" s="298" t="s">
        <v>47</v>
      </c>
      <c r="B21" s="299"/>
      <c r="C21" s="300">
        <f>'FACTOR METODO'!F10</f>
        <v>12</v>
      </c>
    </row>
    <row r="22" spans="1:3" x14ac:dyDescent="0.2">
      <c r="A22" s="294" t="s">
        <v>49</v>
      </c>
      <c r="B22" s="294"/>
      <c r="C22" s="295"/>
    </row>
    <row r="23" spans="1:3" x14ac:dyDescent="0.2">
      <c r="A23" s="298" t="s">
        <v>50</v>
      </c>
      <c r="B23" s="299"/>
      <c r="C23" s="297">
        <f>'FACTOR VIDEO'!D10</f>
        <v>12</v>
      </c>
    </row>
    <row r="24" spans="1:3" x14ac:dyDescent="0.2">
      <c r="A24" s="305" t="s">
        <v>54</v>
      </c>
      <c r="B24" s="306"/>
      <c r="C24" s="297">
        <f>'VINC. TRABAJADORES DISC'!H10</f>
        <v>0</v>
      </c>
    </row>
    <row r="25" spans="1:3" x14ac:dyDescent="0.2">
      <c r="A25" s="294" t="s">
        <v>8</v>
      </c>
      <c r="B25" s="294"/>
      <c r="C25" s="297">
        <f>'IND NAL'!E10</f>
        <v>10</v>
      </c>
    </row>
    <row r="26" spans="1:3" ht="15.75" x14ac:dyDescent="0.2">
      <c r="A26" s="307" t="s">
        <v>23</v>
      </c>
      <c r="B26" s="307"/>
      <c r="C26" s="297"/>
    </row>
    <row r="27" spans="1:3" ht="15.75" x14ac:dyDescent="0.2">
      <c r="A27" s="308"/>
      <c r="B27" s="308"/>
      <c r="C27" s="309">
        <f>C25+C24+C23+C21</f>
        <v>34</v>
      </c>
    </row>
    <row r="28" spans="1:3" x14ac:dyDescent="0.2">
      <c r="A28" s="308" t="str">
        <f>+'[3]Ind Nal -I'!$A$12:$B$12</f>
        <v>EVALUADORES TECNICOS:</v>
      </c>
      <c r="B28" s="308"/>
      <c r="C28" s="310"/>
    </row>
    <row r="29" spans="1:3" x14ac:dyDescent="0.2">
      <c r="A29" s="308"/>
      <c r="B29" s="308"/>
      <c r="C29" s="310"/>
    </row>
    <row r="30" spans="1:3" x14ac:dyDescent="0.2">
      <c r="A30" s="308"/>
      <c r="B30" s="308"/>
      <c r="C30" s="310"/>
    </row>
    <row r="31" spans="1:3" x14ac:dyDescent="0.2">
      <c r="A31" s="311"/>
      <c r="B31" s="308"/>
      <c r="C31" s="310"/>
    </row>
    <row r="32" spans="1:3" x14ac:dyDescent="0.2">
      <c r="A32" s="312"/>
      <c r="B32" s="312"/>
      <c r="C32" s="313"/>
    </row>
    <row r="33" spans="1:3" x14ac:dyDescent="0.2">
      <c r="A33" s="308"/>
      <c r="B33" s="308"/>
      <c r="C33" s="314"/>
    </row>
    <row r="34" spans="1:3" x14ac:dyDescent="0.2">
      <c r="A34" s="308"/>
      <c r="B34" s="308"/>
      <c r="C34" s="310"/>
    </row>
    <row r="35" spans="1:3" x14ac:dyDescent="0.2">
      <c r="C35" s="77"/>
    </row>
    <row r="36" spans="1:3" x14ac:dyDescent="0.2">
      <c r="C36" s="77"/>
    </row>
    <row r="37" spans="1:3" x14ac:dyDescent="0.2">
      <c r="C37" s="77"/>
    </row>
    <row r="38" spans="1:3" x14ac:dyDescent="0.2">
      <c r="C38" s="77"/>
    </row>
    <row r="39" spans="1:3" x14ac:dyDescent="0.2">
      <c r="C39" s="77"/>
    </row>
    <row r="40" spans="1:3" x14ac:dyDescent="0.2">
      <c r="C40" s="77"/>
    </row>
    <row r="41" spans="1:3" x14ac:dyDescent="0.2">
      <c r="C41" s="77"/>
    </row>
    <row r="42" spans="1:3" x14ac:dyDescent="0.2">
      <c r="C42" s="77"/>
    </row>
    <row r="43" spans="1:3" x14ac:dyDescent="0.2">
      <c r="C43" s="77"/>
    </row>
  </sheetData>
  <mergeCells count="20">
    <mergeCell ref="A26:B26"/>
    <mergeCell ref="A24:B24"/>
    <mergeCell ref="A22:B22"/>
    <mergeCell ref="A23:B23"/>
    <mergeCell ref="A19:B19"/>
    <mergeCell ref="A20:B20"/>
    <mergeCell ref="A21:B21"/>
    <mergeCell ref="A18:B18"/>
    <mergeCell ref="A25:B25"/>
    <mergeCell ref="A2:C2"/>
    <mergeCell ref="A3:C3"/>
    <mergeCell ref="A4:C4"/>
    <mergeCell ref="A6:C6"/>
    <mergeCell ref="A7:C7"/>
    <mergeCell ref="A9:C9"/>
    <mergeCell ref="A12:B13"/>
    <mergeCell ref="A14:B14"/>
    <mergeCell ref="A15:B15"/>
    <mergeCell ref="A17:B17"/>
    <mergeCell ref="A16:B16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31073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114300</xdr:rowOff>
              </from>
              <to>
                <xdr:col>0</xdr:col>
                <xdr:colOff>1143000</xdr:colOff>
                <xdr:row>3</xdr:row>
                <xdr:rowOff>76200</xdr:rowOff>
              </to>
            </anchor>
          </objectPr>
        </oleObject>
      </mc:Choice>
      <mc:Fallback>
        <oleObject progId="PBrush" shapeId="131073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3:G66"/>
  <sheetViews>
    <sheetView topLeftCell="A47" workbookViewId="0">
      <selection activeCell="E5" sqref="E5"/>
    </sheetView>
  </sheetViews>
  <sheetFormatPr baseColWidth="10" defaultRowHeight="12.75" x14ac:dyDescent="0.2"/>
  <cols>
    <col min="5" max="5" width="12.85546875" bestFit="1" customWidth="1"/>
  </cols>
  <sheetData>
    <row r="3" spans="2:7" ht="16.5" x14ac:dyDescent="0.3">
      <c r="B3" s="54" t="s">
        <v>10</v>
      </c>
      <c r="C3" s="54" t="s">
        <v>11</v>
      </c>
    </row>
    <row r="4" spans="2:7" ht="16.5" x14ac:dyDescent="0.3">
      <c r="B4" s="55">
        <v>1950</v>
      </c>
      <c r="C4" s="56">
        <v>60</v>
      </c>
      <c r="E4" s="59">
        <f>+LOOKUP(F4,B4:B66,C4:C66)</f>
        <v>118933</v>
      </c>
      <c r="F4">
        <f>+G5</f>
        <v>1995</v>
      </c>
      <c r="G4" s="58">
        <v>34824</v>
      </c>
    </row>
    <row r="5" spans="2:7" ht="16.5" x14ac:dyDescent="0.3">
      <c r="B5" s="55">
        <v>1951</v>
      </c>
      <c r="C5" s="56">
        <v>60</v>
      </c>
      <c r="G5">
        <f>+YEAR(G4)</f>
        <v>1995</v>
      </c>
    </row>
    <row r="6" spans="2:7" ht="16.5" x14ac:dyDescent="0.3">
      <c r="B6" s="55">
        <v>1952</v>
      </c>
      <c r="C6" s="56">
        <v>60</v>
      </c>
    </row>
    <row r="7" spans="2:7" ht="16.5" x14ac:dyDescent="0.3">
      <c r="B7" s="55">
        <v>1953</v>
      </c>
      <c r="C7" s="56">
        <v>60</v>
      </c>
    </row>
    <row r="8" spans="2:7" ht="16.5" x14ac:dyDescent="0.3">
      <c r="B8" s="55">
        <v>1954</v>
      </c>
      <c r="C8" s="56">
        <v>60</v>
      </c>
    </row>
    <row r="9" spans="2:7" ht="16.5" x14ac:dyDescent="0.3">
      <c r="B9" s="55">
        <v>1955</v>
      </c>
      <c r="C9" s="56">
        <v>60</v>
      </c>
    </row>
    <row r="10" spans="2:7" ht="16.5" x14ac:dyDescent="0.3">
      <c r="B10" s="55">
        <v>1956</v>
      </c>
      <c r="C10" s="56">
        <v>135</v>
      </c>
    </row>
    <row r="11" spans="2:7" ht="16.5" x14ac:dyDescent="0.3">
      <c r="B11" s="55">
        <v>1957</v>
      </c>
      <c r="C11" s="56">
        <v>155</v>
      </c>
    </row>
    <row r="12" spans="2:7" ht="16.5" x14ac:dyDescent="0.3">
      <c r="B12" s="55">
        <v>1958</v>
      </c>
      <c r="C12" s="56">
        <v>155</v>
      </c>
    </row>
    <row r="13" spans="2:7" ht="16.5" x14ac:dyDescent="0.3">
      <c r="B13" s="55">
        <v>1959</v>
      </c>
      <c r="C13" s="56">
        <v>155</v>
      </c>
    </row>
    <row r="14" spans="2:7" ht="16.5" x14ac:dyDescent="0.3">
      <c r="B14" s="55">
        <v>1960</v>
      </c>
      <c r="C14" s="56">
        <v>198</v>
      </c>
    </row>
    <row r="15" spans="2:7" ht="16.5" x14ac:dyDescent="0.3">
      <c r="B15" s="55">
        <v>1962</v>
      </c>
      <c r="C15" s="56">
        <v>219</v>
      </c>
    </row>
    <row r="16" spans="2:7" ht="16.5" x14ac:dyDescent="0.3">
      <c r="B16" s="55">
        <v>1962</v>
      </c>
      <c r="C16" s="56">
        <v>300</v>
      </c>
    </row>
    <row r="17" spans="2:3" ht="16.5" x14ac:dyDescent="0.3">
      <c r="B17" s="55">
        <v>1963</v>
      </c>
      <c r="C17" s="56">
        <v>420</v>
      </c>
    </row>
    <row r="18" spans="2:3" ht="16.5" x14ac:dyDescent="0.3">
      <c r="B18" s="55">
        <v>1969</v>
      </c>
      <c r="C18" s="56">
        <v>519</v>
      </c>
    </row>
    <row r="19" spans="2:3" ht="16.5" x14ac:dyDescent="0.3">
      <c r="B19" s="55">
        <v>1970</v>
      </c>
      <c r="C19" s="56">
        <v>519</v>
      </c>
    </row>
    <row r="20" spans="2:3" ht="16.5" x14ac:dyDescent="0.3">
      <c r="B20" s="55">
        <v>1971</v>
      </c>
      <c r="C20" s="56">
        <v>519</v>
      </c>
    </row>
    <row r="21" spans="2:3" ht="16.5" x14ac:dyDescent="0.3">
      <c r="B21" s="55">
        <v>1972</v>
      </c>
      <c r="C21" s="56">
        <v>660</v>
      </c>
    </row>
    <row r="22" spans="2:3" ht="16.5" x14ac:dyDescent="0.3">
      <c r="B22" s="55">
        <v>1973</v>
      </c>
      <c r="C22" s="56">
        <v>660</v>
      </c>
    </row>
    <row r="23" spans="2:3" ht="16.5" x14ac:dyDescent="0.3">
      <c r="B23" s="55">
        <v>1974</v>
      </c>
      <c r="C23" s="56">
        <v>900</v>
      </c>
    </row>
    <row r="24" spans="2:3" ht="16.5" x14ac:dyDescent="0.3">
      <c r="B24" s="55">
        <v>1974</v>
      </c>
      <c r="C24" s="56">
        <v>1200</v>
      </c>
    </row>
    <row r="25" spans="2:3" ht="16.5" x14ac:dyDescent="0.3">
      <c r="B25" s="55">
        <v>1975</v>
      </c>
      <c r="C25" s="56">
        <v>1200</v>
      </c>
    </row>
    <row r="26" spans="2:3" ht="16.5" x14ac:dyDescent="0.3">
      <c r="B26" s="55">
        <v>1976</v>
      </c>
      <c r="C26" s="56">
        <v>1560</v>
      </c>
    </row>
    <row r="27" spans="2:3" ht="16.5" x14ac:dyDescent="0.3">
      <c r="B27" s="55">
        <v>1977</v>
      </c>
      <c r="C27" s="56">
        <v>1770</v>
      </c>
    </row>
    <row r="28" spans="2:3" ht="16.5" x14ac:dyDescent="0.3">
      <c r="B28" s="55">
        <v>1977</v>
      </c>
      <c r="C28" s="56">
        <v>1860</v>
      </c>
    </row>
    <row r="29" spans="2:3" ht="16.5" x14ac:dyDescent="0.3">
      <c r="B29" s="55">
        <v>1977</v>
      </c>
      <c r="C29" s="56">
        <v>2340</v>
      </c>
    </row>
    <row r="30" spans="2:3" ht="16.5" x14ac:dyDescent="0.3">
      <c r="B30" s="55">
        <v>1978</v>
      </c>
      <c r="C30" s="56">
        <v>2580</v>
      </c>
    </row>
    <row r="31" spans="2:3" ht="16.5" x14ac:dyDescent="0.3">
      <c r="B31" s="55">
        <v>1979</v>
      </c>
      <c r="C31" s="56">
        <v>3450</v>
      </c>
    </row>
    <row r="32" spans="2:3" ht="16.5" x14ac:dyDescent="0.3">
      <c r="B32" s="55">
        <v>1980</v>
      </c>
      <c r="C32" s="56">
        <v>4500</v>
      </c>
    </row>
    <row r="33" spans="2:3" ht="16.5" x14ac:dyDescent="0.3">
      <c r="B33" s="55">
        <v>1981</v>
      </c>
      <c r="C33" s="56">
        <v>5700</v>
      </c>
    </row>
    <row r="34" spans="2:3" ht="16.5" x14ac:dyDescent="0.3">
      <c r="B34" s="55">
        <v>1982</v>
      </c>
      <c r="C34" s="56">
        <v>7410</v>
      </c>
    </row>
    <row r="35" spans="2:3" ht="16.5" x14ac:dyDescent="0.3">
      <c r="B35" s="55">
        <v>1983</v>
      </c>
      <c r="C35" s="56">
        <v>9261</v>
      </c>
    </row>
    <row r="36" spans="2:3" ht="16.5" x14ac:dyDescent="0.3">
      <c r="B36" s="55">
        <v>1984</v>
      </c>
      <c r="C36" s="56">
        <v>11298</v>
      </c>
    </row>
    <row r="37" spans="2:3" ht="16.5" x14ac:dyDescent="0.3">
      <c r="B37" s="55">
        <v>1985</v>
      </c>
      <c r="C37" s="56">
        <v>13557</v>
      </c>
    </row>
    <row r="38" spans="2:3" ht="16.5" x14ac:dyDescent="0.3">
      <c r="B38" s="55">
        <v>1986</v>
      </c>
      <c r="C38" s="56">
        <v>16811</v>
      </c>
    </row>
    <row r="39" spans="2:3" ht="16.5" x14ac:dyDescent="0.3">
      <c r="B39" s="55">
        <v>1987</v>
      </c>
      <c r="C39" s="56">
        <v>20510</v>
      </c>
    </row>
    <row r="40" spans="2:3" ht="16.5" x14ac:dyDescent="0.3">
      <c r="B40" s="55">
        <v>1988</v>
      </c>
      <c r="C40" s="56">
        <v>25637</v>
      </c>
    </row>
    <row r="41" spans="2:3" ht="16.5" x14ac:dyDescent="0.3">
      <c r="B41" s="55">
        <v>1989</v>
      </c>
      <c r="C41" s="56">
        <v>32556</v>
      </c>
    </row>
    <row r="42" spans="2:3" ht="16.5" x14ac:dyDescent="0.3">
      <c r="B42" s="55">
        <v>1990</v>
      </c>
      <c r="C42" s="56">
        <v>41025</v>
      </c>
    </row>
    <row r="43" spans="2:3" ht="16.5" x14ac:dyDescent="0.3">
      <c r="B43" s="55">
        <v>1991</v>
      </c>
      <c r="C43" s="56">
        <v>51720</v>
      </c>
    </row>
    <row r="44" spans="2:3" ht="16.5" x14ac:dyDescent="0.3">
      <c r="B44" s="55">
        <v>1992</v>
      </c>
      <c r="C44" s="56">
        <v>65190</v>
      </c>
    </row>
    <row r="45" spans="2:3" ht="16.5" x14ac:dyDescent="0.3">
      <c r="B45" s="55">
        <v>1993</v>
      </c>
      <c r="C45" s="56">
        <v>81510</v>
      </c>
    </row>
    <row r="46" spans="2:3" ht="16.5" x14ac:dyDescent="0.3">
      <c r="B46" s="55">
        <v>1994</v>
      </c>
      <c r="C46" s="56">
        <v>98700</v>
      </c>
    </row>
    <row r="47" spans="2:3" ht="16.5" x14ac:dyDescent="0.3">
      <c r="B47" s="55">
        <v>1995</v>
      </c>
      <c r="C47" s="56">
        <v>118933</v>
      </c>
    </row>
    <row r="48" spans="2:3" ht="16.5" x14ac:dyDescent="0.3">
      <c r="B48" s="55">
        <v>1996</v>
      </c>
      <c r="C48" s="56">
        <v>142125</v>
      </c>
    </row>
    <row r="49" spans="2:3" ht="16.5" x14ac:dyDescent="0.3">
      <c r="B49" s="55">
        <v>1997</v>
      </c>
      <c r="C49" s="56">
        <v>172005</v>
      </c>
    </row>
    <row r="50" spans="2:3" ht="16.5" x14ac:dyDescent="0.3">
      <c r="B50" s="55">
        <v>1998</v>
      </c>
      <c r="C50" s="56">
        <v>203826</v>
      </c>
    </row>
    <row r="51" spans="2:3" ht="16.5" x14ac:dyDescent="0.3">
      <c r="B51" s="55">
        <v>1999</v>
      </c>
      <c r="C51" s="56">
        <v>236460</v>
      </c>
    </row>
    <row r="52" spans="2:3" ht="16.5" x14ac:dyDescent="0.3">
      <c r="B52" s="55">
        <v>2000</v>
      </c>
      <c r="C52" s="56">
        <v>260100</v>
      </c>
    </row>
    <row r="53" spans="2:3" ht="16.5" x14ac:dyDescent="0.3">
      <c r="B53" s="55">
        <v>2001</v>
      </c>
      <c r="C53" s="56">
        <v>286000</v>
      </c>
    </row>
    <row r="54" spans="2:3" ht="16.5" x14ac:dyDescent="0.3">
      <c r="B54" s="55">
        <v>2002</v>
      </c>
      <c r="C54" s="56">
        <v>309000</v>
      </c>
    </row>
    <row r="55" spans="2:3" ht="16.5" x14ac:dyDescent="0.3">
      <c r="B55" s="55">
        <v>2003</v>
      </c>
      <c r="C55" s="56">
        <v>332000</v>
      </c>
    </row>
    <row r="56" spans="2:3" ht="16.5" x14ac:dyDescent="0.3">
      <c r="B56" s="55">
        <v>2004</v>
      </c>
      <c r="C56" s="56">
        <v>358000</v>
      </c>
    </row>
    <row r="57" spans="2:3" ht="16.5" x14ac:dyDescent="0.3">
      <c r="B57" s="55">
        <v>2005</v>
      </c>
      <c r="C57" s="56">
        <v>381500</v>
      </c>
    </row>
    <row r="58" spans="2:3" ht="16.5" x14ac:dyDescent="0.3">
      <c r="B58" s="55">
        <v>2006</v>
      </c>
      <c r="C58" s="56">
        <v>408000</v>
      </c>
    </row>
    <row r="59" spans="2:3" ht="16.5" x14ac:dyDescent="0.3">
      <c r="B59" s="55">
        <v>2007</v>
      </c>
      <c r="C59" s="56">
        <v>433700</v>
      </c>
    </row>
    <row r="60" spans="2:3" ht="16.5" x14ac:dyDescent="0.3">
      <c r="B60" s="55">
        <v>2008</v>
      </c>
      <c r="C60" s="56">
        <v>461500</v>
      </c>
    </row>
    <row r="61" spans="2:3" ht="16.5" x14ac:dyDescent="0.3">
      <c r="B61" s="55">
        <v>2009</v>
      </c>
      <c r="C61" s="56">
        <v>496900</v>
      </c>
    </row>
    <row r="62" spans="2:3" ht="16.5" x14ac:dyDescent="0.3">
      <c r="B62" s="55">
        <v>2010</v>
      </c>
      <c r="C62" s="56">
        <v>515000</v>
      </c>
    </row>
    <row r="63" spans="2:3" ht="16.5" x14ac:dyDescent="0.3">
      <c r="B63" s="55">
        <v>2011</v>
      </c>
      <c r="C63" s="56">
        <v>535600</v>
      </c>
    </row>
    <row r="64" spans="2:3" ht="16.5" x14ac:dyDescent="0.3">
      <c r="B64" s="55">
        <v>2012</v>
      </c>
      <c r="C64" s="56">
        <v>566700</v>
      </c>
    </row>
    <row r="65" spans="2:3" ht="16.5" x14ac:dyDescent="0.3">
      <c r="B65" s="55">
        <v>2013</v>
      </c>
      <c r="C65" s="56">
        <v>589500</v>
      </c>
    </row>
    <row r="66" spans="2:3" ht="16.5" x14ac:dyDescent="0.3">
      <c r="B66" s="55">
        <v>2014</v>
      </c>
      <c r="C66" s="56">
        <v>616000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10</vt:i4>
      </vt:variant>
    </vt:vector>
  </HeadingPairs>
  <TitlesOfParts>
    <vt:vector size="21" baseType="lpstr">
      <vt:lpstr>Capacidad Contra</vt:lpstr>
      <vt:lpstr>Hoja2</vt:lpstr>
      <vt:lpstr>CONFORMACION</vt:lpstr>
      <vt:lpstr>FORMATO ACEPTACIÓN</vt:lpstr>
      <vt:lpstr>EXP. GENERAL HAB</vt:lpstr>
      <vt:lpstr>FACTOR METODO</vt:lpstr>
      <vt:lpstr>FACTOR VIDEO</vt:lpstr>
      <vt:lpstr>IND NAL</vt:lpstr>
      <vt:lpstr>VINC. TRABAJADORES DISC</vt:lpstr>
      <vt:lpstr>PUNTAJE TOTAL</vt:lpstr>
      <vt:lpstr>Hoja1</vt:lpstr>
      <vt:lpstr>'Capacidad Contra'!Área_de_impresión</vt:lpstr>
      <vt:lpstr>CONFORMACION!Área_de_impresión</vt:lpstr>
      <vt:lpstr>'EXP. GENERAL HAB'!Área_de_impresión</vt:lpstr>
      <vt:lpstr>'FACTOR METODO'!Área_de_impresión</vt:lpstr>
      <vt:lpstr>'FACTOR VIDEO'!Área_de_impresión</vt:lpstr>
      <vt:lpstr>'IND NAL'!Área_de_impresión</vt:lpstr>
      <vt:lpstr>'PUNTAJE TOTAL'!Área_de_impresión</vt:lpstr>
      <vt:lpstr>'VINC. TRABAJADORES DISC'!Área_de_impresión</vt:lpstr>
      <vt:lpstr>CONFORMACION!Títulos_a_imprimir</vt:lpstr>
      <vt:lpstr>'EXP. GENERAL HAB'!Títulos_a_imprimir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Andres Rosas Paez</dc:creator>
  <cp:lastModifiedBy>Sara Gimena Coronado Sarmiento</cp:lastModifiedBy>
  <cp:lastPrinted>2019-10-04T15:18:46Z</cp:lastPrinted>
  <dcterms:created xsi:type="dcterms:W3CDTF">2014-12-02T21:20:10Z</dcterms:created>
  <dcterms:modified xsi:type="dcterms:W3CDTF">2019-10-04T15:20:52Z</dcterms:modified>
</cp:coreProperties>
</file>