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D:\SENA 2023\PROCESOS\16. CINE\"/>
    </mc:Choice>
  </mc:AlternateContent>
  <xr:revisionPtr revIDLastSave="0" documentId="8_{DAE7DCCF-CF5D-4507-8433-C90F04AFB2A3}"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_FilterDatabase" localSheetId="0" hidden="1">Hoja1!$A$9:$V$33</definedName>
    <definedName name="_xlnm.Print_Area" localSheetId="0">Hoja1!$A$1:$U$40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14" i="1" l="1"/>
  <c r="T15" i="1"/>
  <c r="T12" i="1"/>
  <c r="T11" i="1"/>
  <c r="T10" i="1"/>
  <c r="R15" i="1"/>
  <c r="S15" i="1" s="1"/>
  <c r="R14" i="1"/>
  <c r="S14" i="1" s="1"/>
  <c r="S12" i="1"/>
  <c r="S11" i="1"/>
  <c r="P10" i="1"/>
  <c r="O13" i="1"/>
  <c r="P13" i="1" s="1"/>
  <c r="L13" i="1" l="1"/>
  <c r="M13" i="1" s="1"/>
  <c r="I14" i="1"/>
  <c r="I15" i="1"/>
  <c r="I13" i="1"/>
  <c r="M10" i="1" l="1"/>
  <c r="J13" i="1"/>
  <c r="T13" i="1" s="1"/>
  <c r="J14" i="1"/>
  <c r="U14" i="1" s="1"/>
  <c r="J15" i="1"/>
  <c r="U15" i="1" s="1"/>
  <c r="J11" i="1"/>
  <c r="U11" i="1" s="1"/>
  <c r="J12" i="1"/>
  <c r="U12" i="1" s="1"/>
  <c r="J10" i="1"/>
  <c r="U10" i="1" l="1"/>
  <c r="U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tc={93A0C0B1-7353-4C81-9875-8BCBC2E03E71}</author>
    <author>tc={F8802A41-DF6D-4A8B-B603-29181B4ACC91}</author>
  </authors>
  <commentList>
    <comment ref="I10" authorId="0" shapeId="0" xr:uid="{93A0C0B1-7353-4C81-9875-8BCBC2E03E71}">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Iva</t>
      </text>
    </comment>
    <comment ref="O10" authorId="1" shapeId="0" xr:uid="{F8802A41-DF6D-4A8B-B603-29181B4ACC91}">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Iva</t>
      </text>
    </comment>
  </commentList>
</comments>
</file>

<file path=xl/sharedStrings.xml><?xml version="1.0" encoding="utf-8"?>
<sst xmlns="http://schemas.openxmlformats.org/spreadsheetml/2006/main" count="101" uniqueCount="53">
  <si>
    <t>N°</t>
  </si>
  <si>
    <t>código de Almacen</t>
  </si>
  <si>
    <t>codigo de Naciones Unidas</t>
  </si>
  <si>
    <t>UNIDAD DE MEDIDA</t>
  </si>
  <si>
    <t>CANTIDAD</t>
  </si>
  <si>
    <t>PROMEDIO</t>
  </si>
  <si>
    <t>PRECIO UNITARIO</t>
  </si>
  <si>
    <t>PRECIO UNIT INCLUIDO IVA</t>
  </si>
  <si>
    <t>PRECIO TOTAL
INCLUIDO IVA</t>
  </si>
  <si>
    <t>TOTAL</t>
  </si>
  <si>
    <t>OBJETO DEL PLAN</t>
  </si>
  <si>
    <t>JUSTIFICACION</t>
  </si>
  <si>
    <t>Descripcion tecnica detallada hasta en lo mas minimo</t>
  </si>
  <si>
    <t>OBLIGACIONES ESPECIFICAS</t>
  </si>
  <si>
    <t>SUPERVISOR DE CONTRATO</t>
  </si>
  <si>
    <t>CARGO</t>
  </si>
  <si>
    <t>CEDULA</t>
  </si>
  <si>
    <t>APOYO TECNICO</t>
  </si>
  <si>
    <t>EVALUADOR TECNICO</t>
  </si>
  <si>
    <t>CUADRO DE PRECIOS PARA CALCULAR EL COSTO DEL CONTRATO</t>
  </si>
  <si>
    <t>ASPECTOS PARA EVALUAR TECNICAMENTE</t>
  </si>
  <si>
    <t>RUBRO DEL CUAL SE  SACARAN LOS RECURSOS</t>
  </si>
  <si>
    <t>VALOR TOTAL</t>
  </si>
  <si>
    <t>NOMBRE Y FIRMA DEL SOLICITANTE</t>
  </si>
  <si>
    <t xml:space="preserve">  </t>
  </si>
  <si>
    <t xml:space="preserve">Bien o servicios </t>
  </si>
  <si>
    <t>Entrada o Boleta para cine</t>
  </si>
  <si>
    <t>Combos de confitería: Crispetas personales y Gaseosa personal</t>
  </si>
  <si>
    <t>Entrada o boleta para ingresar a cine en formato 2D, aplica para todas las  salas, cualquier día,  cualquier horario y cualquier película para Medellín y área metropolitana</t>
  </si>
  <si>
    <t>Entrada o boleta para ingresar a cine en formato 2D, aplica para todas las  salas, cualquier día,  cualquier horario y cualquier película  Apartado</t>
  </si>
  <si>
    <t xml:space="preserve">Entrada o boleta para ingresar a cine en formato 2D, aplica para todas las  salas, cualquier día,  cualquier horario y cualquier película  Rionegro </t>
  </si>
  <si>
    <t>Aplica para todas las salas, cualquier día, cualquier horario y cualquier película Medellín y área metropolitana</t>
  </si>
  <si>
    <t>Aplica para todas las salas, cualquier día, cualquier horario y cualquier película Medellín Apartado</t>
  </si>
  <si>
    <t>Aplica para todas las salas, cualquier día, cualquier horario y cualquier película Medellín Rionegro</t>
  </si>
  <si>
    <t>Boleta</t>
  </si>
  <si>
    <t>Combo</t>
  </si>
  <si>
    <t>Cinemas procinal</t>
  </si>
  <si>
    <t>N/A</t>
  </si>
  <si>
    <t>Cinemark</t>
  </si>
  <si>
    <t>•	Contar mínimo con 6 sedes distribuidas en el área metropolitana del valle de aburra y apartado el cual deberá demostrar ubicación con portafolio de servicio ofrecido.
•	Certificar por parte del oferente la prestación del servicio de lunes a domingo incluyendo días festivos y los diferentes horarios.
•	Certificar por parte del oferente que todas las entradas entregadas serán utilizadas por el portador en cualquier cinema que posea el operador y en las ubicaciones descritas en este estudio previo.
EXPERIENCIA GENERAL
El proponente deberá anexar un máximo de tres (03) certificaciones de experiencia expedidas por entidades públicas o privadas o facturas de venta cuya sumatoria debe ser igual o superar el 100% del presupuesto asignado al presente proceso
Las constancias a través de la cuales se certifiquen los contratos, deben contener como mínimo:
a)	Nombre de la empresa o entidad contratante, su dirección, y teléfono y nombre de la persona que expide la certificación.
b)	Objeto del contrato: igual al objeto o similar del presente proceso contractual.
c)	Valor del contrato: La sumatoria de las tres (3) certificaciones o facturas debe ser igual o superar el 100% del presupuesto asignado al presente proceso
d)	Fecha de celebración o ejecución del contrato; no mayor a 3 años anteriores a la fecha de apertura de la presente solicitud de oferta, no se considerarán aquellos que estén por fuera de las fechas indicadas.</t>
  </si>
  <si>
    <t>C-3603-1300-14-0-3603025-02 ADQUISICIÓN DE
BIENES Y SERVICIOS - SERVICIO DE
FORMACIÓN PROFESIONAL INTEGRAL -
MEJORAMIENTO DEL SERVICIO DE FORMACIÓN
PROFESIONAL DEL SENA NACIONAL</t>
  </si>
  <si>
    <t>5_479 Suministrar boletas Individuales para el ingreso a salas de cine y confitería para los servidores públicos y su núcleo familiar del área metropolitana, Rionegro, Apartadó, Puerto Berrio y Santa Fe de Antioquia en cumplimiento al plan de bienestar social año.</t>
  </si>
  <si>
    <t>Por disposición del artículo 45 del Decreto 1014 de 1978, “El SENA, tanto en la Dirección General como en cada una de sus Regionales, presupuestará para cada vigencia una partida que permita adelantar actividades deportivas, culturales, recreativas y sociales, con el fin de contribuir al desarrollo integral del empleado y su familia. // Dicha partida se presupuestará con base en una programación previa de este tipo de actividades y en la medida en que los recursos financieros lo permitan”. 
El artículo 19 del Decreto Ley 1567 de 1998 Por el cual se crea el sistema nacional de capacitación y el sistema de estímulos para los empleados del Estado, ordena que “Las entidades públicas que se rigen por las disposiciones contenidas en el presente Decreto - ley están en la obligación de organizar anualmente, para sus empleados, programas de bienestar social e incentivos”.
Conforme a la Resolución número 0192 de 2020, por la cual se establecen lineamientos para el programa de Bienestar Social e Incentivos para los Empleados Públicos del SENA y, de acuerdo con el Plan de Bienestar Social y Estímulos 2023 que busca la excelencia organizacional, busca orientar y promover la integración de sus servidores públicos y sus familias a través de actividades de tipo cultural, recreativas, deportivas y educativas que contribuyan al mejoramiento de su calidad de vida y desarrollo integral.
Con base en el Plan de Bienestar Social 2023, en el cual se desarrollan diversos programas que propenden por el mejoramiento del clima laboral, calidad de vida, el estímulo y desarrollo personal, la integración de los empleados y su grupo familiar, la participación en espacios o eventos de expresión artística, deportiva, cultural y social. Contribuyendo a fomentar y mantener la cultura como un medio de sensibilización, de esparcimiento de apreciación de valores artísticos y culturales, por medio de actividades como el cine.
La entidad mediante una encuesta de diagnóstico del plan de bienestar social e incentivos 2023 realizo en el mes de noviembre del año 2022 identifico los intereses y gustos de nuestros funcionarios y su núcleo familiar, el cual nos indica que 781 funcionarios están interesados en recibir un beneficio de ingresos a salas de cine.
Por lo anterior, corresponde al Área de Bienestar Social, dentro de su planeación presupuestal, reservar los recursos para fomentar y mantener la cultura como un medio de sensibilización, de esparcimiento de apreciación de valores artísticos y culturales entre sus servidores públicos y su núcleo familiar, a través de la contratación de ingresos a cine para los funcionarios y/o su núcleo familiar.
Establecida esta necesidad específica, y con el ánimo administrar de forma eficiente los recursos asignados para el plan de bienestar social, durante la vigencia, el Área de Bienestar Social de la Regional Antioquia adelantó las gestiones necesarias para recibir propuestas técnicas y económicas de diferentes operadores de salas de cine en la ciudad, donde es necesario contar con un oferente que nos brinde varias sedes de cinemas, con el fin de dar facilidad de acceso a los servidores públicos y/o núcleo familiar que viven en diferentes puntos de la ciudad de Medellín, Área metropolita, Rionegro y de Apartadó.
La Regional Antioquia en su presupuesto para la vigencia 2023, cuenta con los recursos necesarios para la contratación indicada e informó en su Plan de Compras y Adquisiciones la necesidad que pretende solucionar con esta contratación.
En mérito de lo expuesto, es viable, conveniente y oportuno, adelantar el proceso de contratación, en función de cubrir la necesidad que la entidad no está en capacidad de atender o satisfacer plenamente.</t>
  </si>
  <si>
    <t>Valor  impuesto al consumo  (8%)</t>
  </si>
  <si>
    <t>Valor TOTAL INLCUIDO IMPUESTO DE CONSUMO</t>
  </si>
  <si>
    <t>•	Entregar entradas o boletas para cine y confitería según especificaciones técnicas.
•	Las salas de Cine deben de estar ubicadas en zonas seguras y de fácil acceso, con puntos cercanos de transporte masivo, en centros comerciales y con facilidad de acceso a parqueaderos.
•	La Empresa deberá contar con Salas estratégicas en el Norte, Sur, Oriente Occidente de la Ciudad de Medellín y su área metropolitana, en Rionegro y Apartadó.
•	Las salas, deben contar con instalaciones, personal, equipos audiovisuales y tecnológicos que permitan el entrenamiento.
•	Garantizar el ingreso a cine en formato 2D en todas las sedes y salas, de domingo a domingo incluyendo días festivos, en el horario diurno y nocturno de la sala de cine y cualquier película que esté en cartelera según programación del oferente ganador.
•	Garantizar la entrega de la confitería en todas las sedes de las salas de cine, de domingo a domingo incluyendo días festivos, en el horario diurno y nocturno.
•	Las entradas o boletas deberán tener validez de un año a partir de la entrega de las boletas a la entidad.
•	Las boletas de confitería deberán tener validez de un año a partir de la entrega de las boletas a la entidad.
•	Las entradas, boletas podrán ser utilizadas por el portador en cualquiera de las salas que posea el operador en Medellín y su área metropolitana, en Rionegro y Apartadó.
•	El contratista deberá suministrar las entradas o boletas de cine y confitería debidamente codificadas con el fin de llevar un registro de las boletas utilizadas.
•	El contratista debe enviar un archivo con la siguiente información (Código usado, sede donde fue usado, fecha de uso), esto debe ser enviado al correo de bienestarsocial@sena.edu.co cada vez que el SENA lo requiera.</t>
  </si>
  <si>
    <t>Cinecolombia</t>
  </si>
  <si>
    <t xml:space="preserve">NOTA: El Sena toma el rango de 1.001 boletas hasta mas o menos 5.000 boletas, igual con los combos, de acuerdo al interes de los funcionarios y el presupuesto </t>
  </si>
  <si>
    <t>PATRICIA ARISTIZABAL CORREA</t>
  </si>
  <si>
    <t>COORDINADORA GRUPO DE GESTIÓN DEL TALENTO HUMANO</t>
  </si>
  <si>
    <t>PATRICIA ARISTIZABAL Y VANESSA ARANGO RAMÍREZ</t>
  </si>
  <si>
    <t>$65.000.000</t>
  </si>
  <si>
    <t>Cineland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</si>
</sst>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_-* #,##0.00\ &quot;€&quot;_-;\-* #,##0.00\ &quot;€&quot;_-;_-* &quot;-&quot;??\ &quot;€&quot;_-;_-@_-"/>
    <numFmt numFmtId="165" formatCode="_-[$$-240A]\ * #,##0.00_-;\-[$$-240A]\ * #,##0.00_-;_-[$$-240A]\ * &quot;-&quot;??_-;_-@_-"/>
    <numFmt numFmtId="166" formatCode="_-[$$-240A]\ * #,##0_-;\-[$$-240A]\ * #,##0_-;_-[$$-240A]\ * &quot;-&quot;??_-;_-@_-"/>
    <numFmt numFmtId="167" formatCode="_-[$$-240A]\ * #,##0.0_-;\-[$$-240A]\ * #,##0.0_-;_-[$$-240A]\ * &quot;-&quot;??_-;_-@_-"/>
  </numFmts>
  <fonts count="9" x14ac:knownFonts="1">
    <font>
      <sz val="11"/>
      <color theme="1"/>
      <name val="Calibri"/>
      <family val="2"/>
      <scheme val="minor"/>
    </font>
    <font>
      <sz val="11"/>
      <color theme="1"/>
      <name val="Calibri"/>
      <family val="2"/>
      <scheme val="minor"/>
    </font>
    <font>
      <b/>
      <sz val="11"/>
      <color rgb="FFFF0000"/>
      <name val="Calibri"/>
      <family val="2"/>
      <scheme val="minor"/>
    </font>
    <font>
      <b/>
      <sz val="11"/>
      <name val="Arial"/>
      <family val="2"/>
    </font>
    <font>
      <sz val="11"/>
      <name val="Arial"/>
      <family val="2"/>
    </font>
    <font>
      <sz val="11"/>
      <color theme="1"/>
      <name val="Arial"/>
      <family val="2"/>
    </font>
    <font>
      <b/>
      <sz val="11"/>
      <color theme="1"/>
      <name val="Arial"/>
      <family val="2"/>
    </font>
    <font>
      <sz val="11"/>
      <color rgb="FF000000"/>
      <name val="Arial"/>
      <family val="2"/>
    </font>
    <font>
      <sz val="16"/>
      <color theme="1"/>
      <name val="Arial"/>
      <family val="2"/>
    </font>
  </fonts>
  <fills count="8">
    <fill>
      <patternFill patternType="none"/>
    </fill>
    <fill>
      <patternFill patternType="gray125"/>
    </fill>
    <fill>
      <patternFill patternType="solid">
        <fgColor rgb="FFFFFFFF"/>
        <bgColor rgb="FFFFFFFF"/>
      </patternFill>
    </fill>
    <fill>
      <patternFill patternType="solid">
        <fgColor rgb="FFEAF1DD"/>
        <bgColor rgb="FFEAF1DD"/>
      </patternFill>
    </fill>
    <fill>
      <patternFill patternType="solid">
        <fgColor theme="9" tint="0.59999389629810485"/>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2" fontId="1" fillId="0" borderId="0" applyFont="0" applyFill="0" applyBorder="0" applyAlignment="0" applyProtection="0"/>
    <xf numFmtId="164" fontId="1" fillId="0" borderId="0" applyFont="0" applyFill="0" applyBorder="0" applyAlignment="0" applyProtection="0"/>
  </cellStyleXfs>
  <cellXfs count="76">
    <xf numFmtId="0" fontId="0" fillId="0" borderId="0" xfId="0"/>
    <xf numFmtId="1" fontId="0" fillId="0" borderId="0" xfId="0" applyNumberFormat="1" applyAlignment="1">
      <alignment wrapText="1"/>
    </xf>
    <xf numFmtId="3" fontId="0" fillId="0" borderId="0" xfId="0" applyNumberFormat="1" applyAlignment="1">
      <alignment wrapText="1"/>
    </xf>
    <xf numFmtId="42" fontId="0" fillId="0" borderId="0" xfId="1" applyFont="1" applyAlignment="1">
      <alignment wrapText="1"/>
    </xf>
    <xf numFmtId="0" fontId="2" fillId="0" borderId="0" xfId="0" applyFont="1"/>
    <xf numFmtId="3" fontId="3" fillId="3"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5" fillId="0" borderId="0" xfId="0" applyFont="1"/>
    <xf numFmtId="0" fontId="0" fillId="7" borderId="0" xfId="0" applyFill="1"/>
    <xf numFmtId="1" fontId="3" fillId="2" borderId="14" xfId="0" applyNumberFormat="1" applyFont="1" applyFill="1" applyBorder="1" applyAlignment="1">
      <alignment horizontal="center" vertical="center" wrapText="1"/>
    </xf>
    <xf numFmtId="1" fontId="3" fillId="2" borderId="11" xfId="0" applyNumberFormat="1" applyFont="1" applyFill="1" applyBorder="1" applyAlignment="1">
      <alignment horizontal="center" vertical="center" wrapText="1"/>
    </xf>
    <xf numFmtId="1" fontId="5" fillId="0" borderId="0" xfId="0" applyNumberFormat="1" applyFont="1" applyAlignment="1">
      <alignment wrapText="1"/>
    </xf>
    <xf numFmtId="42" fontId="5" fillId="0" borderId="0" xfId="1" applyFont="1" applyAlignment="1">
      <alignment wrapText="1"/>
    </xf>
    <xf numFmtId="3" fontId="5" fillId="0" borderId="0" xfId="0" applyNumberFormat="1" applyFont="1" applyAlignment="1">
      <alignment wrapText="1"/>
    </xf>
    <xf numFmtId="0" fontId="6" fillId="0" borderId="0" xfId="0" applyFont="1"/>
    <xf numFmtId="1" fontId="5" fillId="0" borderId="0" xfId="0" applyNumberFormat="1" applyFont="1" applyAlignment="1">
      <alignment horizontal="center" wrapText="1"/>
    </xf>
    <xf numFmtId="3" fontId="6" fillId="5" borderId="0" xfId="0" applyNumberFormat="1" applyFont="1" applyFill="1" applyAlignment="1">
      <alignment wrapText="1"/>
    </xf>
    <xf numFmtId="0" fontId="6" fillId="7" borderId="0" xfId="0" applyFont="1" applyFill="1"/>
    <xf numFmtId="1" fontId="5" fillId="7" borderId="0" xfId="0" applyNumberFormat="1" applyFont="1" applyFill="1" applyAlignment="1">
      <alignment wrapText="1"/>
    </xf>
    <xf numFmtId="42" fontId="5" fillId="7" borderId="0" xfId="1" applyFont="1" applyFill="1" applyAlignment="1">
      <alignment wrapText="1"/>
    </xf>
    <xf numFmtId="3" fontId="5" fillId="7" borderId="0" xfId="0" applyNumberFormat="1" applyFont="1" applyFill="1" applyAlignment="1">
      <alignment wrapText="1"/>
    </xf>
    <xf numFmtId="0" fontId="5" fillId="7" borderId="0" xfId="0" applyFont="1" applyFill="1" applyAlignment="1">
      <alignment horizontal="center"/>
    </xf>
    <xf numFmtId="0" fontId="5" fillId="5" borderId="0" xfId="0" applyFont="1" applyFill="1" applyAlignment="1">
      <alignment horizontal="left"/>
    </xf>
    <xf numFmtId="0" fontId="5" fillId="5" borderId="0" xfId="0" applyFont="1" applyFill="1" applyAlignment="1">
      <alignment horizontal="left" wrapText="1"/>
    </xf>
    <xf numFmtId="0" fontId="4" fillId="0" borderId="1" xfId="0" applyFont="1" applyBorder="1" applyAlignment="1">
      <alignment horizontal="center" vertical="center"/>
    </xf>
    <xf numFmtId="0" fontId="4" fillId="0" borderId="0" xfId="0" applyFont="1"/>
    <xf numFmtId="1" fontId="3" fillId="2" borderId="0" xfId="0" applyNumberFormat="1" applyFont="1" applyFill="1" applyAlignment="1">
      <alignment horizontal="center" vertical="center" wrapText="1"/>
    </xf>
    <xf numFmtId="3" fontId="3" fillId="3" borderId="0" xfId="0" applyNumberFormat="1" applyFont="1" applyFill="1" applyAlignment="1">
      <alignment horizontal="center" vertical="center" wrapText="1"/>
    </xf>
    <xf numFmtId="3" fontId="3" fillId="2" borderId="0" xfId="0" applyNumberFormat="1" applyFont="1" applyFill="1" applyAlignment="1">
      <alignment horizontal="center" vertical="center" wrapText="1"/>
    </xf>
    <xf numFmtId="1" fontId="4" fillId="2" borderId="14" xfId="0" applyNumberFormat="1" applyFont="1" applyFill="1" applyBorder="1" applyAlignment="1">
      <alignment horizontal="center" vertical="center" wrapText="1"/>
    </xf>
    <xf numFmtId="165" fontId="3" fillId="3" borderId="1" xfId="2" applyNumberFormat="1" applyFont="1" applyFill="1" applyBorder="1" applyAlignment="1">
      <alignment horizontal="center" vertical="center" wrapText="1"/>
    </xf>
    <xf numFmtId="166" fontId="3" fillId="2" borderId="1" xfId="2" applyNumberFormat="1" applyFont="1" applyFill="1" applyBorder="1" applyAlignment="1">
      <alignment horizontal="center" vertical="center" wrapText="1"/>
    </xf>
    <xf numFmtId="1" fontId="5" fillId="0" borderId="0" xfId="0" applyNumberFormat="1" applyFont="1" applyAlignment="1">
      <alignment horizontal="left" wrapText="1"/>
    </xf>
    <xf numFmtId="1" fontId="5" fillId="0" borderId="0" xfId="0" applyNumberFormat="1" applyFont="1" applyAlignment="1">
      <alignment vertical="center" wrapText="1"/>
    </xf>
    <xf numFmtId="0" fontId="8" fillId="5" borderId="0" xfId="0" applyFont="1" applyFill="1"/>
    <xf numFmtId="1" fontId="8" fillId="5" borderId="0" xfId="0" applyNumberFormat="1" applyFont="1" applyFill="1" applyAlignment="1">
      <alignment wrapText="1"/>
    </xf>
    <xf numFmtId="166" fontId="3" fillId="3" borderId="1" xfId="2" applyNumberFormat="1" applyFont="1" applyFill="1" applyBorder="1" applyAlignment="1">
      <alignment horizontal="center" vertical="center" wrapText="1"/>
    </xf>
    <xf numFmtId="1" fontId="6" fillId="0" borderId="0" xfId="0" applyNumberFormat="1" applyFont="1" applyAlignment="1">
      <alignment horizontal="center" wrapText="1"/>
    </xf>
    <xf numFmtId="167" fontId="3" fillId="3" borderId="1" xfId="2" applyNumberFormat="1" applyFont="1" applyFill="1" applyBorder="1" applyAlignment="1">
      <alignment horizontal="center" vertical="center" wrapText="1"/>
    </xf>
    <xf numFmtId="1" fontId="4" fillId="7" borderId="5" xfId="0" applyNumberFormat="1" applyFont="1" applyFill="1" applyBorder="1" applyAlignment="1">
      <alignment horizontal="left" wrapText="1"/>
    </xf>
    <xf numFmtId="1" fontId="4" fillId="7" borderId="6" xfId="0" applyNumberFormat="1" applyFont="1" applyFill="1" applyBorder="1" applyAlignment="1">
      <alignment horizontal="left" wrapText="1"/>
    </xf>
    <xf numFmtId="1" fontId="4" fillId="7" borderId="7" xfId="0" applyNumberFormat="1" applyFont="1" applyFill="1" applyBorder="1" applyAlignment="1">
      <alignment horizontal="left" wrapText="1"/>
    </xf>
    <xf numFmtId="1" fontId="4" fillId="7" borderId="11" xfId="0" applyNumberFormat="1" applyFont="1" applyFill="1" applyBorder="1" applyAlignment="1">
      <alignment horizontal="left" wrapText="1"/>
    </xf>
    <xf numFmtId="1" fontId="4" fillId="7" borderId="12" xfId="0" applyNumberFormat="1" applyFont="1" applyFill="1" applyBorder="1" applyAlignment="1">
      <alignment horizontal="left" wrapText="1"/>
    </xf>
    <xf numFmtId="1" fontId="4" fillId="7" borderId="13" xfId="0" applyNumberFormat="1" applyFont="1" applyFill="1" applyBorder="1" applyAlignment="1">
      <alignment horizontal="left" wrapText="1"/>
    </xf>
    <xf numFmtId="0" fontId="6" fillId="6" borderId="6" xfId="0" applyFont="1" applyFill="1" applyBorder="1" applyAlignment="1">
      <alignment horizontal="center" vertical="center"/>
    </xf>
    <xf numFmtId="0" fontId="6" fillId="6" borderId="7" xfId="0" applyFont="1" applyFill="1" applyBorder="1" applyAlignment="1">
      <alignment horizontal="center" vertical="center"/>
    </xf>
    <xf numFmtId="0" fontId="6" fillId="6" borderId="0" xfId="0" applyFont="1" applyFill="1" applyAlignment="1">
      <alignment horizontal="center" vertical="center"/>
    </xf>
    <xf numFmtId="0" fontId="6" fillId="6" borderId="9" xfId="0" applyFont="1" applyFill="1" applyBorder="1" applyAlignment="1">
      <alignment horizontal="center" vertical="center"/>
    </xf>
    <xf numFmtId="1" fontId="5" fillId="0" borderId="0" xfId="0" applyNumberFormat="1" applyFont="1" applyAlignment="1">
      <alignment horizontal="left" wrapText="1"/>
    </xf>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xf numFmtId="1" fontId="4" fillId="0" borderId="2" xfId="0" applyNumberFormat="1" applyFont="1" applyBorder="1" applyAlignment="1">
      <alignment horizontal="left" vertical="center" wrapText="1"/>
    </xf>
    <xf numFmtId="1" fontId="4" fillId="0" borderId="4" xfId="0" applyNumberFormat="1" applyFont="1" applyBorder="1" applyAlignment="1">
      <alignment horizontal="left" vertical="center" wrapText="1"/>
    </xf>
    <xf numFmtId="1" fontId="4" fillId="0" borderId="3" xfId="0" applyNumberFormat="1" applyFont="1" applyBorder="1" applyAlignment="1">
      <alignment horizontal="left" vertical="center" wrapText="1"/>
    </xf>
    <xf numFmtId="1" fontId="6" fillId="0" borderId="0" xfId="0" applyNumberFormat="1" applyFont="1" applyAlignment="1">
      <alignment horizontal="center" wrapText="1"/>
    </xf>
    <xf numFmtId="0" fontId="5" fillId="0" borderId="5" xfId="0" applyFont="1" applyBorder="1" applyAlignment="1">
      <alignment horizontal="left" wrapText="1"/>
    </xf>
    <xf numFmtId="0" fontId="5" fillId="0" borderId="6" xfId="0" applyFont="1" applyBorder="1" applyAlignment="1">
      <alignment horizontal="left" wrapText="1"/>
    </xf>
    <xf numFmtId="0" fontId="5" fillId="0" borderId="7" xfId="0" applyFont="1" applyBorder="1" applyAlignment="1">
      <alignment horizontal="left" wrapText="1"/>
    </xf>
    <xf numFmtId="0" fontId="5" fillId="0" borderId="8" xfId="0" applyFont="1" applyBorder="1" applyAlignment="1">
      <alignment horizontal="left" wrapText="1"/>
    </xf>
    <xf numFmtId="0" fontId="5" fillId="0" borderId="0" xfId="0" applyFont="1" applyAlignment="1">
      <alignment horizontal="left" wrapText="1"/>
    </xf>
    <xf numFmtId="0" fontId="5" fillId="0" borderId="9" xfId="0" applyFont="1" applyBorder="1" applyAlignment="1">
      <alignment horizontal="left" wrapText="1"/>
    </xf>
    <xf numFmtId="0" fontId="5" fillId="0" borderId="11" xfId="0" applyFont="1" applyBorder="1" applyAlignment="1">
      <alignment horizontal="left" wrapText="1"/>
    </xf>
    <xf numFmtId="0" fontId="5" fillId="0" borderId="12" xfId="0" applyFont="1" applyBorder="1" applyAlignment="1">
      <alignment horizontal="left" wrapText="1"/>
    </xf>
    <xf numFmtId="0" fontId="5" fillId="0" borderId="13" xfId="0" applyFont="1" applyBorder="1" applyAlignment="1">
      <alignment horizontal="left" wrapText="1"/>
    </xf>
    <xf numFmtId="0" fontId="5" fillId="5" borderId="0" xfId="0" applyFont="1" applyFill="1" applyAlignment="1">
      <alignment horizontal="left"/>
    </xf>
    <xf numFmtId="1" fontId="3" fillId="2" borderId="10" xfId="0" applyNumberFormat="1" applyFont="1" applyFill="1" applyBorder="1" applyAlignment="1">
      <alignment horizontal="center" vertical="center" wrapText="1"/>
    </xf>
    <xf numFmtId="1" fontId="3" fillId="2" borderId="14" xfId="0" applyNumberFormat="1" applyFont="1" applyFill="1" applyBorder="1" applyAlignment="1">
      <alignment horizontal="center" vertical="center" wrapText="1"/>
    </xf>
    <xf numFmtId="0" fontId="5" fillId="5" borderId="0" xfId="0" applyFont="1" applyFill="1" applyAlignment="1">
      <alignment horizontal="left" wrapText="1"/>
    </xf>
    <xf numFmtId="3" fontId="7" fillId="4" borderId="1" xfId="0" applyNumberFormat="1" applyFont="1" applyFill="1" applyBorder="1" applyAlignment="1">
      <alignment horizontal="center" vertical="center" wrapText="1"/>
    </xf>
    <xf numFmtId="3" fontId="5" fillId="4"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0" fontId="4" fillId="0" borderId="1" xfId="0" applyFont="1" applyBorder="1"/>
    <xf numFmtId="42" fontId="3" fillId="0" borderId="2" xfId="1" applyFont="1" applyBorder="1" applyAlignment="1">
      <alignment horizontal="center" vertical="center" wrapText="1"/>
    </xf>
    <xf numFmtId="42" fontId="3" fillId="0" borderId="4" xfId="1" applyFont="1" applyBorder="1" applyAlignment="1">
      <alignment horizontal="center" vertical="center" wrapText="1"/>
    </xf>
    <xf numFmtId="42" fontId="3" fillId="0" borderId="3" xfId="1" applyFont="1" applyBorder="1" applyAlignment="1">
      <alignment horizontal="center" vertical="center" wrapText="1"/>
    </xf>
  </cellXfs>
  <cellStyles count="3">
    <cellStyle name="Moneda" xfId="2" builtinId="4"/>
    <cellStyle name="Moneda [0]" xfId="1" builtinId="7"/>
    <cellStyle name="Normal" xfId="0" builtinId="0"/>
  </cellStyles>
  <dxfs count="4">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2204358</xdr:colOff>
      <xdr:row>37</xdr:row>
      <xdr:rowOff>0</xdr:rowOff>
    </xdr:from>
    <xdr:to>
      <xdr:col>5</xdr:col>
      <xdr:colOff>12442</xdr:colOff>
      <xdr:row>39</xdr:row>
      <xdr:rowOff>95316</xdr:rowOff>
    </xdr:to>
    <xdr:pic>
      <xdr:nvPicPr>
        <xdr:cNvPr id="3" name="Imagen 2">
          <a:extLst>
            <a:ext uri="{FF2B5EF4-FFF2-40B4-BE49-F238E27FC236}">
              <a16:creationId xmlns:a16="http://schemas.microsoft.com/office/drawing/2014/main" id="{BF321140-5432-AD95-1077-3DB9A61EAB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90608" y="22029964"/>
          <a:ext cx="1400370" cy="47631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Vanessa Arango Ramirez" id="{B8BDBFE5-41C6-45B5-968E-D19A3B58136C}" userId="S::varangor@sena.edu.co::ec6c6617-ff2d-4e30-8a79-842cbcea1ed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0" dT="2022-03-07T22:42:11.38" personId="{B8BDBFE5-41C6-45B5-968E-D19A3B58136C}" id="{93A0C0B1-7353-4C81-9875-8BCBC2E03E71}">
    <text>No aplica Iva</text>
  </threadedComment>
  <threadedComment ref="O10" dT="2022-03-07T22:42:11.38" personId="{B8BDBFE5-41C6-45B5-968E-D19A3B58136C}" id="{F8802A41-DF6D-4A8B-B603-29181B4ACC91}">
    <text>No aplica Iva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O39"/>
  <sheetViews>
    <sheetView showGridLines="0" tabSelected="1" topLeftCell="A10" zoomScale="70" zoomScaleNormal="70" workbookViewId="0">
      <selection activeCell="V14" sqref="V14"/>
    </sheetView>
  </sheetViews>
  <sheetFormatPr baseColWidth="10" defaultRowHeight="15" x14ac:dyDescent="0.25"/>
  <cols>
    <col min="1" max="1" width="17" customWidth="1"/>
    <col min="2" max="2" width="14.85546875" style="1" customWidth="1"/>
    <col min="3" max="3" width="15.28515625" style="1" customWidth="1"/>
    <col min="4" max="4" width="17.140625" style="1" customWidth="1"/>
    <col min="5" max="5" width="53.85546875" style="1" customWidth="1"/>
    <col min="6" max="7" width="11.42578125" style="1"/>
    <col min="8" max="12" width="19.42578125" style="3" customWidth="1"/>
    <col min="13" max="13" width="19.28515625" style="1" customWidth="1"/>
    <col min="14" max="14" width="17.7109375" style="1" customWidth="1"/>
    <col min="15" max="15" width="18.42578125" style="1" customWidth="1"/>
    <col min="16" max="19" width="17.85546875" style="1" customWidth="1"/>
    <col min="20" max="21" width="19.42578125" style="2" customWidth="1"/>
    <col min="22" max="23" width="13.7109375" customWidth="1"/>
  </cols>
  <sheetData>
    <row r="1" spans="1:21" x14ac:dyDescent="0.25">
      <c r="A1" s="7"/>
      <c r="B1" s="11"/>
      <c r="C1" s="11"/>
      <c r="D1" s="11"/>
      <c r="E1" s="11"/>
      <c r="F1" s="11"/>
      <c r="G1" s="11"/>
      <c r="H1" s="12"/>
      <c r="I1" s="12"/>
      <c r="J1" s="12"/>
      <c r="K1" s="12"/>
      <c r="L1" s="12"/>
      <c r="M1" s="11"/>
      <c r="N1" s="11"/>
      <c r="O1" s="11"/>
      <c r="P1" s="11"/>
      <c r="Q1" s="11"/>
      <c r="R1" s="11"/>
      <c r="S1" s="11"/>
      <c r="T1" s="13"/>
      <c r="U1" s="13"/>
    </row>
    <row r="2" spans="1:21" ht="43.5" customHeight="1" x14ac:dyDescent="0.25">
      <c r="A2" s="50" t="s">
        <v>10</v>
      </c>
      <c r="B2" s="51"/>
      <c r="C2" s="52" t="s">
        <v>41</v>
      </c>
      <c r="D2" s="53"/>
      <c r="E2" s="53"/>
      <c r="F2" s="53"/>
      <c r="G2" s="53"/>
      <c r="H2" s="53"/>
      <c r="I2" s="53"/>
      <c r="J2" s="53"/>
      <c r="K2" s="53"/>
      <c r="L2" s="54"/>
      <c r="M2" s="11"/>
      <c r="N2" s="11"/>
      <c r="O2" s="11"/>
      <c r="P2" s="11"/>
      <c r="Q2" s="11"/>
      <c r="R2" s="11"/>
      <c r="S2" s="11"/>
      <c r="T2" s="13"/>
      <c r="U2" s="13"/>
    </row>
    <row r="3" spans="1:21" ht="161.25" customHeight="1" x14ac:dyDescent="0.25">
      <c r="A3" s="45" t="s">
        <v>11</v>
      </c>
      <c r="B3" s="46"/>
      <c r="C3" s="39" t="s">
        <v>42</v>
      </c>
      <c r="D3" s="40"/>
      <c r="E3" s="40"/>
      <c r="F3" s="40"/>
      <c r="G3" s="40"/>
      <c r="H3" s="40"/>
      <c r="I3" s="40"/>
      <c r="J3" s="40"/>
      <c r="K3" s="40"/>
      <c r="L3" s="41"/>
      <c r="M3" s="11"/>
      <c r="N3" s="11"/>
      <c r="O3" s="11"/>
      <c r="P3" s="11"/>
      <c r="Q3" s="11"/>
      <c r="R3" s="11"/>
      <c r="S3" s="11"/>
      <c r="T3" s="13"/>
      <c r="U3" s="13"/>
    </row>
    <row r="4" spans="1:21" ht="227.25" customHeight="1" x14ac:dyDescent="0.25">
      <c r="A4" s="47"/>
      <c r="B4" s="48"/>
      <c r="C4" s="42"/>
      <c r="D4" s="43"/>
      <c r="E4" s="43"/>
      <c r="F4" s="43"/>
      <c r="G4" s="43"/>
      <c r="H4" s="43"/>
      <c r="I4" s="43"/>
      <c r="J4" s="43"/>
      <c r="K4" s="43"/>
      <c r="L4" s="44"/>
      <c r="M4" s="11"/>
      <c r="N4" s="11"/>
      <c r="O4" s="11"/>
      <c r="P4" s="11"/>
      <c r="Q4" s="11"/>
      <c r="R4" s="11"/>
      <c r="S4" s="11"/>
      <c r="T4" s="13"/>
      <c r="U4" s="13"/>
    </row>
    <row r="5" spans="1:21" ht="15.75" customHeight="1" x14ac:dyDescent="0.25">
      <c r="A5" s="14"/>
      <c r="B5" s="11"/>
      <c r="C5" s="15"/>
      <c r="D5" s="15"/>
      <c r="E5" s="15"/>
      <c r="F5" s="15"/>
      <c r="G5" s="15"/>
      <c r="H5" s="15"/>
      <c r="I5" s="15"/>
      <c r="J5" s="15"/>
      <c r="K5" s="12"/>
      <c r="L5" s="12"/>
      <c r="M5" s="11"/>
      <c r="N5" s="11"/>
      <c r="O5" s="11"/>
      <c r="P5" s="11"/>
      <c r="Q5" s="11"/>
      <c r="R5" s="11"/>
      <c r="S5" s="11"/>
      <c r="T5" s="13"/>
      <c r="U5" s="13"/>
    </row>
    <row r="6" spans="1:21" ht="15.75" customHeight="1" x14ac:dyDescent="0.25">
      <c r="A6" s="14"/>
      <c r="B6" s="11"/>
      <c r="C6" s="55" t="s">
        <v>19</v>
      </c>
      <c r="D6" s="55"/>
      <c r="E6" s="55"/>
      <c r="F6" s="55"/>
      <c r="G6" s="55"/>
      <c r="H6" s="55"/>
      <c r="I6" s="55"/>
      <c r="J6" s="55"/>
      <c r="K6" s="55"/>
      <c r="L6" s="55"/>
      <c r="M6" s="55"/>
      <c r="N6" s="37"/>
      <c r="O6" s="37"/>
      <c r="P6" s="37"/>
      <c r="Q6" s="37"/>
      <c r="R6" s="37"/>
      <c r="S6" s="37"/>
      <c r="T6" s="13"/>
      <c r="U6" s="13"/>
    </row>
    <row r="7" spans="1:21" x14ac:dyDescent="0.25">
      <c r="A7" s="7"/>
      <c r="B7" s="11"/>
      <c r="C7" s="11"/>
      <c r="D7" s="11"/>
      <c r="E7" s="11"/>
      <c r="F7" s="11"/>
      <c r="G7" s="11"/>
      <c r="H7" s="12"/>
      <c r="I7" s="12"/>
      <c r="J7" s="12"/>
      <c r="K7" s="12"/>
      <c r="L7" s="12"/>
      <c r="M7" s="11"/>
      <c r="N7" s="11"/>
      <c r="O7" s="11"/>
      <c r="P7" s="11"/>
      <c r="Q7" s="11"/>
      <c r="R7" s="11"/>
      <c r="S7" s="11"/>
      <c r="T7" s="13"/>
      <c r="U7" s="13"/>
    </row>
    <row r="8" spans="1:21" ht="15" customHeight="1" x14ac:dyDescent="0.25">
      <c r="A8" s="71" t="s">
        <v>0</v>
      </c>
      <c r="B8" s="66" t="s">
        <v>1</v>
      </c>
      <c r="C8" s="66" t="s">
        <v>2</v>
      </c>
      <c r="D8" s="66" t="s">
        <v>25</v>
      </c>
      <c r="E8" s="66" t="s">
        <v>12</v>
      </c>
      <c r="F8" s="66" t="s">
        <v>3</v>
      </c>
      <c r="G8" s="66" t="s">
        <v>4</v>
      </c>
      <c r="H8" s="73" t="s">
        <v>36</v>
      </c>
      <c r="I8" s="74"/>
      <c r="J8" s="75"/>
      <c r="K8" s="73" t="s">
        <v>38</v>
      </c>
      <c r="L8" s="74"/>
      <c r="M8" s="75"/>
      <c r="N8" s="73" t="s">
        <v>46</v>
      </c>
      <c r="O8" s="74"/>
      <c r="P8" s="75"/>
      <c r="Q8" s="73" t="s">
        <v>52</v>
      </c>
      <c r="R8" s="74"/>
      <c r="S8" s="75"/>
      <c r="T8" s="69" t="s">
        <v>5</v>
      </c>
      <c r="U8" s="70"/>
    </row>
    <row r="9" spans="1:21" s="7" customFormat="1" ht="60" x14ac:dyDescent="0.2">
      <c r="A9" s="72"/>
      <c r="B9" s="67"/>
      <c r="C9" s="67"/>
      <c r="D9" s="67"/>
      <c r="E9" s="67"/>
      <c r="F9" s="67"/>
      <c r="G9" s="67"/>
      <c r="H9" s="5" t="s">
        <v>6</v>
      </c>
      <c r="I9" s="5" t="s">
        <v>43</v>
      </c>
      <c r="J9" s="5" t="s">
        <v>44</v>
      </c>
      <c r="K9" s="5" t="s">
        <v>6</v>
      </c>
      <c r="L9" s="5" t="s">
        <v>43</v>
      </c>
      <c r="M9" s="5" t="s">
        <v>44</v>
      </c>
      <c r="N9" s="5" t="s">
        <v>6</v>
      </c>
      <c r="O9" s="5" t="s">
        <v>43</v>
      </c>
      <c r="P9" s="5" t="s">
        <v>44</v>
      </c>
      <c r="Q9" s="5" t="s">
        <v>6</v>
      </c>
      <c r="R9" s="5" t="s">
        <v>43</v>
      </c>
      <c r="S9" s="5" t="s">
        <v>44</v>
      </c>
      <c r="T9" s="6" t="s">
        <v>7</v>
      </c>
      <c r="U9" s="6" t="s">
        <v>8</v>
      </c>
    </row>
    <row r="10" spans="1:21" s="7" customFormat="1" ht="60.75" customHeight="1" x14ac:dyDescent="0.2">
      <c r="A10" s="24">
        <v>1</v>
      </c>
      <c r="B10" s="9"/>
      <c r="C10" s="9"/>
      <c r="D10" s="29" t="s">
        <v>26</v>
      </c>
      <c r="E10" s="29" t="s">
        <v>28</v>
      </c>
      <c r="F10" s="9" t="s">
        <v>34</v>
      </c>
      <c r="G10" s="10">
        <v>1</v>
      </c>
      <c r="H10" s="30">
        <v>9500</v>
      </c>
      <c r="I10" s="30">
        <v>0</v>
      </c>
      <c r="J10" s="30">
        <f>H10+I10</f>
        <v>9500</v>
      </c>
      <c r="K10" s="30">
        <v>11000</v>
      </c>
      <c r="L10" s="30">
        <v>0</v>
      </c>
      <c r="M10" s="30">
        <f>K10+L10</f>
        <v>11000</v>
      </c>
      <c r="N10" s="30">
        <v>13400</v>
      </c>
      <c r="O10" s="30">
        <v>0</v>
      </c>
      <c r="P10" s="30">
        <f>N10+O10</f>
        <v>13400</v>
      </c>
      <c r="Q10" s="30" t="s">
        <v>37</v>
      </c>
      <c r="R10" s="30" t="s">
        <v>37</v>
      </c>
      <c r="S10" s="30" t="s">
        <v>37</v>
      </c>
      <c r="T10" s="31">
        <f>(J10+M10+P10)/3</f>
        <v>11300</v>
      </c>
      <c r="U10" s="31">
        <f t="shared" ref="U10:U15" si="0">T10</f>
        <v>11300</v>
      </c>
    </row>
    <row r="11" spans="1:21" s="7" customFormat="1" ht="42.75" customHeight="1" x14ac:dyDescent="0.2">
      <c r="A11" s="24">
        <v>2</v>
      </c>
      <c r="B11" s="9"/>
      <c r="C11" s="9"/>
      <c r="D11" s="29" t="s">
        <v>26</v>
      </c>
      <c r="E11" s="29" t="s">
        <v>29</v>
      </c>
      <c r="F11" s="9" t="s">
        <v>34</v>
      </c>
      <c r="G11" s="10">
        <v>1</v>
      </c>
      <c r="H11" s="30">
        <v>7000</v>
      </c>
      <c r="I11" s="30">
        <v>0</v>
      </c>
      <c r="J11" s="30">
        <f t="shared" ref="J11:J15" si="1">H11+I11</f>
        <v>7000</v>
      </c>
      <c r="K11" s="30" t="s">
        <v>37</v>
      </c>
      <c r="L11" s="30" t="s">
        <v>37</v>
      </c>
      <c r="M11" s="30" t="s">
        <v>37</v>
      </c>
      <c r="N11" s="30" t="s">
        <v>37</v>
      </c>
      <c r="O11" s="30" t="s">
        <v>37</v>
      </c>
      <c r="P11" s="30" t="s">
        <v>37</v>
      </c>
      <c r="Q11" s="30">
        <v>13000</v>
      </c>
      <c r="R11" s="30">
        <v>0</v>
      </c>
      <c r="S11" s="30">
        <f>Q11</f>
        <v>13000</v>
      </c>
      <c r="T11" s="31">
        <f>(J11+Q11)/2</f>
        <v>10000</v>
      </c>
      <c r="U11" s="31">
        <f t="shared" si="0"/>
        <v>10000</v>
      </c>
    </row>
    <row r="12" spans="1:21" s="7" customFormat="1" ht="42.75" customHeight="1" x14ac:dyDescent="0.2">
      <c r="A12" s="24">
        <v>3</v>
      </c>
      <c r="B12" s="9"/>
      <c r="C12" s="9"/>
      <c r="D12" s="29" t="s">
        <v>26</v>
      </c>
      <c r="E12" s="29" t="s">
        <v>30</v>
      </c>
      <c r="F12" s="9" t="s">
        <v>34</v>
      </c>
      <c r="G12" s="10">
        <v>1</v>
      </c>
      <c r="H12" s="30">
        <v>9500</v>
      </c>
      <c r="I12" s="30">
        <v>0</v>
      </c>
      <c r="J12" s="30">
        <f t="shared" si="1"/>
        <v>9500</v>
      </c>
      <c r="K12" s="30" t="s">
        <v>37</v>
      </c>
      <c r="L12" s="30" t="s">
        <v>37</v>
      </c>
      <c r="M12" s="30" t="s">
        <v>37</v>
      </c>
      <c r="N12" s="30" t="s">
        <v>37</v>
      </c>
      <c r="O12" s="30" t="s">
        <v>37</v>
      </c>
      <c r="P12" s="30" t="s">
        <v>37</v>
      </c>
      <c r="Q12" s="30">
        <v>13000</v>
      </c>
      <c r="R12" s="30">
        <v>0</v>
      </c>
      <c r="S12" s="30">
        <f>Q12</f>
        <v>13000</v>
      </c>
      <c r="T12" s="31">
        <f>(J12+Q12)/2</f>
        <v>11250</v>
      </c>
      <c r="U12" s="31">
        <f t="shared" si="0"/>
        <v>11250</v>
      </c>
    </row>
    <row r="13" spans="1:21" s="7" customFormat="1" ht="94.5" customHeight="1" x14ac:dyDescent="0.2">
      <c r="A13" s="24">
        <v>4</v>
      </c>
      <c r="B13" s="9"/>
      <c r="C13" s="9"/>
      <c r="D13" s="29" t="s">
        <v>27</v>
      </c>
      <c r="E13" s="29" t="s">
        <v>31</v>
      </c>
      <c r="F13" s="9" t="s">
        <v>35</v>
      </c>
      <c r="G13" s="10">
        <v>1</v>
      </c>
      <c r="H13" s="30">
        <v>11018.5</v>
      </c>
      <c r="I13" s="30">
        <f>H13*8%</f>
        <v>881.48</v>
      </c>
      <c r="J13" s="38">
        <f t="shared" si="1"/>
        <v>11899.98</v>
      </c>
      <c r="K13" s="30">
        <v>6852</v>
      </c>
      <c r="L13" s="30">
        <f>K13*8%</f>
        <v>548.16</v>
      </c>
      <c r="M13" s="36">
        <f>K13+L13</f>
        <v>7400.16</v>
      </c>
      <c r="N13" s="36">
        <v>9352</v>
      </c>
      <c r="O13" s="30">
        <f>N13*8%</f>
        <v>748.16</v>
      </c>
      <c r="P13" s="36">
        <f>N13+O13</f>
        <v>10100.16</v>
      </c>
      <c r="Q13" s="30" t="s">
        <v>37</v>
      </c>
      <c r="R13" s="30" t="s">
        <v>37</v>
      </c>
      <c r="S13" s="30" t="s">
        <v>37</v>
      </c>
      <c r="T13" s="31">
        <f>(J13+M13+P13)/3</f>
        <v>9800.1</v>
      </c>
      <c r="U13" s="31">
        <f t="shared" si="0"/>
        <v>9800.1</v>
      </c>
    </row>
    <row r="14" spans="1:21" s="7" customFormat="1" ht="69.75" customHeight="1" x14ac:dyDescent="0.2">
      <c r="A14" s="24">
        <v>5</v>
      </c>
      <c r="B14" s="9"/>
      <c r="C14" s="9"/>
      <c r="D14" s="29" t="s">
        <v>27</v>
      </c>
      <c r="E14" s="29" t="s">
        <v>32</v>
      </c>
      <c r="F14" s="9" t="s">
        <v>35</v>
      </c>
      <c r="G14" s="10">
        <v>1</v>
      </c>
      <c r="H14" s="30">
        <v>11018.5</v>
      </c>
      <c r="I14" s="30">
        <f t="shared" ref="I14:I15" si="2">H14*8%</f>
        <v>881.48</v>
      </c>
      <c r="J14" s="38">
        <f t="shared" si="1"/>
        <v>11899.98</v>
      </c>
      <c r="K14" s="30" t="s">
        <v>37</v>
      </c>
      <c r="L14" s="30" t="s">
        <v>37</v>
      </c>
      <c r="M14" s="30" t="s">
        <v>37</v>
      </c>
      <c r="N14" s="30" t="s">
        <v>37</v>
      </c>
      <c r="O14" s="30" t="s">
        <v>37</v>
      </c>
      <c r="P14" s="30" t="s">
        <v>37</v>
      </c>
      <c r="Q14" s="30">
        <v>15371</v>
      </c>
      <c r="R14" s="38">
        <f t="shared" ref="R14" si="3">Q14*8%</f>
        <v>1229.68</v>
      </c>
      <c r="S14" s="38">
        <f>Q14+R14</f>
        <v>16600.68</v>
      </c>
      <c r="T14" s="31">
        <f>(J14+S14)/2</f>
        <v>14250.33</v>
      </c>
      <c r="U14" s="31">
        <f t="shared" si="0"/>
        <v>14250.33</v>
      </c>
    </row>
    <row r="15" spans="1:21" s="7" customFormat="1" ht="90" customHeight="1" x14ac:dyDescent="0.2">
      <c r="A15" s="24">
        <v>6</v>
      </c>
      <c r="B15" s="9"/>
      <c r="C15" s="9"/>
      <c r="D15" s="29" t="s">
        <v>27</v>
      </c>
      <c r="E15" s="29" t="s">
        <v>33</v>
      </c>
      <c r="F15" s="9" t="s">
        <v>35</v>
      </c>
      <c r="G15" s="10">
        <v>1</v>
      </c>
      <c r="H15" s="30">
        <v>11018.5</v>
      </c>
      <c r="I15" s="30">
        <f t="shared" si="2"/>
        <v>881.48</v>
      </c>
      <c r="J15" s="38">
        <f t="shared" si="1"/>
        <v>11899.98</v>
      </c>
      <c r="K15" s="30" t="s">
        <v>37</v>
      </c>
      <c r="L15" s="30" t="s">
        <v>37</v>
      </c>
      <c r="M15" s="30" t="s">
        <v>37</v>
      </c>
      <c r="N15" s="30" t="s">
        <v>37</v>
      </c>
      <c r="O15" s="30" t="s">
        <v>37</v>
      </c>
      <c r="P15" s="30" t="s">
        <v>37</v>
      </c>
      <c r="Q15" s="30">
        <v>15371</v>
      </c>
      <c r="R15" s="38">
        <f t="shared" ref="R15" si="4">Q15*8%</f>
        <v>1229.68</v>
      </c>
      <c r="S15" s="38">
        <f>Q15+R15</f>
        <v>16600.68</v>
      </c>
      <c r="T15" s="31">
        <f>(J15+S15)/2</f>
        <v>14250.33</v>
      </c>
      <c r="U15" s="31">
        <f t="shared" si="0"/>
        <v>14250.33</v>
      </c>
    </row>
    <row r="16" spans="1:21" s="7" customFormat="1" ht="42.75" customHeight="1" x14ac:dyDescent="0.2">
      <c r="A16" s="25"/>
      <c r="B16" s="26"/>
      <c r="C16" s="26"/>
      <c r="D16" s="26"/>
      <c r="E16" s="26"/>
      <c r="F16" s="26"/>
      <c r="G16" s="26"/>
      <c r="H16" s="27"/>
      <c r="I16" s="27"/>
      <c r="J16" s="27"/>
      <c r="K16" s="27"/>
      <c r="L16" s="27"/>
      <c r="M16" s="27"/>
      <c r="N16" s="27"/>
      <c r="O16" s="27"/>
      <c r="P16" s="27"/>
      <c r="Q16" s="27"/>
      <c r="R16" s="27"/>
      <c r="S16" s="27"/>
      <c r="T16" s="28"/>
      <c r="U16" s="28"/>
    </row>
    <row r="17" spans="1:93" x14ac:dyDescent="0.25">
      <c r="A17" s="7"/>
      <c r="B17" s="11"/>
      <c r="C17" s="11"/>
      <c r="D17" s="11"/>
      <c r="E17" s="11"/>
      <c r="F17" s="11"/>
      <c r="G17" s="11"/>
      <c r="H17" s="12"/>
      <c r="I17" s="12"/>
      <c r="J17" s="12"/>
      <c r="K17" s="12"/>
      <c r="L17" s="12"/>
      <c r="M17" s="11"/>
      <c r="N17" s="11"/>
      <c r="O17" s="11"/>
      <c r="P17" s="11"/>
      <c r="Q17" s="11"/>
      <c r="R17" s="11"/>
      <c r="S17" s="11"/>
      <c r="T17" s="13" t="s">
        <v>9</v>
      </c>
      <c r="U17" s="16"/>
    </row>
    <row r="18" spans="1:93" ht="20.25" x14ac:dyDescent="0.3">
      <c r="A18" s="34" t="s">
        <v>47</v>
      </c>
      <c r="B18" s="35"/>
      <c r="C18" s="35"/>
      <c r="D18" s="35"/>
      <c r="E18" s="35"/>
      <c r="F18" s="35"/>
      <c r="G18" s="35"/>
      <c r="H18" s="12"/>
      <c r="I18" s="12"/>
      <c r="J18" s="12"/>
      <c r="K18" s="12"/>
      <c r="L18" s="12"/>
      <c r="M18" s="11"/>
      <c r="N18" s="11"/>
      <c r="O18" s="11"/>
      <c r="P18" s="11"/>
      <c r="Q18" s="11"/>
      <c r="R18" s="11"/>
      <c r="S18" s="11"/>
      <c r="T18" s="13"/>
      <c r="U18" s="13"/>
    </row>
    <row r="19" spans="1:93" x14ac:dyDescent="0.25">
      <c r="A19" s="7"/>
      <c r="B19" s="11"/>
      <c r="C19" s="11"/>
      <c r="D19" s="11"/>
      <c r="E19" s="11"/>
      <c r="F19" s="11"/>
      <c r="G19" s="11"/>
      <c r="H19" s="12"/>
      <c r="I19" s="12"/>
      <c r="J19" s="12"/>
      <c r="K19" s="12"/>
      <c r="L19" s="12"/>
      <c r="M19" s="11"/>
      <c r="N19" s="11"/>
      <c r="O19" s="11"/>
      <c r="P19" s="11"/>
      <c r="Q19" s="11"/>
      <c r="R19" s="11"/>
      <c r="S19" s="11"/>
      <c r="T19" s="13"/>
      <c r="U19" s="13"/>
    </row>
    <row r="20" spans="1:93" x14ac:dyDescent="0.25">
      <c r="A20" s="7"/>
      <c r="B20" s="11"/>
      <c r="C20" s="11"/>
      <c r="D20" s="11"/>
      <c r="E20" s="11"/>
      <c r="F20" s="11"/>
      <c r="G20" s="11"/>
      <c r="H20" s="12"/>
      <c r="I20" s="12"/>
      <c r="J20" s="12"/>
      <c r="K20" s="12"/>
      <c r="L20" s="12"/>
      <c r="M20" s="11"/>
      <c r="N20" s="11"/>
      <c r="O20" s="11"/>
      <c r="P20" s="11"/>
      <c r="Q20" s="11"/>
      <c r="R20" s="11"/>
      <c r="S20" s="11"/>
      <c r="T20" s="13"/>
      <c r="U20" s="13"/>
    </row>
    <row r="21" spans="1:93" s="8" customFormat="1" x14ac:dyDescent="0.25">
      <c r="A21" s="17" t="s">
        <v>13</v>
      </c>
      <c r="B21" s="18"/>
      <c r="C21" s="18"/>
      <c r="D21" s="18"/>
      <c r="E21" s="18"/>
      <c r="F21" s="18"/>
      <c r="G21" s="18"/>
      <c r="H21" s="19"/>
      <c r="I21" s="19"/>
      <c r="J21" s="19"/>
      <c r="K21" s="19"/>
      <c r="L21" s="19"/>
      <c r="M21" s="18"/>
      <c r="N21" s="18"/>
      <c r="O21" s="18"/>
      <c r="P21" s="18"/>
      <c r="Q21" s="18"/>
      <c r="R21" s="18"/>
      <c r="S21" s="18"/>
      <c r="T21" s="20"/>
      <c r="U21" s="13"/>
    </row>
    <row r="22" spans="1:93" ht="55.5" customHeight="1" x14ac:dyDescent="0.25">
      <c r="A22" s="56" t="s">
        <v>45</v>
      </c>
      <c r="B22" s="57"/>
      <c r="C22" s="57"/>
      <c r="D22" s="57"/>
      <c r="E22" s="57"/>
      <c r="F22" s="57"/>
      <c r="G22" s="57"/>
      <c r="H22" s="57"/>
      <c r="I22" s="57"/>
      <c r="J22" s="58"/>
      <c r="K22" s="11"/>
      <c r="L22" s="11"/>
      <c r="M22" s="11"/>
      <c r="N22" s="11"/>
      <c r="O22" s="11"/>
      <c r="P22" s="11"/>
      <c r="Q22" s="11"/>
      <c r="R22" s="11"/>
      <c r="S22" s="11"/>
      <c r="T22" s="13"/>
      <c r="U22" s="13"/>
    </row>
    <row r="23" spans="1:93" ht="55.5" customHeight="1" x14ac:dyDescent="0.25">
      <c r="A23" s="59"/>
      <c r="B23" s="60"/>
      <c r="C23" s="60"/>
      <c r="D23" s="60"/>
      <c r="E23" s="60"/>
      <c r="F23" s="60"/>
      <c r="G23" s="60"/>
      <c r="H23" s="60"/>
      <c r="I23" s="60"/>
      <c r="J23" s="6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row>
    <row r="24" spans="1:93" ht="55.5" customHeight="1" x14ac:dyDescent="0.25">
      <c r="A24" s="62"/>
      <c r="B24" s="63"/>
      <c r="C24" s="63"/>
      <c r="D24" s="63"/>
      <c r="E24" s="63"/>
      <c r="F24" s="63"/>
      <c r="G24" s="63"/>
      <c r="H24" s="63"/>
      <c r="I24" s="63"/>
      <c r="J24" s="64"/>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row>
    <row r="25" spans="1:93" s="8" customFormat="1" x14ac:dyDescent="0.25">
      <c r="A25" s="17" t="s">
        <v>20</v>
      </c>
      <c r="B25" s="21"/>
      <c r="C25" s="21"/>
      <c r="D25" s="21"/>
      <c r="E25" s="21"/>
      <c r="F25" s="21"/>
      <c r="G25" s="21"/>
      <c r="H25" s="21"/>
      <c r="I25" s="19"/>
      <c r="J25" s="19"/>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row>
    <row r="26" spans="1:93" ht="30" customHeight="1" x14ac:dyDescent="0.25">
      <c r="A26" s="56" t="s">
        <v>39</v>
      </c>
      <c r="B26" s="57"/>
      <c r="C26" s="57"/>
      <c r="D26" s="57"/>
      <c r="E26" s="57"/>
      <c r="F26" s="57"/>
      <c r="G26" s="57"/>
      <c r="H26" s="57"/>
      <c r="I26" s="57"/>
      <c r="J26" s="58"/>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row>
    <row r="27" spans="1:93" ht="9.75" customHeight="1" x14ac:dyDescent="0.25">
      <c r="A27" s="59"/>
      <c r="B27" s="60"/>
      <c r="C27" s="60"/>
      <c r="D27" s="60"/>
      <c r="E27" s="60"/>
      <c r="F27" s="60"/>
      <c r="G27" s="60"/>
      <c r="H27" s="60"/>
      <c r="I27" s="60"/>
      <c r="J27" s="61"/>
      <c r="K27" s="12"/>
      <c r="L27" s="12"/>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row>
    <row r="28" spans="1:93" ht="189" customHeight="1" x14ac:dyDescent="0.25">
      <c r="A28" s="62"/>
      <c r="B28" s="63"/>
      <c r="C28" s="63"/>
      <c r="D28" s="63"/>
      <c r="E28" s="63"/>
      <c r="F28" s="63"/>
      <c r="G28" s="63"/>
      <c r="H28" s="63"/>
      <c r="I28" s="63"/>
      <c r="J28" s="64"/>
      <c r="K28" s="12"/>
      <c r="L28" s="12"/>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row>
    <row r="29" spans="1:93" x14ac:dyDescent="0.25">
      <c r="A29" s="65" t="s">
        <v>14</v>
      </c>
      <c r="B29" s="65"/>
      <c r="C29" s="65"/>
      <c r="D29" s="22"/>
      <c r="E29" s="11" t="s">
        <v>48</v>
      </c>
      <c r="F29" s="11"/>
      <c r="G29" s="11"/>
      <c r="H29" s="12"/>
      <c r="I29" s="12"/>
      <c r="J29" s="12"/>
      <c r="K29" s="12"/>
      <c r="L29" s="12"/>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row>
    <row r="30" spans="1:93" ht="29.25" x14ac:dyDescent="0.25">
      <c r="A30" s="65" t="s">
        <v>15</v>
      </c>
      <c r="B30" s="65"/>
      <c r="C30" s="65"/>
      <c r="D30" s="22"/>
      <c r="E30" s="11" t="s">
        <v>49</v>
      </c>
      <c r="F30" s="11"/>
      <c r="G30" s="11"/>
      <c r="H30" s="12"/>
      <c r="I30" s="12"/>
      <c r="J30" s="12" t="s">
        <v>24</v>
      </c>
      <c r="K30" s="12"/>
      <c r="L30" s="12"/>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row>
    <row r="31" spans="1:93" x14ac:dyDescent="0.25">
      <c r="A31" s="65" t="s">
        <v>16</v>
      </c>
      <c r="B31" s="65"/>
      <c r="C31" s="65"/>
      <c r="D31" s="22"/>
      <c r="E31" s="32">
        <v>43673532</v>
      </c>
      <c r="F31" s="11"/>
      <c r="G31" s="11"/>
      <c r="H31" s="12"/>
      <c r="I31" s="12"/>
      <c r="J31" s="12"/>
      <c r="K31" s="12"/>
      <c r="L31" s="12"/>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row>
    <row r="32" spans="1:93" x14ac:dyDescent="0.25">
      <c r="A32" s="65" t="s">
        <v>17</v>
      </c>
      <c r="B32" s="65"/>
      <c r="C32" s="65"/>
      <c r="D32" s="22"/>
      <c r="E32" s="49" t="s">
        <v>37</v>
      </c>
      <c r="F32" s="49"/>
      <c r="G32" s="49"/>
      <c r="H32" s="49"/>
      <c r="I32" s="12"/>
      <c r="J32" s="12"/>
      <c r="K32" s="12"/>
      <c r="L32" s="12"/>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row>
    <row r="33" spans="1:21" x14ac:dyDescent="0.25">
      <c r="A33" s="65" t="s">
        <v>18</v>
      </c>
      <c r="B33" s="65"/>
      <c r="C33" s="65"/>
      <c r="D33" s="22"/>
      <c r="E33" s="49" t="s">
        <v>50</v>
      </c>
      <c r="F33" s="49"/>
      <c r="G33" s="49"/>
      <c r="H33" s="49"/>
      <c r="I33" s="12"/>
      <c r="J33" s="12"/>
      <c r="K33" s="12"/>
      <c r="L33" s="12"/>
      <c r="M33" s="11"/>
      <c r="N33" s="11"/>
      <c r="O33" s="11"/>
      <c r="P33" s="11"/>
      <c r="Q33" s="11"/>
      <c r="R33" s="11"/>
      <c r="S33" s="11"/>
      <c r="T33" s="13"/>
      <c r="U33" s="13"/>
    </row>
    <row r="34" spans="1:21" x14ac:dyDescent="0.25">
      <c r="A34" s="7"/>
      <c r="B34" s="11"/>
      <c r="C34" s="11"/>
      <c r="D34" s="11"/>
      <c r="E34" s="11"/>
      <c r="F34" s="11"/>
      <c r="G34" s="11"/>
      <c r="H34" s="12"/>
      <c r="I34" s="12"/>
      <c r="J34" s="12"/>
      <c r="K34" s="12"/>
      <c r="L34" s="12"/>
      <c r="M34" s="11"/>
      <c r="N34" s="11"/>
      <c r="O34" s="11"/>
      <c r="P34" s="11"/>
      <c r="Q34" s="11"/>
      <c r="R34" s="11"/>
      <c r="S34" s="11"/>
      <c r="T34" s="13"/>
      <c r="U34" s="13"/>
    </row>
    <row r="35" spans="1:21" ht="96" customHeight="1" x14ac:dyDescent="0.25">
      <c r="A35" s="68" t="s">
        <v>21</v>
      </c>
      <c r="B35" s="68"/>
      <c r="C35" s="68"/>
      <c r="D35" s="23"/>
      <c r="E35" s="33" t="s">
        <v>40</v>
      </c>
      <c r="F35" s="11"/>
      <c r="G35" s="11"/>
      <c r="H35" s="11"/>
      <c r="I35" s="12"/>
      <c r="J35" s="12"/>
      <c r="K35" s="12"/>
      <c r="L35" s="12"/>
      <c r="M35" s="11"/>
      <c r="N35" s="11"/>
      <c r="O35" s="11"/>
      <c r="P35" s="11"/>
      <c r="Q35" s="11"/>
      <c r="R35" s="11"/>
      <c r="S35" s="11"/>
      <c r="T35" s="13"/>
      <c r="U35" s="13"/>
    </row>
    <row r="36" spans="1:21" x14ac:dyDescent="0.25">
      <c r="A36" s="65" t="s">
        <v>22</v>
      </c>
      <c r="B36" s="65"/>
      <c r="C36" s="65"/>
      <c r="D36" s="22"/>
      <c r="E36" s="11" t="s">
        <v>51</v>
      </c>
      <c r="F36" s="11"/>
      <c r="G36" s="11"/>
      <c r="H36" s="11"/>
      <c r="I36" s="12"/>
      <c r="J36" s="12"/>
      <c r="K36" s="12"/>
      <c r="L36" s="12"/>
      <c r="M36" s="11"/>
      <c r="N36" s="11"/>
      <c r="O36" s="11"/>
      <c r="P36" s="11"/>
      <c r="Q36" s="11"/>
      <c r="R36" s="11"/>
      <c r="S36" s="11"/>
      <c r="T36" s="13"/>
      <c r="U36" s="13"/>
    </row>
    <row r="37" spans="1:21" x14ac:dyDescent="0.25">
      <c r="A37" s="7"/>
      <c r="B37" s="11"/>
      <c r="C37" s="11"/>
      <c r="D37" s="11"/>
      <c r="E37" s="11"/>
      <c r="F37" s="11"/>
      <c r="G37" s="11"/>
      <c r="H37" s="12"/>
      <c r="I37" s="12"/>
      <c r="J37" s="12"/>
      <c r="K37" s="12"/>
      <c r="L37" s="12"/>
      <c r="M37" s="11"/>
      <c r="N37" s="11"/>
      <c r="O37" s="11"/>
      <c r="P37" s="11"/>
      <c r="Q37" s="11"/>
      <c r="R37" s="11"/>
      <c r="S37" s="11"/>
      <c r="T37" s="13"/>
      <c r="U37" s="13"/>
    </row>
    <row r="38" spans="1:21" x14ac:dyDescent="0.25">
      <c r="A38" s="7"/>
      <c r="B38" s="11"/>
      <c r="C38" s="11"/>
      <c r="D38" s="11"/>
      <c r="E38" s="11"/>
      <c r="G38" s="11"/>
      <c r="H38" s="12"/>
      <c r="I38" s="12"/>
      <c r="J38" s="12"/>
      <c r="K38" s="12"/>
      <c r="L38" s="12"/>
      <c r="M38" s="11"/>
      <c r="N38" s="11"/>
      <c r="O38" s="11"/>
      <c r="P38" s="11"/>
      <c r="Q38" s="11"/>
      <c r="R38" s="11"/>
      <c r="S38" s="11"/>
      <c r="T38" s="13"/>
      <c r="U38" s="13"/>
    </row>
    <row r="39" spans="1:21" x14ac:dyDescent="0.25">
      <c r="A39" s="4" t="s">
        <v>23</v>
      </c>
      <c r="E39" s="1" t="s">
        <v>48</v>
      </c>
    </row>
  </sheetData>
  <autoFilter ref="A9:V33" xr:uid="{00000000-0009-0000-0000-000000000000}"/>
  <mergeCells count="28">
    <mergeCell ref="A35:C35"/>
    <mergeCell ref="A36:C36"/>
    <mergeCell ref="T8:U8"/>
    <mergeCell ref="A8:A9"/>
    <mergeCell ref="B8:B9"/>
    <mergeCell ref="C8:C9"/>
    <mergeCell ref="E8:E9"/>
    <mergeCell ref="F8:F9"/>
    <mergeCell ref="G8:G9"/>
    <mergeCell ref="H8:J8"/>
    <mergeCell ref="K8:M8"/>
    <mergeCell ref="A33:C33"/>
    <mergeCell ref="A26:J28"/>
    <mergeCell ref="E33:H33"/>
    <mergeCell ref="N8:P8"/>
    <mergeCell ref="Q8:S8"/>
    <mergeCell ref="C3:L4"/>
    <mergeCell ref="A3:B4"/>
    <mergeCell ref="E32:H32"/>
    <mergeCell ref="A2:B2"/>
    <mergeCell ref="C2:L2"/>
    <mergeCell ref="C6:M6"/>
    <mergeCell ref="A22:J24"/>
    <mergeCell ref="A29:C29"/>
    <mergeCell ref="A30:C30"/>
    <mergeCell ref="A31:C31"/>
    <mergeCell ref="A32:C32"/>
    <mergeCell ref="D8:D9"/>
  </mergeCells>
  <conditionalFormatting sqref="A8:H8">
    <cfRule type="cellIs" dxfId="3" priority="4" operator="equal">
      <formula>53333</formula>
    </cfRule>
  </conditionalFormatting>
  <conditionalFormatting sqref="K8">
    <cfRule type="cellIs" dxfId="2" priority="3" operator="equal">
      <formula>53333</formula>
    </cfRule>
  </conditionalFormatting>
  <conditionalFormatting sqref="T8 A9:C9 E9 F9:S16 A10:E16">
    <cfRule type="cellIs" dxfId="1" priority="8" operator="equal">
      <formula>53333</formula>
    </cfRule>
  </conditionalFormatting>
  <conditionalFormatting sqref="T9:U16">
    <cfRule type="cellIs" dxfId="0" priority="6" operator="equal">
      <formula>53333</formula>
    </cfRule>
  </conditionalFormatting>
  <pageMargins left="0.7" right="0.7" top="0.75" bottom="0.75" header="0.3" footer="0.3"/>
  <pageSetup paperSize="190" scale="69" fitToHeight="0" orientation="landscape"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Aura Maria Travecedo Fernandez</cp:lastModifiedBy>
  <cp:lastPrinted>2020-01-22T12:12:30Z</cp:lastPrinted>
  <dcterms:created xsi:type="dcterms:W3CDTF">2019-05-24T01:14:57Z</dcterms:created>
  <dcterms:modified xsi:type="dcterms:W3CDTF">2023-08-17T15:33:09Z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2023-07-17T15:13:20Z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c342b97c-566e-43fa-b28c-e0985d3e0d35</vt:lpwstr>
  </property>
  <property fmtid="{D5CDD505-2E9C-101B-9397-08002B2CF9AE}" pid="8" name="MSIP_Label_1299739c-ad3d-4908-806e-4d91151a6e13_ContentBits">
    <vt:lpwstr>0</vt:lpwstr>
  </property>
</Properties>
</file>