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03"/>
  <workbookPr codeName="ThisWorkbook"/>
  <mc:AlternateContent xmlns:mc="http://schemas.openxmlformats.org/markup-compatibility/2006">
    <mc:Choice Requires="x15">
      <x15ac:absPath xmlns:x15ac="http://schemas.microsoft.com/office/spreadsheetml/2010/11/ac" url="F:\ALCALDIA - 2023\PARCEROS\PROCESO SASI REFRIGERIOS PARCEROS 2023\"/>
    </mc:Choice>
  </mc:AlternateContent>
  <xr:revisionPtr revIDLastSave="0" documentId="11_C3846000933CA3F461DE036C1A35146A6751FCDD" xr6:coauthVersionLast="47" xr6:coauthVersionMax="47" xr10:uidLastSave="{00000000-0000-0000-0000-000000000000}"/>
  <bookViews>
    <workbookView xWindow="0" yWindow="0" windowWidth="28800" windowHeight="11700" tabRatio="900" firstSheet="4" activeTab="4" xr2:uid="{00000000-000D-0000-FFFF-FFFF00000000}"/>
  </bookViews>
  <sheets>
    <sheet name="CONTEXTO" sheetId="16" state="hidden"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TRATAMIENTO'!$B$2:$X$48</definedName>
    <definedName name="_xlnm.Print_Area" localSheetId="0">CONTEXTO!$B$1:$F$18</definedName>
    <definedName name="_xlnm.Print_Area" localSheetId="2">EVALUACION!$B$1:$L$57</definedName>
    <definedName name="_xlnm.Print_Area" localSheetId="3">'EVALUACION CON CONTROLES'!$A$2:$Q$49</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TRATAMIENTO'!$B$52:$B$54</definedName>
    <definedName name="planeación">'IDENTIFICACION Y ANALISIS'!$B$19:$B$29</definedName>
    <definedName name="selección">'IDENTIFICACION Y ANALISIS'!$B$31:$B$37</definedName>
    <definedName name="_xlnm.Print_Titles" localSheetId="4">'ASIGNACION Y TRATAMIENTO'!$2:$5</definedName>
  </definedNames>
  <calcPr calcId="162913"/>
</workbook>
</file>

<file path=xl/calcChain.xml><?xml version="1.0" encoding="utf-8"?>
<calcChain xmlns="http://schemas.openxmlformats.org/spreadsheetml/2006/main">
  <c r="E20" i="6" l="1"/>
  <c r="F20" i="6"/>
  <c r="T14" i="6" l="1"/>
  <c r="K31" i="11" l="1"/>
  <c r="L31" i="11" s="1"/>
  <c r="L30" i="11"/>
  <c r="K29" i="11"/>
  <c r="L29" i="11" s="1"/>
  <c r="K30" i="11"/>
  <c r="G22" i="6"/>
  <c r="D20" i="6"/>
  <c r="D21" i="6"/>
  <c r="D22" i="6"/>
  <c r="D23" i="6"/>
  <c r="D24" i="6"/>
  <c r="D25" i="6"/>
  <c r="D26" i="6"/>
  <c r="D27" i="6"/>
  <c r="D28" i="6"/>
  <c r="D29" i="6"/>
  <c r="D30" i="6"/>
  <c r="X20" i="6"/>
  <c r="X21" i="6"/>
  <c r="X22" i="6"/>
  <c r="X23" i="6"/>
  <c r="X24" i="6"/>
  <c r="X25" i="6"/>
  <c r="X26" i="6"/>
  <c r="X27" i="6"/>
  <c r="X28" i="6"/>
  <c r="X29" i="6"/>
  <c r="X30" i="6"/>
  <c r="W20" i="6"/>
  <c r="W21" i="6"/>
  <c r="W22" i="6"/>
  <c r="W23" i="6"/>
  <c r="W24" i="6"/>
  <c r="W25" i="6"/>
  <c r="W26" i="6"/>
  <c r="W27" i="6"/>
  <c r="W28" i="6"/>
  <c r="W29" i="6"/>
  <c r="W30" i="6"/>
  <c r="V20" i="6"/>
  <c r="V21" i="6"/>
  <c r="V22" i="6"/>
  <c r="V23" i="6"/>
  <c r="V24" i="6"/>
  <c r="V25" i="6"/>
  <c r="V26" i="6"/>
  <c r="V27" i="6"/>
  <c r="V28" i="6"/>
  <c r="V29" i="6"/>
  <c r="V30" i="6"/>
  <c r="U20" i="6"/>
  <c r="U21" i="6"/>
  <c r="U22" i="6"/>
  <c r="U23" i="6"/>
  <c r="U24" i="6"/>
  <c r="U25" i="6"/>
  <c r="U26" i="6"/>
  <c r="U27" i="6"/>
  <c r="U28" i="6"/>
  <c r="U29" i="6"/>
  <c r="U30" i="6"/>
  <c r="T20" i="6"/>
  <c r="T21" i="6"/>
  <c r="T22" i="6"/>
  <c r="T23" i="6"/>
  <c r="T24" i="6"/>
  <c r="T25" i="6"/>
  <c r="T26" i="6"/>
  <c r="T27" i="6"/>
  <c r="T28" i="6"/>
  <c r="T29" i="6"/>
  <c r="T30" i="6"/>
  <c r="S20" i="6"/>
  <c r="S21" i="6"/>
  <c r="S22" i="6"/>
  <c r="S23" i="6"/>
  <c r="S24" i="6"/>
  <c r="S25" i="6"/>
  <c r="S26" i="6"/>
  <c r="S27" i="6"/>
  <c r="S28" i="6"/>
  <c r="S29" i="6"/>
  <c r="S30" i="6"/>
  <c r="R24" i="6"/>
  <c r="R25" i="6"/>
  <c r="R26" i="6"/>
  <c r="R27" i="6"/>
  <c r="R28" i="6"/>
  <c r="R29" i="6"/>
  <c r="R30" i="6"/>
  <c r="Q24" i="6"/>
  <c r="Q25" i="6"/>
  <c r="Q26" i="6"/>
  <c r="Q27" i="6"/>
  <c r="Q28" i="6"/>
  <c r="Q29" i="6"/>
  <c r="Q30" i="6"/>
  <c r="P24" i="6"/>
  <c r="P25" i="6"/>
  <c r="P26" i="6"/>
  <c r="P27" i="6"/>
  <c r="P28" i="6"/>
  <c r="P29" i="6"/>
  <c r="P30" i="6"/>
  <c r="O24" i="6"/>
  <c r="O25" i="6"/>
  <c r="O26" i="6"/>
  <c r="O27" i="6"/>
  <c r="O28" i="6"/>
  <c r="O29" i="6"/>
  <c r="O30" i="6"/>
  <c r="N20" i="6"/>
  <c r="N21" i="6"/>
  <c r="N22" i="6"/>
  <c r="N23" i="6"/>
  <c r="N24" i="6"/>
  <c r="N25" i="6"/>
  <c r="N26" i="6"/>
  <c r="N27" i="6"/>
  <c r="N28" i="6"/>
  <c r="N29" i="6"/>
  <c r="N30" i="6"/>
  <c r="K24" i="6"/>
  <c r="K25" i="6"/>
  <c r="K26" i="6"/>
  <c r="K27" i="6"/>
  <c r="K28" i="6"/>
  <c r="K29" i="6"/>
  <c r="K30" i="6"/>
  <c r="J24" i="6"/>
  <c r="J25" i="6"/>
  <c r="J26" i="6"/>
  <c r="J27" i="6"/>
  <c r="J28" i="6"/>
  <c r="J29" i="6"/>
  <c r="J30" i="6"/>
  <c r="I20" i="6"/>
  <c r="I21" i="6"/>
  <c r="I22" i="6"/>
  <c r="I23" i="6"/>
  <c r="I24" i="6"/>
  <c r="I25" i="6"/>
  <c r="I26" i="6"/>
  <c r="I27" i="6"/>
  <c r="I28" i="6"/>
  <c r="I29" i="6"/>
  <c r="I30" i="6"/>
  <c r="H20" i="6"/>
  <c r="H21" i="6"/>
  <c r="H22" i="6"/>
  <c r="H23" i="6"/>
  <c r="H24" i="6"/>
  <c r="H25" i="6"/>
  <c r="H26" i="6"/>
  <c r="H27" i="6"/>
  <c r="H28" i="6"/>
  <c r="H29" i="6"/>
  <c r="H30" i="6"/>
  <c r="G20" i="6"/>
  <c r="I25" i="15"/>
  <c r="P20" i="6" s="1"/>
  <c r="H25" i="15"/>
  <c r="O20" i="6" s="1"/>
  <c r="I26" i="15"/>
  <c r="P21" i="6" s="1"/>
  <c r="I27" i="15"/>
  <c r="P22" i="6" s="1"/>
  <c r="I28" i="15"/>
  <c r="P23" i="6" s="1"/>
  <c r="H26" i="15"/>
  <c r="H27" i="15"/>
  <c r="O22" i="6" s="1"/>
  <c r="H28" i="15"/>
  <c r="O23" i="6" s="1"/>
  <c r="K25" i="11"/>
  <c r="L25" i="11" s="1"/>
  <c r="K20" i="6" s="1"/>
  <c r="K26" i="11"/>
  <c r="L26" i="11" s="1"/>
  <c r="K21" i="6" s="1"/>
  <c r="K27" i="11"/>
  <c r="L27" i="11" s="1"/>
  <c r="K22" i="6" s="1"/>
  <c r="K28" i="11"/>
  <c r="L28" i="11" s="1"/>
  <c r="K23" i="6" s="1"/>
  <c r="G21" i="6"/>
  <c r="F21" i="6"/>
  <c r="F22" i="6"/>
  <c r="E21" i="6"/>
  <c r="E22" i="6"/>
  <c r="J25" i="15"/>
  <c r="K25" i="15" s="1"/>
  <c r="R20" i="6" s="1"/>
  <c r="J20" i="6" l="1"/>
  <c r="J26" i="15"/>
  <c r="K26" i="15" s="1"/>
  <c r="R21" i="6" s="1"/>
  <c r="J23" i="6"/>
  <c r="J22" i="6"/>
  <c r="Q21" i="6"/>
  <c r="J21" i="6"/>
  <c r="Q20" i="6"/>
  <c r="O21" i="6"/>
  <c r="J28" i="15"/>
  <c r="J27" i="15"/>
  <c r="B6" i="6"/>
  <c r="K27" i="15" l="1"/>
  <c r="R22" i="6" s="1"/>
  <c r="Q22" i="6"/>
  <c r="K28" i="15"/>
  <c r="R23" i="6" s="1"/>
  <c r="Q23" i="6"/>
  <c r="F12" i="6"/>
  <c r="F13" i="6"/>
  <c r="E13" i="6"/>
  <c r="E19" i="6"/>
  <c r="X17" i="6"/>
  <c r="X18" i="6"/>
  <c r="X19" i="6"/>
  <c r="W17" i="6"/>
  <c r="W18" i="6"/>
  <c r="W19" i="6"/>
  <c r="V17" i="6"/>
  <c r="V18" i="6"/>
  <c r="V19" i="6"/>
  <c r="U17" i="6"/>
  <c r="U18" i="6"/>
  <c r="U19" i="6"/>
  <c r="T17" i="6"/>
  <c r="T18" i="6"/>
  <c r="T19" i="6"/>
  <c r="S17" i="6"/>
  <c r="S18" i="6"/>
  <c r="S19" i="6"/>
  <c r="N12" i="6"/>
  <c r="N13" i="6"/>
  <c r="N14" i="6"/>
  <c r="N15" i="6"/>
  <c r="N16" i="6"/>
  <c r="N17" i="6"/>
  <c r="N18" i="6"/>
  <c r="N19" i="6"/>
  <c r="A6" i="15" l="1"/>
  <c r="D19" i="6" l="1"/>
  <c r="D18" i="6"/>
  <c r="D17" i="6"/>
  <c r="K22" i="11" l="1"/>
  <c r="K23" i="11"/>
  <c r="K24" i="11"/>
  <c r="K18" i="11"/>
  <c r="K19" i="11"/>
  <c r="K20" i="11"/>
  <c r="K21" i="11"/>
  <c r="I24" i="15"/>
  <c r="P19" i="6" s="1"/>
  <c r="H24" i="15"/>
  <c r="O19" i="6" s="1"/>
  <c r="I23" i="15"/>
  <c r="P18" i="6" s="1"/>
  <c r="H23" i="15"/>
  <c r="O18" i="6" s="1"/>
  <c r="I22" i="15"/>
  <c r="P17" i="6" s="1"/>
  <c r="H22" i="15"/>
  <c r="O17" i="6" s="1"/>
  <c r="J22" i="15" l="1"/>
  <c r="J24" i="15"/>
  <c r="J23" i="15"/>
  <c r="K23" i="15" l="1"/>
  <c r="R18" i="6" s="1"/>
  <c r="Q18" i="6"/>
  <c r="K24" i="15"/>
  <c r="R19" i="6" s="1"/>
  <c r="Q19" i="6"/>
  <c r="K22" i="15"/>
  <c r="R17" i="6" s="1"/>
  <c r="Q17" i="6"/>
  <c r="D11" i="6"/>
  <c r="H16" i="15"/>
  <c r="O11" i="6" s="1"/>
  <c r="I16" i="15"/>
  <c r="P11" i="6" s="1"/>
  <c r="D12" i="6"/>
  <c r="H17" i="15"/>
  <c r="I17" i="15"/>
  <c r="P12" i="6" s="1"/>
  <c r="D13" i="6"/>
  <c r="H18" i="15"/>
  <c r="I18" i="15"/>
  <c r="P13" i="6" s="1"/>
  <c r="D14" i="6"/>
  <c r="H19" i="15"/>
  <c r="O14" i="6" s="1"/>
  <c r="I19" i="15"/>
  <c r="P14" i="6" s="1"/>
  <c r="D15" i="6"/>
  <c r="H20" i="15"/>
  <c r="I20" i="15"/>
  <c r="P15" i="6" s="1"/>
  <c r="D16" i="6"/>
  <c r="H21" i="15"/>
  <c r="I21" i="15"/>
  <c r="P16" i="6" s="1"/>
  <c r="C29" i="6"/>
  <c r="G12" i="6"/>
  <c r="H12" i="6"/>
  <c r="I12" i="6"/>
  <c r="S12" i="6"/>
  <c r="T12" i="6"/>
  <c r="U12" i="6"/>
  <c r="V12" i="6"/>
  <c r="W12" i="6"/>
  <c r="X12" i="6"/>
  <c r="G13" i="6"/>
  <c r="H13" i="6"/>
  <c r="I13" i="6"/>
  <c r="S13" i="6"/>
  <c r="T13" i="6"/>
  <c r="U13" i="6"/>
  <c r="V13" i="6"/>
  <c r="W13" i="6"/>
  <c r="X13" i="6"/>
  <c r="G14" i="6"/>
  <c r="H14" i="6"/>
  <c r="I14" i="6"/>
  <c r="S14" i="6"/>
  <c r="U14" i="6"/>
  <c r="V14" i="6"/>
  <c r="W14" i="6"/>
  <c r="X14" i="6"/>
  <c r="G15" i="6"/>
  <c r="H15" i="6"/>
  <c r="I15" i="6"/>
  <c r="S15" i="6"/>
  <c r="T15" i="6"/>
  <c r="U15" i="6"/>
  <c r="V15" i="6"/>
  <c r="W15" i="6"/>
  <c r="X15" i="6"/>
  <c r="G16" i="6"/>
  <c r="H16" i="6"/>
  <c r="I16" i="6"/>
  <c r="S16" i="6"/>
  <c r="T16" i="6"/>
  <c r="U16" i="6"/>
  <c r="V16" i="6"/>
  <c r="W16" i="6"/>
  <c r="X16" i="6"/>
  <c r="G17" i="6"/>
  <c r="H17" i="6"/>
  <c r="I17" i="6"/>
  <c r="G18" i="6"/>
  <c r="H18" i="6"/>
  <c r="I18" i="6"/>
  <c r="G19" i="6"/>
  <c r="H19" i="6"/>
  <c r="I19" i="6"/>
  <c r="G23" i="6"/>
  <c r="G24" i="6"/>
  <c r="G25" i="6"/>
  <c r="G26" i="6"/>
  <c r="G27" i="6"/>
  <c r="G28" i="6"/>
  <c r="G29" i="6"/>
  <c r="G30" i="6"/>
  <c r="C30" i="6"/>
  <c r="C25" i="6"/>
  <c r="C26" i="6"/>
  <c r="C27" i="6"/>
  <c r="C28" i="6"/>
  <c r="C23" i="6"/>
  <c r="C24" i="6"/>
  <c r="F24" i="6" s="1"/>
  <c r="F11" i="6"/>
  <c r="K16" i="11"/>
  <c r="J11" i="6" s="1"/>
  <c r="J19" i="6"/>
  <c r="L23" i="11"/>
  <c r="K18" i="6" s="1"/>
  <c r="L22" i="11"/>
  <c r="K17" i="6" s="1"/>
  <c r="L21" i="11"/>
  <c r="K16" i="6" s="1"/>
  <c r="L20" i="11"/>
  <c r="K15" i="6" s="1"/>
  <c r="L19" i="11"/>
  <c r="K14" i="6" s="1"/>
  <c r="J13" i="6"/>
  <c r="K17" i="11"/>
  <c r="J12" i="6" s="1"/>
  <c r="X11" i="6"/>
  <c r="W11" i="6"/>
  <c r="V11" i="6"/>
  <c r="U11" i="6"/>
  <c r="T11" i="6"/>
  <c r="S11" i="6"/>
  <c r="N11" i="6"/>
  <c r="I11" i="6"/>
  <c r="H11" i="6"/>
  <c r="G11" i="6"/>
  <c r="J21" i="15" l="1"/>
  <c r="K21" i="15" s="1"/>
  <c r="O16" i="6"/>
  <c r="L18" i="11"/>
  <c r="K13" i="6" s="1"/>
  <c r="J17" i="15"/>
  <c r="K17" i="15" s="1"/>
  <c r="R12" i="6" s="1"/>
  <c r="J19" i="15"/>
  <c r="K19" i="15" s="1"/>
  <c r="J20" i="15"/>
  <c r="K20" i="15" s="1"/>
  <c r="R15" i="6" s="1"/>
  <c r="J16" i="15"/>
  <c r="K16" i="15" s="1"/>
  <c r="J16" i="6"/>
  <c r="J18" i="15"/>
  <c r="K18" i="15" s="1"/>
  <c r="O15" i="6"/>
  <c r="L24" i="11"/>
  <c r="K19" i="6" s="1"/>
  <c r="J17" i="6"/>
  <c r="L17" i="11"/>
  <c r="K12" i="6" s="1"/>
  <c r="F18" i="6"/>
  <c r="E18" i="6"/>
  <c r="E23" i="6"/>
  <c r="F23" i="6"/>
  <c r="E17" i="6"/>
  <c r="F17" i="6"/>
  <c r="F19" i="6"/>
  <c r="E11" i="6"/>
  <c r="J15" i="6"/>
  <c r="E12" i="6"/>
  <c r="E16" i="6"/>
  <c r="F16" i="6"/>
  <c r="F15" i="6"/>
  <c r="E15" i="6"/>
  <c r="F14" i="6"/>
  <c r="E14" i="6"/>
  <c r="F29" i="6"/>
  <c r="E29" i="6"/>
  <c r="F28" i="6"/>
  <c r="E28" i="6"/>
  <c r="F27" i="6"/>
  <c r="E27" i="6"/>
  <c r="E26" i="6"/>
  <c r="F26" i="6"/>
  <c r="E25" i="6"/>
  <c r="F25" i="6"/>
  <c r="F30" i="6"/>
  <c r="E30" i="6"/>
  <c r="L16" i="11"/>
  <c r="K11" i="6" s="1"/>
  <c r="O12" i="6"/>
  <c r="E24" i="6"/>
  <c r="O13" i="6"/>
  <c r="J14" i="6"/>
  <c r="J18" i="6"/>
  <c r="Q13" i="6" l="1"/>
  <c r="Q15" i="6"/>
  <c r="Q14" i="6"/>
  <c r="R13" i="6"/>
  <c r="Q12" i="6"/>
  <c r="R14" i="6"/>
  <c r="Q16" i="6"/>
  <c r="R16" i="6"/>
  <c r="Q11" i="6"/>
  <c r="R11" i="6"/>
</calcChain>
</file>

<file path=xl/sharedStrings.xml><?xml version="1.0" encoding="utf-8"?>
<sst xmlns="http://schemas.openxmlformats.org/spreadsheetml/2006/main" count="631" uniqueCount="220">
  <si>
    <t>MATRIZ DE RIESGOS EN CONTRATACIÓN</t>
  </si>
  <si>
    <t>Código: GCO-GCI-F164
Versión: 01
Vigencia: 16 diciembre de 2021
Caso HOLA: 206942</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</si>
  <si>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</si>
  <si>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</si>
  <si>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Garamond"/>
        <family val="1"/>
      </rPr>
      <t>Objeto del Proceso de Contratación:</t>
    </r>
    <r>
      <rPr>
        <b/>
        <sz val="12"/>
        <rFont val="Garamond"/>
        <family val="1"/>
      </rPr>
      <t xml:space="preserve"> </t>
    </r>
    <r>
      <rPr>
        <sz val="12"/>
        <rFont val="Garamond"/>
        <family val="1"/>
      </rPr>
      <t>CONTRATAR EL SUMINISTRO DE MENCIONES HONORIFICAS, PLACAS DE RECONOCIMIENTO, PENDONES Y REFRIGERIOS Y/O ALIMENTOS PREPARADOS A PRECIOS UNITARIOS, NECESARIOS EN LAS ACTIVIDADES A REALIZAR EN EL MARCO DE LA ASAMBLEA DISTRITAL DE SABIAS Y SABIOS COMO APOYO POR PARTE DE LA ADMINISTRACIÓN LOCAL DE LOS MÁRTIRES</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</si>
  <si>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</si>
  <si>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comunidad en general población mayor de la localidad de los Mártires)</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</si>
  <si>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del FDLM (Etapa contractual), los evaluadores designados, idóneos y con experiencia en el tema, supervisión y/o apoyo a la supervisión designado.</t>
    </r>
  </si>
  <si>
    <r>
      <t>Suficiencia del presupuesto oficial del Proceso de Contratación:</t>
    </r>
    <r>
      <rPr>
        <sz val="12"/>
        <rFont val="Garamond"/>
        <family val="1"/>
      </rPr>
      <t xml:space="preserve"> De acuerdo al Plan de contratación para la vigencia (2022), se estimaron los recursos necesarios para el desarrollo del proceso de la contratación, el cual tendrá el soporte presupuestal suficiente para su desarrollo, se define presupuesto oficial mediante el estudio del mercado.</t>
    </r>
  </si>
  <si>
    <r>
      <t xml:space="preserve">Condiciones geográficas y de acceso del lugar en el cual se debe cumplir el objeto del Proceso de Contratación: </t>
    </r>
    <r>
      <rPr>
        <sz val="12"/>
        <rFont val="Garamond"/>
        <family val="1"/>
      </rPr>
      <t>se desarrollaran las actividades en el lugar indicado en los estudios previos del proceso.</t>
    </r>
  </si>
  <si>
    <r>
      <t xml:space="preserve">Entorno socio ambiental: </t>
    </r>
    <r>
      <rPr>
        <sz val="12"/>
        <rFont val="Garamond"/>
        <family val="1"/>
      </rPr>
      <t>Si aplican</t>
    </r>
  </si>
  <si>
    <r>
      <t xml:space="preserve">Condiciones políticas: </t>
    </r>
    <r>
      <rPr>
        <sz val="12"/>
        <rFont val="Garamond"/>
        <family val="1"/>
      </rPr>
      <t>Si aplican</t>
    </r>
  </si>
  <si>
    <r>
      <t xml:space="preserve">Factores ambientales: </t>
    </r>
    <r>
      <rPr>
        <sz val="12"/>
        <rFont val="Garamond"/>
        <family val="1"/>
      </rPr>
      <t xml:space="preserve">El contratista debe manejar normas ambientales para el destino final de algunos repuestos que se retiran cuando se hace mantenimiento correctivo al sistema ademas de tener en cuenta las fichas de contratación sostenible de la SDG. </t>
    </r>
    <r>
      <rPr>
        <b/>
        <sz val="12"/>
        <rFont val="Garamond"/>
        <family val="1"/>
      </rPr>
      <t xml:space="preserve"> </t>
    </r>
  </si>
  <si>
    <r>
      <t xml:space="preserve">Sector del objeto del Proceso de Contratación y su mercado: </t>
    </r>
    <r>
      <rPr>
        <sz val="12"/>
        <rFont val="Garamond"/>
        <family val="1"/>
      </rPr>
      <t>Servicios sociales y de apoyo a la comunidad, proyectos de interes social y beneficio de población mayor.</t>
    </r>
  </si>
  <si>
    <r>
      <t xml:space="preserve">Normativa aplicable al objeto del Proceso de Contratación: </t>
    </r>
    <r>
      <rPr>
        <sz val="12"/>
        <rFont val="Garamond"/>
        <family val="1"/>
      </rPr>
      <t xml:space="preserve">La modalidad de selección pertinente para la presente contratación "CONTRATAR EL SUMINISTRO DE MENCIONES HONORIFICAS, PLACAS DE RECONOCIMIENTO, PENDONES Y REFRIGERIOS Y/O ALIMENTOS PREPARADOS A PRECIOS UNITARIOS, NECESARIOS EN LAS ACTIVIDADES A REALIZAR EN EL MARCO DE LA ASAMBLEA DISTRITAL DE SABIAS Y SABIOS COMO APOYO POR PARTE DE LA ADMINISTRACIÓN LOCAL DE LOS MÁRTIRES.” corresponde a la selección abreviada de minima cuantía de conformidad con literal (b) del numeral 2 del Art 2 de la Ley 1150 de 2007 en concordancia con el Decreto 1082 de 2015 (Específicamente para este tipo de contratación aplicar el Artículo 2.2.1.2.1.2.20).
De conformidad con lo establecido en la norma referida el presente proceso de contratación se justifica en atención al objeto a contratar y al valor del presupuesto oficial el cual es inferior al estipulado para la menor cuantía por parte del Fondo de Desarrollo Local de Los Mártires para la vigencia 2022. </t>
    </r>
    <r>
      <rPr>
        <b/>
        <sz val="12"/>
        <rFont val="Garamond"/>
        <family val="1"/>
      </rPr>
      <t xml:space="preserve">
</t>
    </r>
  </si>
  <si>
    <t>Experiencia propia y de otras Entidades Estatales en Procesos de Contratación del mismo tipo: --El FDLM ha promovido la participación ciudadana dentro de la localidad de los mártires apoyando las distintas actividades desde su competencia como entidad del sector gobierno. El proceso cuyo objeto es ,“CONTRATAR EL SUMINISTRO DE MENCIONES HONORIFICAS, PLACAS DE RECONOCIMIENTO, PENDONES Y REFRIGERIOS Y/O ALIMENTOS PREPARADOS A PRECIOS UNITARIOS, NECESARIOS EN LAS ACTIVIDADES A REALIZAR EN EL MARCO DE LA ASAMBLEA DISTRITAL DE SABIAS Y SABIOS COMO APOYO POR PARTE DE LA ADMINISTRACIÓN LOCAL DE LOS MÁRTIRES”, al ser un proceso adelantado con antecedentes y con EL se cuenta con la experiencia adquirida en la ejecución de este tipo de procesos mediante anteriores adquisiciones, se adelanta el presente documento con la necesaria de prevenir circunstancias inesperadas y lograr el cumplimiento de los fines de la contratación".   Adquisiciones Previas Otras Entidades Estatales: Para el análisis de las adquisiciones de otras entidades en servicios similares dentro de las vigencias anteriores, se realizó una búsqueda en el Sistema Electrónico de Contratación Pública (SECOP II), con el fin que estas se consideren pertinente a la hora del análisis del mercado de la presente investigación. Los resultados de esta búsqueda se presentan en el Anexo 4. Documento análisis del sector.</t>
  </si>
  <si>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</si>
  <si>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</si>
  <si>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</si>
  <si>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</si>
  <si>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</si>
  <si>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</si>
  <si>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</si>
  <si>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</si>
  <si>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</si>
  <si>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</si>
  <si>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</si>
  <si>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</si>
  <si>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</si>
  <si>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</si>
  <si>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</si>
  <si>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</si>
  <si>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</si>
  <si>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</si>
  <si>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Especifico</t>
  </si>
  <si>
    <t>Interno</t>
  </si>
  <si>
    <t>Operacionales</t>
  </si>
  <si>
    <t xml:space="preserve">Requisitos habilitantes inapropiados para el proceso de selección </t>
  </si>
  <si>
    <t>General</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</si>
  <si>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</si>
  <si>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</si>
  <si>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</si>
  <si>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</si>
  <si>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</si>
  <si>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</si>
  <si>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</si>
  <si>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</si>
  <si>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</si>
  <si>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</si>
  <si>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</si>
  <si>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</si>
  <si>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</si>
  <si>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</si>
  <si>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</si>
  <si>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</si>
  <si>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</si>
  <si>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</si>
  <si>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</si>
  <si>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Externo</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</si>
  <si>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</si>
  <si>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</si>
  <si>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</si>
  <si>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</si>
  <si>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</si>
  <si>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</si>
  <si>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</si>
  <si>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</si>
  <si>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</si>
  <si>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</si>
  <si>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</si>
  <si>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</si>
  <si>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</si>
  <si>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</si>
  <si>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</si>
  <si>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</si>
  <si>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</si>
  <si>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</si>
  <si>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</si>
  <si>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</si>
  <si>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</si>
  <si>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</si>
  <si>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</si>
  <si>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</si>
  <si>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</si>
  <si>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</si>
  <si>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</si>
  <si>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</si>
  <si>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</si>
  <si>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</si>
  <si>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</si>
  <si>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</si>
  <si>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</si>
  <si>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</si>
  <si>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</si>
  <si>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Estatal</t>
  </si>
  <si>
    <t>Objeto Contractual: “CONTRATAR A MONTO AGOTABLE EL SUMINISTRO DE INSUMOS DE REFRIGERIOS, ELEMENTOS DE MERCHANDISING Y LOGISTICOS REQUERIDOS PARA EL DESARROLLO OPERATIVO Y ACTIVIDADES DEL PROGRAMA “PARCEROS POR BOGOTÁ” EN LA LOCALIDAD DE LOS MÁRTIRES”</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</si>
  <si>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</si>
  <si>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</si>
  <si>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</si>
  <si>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</si>
  <si>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</si>
  <si>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</si>
  <si>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</si>
  <si>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</si>
  <si>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</si>
  <si>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</si>
  <si>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</si>
  <si>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</si>
  <si>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</si>
  <si>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</si>
  <si>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</si>
  <si>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Se publique proceso de contratación que induzca al error de los proponentes y que no satisfaga las necesidades de la Entidad</t>
  </si>
  <si>
    <t>Falta de perfeccionamiento del contrato</t>
  </si>
  <si>
    <t>Modificacion de los plazos y actividades de acuerdo a las condiciones establecidas para estas situaciones</t>
  </si>
  <si>
    <t>Falta de claridad en el proceso lo que induce al error a los proponentes en la preparación de sus ofertas
No se presenten proponentes interesados en el proceso con posibilidad de declaración de desierto</t>
  </si>
  <si>
    <t>Atraso sobre el inicio del contrato y afectación sobre el desarrollo del objeto contractual</t>
  </si>
  <si>
    <t>Modificacion de los plazos y actividades de acuerdo a las condiciones establecidas para estas situaciones, reprocesos en convocatorias y actividades</t>
  </si>
  <si>
    <t>Detrimento patrimonial Posible incumplimiento del contrato Afectacion de polizas</t>
  </si>
  <si>
    <t>Demoras en el inicio del contrato y no cumplimiento en las actividades planteadas dentro de la ejecución del contrato</t>
  </si>
  <si>
    <t xml:space="preserve">Falta de transparencia el proceso de selección publicacion de la informacion </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</si>
  <si>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</si>
  <si>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</si>
  <si>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</si>
  <si>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</si>
  <si>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</si>
  <si>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</si>
  <si>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</si>
  <si>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</si>
  <si>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</si>
  <si>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</si>
  <si>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</si>
  <si>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</si>
  <si>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</si>
  <si>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</si>
  <si>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</si>
  <si>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</si>
  <si>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</si>
  <si>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</si>
  <si>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</si>
  <si>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</si>
  <si>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</si>
  <si>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</si>
  <si>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</si>
  <si>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</si>
  <si>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</si>
  <si>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</si>
  <si>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</si>
  <si>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</si>
  <si>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</si>
  <si>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</si>
  <si>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</si>
  <si>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</si>
  <si>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</si>
  <si>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</si>
  <si>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</si>
  <si>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</si>
  <si>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</si>
  <si>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</si>
  <si>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</si>
  <si>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</si>
  <si>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</si>
  <si>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</si>
  <si>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</si>
  <si>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</si>
  <si>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</si>
  <si>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</si>
  <si>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</si>
  <si>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</si>
  <si>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</si>
  <si>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</si>
  <si>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Los bienes y suministros a necesidad de la administración local deben contar con la identificación plena de acuerdo con los códigos del Clasificador de bienes y servicios para la adecuada contratación y los documentos que la sustentan debe estar alineada con el Plan de Desarrollo Local, los procesos y PAA de la entidad y debe ser presentados al Comité de Contratación para tener en cuenta sus recomendaciones.</t>
  </si>
  <si>
    <t>Si</t>
  </si>
  <si>
    <t>Gestor de Proyecto
Oficina de Planeación</t>
  </si>
  <si>
    <t>Proceso de formulación</t>
  </si>
  <si>
    <t>Duarante el desarrollo y estructuración de documentos previos que integren el proceso</t>
  </si>
  <si>
    <t>Revisión documantl del proceso - Planeación y Contrataciópn y presentación de la información a Comité de Contratación</t>
  </si>
  <si>
    <t>Permanente</t>
  </si>
  <si>
    <t>Secretaria de Gobierno ha establecido procesos y formatos que orientan la formulación de los procesos de contratación y es menester de los profesionales de Planeación acatar y cumplir estos procedimientos y revisiones por parte de Contratación, Planeación y Comité de Contratación</t>
  </si>
  <si>
    <t xml:space="preserve">Requerimientos para que se adjudique el contrato / Posibilitar los parámetros del proceso para que se pueda presentar una pluralidad de proponentes. </t>
  </si>
  <si>
    <t>oficina de contratación y planeación local</t>
  </si>
  <si>
    <t>desde el cargue del proceso y pliego de condiciones</t>
  </si>
  <si>
    <t>hasta la adjudicación del proceso</t>
  </si>
  <si>
    <t>seguimiento en la plataforma SECOP II</t>
  </si>
  <si>
    <t>Cuando se requiera</t>
  </si>
  <si>
    <t>Verificación con el proponente previo a la evaluación y solicitud de subsanación si se presenta el caso de presuntos precios artificialmente bajos, generar la alerta correspondiente para que el comité evaluador tenga conocimiento. Exigir pólizas de calidad y cumplimiento.</t>
  </si>
  <si>
    <t xml:space="preserve">Gestor de Proyecto </t>
  </si>
  <si>
    <t>Al inicio del proceso</t>
  </si>
  <si>
    <t>Permanente/hasta la terminación del contrato</t>
  </si>
  <si>
    <t>Solicitud de información al contratista y Comité Técnico de Seguimiento</t>
  </si>
  <si>
    <t>Realizar la respectiva verificación y seguimiento a las guías orientativas, manuales de procesos y formatos establecido como orientación del proceso de contratación. Así mismo el proceso de contratación está planificado de tal manera que haya diferentes actores participando y se evidencie la completitud de los pasos para seguir en el proceso. así mismo, la plataforma SECOP ha definido manuales de usuario que orientan la forma en que se gestiona la información en la herramienta..</t>
  </si>
  <si>
    <t>Monitoreo constante y permanente de las situaciones y contexto del país y el mundo, específicamente en la ciudad de Bogotá, localidad de Los Mártires en aspectos sociales, políticos, económicos de acuerdo con las actividades previstas en el contrato, gestionando su ejecución en el momento en que las condiciones sean las más adecuadas y convenientes.</t>
  </si>
  <si>
    <t>Gestor de Proyecto / Apoyo a la Supervisión / Comité Técnico de Seguimiento</t>
  </si>
  <si>
    <t>Al inicio del proceso y en Comités de Seguimiento</t>
  </si>
  <si>
    <t xml:space="preserve">Solicitud al posible adjudicatario para que mantenga los precios ofertados inicialmente para mantener las condiciones pactadas en cantidad, calidad y especificaciones. 
Ejecutar el contrato en los tiempos previstos.
</t>
  </si>
  <si>
    <t xml:space="preserve">Apoyo a la Supervisión </t>
  </si>
  <si>
    <t xml:space="preserve">Al inicio del proceso </t>
  </si>
  <si>
    <t>Monitoreo permanente del cumplimiento de las actividades y acciones adelantadas por el contratista para con sus proveedores, solicitar los paz y salvos correspondientes para la verificación del cumplimiento, seguimiento en los comités y verificación de los informes por el apoyo a la supervisión.</t>
  </si>
  <si>
    <t xml:space="preserve">Apoyo a la Supervisión / </t>
  </si>
  <si>
    <t>Comunicación constante con el representante del proponente adjudicatario para articular las acciones correspondientes a la suscripcion del contrato</t>
  </si>
  <si>
    <t>Permanente/</t>
  </si>
  <si>
    <t>Solicitud de información al contratista</t>
  </si>
  <si>
    <t>Seguimiento por parte del supervisor para que se constituyan las garantias de forma oportuna y de forma adecuada para iniciar el contrato con los documentos perfeccionados</t>
  </si>
  <si>
    <t>No</t>
  </si>
  <si>
    <t>Gestor de Proyecto</t>
  </si>
  <si>
    <t>Seguimiento y verificacion del manual de colombia compra para tener claro los la documentacion correspondiente a cargar, seguimiento al cumplimiento de publicacion del informe de evaluacion y selección del proponente</t>
  </si>
  <si>
    <t xml:space="preserve">Solicitud de información al contratista </t>
  </si>
  <si>
    <t>Impacto del Riesgo</t>
  </si>
  <si>
    <t>IDENTIFICACIÓN,  ANALISIS, EVALUACIÓN , ASIGNACIÓN Y TRATAMIENTO DE RIESGOS EN LA CONTRATACIÓN</t>
  </si>
  <si>
    <t>Esta matriz es un documento anexo del Estudio Previo</t>
  </si>
  <si>
    <t>Etapa</t>
  </si>
  <si>
    <t>Clase</t>
  </si>
  <si>
    <t>Fuente</t>
  </si>
  <si>
    <t>Calificación total</t>
  </si>
  <si>
    <t>¿A quien se le asigna?</t>
  </si>
  <si>
    <t>%</t>
  </si>
  <si>
    <t>¿Cómo se realiza el monitoreo</t>
  </si>
  <si>
    <t>SDG</t>
  </si>
  <si>
    <t>CONTRATISTA Y SDG</t>
  </si>
  <si>
    <t>CONTRATISTA</t>
  </si>
  <si>
    <t xml:space="preserve">Categoria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</si>
</sst>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sz val="9"/>
      <name val="Garamond"/>
      <family val="1"/>
    </font>
    <font>
      <b/>
      <sz val="11"/>
      <color indexed="9"/>
      <name val="Garamond"/>
      <family val="1"/>
    </font>
    <font>
      <b/>
      <u/>
      <sz val="12"/>
      <name val="Garamond"/>
      <family val="1"/>
    </font>
    <font>
      <b/>
      <sz val="20"/>
      <name val="Garamond"/>
      <family val="1"/>
    </font>
    <font>
      <sz val="11"/>
      <color theme="1"/>
      <name val="Liberation Sans"/>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9">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0" fontId="23" fillId="0" borderId="0"/>
  </cellStyleXfs>
  <cellXfs count="329">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10" fillId="0" borderId="0" xfId="0" applyFont="1"/>
    <xf numFmtId="0" fontId="0" fillId="0" borderId="0" xfId="0" applyAlignment="1">
      <alignment wrapText="1"/>
    </xf>
    <xf numFmtId="0" fontId="12"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5"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6" fillId="4" borderId="29" xfId="0" applyFont="1" applyFill="1" applyBorder="1" applyAlignment="1">
      <alignment horizontal="center" vertical="center" wrapText="1"/>
    </xf>
    <xf numFmtId="0" fontId="17" fillId="4" borderId="30" xfId="0" applyFont="1" applyFill="1" applyBorder="1" applyAlignment="1">
      <alignment horizontal="center" vertical="center" wrapText="1"/>
    </xf>
    <xf numFmtId="0" fontId="17"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15" fillId="0" borderId="34" xfId="0" applyFont="1" applyBorder="1" applyAlignment="1">
      <alignment horizontal="left" vertical="center" wrapText="1"/>
    </xf>
    <xf numFmtId="0" fontId="18" fillId="0" borderId="34" xfId="0" applyFont="1" applyBorder="1" applyAlignment="1">
      <alignment horizontal="center" vertical="center" wrapText="1"/>
    </xf>
    <xf numFmtId="0" fontId="18" fillId="0" borderId="34"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15" fillId="0" borderId="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9" xfId="0" applyFont="1" applyBorder="1" applyAlignment="1">
      <alignment horizontal="center" vertical="center" wrapText="1"/>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xf>
    <xf numFmtId="0" fontId="13" fillId="0" borderId="1" xfId="0" applyFont="1" applyBorder="1" applyAlignment="1">
      <alignment horizontal="right" vertical="center" textRotation="90"/>
    </xf>
    <xf numFmtId="0" fontId="15" fillId="0" borderId="0" xfId="0" applyFont="1" applyAlignment="1">
      <alignment horizontal="center" vertical="center" wrapText="1"/>
    </xf>
    <xf numFmtId="0" fontId="14" fillId="6" borderId="28" xfId="0" applyFont="1" applyFill="1" applyBorder="1" applyAlignment="1">
      <alignment horizontal="center" vertical="center"/>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0" borderId="4" xfId="0" applyFont="1" applyBorder="1" applyAlignment="1">
      <alignment horizontal="center" vertical="center" wrapText="1"/>
    </xf>
    <xf numFmtId="0" fontId="15" fillId="7"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0" borderId="0" xfId="0" applyFont="1" applyAlignment="1">
      <alignment horizontal="center"/>
    </xf>
    <xf numFmtId="0" fontId="15" fillId="0" borderId="0" xfId="0" applyFont="1" applyAlignment="1">
      <alignment horizontal="left" vertical="center" wrapText="1"/>
    </xf>
    <xf numFmtId="0" fontId="17"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9" fillId="0" borderId="34" xfId="0" applyFont="1" applyBorder="1" applyAlignment="1">
      <alignment horizontal="center" vertical="center" wrapText="1"/>
    </xf>
    <xf numFmtId="0" fontId="19" fillId="0" borderId="37" xfId="0" applyFont="1" applyBorder="1" applyAlignment="1">
      <alignment horizontal="center" vertical="center" wrapText="1"/>
    </xf>
    <xf numFmtId="0" fontId="18" fillId="0" borderId="35"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19" xfId="0" applyFont="1" applyBorder="1" applyAlignment="1">
      <alignment horizontal="center" vertical="center" wrapText="1"/>
    </xf>
    <xf numFmtId="0" fontId="14" fillId="0" borderId="0" xfId="0" applyFont="1" applyAlignment="1">
      <alignment horizontal="center"/>
    </xf>
    <xf numFmtId="0" fontId="14" fillId="6" borderId="3" xfId="0" applyFont="1" applyFill="1" applyBorder="1" applyAlignment="1">
      <alignment vertical="center"/>
    </xf>
    <xf numFmtId="0" fontId="15" fillId="0" borderId="3" xfId="0" applyFont="1" applyBorder="1" applyAlignment="1">
      <alignment vertical="center"/>
    </xf>
    <xf numFmtId="0" fontId="15" fillId="0" borderId="9" xfId="0" applyFont="1" applyBorder="1" applyAlignment="1">
      <alignment vertical="center"/>
    </xf>
    <xf numFmtId="0" fontId="15" fillId="0" borderId="8" xfId="0" applyFont="1" applyBorder="1"/>
    <xf numFmtId="0" fontId="15" fillId="0" borderId="10" xfId="0" applyFont="1" applyBorder="1"/>
    <xf numFmtId="0" fontId="15" fillId="0" borderId="11" xfId="0" applyFont="1" applyBorder="1" applyAlignment="1">
      <alignment horizontal="center"/>
    </xf>
    <xf numFmtId="0" fontId="12" fillId="0" borderId="43" xfId="0" applyFont="1" applyBorder="1"/>
    <xf numFmtId="0" fontId="12" fillId="0" borderId="43" xfId="0" applyFont="1" applyBorder="1" applyAlignment="1">
      <alignment horizontal="center"/>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20" fillId="4" borderId="29" xfId="0" applyFont="1" applyFill="1" applyBorder="1" applyAlignment="1">
      <alignment horizontal="center" vertical="center" wrapText="1"/>
    </xf>
    <xf numFmtId="0" fontId="20" fillId="4" borderId="30" xfId="0" applyFont="1" applyFill="1" applyBorder="1" applyAlignment="1">
      <alignment horizontal="center" vertical="center" wrapText="1"/>
    </xf>
    <xf numFmtId="0" fontId="20" fillId="4" borderId="30" xfId="0" applyFont="1" applyFill="1" applyBorder="1" applyAlignment="1">
      <alignment horizontal="center" vertical="center" textRotation="90" wrapText="1"/>
    </xf>
    <xf numFmtId="0" fontId="20" fillId="4" borderId="31" xfId="0" applyFont="1" applyFill="1" applyBorder="1" applyAlignment="1">
      <alignment horizontal="center" vertical="center" wrapText="1"/>
    </xf>
    <xf numFmtId="0" fontId="12" fillId="0" borderId="33"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4" xfId="0" applyFont="1" applyBorder="1" applyAlignment="1">
      <alignment horizontal="center" vertical="center" textRotation="90" wrapText="1"/>
    </xf>
    <xf numFmtId="0" fontId="12" fillId="0" borderId="37"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3" xfId="0" applyFont="1" applyBorder="1" applyAlignment="1">
      <alignment horizontal="center" vertical="center" textRotation="90" wrapText="1"/>
    </xf>
    <xf numFmtId="0" fontId="12" fillId="0" borderId="19" xfId="0" applyFont="1" applyBorder="1" applyAlignment="1">
      <alignment horizontal="center" vertical="center" wrapText="1"/>
    </xf>
    <xf numFmtId="0" fontId="12" fillId="0" borderId="3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9" xfId="0" applyFont="1" applyBorder="1" applyAlignment="1">
      <alignment horizontal="center" vertical="center" textRotation="90" wrapText="1"/>
    </xf>
    <xf numFmtId="0" fontId="12" fillId="0" borderId="1" xfId="0" applyFont="1" applyBorder="1" applyAlignment="1">
      <alignment horizontal="center" vertical="center" wrapText="1"/>
    </xf>
    <xf numFmtId="0" fontId="12" fillId="0" borderId="0" xfId="0" applyFont="1"/>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0" xfId="0" applyFont="1" applyBorder="1"/>
    <xf numFmtId="0" fontId="12" fillId="0" borderId="11" xfId="0" applyFont="1" applyBorder="1" applyAlignment="1">
      <alignment horizontal="center" vertical="center" wrapText="1"/>
    </xf>
    <xf numFmtId="0" fontId="18" fillId="0" borderId="0" xfId="0" applyFont="1"/>
    <xf numFmtId="0" fontId="13" fillId="0" borderId="0" xfId="0" applyFont="1" applyAlignment="1">
      <alignment horizontal="center" vertical="center"/>
    </xf>
    <xf numFmtId="0" fontId="13" fillId="2" borderId="32" xfId="0" applyFont="1" applyFill="1" applyBorder="1" applyAlignment="1">
      <alignment vertical="center" wrapText="1"/>
    </xf>
    <xf numFmtId="0" fontId="13" fillId="2" borderId="26" xfId="0" applyFont="1" applyFill="1" applyBorder="1" applyAlignment="1">
      <alignment horizontal="center" vertical="center" wrapText="1"/>
    </xf>
    <xf numFmtId="0" fontId="12" fillId="0" borderId="12" xfId="0" applyFont="1" applyBorder="1" applyAlignment="1">
      <alignment vertical="center"/>
    </xf>
    <xf numFmtId="0" fontId="12" fillId="0" borderId="5" xfId="0" applyFont="1" applyBorder="1" applyAlignment="1">
      <alignment vertical="center"/>
    </xf>
    <xf numFmtId="0" fontId="15" fillId="2" borderId="22" xfId="0" applyFont="1" applyFill="1" applyBorder="1" applyAlignment="1">
      <alignment vertical="center" wrapText="1"/>
    </xf>
    <xf numFmtId="0" fontId="15" fillId="0" borderId="22" xfId="0" applyFont="1" applyBorder="1"/>
    <xf numFmtId="0" fontId="18" fillId="2" borderId="13" xfId="0" applyFont="1" applyFill="1" applyBorder="1" applyAlignment="1">
      <alignment vertical="center" wrapText="1"/>
    </xf>
    <xf numFmtId="0" fontId="12" fillId="0" borderId="14" xfId="0" applyFont="1" applyBorder="1" applyAlignment="1">
      <alignment vertical="center"/>
    </xf>
    <xf numFmtId="0" fontId="12" fillId="0" borderId="6" xfId="0" applyFont="1" applyBorder="1" applyAlignment="1">
      <alignment vertical="center"/>
    </xf>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2" fillId="0" borderId="17" xfId="0" applyFont="1" applyBorder="1" applyAlignment="1">
      <alignment vertical="center"/>
    </xf>
    <xf numFmtId="0" fontId="12" fillId="0" borderId="7" xfId="0" applyFont="1" applyBorder="1" applyAlignment="1">
      <alignment vertical="center"/>
    </xf>
    <xf numFmtId="0" fontId="18" fillId="2" borderId="18" xfId="0" applyFont="1" applyFill="1" applyBorder="1" applyAlignment="1">
      <alignment vertical="center" wrapText="1"/>
    </xf>
    <xf numFmtId="0" fontId="18" fillId="2" borderId="19" xfId="0" applyFont="1" applyFill="1" applyBorder="1" applyAlignment="1">
      <alignment vertical="center" wrapText="1"/>
    </xf>
    <xf numFmtId="0" fontId="12" fillId="0" borderId="22" xfId="0" applyFont="1" applyBorder="1" applyAlignment="1">
      <alignment vertical="center"/>
    </xf>
    <xf numFmtId="0" fontId="12" fillId="0" borderId="23" xfId="0" applyFont="1" applyBorder="1" applyAlignment="1">
      <alignment vertical="center"/>
    </xf>
    <xf numFmtId="0" fontId="12" fillId="0" borderId="24" xfId="0" applyFont="1" applyBorder="1" applyAlignment="1">
      <alignment vertical="center"/>
    </xf>
    <xf numFmtId="0" fontId="18" fillId="2" borderId="20" xfId="0" applyFont="1" applyFill="1" applyBorder="1" applyAlignment="1">
      <alignment vertical="center" wrapText="1"/>
    </xf>
    <xf numFmtId="0" fontId="15" fillId="0" borderId="14" xfId="0" applyFont="1" applyBorder="1" applyAlignment="1">
      <alignment vertical="center"/>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2" fillId="0" borderId="27" xfId="0" applyFont="1" applyBorder="1" applyAlignment="1">
      <alignment vertical="center"/>
    </xf>
    <xf numFmtId="0" fontId="12" fillId="0" borderId="25" xfId="0" applyFont="1" applyBorder="1" applyAlignment="1">
      <alignment vertical="center"/>
    </xf>
    <xf numFmtId="0" fontId="18" fillId="0" borderId="21" xfId="0" applyFont="1" applyBorder="1" applyAlignment="1">
      <alignment vertical="center" wrapText="1"/>
    </xf>
    <xf numFmtId="49" fontId="12" fillId="0" borderId="34" xfId="0" applyNumberFormat="1" applyFont="1" applyBorder="1" applyAlignment="1">
      <alignment horizontal="center" vertical="center" wrapText="1"/>
    </xf>
    <xf numFmtId="0" fontId="3" fillId="2" borderId="22" xfId="0" applyFont="1" applyFill="1" applyBorder="1" applyAlignment="1">
      <alignment vertical="center" wrapText="1"/>
    </xf>
    <xf numFmtId="0" fontId="3" fillId="2" borderId="23" xfId="0" applyFont="1" applyFill="1" applyBorder="1" applyAlignment="1">
      <alignment vertical="center" wrapText="1"/>
    </xf>
    <xf numFmtId="0" fontId="3" fillId="2" borderId="24" xfId="0" applyFont="1" applyFill="1" applyBorder="1" applyAlignment="1">
      <alignment vertical="center" wrapText="1"/>
    </xf>
    <xf numFmtId="0" fontId="3" fillId="0" borderId="26" xfId="0" applyFont="1" applyBorder="1" applyAlignment="1">
      <alignment vertical="center" wrapText="1"/>
    </xf>
    <xf numFmtId="0" fontId="3" fillId="2" borderId="25" xfId="0" applyFont="1" applyFill="1" applyBorder="1" applyAlignment="1">
      <alignment vertical="center" wrapText="1"/>
    </xf>
    <xf numFmtId="0" fontId="3" fillId="0" borderId="22" xfId="0" applyFont="1" applyBorder="1"/>
    <xf numFmtId="0" fontId="3" fillId="0" borderId="23" xfId="0" applyFont="1" applyBorder="1"/>
    <xf numFmtId="0" fontId="3" fillId="0" borderId="24" xfId="0" applyFont="1" applyBorder="1"/>
    <xf numFmtId="0" fontId="3" fillId="0" borderId="25" xfId="0" applyFont="1" applyBorder="1"/>
    <xf numFmtId="9" fontId="12" fillId="0" borderId="3" xfId="0" applyNumberFormat="1" applyFont="1" applyBorder="1" applyAlignment="1">
      <alignment horizontal="center" vertical="center" textRotation="90" wrapText="1"/>
    </xf>
    <xf numFmtId="0" fontId="14" fillId="0" borderId="51" xfId="0" applyFont="1" applyBorder="1" applyAlignment="1">
      <alignment horizontal="center"/>
    </xf>
    <xf numFmtId="0" fontId="14" fillId="2" borderId="0" xfId="0" applyFont="1" applyFill="1" applyAlignment="1">
      <alignment horizontal="center"/>
    </xf>
    <xf numFmtId="0" fontId="18" fillId="0" borderId="1" xfId="0" applyFont="1" applyBorder="1" applyAlignment="1">
      <alignment horizontal="center" vertical="center" wrapText="1"/>
    </xf>
    <xf numFmtId="0" fontId="18" fillId="0" borderId="0" xfId="0" applyFont="1" applyAlignment="1">
      <alignment horizontal="center" vertical="center" wrapText="1"/>
    </xf>
    <xf numFmtId="0" fontId="19" fillId="0" borderId="0" xfId="0" applyFont="1" applyAlignment="1">
      <alignment horizontal="center" vertical="center" wrapText="1"/>
    </xf>
    <xf numFmtId="0" fontId="19" fillId="0" borderId="2" xfId="0" applyFont="1" applyBorder="1" applyAlignment="1">
      <alignment horizontal="center" vertical="center" wrapText="1"/>
    </xf>
    <xf numFmtId="0" fontId="18" fillId="0" borderId="52" xfId="0" applyFont="1" applyBorder="1" applyAlignment="1">
      <alignment horizontal="left" vertical="center" wrapText="1"/>
    </xf>
    <xf numFmtId="0" fontId="22" fillId="0" borderId="55" xfId="0" applyFont="1" applyBorder="1" applyAlignment="1">
      <alignment horizontal="center" vertical="center"/>
    </xf>
    <xf numFmtId="0" fontId="22" fillId="0" borderId="56" xfId="0" applyFont="1" applyBorder="1" applyAlignment="1">
      <alignment horizontal="center" vertical="center"/>
    </xf>
    <xf numFmtId="0" fontId="22" fillId="0" borderId="57" xfId="0" applyFont="1" applyBorder="1" applyAlignment="1">
      <alignment horizontal="center" vertical="center"/>
    </xf>
    <xf numFmtId="0" fontId="22" fillId="0" borderId="64" xfId="0" applyFont="1" applyBorder="1" applyAlignment="1">
      <alignment horizontal="center" vertical="center"/>
    </xf>
    <xf numFmtId="0" fontId="22" fillId="0" borderId="0" xfId="0" applyFont="1" applyAlignment="1">
      <alignment horizontal="center" vertical="center"/>
    </xf>
    <xf numFmtId="0" fontId="22" fillId="0" borderId="62" xfId="0" applyFont="1" applyBorder="1" applyAlignment="1">
      <alignment horizontal="center" vertical="center"/>
    </xf>
    <xf numFmtId="0" fontId="22" fillId="0" borderId="58" xfId="0" applyFont="1" applyBorder="1" applyAlignment="1">
      <alignment horizontal="center" vertical="center"/>
    </xf>
    <xf numFmtId="0" fontId="22" fillId="0" borderId="51" xfId="0" applyFont="1" applyBorder="1" applyAlignment="1">
      <alignment horizontal="center" vertical="center"/>
    </xf>
    <xf numFmtId="0" fontId="22" fillId="0" borderId="59" xfId="0" applyFont="1" applyBorder="1" applyAlignment="1">
      <alignment horizontal="center" vertical="center"/>
    </xf>
    <xf numFmtId="0" fontId="13" fillId="0" borderId="35" xfId="0" applyFont="1" applyBorder="1" applyAlignment="1">
      <alignment horizontal="left" vertical="top" wrapText="1"/>
    </xf>
    <xf numFmtId="0" fontId="13" fillId="0" borderId="3" xfId="0" applyFont="1" applyBorder="1" applyAlignment="1">
      <alignment horizontal="left" vertical="top" wrapText="1"/>
    </xf>
    <xf numFmtId="0" fontId="13" fillId="0" borderId="19" xfId="0" applyFont="1" applyBorder="1" applyAlignment="1">
      <alignment horizontal="left" vertical="top" wrapText="1"/>
    </xf>
    <xf numFmtId="0" fontId="13" fillId="6" borderId="29" xfId="0" applyFont="1" applyFill="1" applyBorder="1" applyAlignment="1">
      <alignment horizontal="center"/>
    </xf>
    <xf numFmtId="0" fontId="13" fillId="6" borderId="30" xfId="0" applyFont="1" applyFill="1" applyBorder="1" applyAlignment="1">
      <alignment horizontal="center"/>
    </xf>
    <xf numFmtId="0" fontId="13" fillId="6" borderId="31" xfId="0" applyFont="1" applyFill="1" applyBorder="1" applyAlignment="1">
      <alignment horizontal="center"/>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8" fillId="0" borderId="47" xfId="0" applyFont="1" applyBorder="1" applyAlignment="1">
      <alignment horizontal="left" vertical="center" wrapText="1"/>
    </xf>
    <xf numFmtId="0" fontId="18" fillId="0" borderId="63" xfId="0" applyFont="1" applyBorder="1" applyAlignment="1">
      <alignment horizontal="left" vertical="center" wrapText="1"/>
    </xf>
    <xf numFmtId="0" fontId="0" fillId="0" borderId="55" xfId="0" applyBorder="1" applyAlignment="1">
      <alignment horizontal="center"/>
    </xf>
    <xf numFmtId="0" fontId="0" fillId="0" borderId="57" xfId="0" applyBorder="1" applyAlignment="1">
      <alignment horizontal="center"/>
    </xf>
    <xf numFmtId="0" fontId="0" fillId="0" borderId="64" xfId="0" applyBorder="1" applyAlignment="1">
      <alignment horizontal="center"/>
    </xf>
    <xf numFmtId="0" fontId="0" fillId="0" borderId="62" xfId="0" applyBorder="1" applyAlignment="1">
      <alignment horizontal="center"/>
    </xf>
    <xf numFmtId="0" fontId="0" fillId="0" borderId="58" xfId="0" applyBorder="1" applyAlignment="1">
      <alignment horizontal="center"/>
    </xf>
    <xf numFmtId="0" fontId="0" fillId="0" borderId="59" xfId="0" applyBorder="1" applyAlignment="1">
      <alignment horizontal="center"/>
    </xf>
    <xf numFmtId="0" fontId="8" fillId="0" borderId="0" xfId="0" applyFont="1" applyAlignment="1">
      <alignment horizontal="left" vertical="center" wrapText="1"/>
    </xf>
    <xf numFmtId="0" fontId="13" fillId="0" borderId="36" xfId="0" applyFont="1" applyBorder="1" applyAlignment="1">
      <alignment horizontal="left" vertical="top" wrapText="1"/>
    </xf>
    <xf numFmtId="0" fontId="13" fillId="0" borderId="9" xfId="0" applyFont="1" applyBorder="1" applyAlignment="1">
      <alignment horizontal="left" vertical="top" wrapText="1"/>
    </xf>
    <xf numFmtId="0" fontId="13" fillId="0" borderId="38" xfId="0" applyFont="1" applyBorder="1" applyAlignment="1">
      <alignment horizontal="left" vertical="top" wrapText="1"/>
    </xf>
    <xf numFmtId="0" fontId="12" fillId="0" borderId="14" xfId="0" applyFont="1" applyBorder="1" applyAlignment="1">
      <alignment horizontal="left" vertical="center"/>
    </xf>
    <xf numFmtId="0" fontId="12" fillId="0" borderId="6" xfId="0" applyFont="1" applyBorder="1" applyAlignment="1">
      <alignment horizontal="left" vertical="center"/>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8" fillId="0" borderId="3" xfId="0" applyFont="1" applyBorder="1" applyAlignment="1">
      <alignment horizontal="center"/>
    </xf>
    <xf numFmtId="0" fontId="13" fillId="2" borderId="42" xfId="0" applyFont="1" applyFill="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4" fillId="0" borderId="48" xfId="0" applyFont="1" applyBorder="1" applyAlignment="1">
      <alignment horizontal="center" vertical="center" wrapText="1"/>
    </xf>
    <xf numFmtId="0" fontId="14" fillId="0" borderId="49" xfId="0" applyFont="1" applyBorder="1" applyAlignment="1">
      <alignment horizontal="center" vertical="center" wrapText="1"/>
    </xf>
    <xf numFmtId="0" fontId="14" fillId="0" borderId="50" xfId="0" applyFont="1" applyBorder="1" applyAlignment="1">
      <alignment horizontal="center" vertical="center" wrapText="1"/>
    </xf>
    <xf numFmtId="0" fontId="13" fillId="0" borderId="8"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48" xfId="0" applyFont="1" applyBorder="1" applyAlignment="1">
      <alignment horizontal="center" vertical="center"/>
    </xf>
    <xf numFmtId="0" fontId="14" fillId="0" borderId="49" xfId="0" applyFont="1" applyBorder="1" applyAlignment="1">
      <alignment horizontal="center" vertical="center"/>
    </xf>
    <xf numFmtId="0" fontId="14" fillId="0" borderId="50"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12" fillId="0" borderId="4" xfId="0" applyFont="1" applyBorder="1" applyAlignment="1">
      <alignment horizontal="left" vertical="center" wrapText="1"/>
    </xf>
    <xf numFmtId="0" fontId="12" fillId="0" borderId="44" xfId="0" applyFont="1" applyBorder="1" applyAlignment="1">
      <alignment horizontal="left" vertical="center" wrapText="1"/>
    </xf>
    <xf numFmtId="0" fontId="12" fillId="0" borderId="26" xfId="0" applyFont="1" applyBorder="1" applyAlignment="1">
      <alignment horizontal="left" vertical="center" wrapText="1"/>
    </xf>
    <xf numFmtId="0" fontId="12" fillId="0" borderId="4" xfId="0" applyFont="1" applyBorder="1" applyAlignment="1">
      <alignment vertical="center" wrapText="1"/>
    </xf>
    <xf numFmtId="0" fontId="12" fillId="0" borderId="44" xfId="0" applyFont="1" applyBorder="1" applyAlignment="1">
      <alignment vertical="center" wrapText="1"/>
    </xf>
    <xf numFmtId="0" fontId="12" fillId="0" borderId="26" xfId="0" applyFont="1" applyBorder="1" applyAlignment="1">
      <alignment vertical="center" wrapText="1"/>
    </xf>
    <xf numFmtId="0" fontId="14" fillId="0" borderId="39"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16" fillId="4" borderId="30" xfId="0" applyFont="1" applyFill="1" applyBorder="1" applyAlignment="1">
      <alignment horizontal="center" vertical="center" wrapText="1"/>
    </xf>
    <xf numFmtId="0" fontId="12" fillId="0" borderId="3" xfId="0" applyFont="1" applyBorder="1" applyAlignment="1">
      <alignment vertical="center" wrapText="1"/>
    </xf>
    <xf numFmtId="0" fontId="12" fillId="0" borderId="34" xfId="0" applyFont="1" applyBorder="1" applyAlignment="1">
      <alignment vertical="center" wrapText="1"/>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4"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13" fillId="0" borderId="52" xfId="0" applyFont="1" applyBorder="1" applyAlignment="1">
      <alignment horizontal="right" vertical="center" textRotation="90"/>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3" fillId="0" borderId="0" xfId="0" applyFont="1" applyAlignment="1">
      <alignment horizontal="right" vertical="center" textRotation="90"/>
    </xf>
    <xf numFmtId="0" fontId="14" fillId="0" borderId="53" xfId="0" applyFont="1" applyBorder="1" applyAlignment="1">
      <alignment horizontal="center" vertical="center"/>
    </xf>
    <xf numFmtId="0" fontId="16" fillId="4" borderId="48" xfId="0" applyFont="1" applyFill="1" applyBorder="1" applyAlignment="1">
      <alignment horizontal="center" vertical="center" wrapText="1"/>
    </xf>
    <xf numFmtId="0" fontId="16" fillId="4" borderId="49" xfId="0" applyFont="1" applyFill="1" applyBorder="1" applyAlignment="1">
      <alignment horizontal="center" vertical="center" wrapText="1"/>
    </xf>
    <xf numFmtId="0" fontId="16" fillId="4" borderId="54" xfId="0" applyFont="1" applyFill="1" applyBorder="1" applyAlignment="1">
      <alignment horizontal="center" vertical="center" wrapText="1"/>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4" fillId="0" borderId="51" xfId="0" applyFont="1" applyBorder="1" applyAlignment="1">
      <alignment horizontal="center"/>
    </xf>
    <xf numFmtId="0" fontId="14" fillId="0" borderId="0" xfId="0" applyFont="1" applyAlignment="1">
      <alignment horizontal="center"/>
    </xf>
    <xf numFmtId="0" fontId="14" fillId="6" borderId="19" xfId="0" applyFont="1" applyFill="1" applyBorder="1" applyAlignment="1">
      <alignment horizontal="center" vertical="center" wrapText="1"/>
    </xf>
    <xf numFmtId="0" fontId="15" fillId="6" borderId="3" xfId="0" applyFont="1" applyFill="1" applyBorder="1" applyAlignment="1">
      <alignment horizontal="center"/>
    </xf>
    <xf numFmtId="0" fontId="15" fillId="6" borderId="19" xfId="0" applyFont="1" applyFill="1" applyBorder="1" applyAlignment="1">
      <alignment horizont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10" borderId="19"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20" xfId="0" applyFont="1" applyFill="1" applyBorder="1" applyAlignment="1">
      <alignment horizontal="center" vertical="center"/>
    </xf>
    <xf numFmtId="0" fontId="15" fillId="0" borderId="19" xfId="0" applyFont="1" applyBorder="1" applyAlignment="1">
      <alignment horizontal="center" vertical="center" wrapText="1"/>
    </xf>
    <xf numFmtId="0" fontId="15" fillId="9" borderId="19" xfId="0" applyFont="1" applyFill="1" applyBorder="1" applyAlignment="1">
      <alignment horizontal="center" vertical="center"/>
    </xf>
    <xf numFmtId="0" fontId="14" fillId="6" borderId="3" xfId="0" applyFont="1" applyFill="1" applyBorder="1" applyAlignment="1">
      <alignment horizontal="center" vertical="center"/>
    </xf>
    <xf numFmtId="0" fontId="15" fillId="8" borderId="3" xfId="0" applyFont="1" applyFill="1" applyBorder="1" applyAlignment="1">
      <alignment horizontal="center" vertical="center"/>
    </xf>
    <xf numFmtId="0" fontId="12" fillId="0" borderId="4" xfId="0" applyFont="1" applyBorder="1" applyAlignment="1">
      <alignment horizontal="center" vertical="center" wrapText="1"/>
    </xf>
    <xf numFmtId="0" fontId="12" fillId="0" borderId="44" xfId="0" applyFont="1" applyBorder="1" applyAlignment="1">
      <alignment horizontal="center" vertical="center" wrapText="1"/>
    </xf>
    <xf numFmtId="0" fontId="12" fillId="0" borderId="26"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26" xfId="0" applyFont="1" applyBorder="1" applyAlignment="1">
      <alignment horizontal="center" vertical="center" wrapText="1"/>
    </xf>
    <xf numFmtId="0" fontId="15" fillId="10" borderId="4" xfId="0" applyFont="1" applyFill="1" applyBorder="1" applyAlignment="1">
      <alignment horizontal="center" vertical="center"/>
    </xf>
    <xf numFmtId="0" fontId="15" fillId="10" borderId="26" xfId="0" applyFont="1" applyFill="1" applyBorder="1" applyAlignment="1">
      <alignment horizontal="center" vertical="center"/>
    </xf>
    <xf numFmtId="0" fontId="12" fillId="0" borderId="66" xfId="0" applyFont="1" applyBorder="1" applyAlignment="1">
      <alignment horizontal="center" vertical="center" wrapText="1"/>
    </xf>
    <xf numFmtId="0" fontId="12" fillId="0" borderId="68" xfId="0" applyFont="1" applyBorder="1" applyAlignment="1">
      <alignment horizontal="center" vertical="center" wrapText="1"/>
    </xf>
    <xf numFmtId="0" fontId="16" fillId="4" borderId="65" xfId="0" applyFont="1" applyFill="1" applyBorder="1" applyAlignment="1">
      <alignment horizontal="center" vertical="center" wrapText="1"/>
    </xf>
    <xf numFmtId="0" fontId="12" fillId="0" borderId="67" xfId="0" applyFont="1" applyBorder="1" applyAlignment="1">
      <alignment horizontal="center" vertical="center" wrapText="1"/>
    </xf>
    <xf numFmtId="0" fontId="17" fillId="4" borderId="65" xfId="0" applyFont="1" applyFill="1" applyBorder="1" applyAlignment="1">
      <alignment horizontal="center" vertical="center" wrapText="1"/>
    </xf>
    <xf numFmtId="0" fontId="17" fillId="4" borderId="49" xfId="0" applyFont="1" applyFill="1" applyBorder="1" applyAlignment="1">
      <alignment horizontal="center" vertical="center" wrapText="1"/>
    </xf>
    <xf numFmtId="0" fontId="17" fillId="4" borderId="54" xfId="0" applyFont="1" applyFill="1" applyBorder="1" applyAlignment="1">
      <alignment horizontal="center" vertical="center" wrapText="1"/>
    </xf>
    <xf numFmtId="0" fontId="14" fillId="6" borderId="4" xfId="0" applyFont="1" applyFill="1" applyBorder="1" applyAlignment="1">
      <alignment horizontal="center" vertical="center"/>
    </xf>
    <xf numFmtId="0" fontId="14" fillId="6" borderId="26" xfId="0" applyFont="1" applyFill="1" applyBorder="1" applyAlignment="1">
      <alignment horizontal="center" vertical="center"/>
    </xf>
    <xf numFmtId="0" fontId="15" fillId="0" borderId="44" xfId="0" applyFont="1" applyBorder="1" applyAlignment="1">
      <alignment horizontal="center" vertical="center" wrapText="1"/>
    </xf>
    <xf numFmtId="0" fontId="14" fillId="6" borderId="4"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15" fillId="9" borderId="26" xfId="0" applyFont="1" applyFill="1" applyBorder="1" applyAlignment="1">
      <alignment horizontal="center" vertical="center"/>
    </xf>
    <xf numFmtId="0" fontId="14" fillId="6" borderId="44" xfId="0" applyFont="1" applyFill="1" applyBorder="1" applyAlignment="1">
      <alignment horizontal="center" vertical="center" wrapText="1"/>
    </xf>
    <xf numFmtId="0" fontId="15" fillId="8" borderId="4" xfId="0" applyFont="1" applyFill="1" applyBorder="1" applyAlignment="1">
      <alignment horizontal="center" vertical="center"/>
    </xf>
    <xf numFmtId="0" fontId="15" fillId="8" borderId="44" xfId="0" applyFont="1" applyFill="1" applyBorder="1" applyAlignment="1">
      <alignment horizontal="center" vertical="center"/>
    </xf>
    <xf numFmtId="0" fontId="15" fillId="8" borderId="26" xfId="0" applyFont="1" applyFill="1" applyBorder="1" applyAlignment="1">
      <alignment horizontal="center" vertical="center"/>
    </xf>
    <xf numFmtId="0" fontId="14" fillId="6" borderId="55"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57" xfId="0" applyFont="1" applyFill="1" applyBorder="1" applyAlignment="1">
      <alignment horizontal="center" vertical="center" wrapText="1"/>
    </xf>
    <xf numFmtId="0" fontId="14" fillId="6" borderId="58" xfId="0" applyFont="1" applyFill="1" applyBorder="1" applyAlignment="1">
      <alignment horizontal="center" vertical="center" wrapText="1"/>
    </xf>
    <xf numFmtId="0" fontId="14" fillId="6" borderId="51" xfId="0" applyFont="1" applyFill="1" applyBorder="1" applyAlignment="1">
      <alignment horizontal="center" vertical="center" wrapText="1"/>
    </xf>
    <xf numFmtId="0" fontId="14" fillId="6" borderId="59" xfId="0" applyFont="1" applyFill="1" applyBorder="1" applyAlignment="1">
      <alignment horizontal="center" vertical="center" wrapText="1"/>
    </xf>
    <xf numFmtId="0" fontId="14" fillId="6" borderId="4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5" fillId="6" borderId="4" xfId="0" applyFont="1" applyFill="1" applyBorder="1" applyAlignment="1">
      <alignment horizontal="center"/>
    </xf>
    <xf numFmtId="0" fontId="15" fillId="6" borderId="26" xfId="0" applyFont="1" applyFill="1" applyBorder="1" applyAlignment="1">
      <alignment horizontal="center"/>
    </xf>
    <xf numFmtId="0" fontId="15" fillId="7" borderId="60" xfId="0" applyFont="1" applyFill="1" applyBorder="1" applyAlignment="1">
      <alignment horizontal="center" vertical="center"/>
    </xf>
    <xf numFmtId="0" fontId="15" fillId="7" borderId="61" xfId="0" applyFont="1" applyFill="1" applyBorder="1" applyAlignment="1">
      <alignment horizontal="center" vertical="center"/>
    </xf>
    <xf numFmtId="0" fontId="15" fillId="9" borderId="44" xfId="0" applyFont="1" applyFill="1" applyBorder="1" applyAlignment="1">
      <alignment horizontal="center" vertical="center"/>
    </xf>
    <xf numFmtId="0" fontId="15" fillId="7" borderId="4" xfId="0" applyFont="1" applyFill="1" applyBorder="1" applyAlignment="1">
      <alignment horizontal="center" vertical="center"/>
    </xf>
    <xf numFmtId="0" fontId="15" fillId="7" borderId="26" xfId="0" applyFont="1" applyFill="1" applyBorder="1" applyAlignment="1">
      <alignment horizontal="center" vertical="center"/>
    </xf>
    <xf numFmtId="0" fontId="14" fillId="6" borderId="44" xfId="0" applyFont="1" applyFill="1" applyBorder="1" applyAlignment="1">
      <alignment horizontal="center" vertical="center"/>
    </xf>
    <xf numFmtId="0" fontId="15" fillId="6" borderId="44" xfId="0" applyFont="1" applyFill="1" applyBorder="1" applyAlignment="1">
      <alignment horizontal="center"/>
    </xf>
    <xf numFmtId="0" fontId="15" fillId="7" borderId="44" xfId="0" applyFont="1" applyFill="1" applyBorder="1" applyAlignment="1">
      <alignment horizontal="center" vertical="center"/>
    </xf>
    <xf numFmtId="0" fontId="14" fillId="2" borderId="51" xfId="0" applyFont="1" applyFill="1" applyBorder="1" applyAlignment="1">
      <alignment horizont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1" fillId="0" borderId="48" xfId="0" applyFont="1" applyBorder="1" applyAlignment="1">
      <alignment horizontal="left" vertical="top" wrapText="1"/>
    </xf>
    <xf numFmtId="0" fontId="11" fillId="0" borderId="49" xfId="0" applyFont="1" applyBorder="1" applyAlignment="1">
      <alignment horizontal="left" vertical="top" wrapText="1"/>
    </xf>
    <xf numFmtId="0" fontId="11" fillId="0" borderId="50" xfId="0" applyFont="1" applyBorder="1" applyAlignment="1">
      <alignment horizontal="left" vertical="top" wrapText="1"/>
    </xf>
    <xf numFmtId="0" fontId="11" fillId="0" borderId="39" xfId="0" applyFont="1" applyBorder="1" applyAlignment="1">
      <alignment horizontal="center" vertical="center"/>
    </xf>
    <xf numFmtId="0" fontId="11" fillId="0" borderId="40" xfId="0" applyFont="1" applyBorder="1" applyAlignment="1">
      <alignment horizontal="center" vertical="center"/>
    </xf>
    <xf numFmtId="0" fontId="11" fillId="0" borderId="41"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xf>
    <xf numFmtId="0" fontId="11" fillId="2" borderId="0" xfId="0" applyFont="1" applyFill="1" applyAlignment="1">
      <alignment horizontal="center"/>
    </xf>
    <xf numFmtId="0" fontId="11" fillId="0" borderId="51" xfId="0" applyFont="1" applyBorder="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12" fillId="0" borderId="3" xfId="0" applyFont="1" applyBorder="1" applyAlignment="1">
      <alignment horizontal="center" vertical="center" wrapText="1"/>
    </xf>
    <xf numFmtId="0" fontId="11" fillId="6"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2" fillId="6" borderId="3" xfId="0" applyFont="1" applyFill="1" applyBorder="1" applyAlignment="1">
      <alignment horizontal="center"/>
    </xf>
    <xf numFmtId="0" fontId="11" fillId="0" borderId="62" xfId="0" applyFont="1" applyBorder="1" applyAlignment="1">
      <alignment horizontal="right" vertical="center" textRotation="90"/>
    </xf>
    <xf numFmtId="0" fontId="12" fillId="0" borderId="3" xfId="0" applyFont="1" applyBorder="1" applyAlignment="1">
      <alignment horizontal="center" vertical="center"/>
    </xf>
    <xf numFmtId="0" fontId="12" fillId="7"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26"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12" fillId="6" borderId="4" xfId="0" applyFont="1" applyFill="1" applyBorder="1" applyAlignment="1">
      <alignment horizontal="center"/>
    </xf>
    <xf numFmtId="0" fontId="12" fillId="6" borderId="26" xfId="0" applyFont="1" applyFill="1" applyBorder="1" applyAlignment="1">
      <alignment horizontal="center"/>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26"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26" xfId="0" applyFont="1" applyFill="1" applyBorder="1" applyAlignment="1">
      <alignment horizontal="center" vertical="center"/>
    </xf>
    <xf numFmtId="0" fontId="12" fillId="8" borderId="3" xfId="0" applyFont="1" applyFill="1" applyBorder="1" applyAlignment="1">
      <alignment horizontal="center" vertical="center"/>
    </xf>
  </cellXfs>
  <cellStyles count="2">
    <cellStyle name="Normal" xfId="0" builtinId="0"/>
    <cellStyle name="Normal 2" xfId="1" xr:uid="{00000000-0005-0000-0000-000001000000}"/>
  </cellStyles>
  <dxfs count="47">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2</xdr:col>
      <xdr:colOff>1400175</xdr:colOff>
      <xdr:row>2</xdr:row>
      <xdr:rowOff>19050</xdr:rowOff>
    </xdr:to>
    <xdr:pic>
      <xdr:nvPicPr>
        <xdr:cNvPr id="2" name="Imagen 1">
          <a:extLst>
            <a:ext uri="{FF2B5EF4-FFF2-40B4-BE49-F238E27FC236}">
              <a16:creationId xmlns:a16="http://schemas.microsoft.com/office/drawing/2014/main" id="{E5D4C751-C087-402C-A05C-18E7CE0DC6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617764</xdr:colOff>
      <xdr:row>3</xdr:row>
      <xdr:rowOff>122464</xdr:rowOff>
    </xdr:to>
    <xdr:pic>
      <xdr:nvPicPr>
        <xdr:cNvPr id="2" name="Imagen 1">
          <a:extLst>
            <a:ext uri="{FF2B5EF4-FFF2-40B4-BE49-F238E27FC236}">
              <a16:creationId xmlns:a16="http://schemas.microsoft.com/office/drawing/2014/main" id="{2ADFB638-5463-4604-9EB8-190D31D961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190500</xdr:colOff>
      <xdr:row>1</xdr:row>
      <xdr:rowOff>285751</xdr:rowOff>
    </xdr:from>
    <xdr:to>
      <xdr:col>2</xdr:col>
      <xdr:colOff>3012952</xdr:colOff>
      <xdr:row>3</xdr:row>
      <xdr:rowOff>421822</xdr:rowOff>
    </xdr:to>
    <xdr:pic>
      <xdr:nvPicPr>
        <xdr:cNvPr id="2" name="Imagen 1">
          <a:extLst>
            <a:ext uri="{FF2B5EF4-FFF2-40B4-BE49-F238E27FC236}">
              <a16:creationId xmlns:a16="http://schemas.microsoft.com/office/drawing/2014/main" id="{35F0314F-9BC4-48F6-8B75-11B8305F74A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462644"/>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showGridLines="0" topLeftCell="A10" zoomScale="85" zoomScaleNormal="85" zoomScalePageLayoutView="40" workbookViewId="0">
      <selection activeCell="I18" sqref="I18"/>
    </sheetView>
  </sheetViews>
  <sheetFormatPr defaultColWidth="11.42578125" defaultRowHeight="12.75"/>
  <cols>
    <col min="1" max="1" width="2.7109375" customWidth="1"/>
    <col min="2" max="2" width="39.42578125" customWidth="1"/>
    <col min="3" max="3" width="71.42578125" customWidth="1"/>
    <col min="4" max="4" width="36.7109375" customWidth="1"/>
    <col min="5" max="5" width="23.42578125" customWidth="1"/>
    <col min="6" max="6" width="29.140625" customWidth="1"/>
    <col min="7" max="7" width="2.7109375" customWidth="1"/>
  </cols>
  <sheetData>
    <row r="1" spans="1:6" ht="48.75" customHeight="1">
      <c r="A1" s="166"/>
      <c r="B1" s="167"/>
      <c r="C1" s="144" t="s">
        <v>0</v>
      </c>
      <c r="D1" s="145"/>
      <c r="E1" s="146"/>
      <c r="F1" s="164" t="s">
        <v>1</v>
      </c>
    </row>
    <row r="2" spans="1:6" ht="21" customHeight="1">
      <c r="A2" s="168"/>
      <c r="B2" s="169"/>
      <c r="C2" s="147"/>
      <c r="D2" s="148"/>
      <c r="E2" s="149"/>
      <c r="F2" s="165"/>
    </row>
    <row r="3" spans="1:6" ht="69" customHeight="1">
      <c r="A3" s="170"/>
      <c r="B3" s="171"/>
      <c r="C3" s="150"/>
      <c r="D3" s="151"/>
      <c r="E3" s="152"/>
      <c r="F3" s="162"/>
    </row>
    <row r="4" spans="1:6" ht="16.5" customHeight="1" thickBot="1">
      <c r="B4" s="7"/>
      <c r="C4" s="8"/>
      <c r="D4" s="8"/>
      <c r="E4" s="8"/>
      <c r="F4" s="8"/>
    </row>
    <row r="5" spans="1:6" ht="21" customHeight="1" thickBot="1">
      <c r="B5" s="156" t="s">
        <v>2</v>
      </c>
      <c r="C5" s="157"/>
      <c r="D5" s="157"/>
      <c r="E5" s="157"/>
      <c r="F5" s="158"/>
    </row>
    <row r="6" spans="1:6" ht="78.75" customHeight="1">
      <c r="B6" s="161" t="s">
        <v>3</v>
      </c>
      <c r="C6" s="162"/>
      <c r="D6" s="162"/>
      <c r="E6" s="162"/>
      <c r="F6" s="163"/>
    </row>
    <row r="7" spans="1:6" ht="49.5" customHeight="1">
      <c r="B7" s="153" t="s">
        <v>4</v>
      </c>
      <c r="C7" s="159"/>
      <c r="D7" s="159"/>
      <c r="E7" s="159"/>
      <c r="F7" s="160"/>
    </row>
    <row r="8" spans="1:6" ht="34.5" customHeight="1">
      <c r="B8" s="153" t="s">
        <v>5</v>
      </c>
      <c r="C8" s="154"/>
      <c r="D8" s="154"/>
      <c r="E8" s="154"/>
      <c r="F8" s="155"/>
    </row>
    <row r="9" spans="1:6" ht="36" customHeight="1">
      <c r="B9" s="153" t="s">
        <v>6</v>
      </c>
      <c r="C9" s="154"/>
      <c r="D9" s="154"/>
      <c r="E9" s="154"/>
      <c r="F9" s="155"/>
    </row>
    <row r="10" spans="1:6" ht="72" customHeight="1">
      <c r="B10" s="153" t="s">
        <v>7</v>
      </c>
      <c r="C10" s="154"/>
      <c r="D10" s="154"/>
      <c r="E10" s="154"/>
      <c r="F10" s="155"/>
    </row>
    <row r="11" spans="1:6" ht="34.5" customHeight="1">
      <c r="B11" s="153" t="s">
        <v>8</v>
      </c>
      <c r="C11" s="154"/>
      <c r="D11" s="154"/>
      <c r="E11" s="154"/>
      <c r="F11" s="155"/>
    </row>
    <row r="12" spans="1:6" ht="44.25" customHeight="1">
      <c r="B12" s="153" t="s">
        <v>9</v>
      </c>
      <c r="C12" s="154"/>
      <c r="D12" s="154"/>
      <c r="E12" s="154"/>
      <c r="F12" s="155"/>
    </row>
    <row r="13" spans="1:6" ht="26.25" customHeight="1">
      <c r="B13" s="153" t="s">
        <v>10</v>
      </c>
      <c r="C13" s="154"/>
      <c r="D13" s="154"/>
      <c r="E13" s="154"/>
      <c r="F13" s="155"/>
    </row>
    <row r="14" spans="1:6" ht="22.5" customHeight="1">
      <c r="B14" s="153" t="s">
        <v>11</v>
      </c>
      <c r="C14" s="154"/>
      <c r="D14" s="154"/>
      <c r="E14" s="154"/>
      <c r="F14" s="155"/>
    </row>
    <row r="15" spans="1:6" ht="33" customHeight="1">
      <c r="B15" s="153" t="s">
        <v>12</v>
      </c>
      <c r="C15" s="154"/>
      <c r="D15" s="154"/>
      <c r="E15" s="154"/>
      <c r="F15" s="155"/>
    </row>
    <row r="16" spans="1:6" ht="36.75" customHeight="1">
      <c r="B16" s="153" t="s">
        <v>13</v>
      </c>
      <c r="C16" s="154"/>
      <c r="D16" s="154"/>
      <c r="E16" s="154"/>
      <c r="F16" s="155"/>
    </row>
    <row r="17" spans="2:6" ht="121.5" customHeight="1">
      <c r="B17" s="153" t="s">
        <v>14</v>
      </c>
      <c r="C17" s="154"/>
      <c r="D17" s="154"/>
      <c r="E17" s="154"/>
      <c r="F17" s="155"/>
    </row>
    <row r="18" spans="2:6" ht="134.25" customHeight="1" thickBot="1">
      <c r="B18" s="173" t="s">
        <v>15</v>
      </c>
      <c r="C18" s="174"/>
      <c r="D18" s="174"/>
      <c r="E18" s="174"/>
      <c r="F18" s="175"/>
    </row>
    <row r="19" spans="2:6" ht="14.25" customHeight="1">
      <c r="B19" s="4"/>
    </row>
    <row r="20" spans="2:6">
      <c r="B20" s="5"/>
    </row>
    <row r="21" spans="2:6" ht="17.25" customHeight="1">
      <c r="B21" s="172"/>
      <c r="C21" s="172"/>
      <c r="D21" s="172"/>
      <c r="E21" s="172"/>
      <c r="F21" s="172"/>
    </row>
  </sheetData>
  <mergeCells count="18">
    <mergeCell ref="B21:F21"/>
    <mergeCell ref="B15:F15"/>
    <mergeCell ref="B16:F16"/>
    <mergeCell ref="B17:F17"/>
    <mergeCell ref="B18:F18"/>
    <mergeCell ref="C1:E3"/>
    <mergeCell ref="B14:F14"/>
    <mergeCell ref="B5:F5"/>
    <mergeCell ref="B7:F7"/>
    <mergeCell ref="B8:F8"/>
    <mergeCell ref="B6:F6"/>
    <mergeCell ref="B9:F9"/>
    <mergeCell ref="B10:F10"/>
    <mergeCell ref="B11:F11"/>
    <mergeCell ref="B12:F12"/>
    <mergeCell ref="B13:F13"/>
    <mergeCell ref="F1:F3"/>
    <mergeCell ref="A1:B3"/>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view="pageBreakPreview" topLeftCell="A10" zoomScaleNormal="70" zoomScaleSheetLayoutView="100" zoomScalePageLayoutView="80" workbookViewId="0">
      <selection activeCell="C41" sqref="C41"/>
    </sheetView>
  </sheetViews>
  <sheetFormatPr defaultColWidth="11.42578125" defaultRowHeight="12.75"/>
  <cols>
    <col min="1" max="1" width="5.28515625" customWidth="1"/>
    <col min="2" max="2" width="57" customWidth="1"/>
    <col min="3" max="3" width="105.28515625" customWidth="1"/>
    <col min="4" max="4" width="20" customWidth="1"/>
    <col min="5" max="5" width="23.42578125" customWidth="1"/>
    <col min="6" max="6" width="33.140625" customWidth="1"/>
  </cols>
  <sheetData>
    <row r="2" spans="2:6" ht="48.75" customHeight="1">
      <c r="B2" s="181"/>
      <c r="C2" s="144" t="s">
        <v>16</v>
      </c>
      <c r="D2" s="145"/>
      <c r="E2" s="146"/>
      <c r="F2" s="164" t="s">
        <v>1</v>
      </c>
    </row>
    <row r="3" spans="2:6" ht="21" customHeight="1">
      <c r="B3" s="181"/>
      <c r="C3" s="147"/>
      <c r="D3" s="148"/>
      <c r="E3" s="149"/>
      <c r="F3" s="165"/>
    </row>
    <row r="4" spans="2:6" ht="56.25" customHeight="1">
      <c r="B4" s="181"/>
      <c r="C4" s="150"/>
      <c r="D4" s="151"/>
      <c r="E4" s="152"/>
      <c r="F4" s="162"/>
    </row>
    <row r="5" spans="2:6" ht="24.75" customHeight="1" thickBot="1">
      <c r="B5" s="98"/>
      <c r="C5" s="99"/>
      <c r="D5" s="99"/>
      <c r="E5" s="99"/>
      <c r="F5" s="99"/>
    </row>
    <row r="6" spans="2:6" ht="18" customHeight="1" thickBot="1">
      <c r="B6" s="198" t="s">
        <v>17</v>
      </c>
      <c r="C6" s="199"/>
      <c r="D6" s="199"/>
      <c r="E6" s="199"/>
      <c r="F6" s="200"/>
    </row>
    <row r="7" spans="2:6" ht="21" customHeight="1">
      <c r="B7" s="195" t="s">
        <v>18</v>
      </c>
      <c r="C7" s="196"/>
      <c r="D7" s="196"/>
      <c r="E7" s="196"/>
      <c r="F7" s="197"/>
    </row>
    <row r="8" spans="2:6" ht="20.25" customHeight="1">
      <c r="B8" s="201" t="s">
        <v>19</v>
      </c>
      <c r="C8" s="202"/>
      <c r="D8" s="202"/>
      <c r="E8" s="202"/>
      <c r="F8" s="203"/>
    </row>
    <row r="9" spans="2:6" ht="22.5" customHeight="1">
      <c r="B9" s="201" t="s">
        <v>20</v>
      </c>
      <c r="C9" s="202"/>
      <c r="D9" s="202"/>
      <c r="E9" s="202"/>
      <c r="F9" s="203"/>
    </row>
    <row r="10" spans="2:6" ht="24.75" customHeight="1">
      <c r="B10" s="178" t="s">
        <v>21</v>
      </c>
      <c r="C10" s="179"/>
      <c r="D10" s="179"/>
      <c r="E10" s="179"/>
      <c r="F10" s="180"/>
    </row>
    <row r="11" spans="2:6" ht="36" customHeight="1">
      <c r="B11" s="178" t="s">
        <v>22</v>
      </c>
      <c r="C11" s="179"/>
      <c r="D11" s="179"/>
      <c r="E11" s="179"/>
      <c r="F11" s="180"/>
    </row>
    <row r="12" spans="2:6" ht="37.5" customHeight="1">
      <c r="B12" s="178" t="s">
        <v>23</v>
      </c>
      <c r="C12" s="179"/>
      <c r="D12" s="179"/>
      <c r="E12" s="179"/>
      <c r="F12" s="180"/>
    </row>
    <row r="13" spans="2:6" ht="20.25" customHeight="1">
      <c r="B13" s="178" t="s">
        <v>24</v>
      </c>
      <c r="C13" s="179"/>
      <c r="D13" s="179"/>
      <c r="E13" s="179"/>
      <c r="F13" s="180"/>
    </row>
    <row r="14" spans="2:6" ht="18.75" customHeight="1" thickBot="1">
      <c r="B14" s="189" t="s">
        <v>25</v>
      </c>
      <c r="C14" s="190"/>
      <c r="D14" s="190"/>
      <c r="E14" s="190"/>
      <c r="F14" s="191"/>
    </row>
    <row r="15" spans="2:6" ht="16.5" customHeight="1" thickBot="1">
      <c r="B15" s="186" t="s">
        <v>26</v>
      </c>
      <c r="C15" s="187"/>
      <c r="D15" s="187"/>
      <c r="E15" s="187"/>
      <c r="F15" s="188"/>
    </row>
    <row r="16" spans="2:6" ht="37.5" customHeight="1">
      <c r="B16" s="192" t="s">
        <v>27</v>
      </c>
      <c r="C16" s="193"/>
      <c r="D16" s="193"/>
      <c r="E16" s="193"/>
      <c r="F16" s="194"/>
    </row>
    <row r="17" spans="2:6" ht="19.5" customHeight="1">
      <c r="B17" s="100"/>
      <c r="C17" s="101" t="s">
        <v>28</v>
      </c>
      <c r="D17" s="184" t="s">
        <v>29</v>
      </c>
      <c r="E17" s="184" t="s">
        <v>30</v>
      </c>
      <c r="F17" s="182" t="s">
        <v>31</v>
      </c>
    </row>
    <row r="18" spans="2:6" ht="21" customHeight="1">
      <c r="B18" s="100"/>
      <c r="C18" s="101" t="s">
        <v>32</v>
      </c>
      <c r="D18" s="185"/>
      <c r="E18" s="185"/>
      <c r="F18" s="183"/>
    </row>
    <row r="19" spans="2:6" ht="18.75" customHeight="1">
      <c r="B19" s="102" t="s">
        <v>33</v>
      </c>
      <c r="C19" s="103"/>
      <c r="D19" s="104" t="s">
        <v>34</v>
      </c>
      <c r="E19" s="105" t="s">
        <v>35</v>
      </c>
      <c r="F19" s="106" t="s">
        <v>36</v>
      </c>
    </row>
    <row r="20" spans="2:6" ht="18.75" customHeight="1">
      <c r="B20" s="107" t="s">
        <v>37</v>
      </c>
      <c r="C20" s="108"/>
      <c r="D20" s="127" t="s">
        <v>38</v>
      </c>
      <c r="E20" s="132" t="s">
        <v>35</v>
      </c>
      <c r="F20" s="109" t="s">
        <v>36</v>
      </c>
    </row>
    <row r="21" spans="2:6" ht="18.75" customHeight="1">
      <c r="B21" s="107" t="s">
        <v>39</v>
      </c>
      <c r="C21" s="108"/>
      <c r="D21" s="128" t="s">
        <v>38</v>
      </c>
      <c r="E21" s="133" t="s">
        <v>35</v>
      </c>
      <c r="F21" s="109" t="s">
        <v>40</v>
      </c>
    </row>
    <row r="22" spans="2:6" ht="18.75" customHeight="1">
      <c r="B22" s="107" t="s">
        <v>41</v>
      </c>
      <c r="C22" s="108"/>
      <c r="D22" s="128" t="s">
        <v>38</v>
      </c>
      <c r="E22" s="133" t="s">
        <v>35</v>
      </c>
      <c r="F22" s="109" t="s">
        <v>36</v>
      </c>
    </row>
    <row r="23" spans="2:6" ht="18.75" customHeight="1">
      <c r="B23" s="107" t="s">
        <v>42</v>
      </c>
      <c r="C23" s="108"/>
      <c r="D23" s="128" t="s">
        <v>38</v>
      </c>
      <c r="E23" s="133" t="s">
        <v>35</v>
      </c>
      <c r="F23" s="109" t="s">
        <v>36</v>
      </c>
    </row>
    <row r="24" spans="2:6" ht="18.75" customHeight="1">
      <c r="B24" s="107" t="s">
        <v>43</v>
      </c>
      <c r="C24" s="108"/>
      <c r="D24" s="128" t="s">
        <v>38</v>
      </c>
      <c r="E24" s="133" t="s">
        <v>35</v>
      </c>
      <c r="F24" s="109" t="s">
        <v>36</v>
      </c>
    </row>
    <row r="25" spans="2:6" ht="18.75" customHeight="1">
      <c r="B25" s="107" t="s">
        <v>44</v>
      </c>
      <c r="C25" s="108"/>
      <c r="D25" s="128" t="s">
        <v>38</v>
      </c>
      <c r="E25" s="133" t="s">
        <v>35</v>
      </c>
      <c r="F25" s="110" t="s">
        <v>40</v>
      </c>
    </row>
    <row r="26" spans="2:6" ht="18.75" customHeight="1">
      <c r="B26" s="107" t="s">
        <v>45</v>
      </c>
      <c r="C26" s="108"/>
      <c r="D26" s="128" t="s">
        <v>38</v>
      </c>
      <c r="E26" s="133" t="s">
        <v>35</v>
      </c>
      <c r="F26" s="109" t="s">
        <v>36</v>
      </c>
    </row>
    <row r="27" spans="2:6" ht="18.75" customHeight="1">
      <c r="B27" s="107" t="s">
        <v>46</v>
      </c>
      <c r="C27" s="108"/>
      <c r="D27" s="128" t="s">
        <v>38</v>
      </c>
      <c r="E27" s="133" t="s">
        <v>35</v>
      </c>
      <c r="F27" s="109" t="s">
        <v>36</v>
      </c>
    </row>
    <row r="28" spans="2:6" ht="18.75" customHeight="1">
      <c r="B28" s="107" t="s">
        <v>47</v>
      </c>
      <c r="C28" s="108"/>
      <c r="D28" s="128" t="s">
        <v>38</v>
      </c>
      <c r="E28" s="133" t="s">
        <v>35</v>
      </c>
      <c r="F28" s="109" t="s">
        <v>36</v>
      </c>
    </row>
    <row r="29" spans="2:6" ht="18.75" customHeight="1">
      <c r="B29" s="111" t="s">
        <v>48</v>
      </c>
      <c r="C29" s="112"/>
      <c r="D29" s="128" t="s">
        <v>38</v>
      </c>
      <c r="E29" s="133" t="s">
        <v>35</v>
      </c>
      <c r="F29" s="113" t="s">
        <v>36</v>
      </c>
    </row>
    <row r="30" spans="2:6" ht="24" customHeight="1">
      <c r="B30" s="100"/>
      <c r="C30" s="101" t="s">
        <v>49</v>
      </c>
      <c r="D30" s="128" t="s">
        <v>38</v>
      </c>
      <c r="E30" s="134" t="s">
        <v>35</v>
      </c>
      <c r="F30" s="114"/>
    </row>
    <row r="31" spans="2:6" ht="19.5" customHeight="1">
      <c r="B31" s="102" t="s">
        <v>50</v>
      </c>
      <c r="C31" s="115"/>
      <c r="D31" s="127" t="s">
        <v>38</v>
      </c>
      <c r="E31" s="132" t="s">
        <v>35</v>
      </c>
      <c r="F31" s="106" t="s">
        <v>36</v>
      </c>
    </row>
    <row r="32" spans="2:6" ht="19.5" customHeight="1">
      <c r="B32" s="107" t="s">
        <v>51</v>
      </c>
      <c r="C32" s="116"/>
      <c r="D32" s="127" t="s">
        <v>38</v>
      </c>
      <c r="E32" s="132" t="s">
        <v>35</v>
      </c>
      <c r="F32" s="109" t="s">
        <v>36</v>
      </c>
    </row>
    <row r="33" spans="2:6" ht="19.5" customHeight="1">
      <c r="B33" s="107" t="s">
        <v>52</v>
      </c>
      <c r="C33" s="116"/>
      <c r="D33" s="128" t="s">
        <v>38</v>
      </c>
      <c r="E33" s="133" t="s">
        <v>35</v>
      </c>
      <c r="F33" s="109" t="s">
        <v>36</v>
      </c>
    </row>
    <row r="34" spans="2:6" ht="19.5" customHeight="1">
      <c r="B34" s="107" t="s">
        <v>53</v>
      </c>
      <c r="C34" s="116"/>
      <c r="D34" s="128" t="s">
        <v>38</v>
      </c>
      <c r="E34" s="133" t="s">
        <v>35</v>
      </c>
      <c r="F34" s="109" t="s">
        <v>36</v>
      </c>
    </row>
    <row r="35" spans="2:6" ht="19.5" customHeight="1">
      <c r="B35" s="107" t="s">
        <v>54</v>
      </c>
      <c r="C35" s="116"/>
      <c r="D35" s="128" t="s">
        <v>38</v>
      </c>
      <c r="E35" s="133" t="s">
        <v>35</v>
      </c>
      <c r="F35" s="109" t="s">
        <v>36</v>
      </c>
    </row>
    <row r="36" spans="2:6" ht="19.5" customHeight="1">
      <c r="B36" s="107" t="s">
        <v>55</v>
      </c>
      <c r="C36" s="116"/>
      <c r="D36" s="128" t="s">
        <v>38</v>
      </c>
      <c r="E36" s="133" t="s">
        <v>35</v>
      </c>
      <c r="F36" s="109" t="s">
        <v>36</v>
      </c>
    </row>
    <row r="37" spans="2:6" ht="19.5" customHeight="1">
      <c r="B37" s="111" t="s">
        <v>56</v>
      </c>
      <c r="C37" s="117"/>
      <c r="D37" s="128" t="s">
        <v>38</v>
      </c>
      <c r="E37" s="133" t="s">
        <v>35</v>
      </c>
      <c r="F37" s="113" t="s">
        <v>36</v>
      </c>
    </row>
    <row r="38" spans="2:6" ht="23.25" customHeight="1">
      <c r="B38" s="100"/>
      <c r="C38" s="101" t="s">
        <v>57</v>
      </c>
      <c r="D38" s="129" t="s">
        <v>38</v>
      </c>
      <c r="E38" s="134" t="s">
        <v>58</v>
      </c>
      <c r="F38" s="118"/>
    </row>
    <row r="39" spans="2:6" ht="19.5" customHeight="1">
      <c r="B39" s="102" t="s">
        <v>59</v>
      </c>
      <c r="C39" s="115"/>
      <c r="D39" s="129" t="s">
        <v>38</v>
      </c>
      <c r="E39" s="134" t="s">
        <v>35</v>
      </c>
      <c r="F39" s="106" t="s">
        <v>36</v>
      </c>
    </row>
    <row r="40" spans="2:6" ht="19.5" customHeight="1">
      <c r="B40" s="119" t="s">
        <v>60</v>
      </c>
      <c r="C40" s="116"/>
      <c r="D40" s="127" t="s">
        <v>38</v>
      </c>
      <c r="E40" s="132" t="s">
        <v>58</v>
      </c>
      <c r="F40" s="109" t="s">
        <v>36</v>
      </c>
    </row>
    <row r="41" spans="2:6" ht="19.5" customHeight="1">
      <c r="B41" s="107" t="s">
        <v>61</v>
      </c>
      <c r="C41" s="116"/>
      <c r="D41" s="128" t="s">
        <v>38</v>
      </c>
      <c r="E41" s="133" t="s">
        <v>58</v>
      </c>
      <c r="F41" s="109" t="s">
        <v>36</v>
      </c>
    </row>
    <row r="42" spans="2:6" ht="19.5" customHeight="1">
      <c r="B42" s="107" t="s">
        <v>54</v>
      </c>
      <c r="C42" s="116"/>
      <c r="D42" s="128" t="s">
        <v>38</v>
      </c>
      <c r="E42" s="133" t="s">
        <v>35</v>
      </c>
      <c r="F42" s="109" t="s">
        <v>36</v>
      </c>
    </row>
    <row r="43" spans="2:6" ht="19.5" customHeight="1">
      <c r="B43" s="111" t="s">
        <v>62</v>
      </c>
      <c r="C43" s="117"/>
      <c r="D43" s="128" t="s">
        <v>38</v>
      </c>
      <c r="E43" s="133" t="s">
        <v>35</v>
      </c>
      <c r="F43" s="113" t="s">
        <v>36</v>
      </c>
    </row>
    <row r="44" spans="2:6" ht="23.25" customHeight="1">
      <c r="B44" s="100"/>
      <c r="C44" s="101" t="s">
        <v>63</v>
      </c>
      <c r="D44" s="129" t="s">
        <v>38</v>
      </c>
      <c r="E44" s="134" t="s">
        <v>58</v>
      </c>
      <c r="F44" s="120"/>
    </row>
    <row r="45" spans="2:6" ht="19.5" customHeight="1">
      <c r="B45" s="102" t="s">
        <v>64</v>
      </c>
      <c r="C45" s="115"/>
      <c r="D45" s="130"/>
      <c r="E45" s="130"/>
      <c r="F45" s="121" t="s">
        <v>40</v>
      </c>
    </row>
    <row r="46" spans="2:6" ht="19.5" customHeight="1">
      <c r="B46" s="107" t="s">
        <v>65</v>
      </c>
      <c r="C46" s="116"/>
      <c r="D46" s="128" t="s">
        <v>38</v>
      </c>
      <c r="E46" s="132" t="s">
        <v>58</v>
      </c>
      <c r="F46" s="122" t="s">
        <v>40</v>
      </c>
    </row>
    <row r="47" spans="2:6" ht="19.5" customHeight="1">
      <c r="B47" s="107" t="s">
        <v>66</v>
      </c>
      <c r="C47" s="116"/>
      <c r="D47" s="128" t="s">
        <v>34</v>
      </c>
      <c r="E47" s="133" t="s">
        <v>58</v>
      </c>
      <c r="F47" s="122" t="s">
        <v>40</v>
      </c>
    </row>
    <row r="48" spans="2:6" ht="19.5" customHeight="1">
      <c r="B48" s="107" t="s">
        <v>67</v>
      </c>
      <c r="C48" s="116"/>
      <c r="D48" s="128" t="s">
        <v>38</v>
      </c>
      <c r="E48" s="133" t="s">
        <v>58</v>
      </c>
      <c r="F48" s="122" t="s">
        <v>68</v>
      </c>
    </row>
    <row r="49" spans="2:6" ht="19.5" customHeight="1">
      <c r="B49" s="176" t="s">
        <v>69</v>
      </c>
      <c r="C49" s="177"/>
      <c r="D49" s="128" t="s">
        <v>38</v>
      </c>
      <c r="E49" s="133" t="s">
        <v>58</v>
      </c>
      <c r="F49" s="122" t="s">
        <v>40</v>
      </c>
    </row>
    <row r="50" spans="2:6" ht="19.5" customHeight="1">
      <c r="B50" s="107" t="s">
        <v>70</v>
      </c>
      <c r="C50" s="116"/>
      <c r="D50" s="128" t="s">
        <v>38</v>
      </c>
      <c r="E50" s="133" t="s">
        <v>58</v>
      </c>
      <c r="F50" s="122" t="s">
        <v>40</v>
      </c>
    </row>
    <row r="51" spans="2:6" ht="21" customHeight="1">
      <c r="B51" s="107" t="s">
        <v>71</v>
      </c>
      <c r="C51" s="116"/>
      <c r="D51" s="128" t="s">
        <v>34</v>
      </c>
      <c r="E51" s="133" t="s">
        <v>58</v>
      </c>
      <c r="F51" s="122" t="s">
        <v>40</v>
      </c>
    </row>
    <row r="52" spans="2:6" ht="19.5" customHeight="1">
      <c r="B52" s="107" t="s">
        <v>72</v>
      </c>
      <c r="C52" s="116"/>
      <c r="D52" s="128" t="s">
        <v>38</v>
      </c>
      <c r="E52" s="133" t="s">
        <v>58</v>
      </c>
      <c r="F52" s="122" t="s">
        <v>40</v>
      </c>
    </row>
    <row r="53" spans="2:6" ht="19.5" customHeight="1">
      <c r="B53" s="107" t="s">
        <v>73</v>
      </c>
      <c r="C53" s="116"/>
      <c r="D53" s="128" t="s">
        <v>38</v>
      </c>
      <c r="E53" s="133" t="s">
        <v>58</v>
      </c>
      <c r="F53" s="122" t="s">
        <v>36</v>
      </c>
    </row>
    <row r="54" spans="2:6" ht="19.5" customHeight="1">
      <c r="B54" s="176" t="s">
        <v>74</v>
      </c>
      <c r="C54" s="177"/>
      <c r="D54" s="128"/>
      <c r="E54" s="133"/>
      <c r="F54" s="122" t="s">
        <v>36</v>
      </c>
    </row>
    <row r="55" spans="2:6" ht="19.5" customHeight="1">
      <c r="B55" s="107" t="s">
        <v>75</v>
      </c>
      <c r="C55" s="116"/>
      <c r="D55" s="128"/>
      <c r="E55" s="133"/>
      <c r="F55" s="122" t="s">
        <v>36</v>
      </c>
    </row>
    <row r="56" spans="2:6" ht="19.5" customHeight="1">
      <c r="B56" s="107" t="s">
        <v>76</v>
      </c>
      <c r="C56" s="116"/>
      <c r="D56" s="128"/>
      <c r="E56" s="133"/>
      <c r="F56" s="122" t="s">
        <v>77</v>
      </c>
    </row>
    <row r="57" spans="2:6" ht="19.5" customHeight="1">
      <c r="B57" s="107" t="s">
        <v>78</v>
      </c>
      <c r="C57" s="116"/>
      <c r="D57" s="128" t="s">
        <v>38</v>
      </c>
      <c r="E57" s="133" t="s">
        <v>58</v>
      </c>
      <c r="F57" s="122" t="s">
        <v>77</v>
      </c>
    </row>
    <row r="58" spans="2:6" ht="19.5" customHeight="1">
      <c r="B58" s="107" t="s">
        <v>79</v>
      </c>
      <c r="C58" s="116"/>
      <c r="D58" s="128" t="s">
        <v>38</v>
      </c>
      <c r="E58" s="133" t="s">
        <v>58</v>
      </c>
      <c r="F58" s="122" t="s">
        <v>77</v>
      </c>
    </row>
    <row r="59" spans="2:6" ht="19.5" customHeight="1">
      <c r="B59" s="107" t="s">
        <v>80</v>
      </c>
      <c r="C59" s="116"/>
      <c r="D59" s="128" t="s">
        <v>38</v>
      </c>
      <c r="E59" s="133" t="s">
        <v>58</v>
      </c>
      <c r="F59" s="122" t="s">
        <v>81</v>
      </c>
    </row>
    <row r="60" spans="2:6" ht="19.5" customHeight="1">
      <c r="B60" s="107" t="s">
        <v>82</v>
      </c>
      <c r="C60" s="116"/>
      <c r="D60" s="128" t="s">
        <v>38</v>
      </c>
      <c r="E60" s="133" t="s">
        <v>58</v>
      </c>
      <c r="F60" s="109" t="s">
        <v>36</v>
      </c>
    </row>
    <row r="61" spans="2:6" ht="19.5" customHeight="1">
      <c r="B61" s="176" t="s">
        <v>83</v>
      </c>
      <c r="C61" s="177"/>
      <c r="D61" s="128"/>
      <c r="E61" s="133"/>
      <c r="F61" s="109" t="s">
        <v>36</v>
      </c>
    </row>
    <row r="62" spans="2:6" ht="19.5" customHeight="1">
      <c r="B62" s="176" t="s">
        <v>84</v>
      </c>
      <c r="C62" s="177"/>
      <c r="D62" s="128"/>
      <c r="E62" s="133"/>
      <c r="F62" s="109" t="s">
        <v>36</v>
      </c>
    </row>
    <row r="63" spans="2:6" ht="19.5" customHeight="1">
      <c r="B63" s="176" t="s">
        <v>85</v>
      </c>
      <c r="C63" s="177"/>
      <c r="D63" s="128"/>
      <c r="E63" s="133"/>
      <c r="F63" s="109" t="s">
        <v>36</v>
      </c>
    </row>
    <row r="64" spans="2:6" ht="19.5" customHeight="1">
      <c r="B64" s="107" t="s">
        <v>86</v>
      </c>
      <c r="C64" s="116"/>
      <c r="D64" s="128" t="s">
        <v>38</v>
      </c>
      <c r="E64" s="133" t="s">
        <v>58</v>
      </c>
      <c r="F64" s="109" t="s">
        <v>87</v>
      </c>
    </row>
    <row r="65" spans="2:6" ht="19.5" customHeight="1">
      <c r="B65" s="107" t="s">
        <v>88</v>
      </c>
      <c r="C65" s="116"/>
      <c r="D65" s="128" t="s">
        <v>38</v>
      </c>
      <c r="E65" s="133" t="s">
        <v>58</v>
      </c>
      <c r="F65" s="109" t="s">
        <v>87</v>
      </c>
    </row>
    <row r="66" spans="2:6" ht="19.5" customHeight="1">
      <c r="B66" s="107" t="s">
        <v>89</v>
      </c>
      <c r="C66" s="108"/>
      <c r="D66" s="128"/>
      <c r="E66" s="133"/>
      <c r="F66" s="122" t="s">
        <v>90</v>
      </c>
    </row>
    <row r="67" spans="2:6" ht="19.5" customHeight="1">
      <c r="B67" s="107" t="s">
        <v>91</v>
      </c>
      <c r="C67" s="116"/>
      <c r="D67" s="128"/>
      <c r="E67" s="133"/>
      <c r="F67" s="122" t="s">
        <v>90</v>
      </c>
    </row>
    <row r="68" spans="2:6" ht="19.5" customHeight="1" thickBot="1">
      <c r="B68" s="123" t="s">
        <v>92</v>
      </c>
      <c r="C68" s="124"/>
      <c r="D68" s="128" t="s">
        <v>38</v>
      </c>
      <c r="E68" s="133" t="s">
        <v>58</v>
      </c>
      <c r="F68" s="125" t="s">
        <v>93</v>
      </c>
    </row>
    <row r="69" spans="2:6" ht="13.5" thickBot="1">
      <c r="D69" s="131"/>
      <c r="E69" s="135"/>
    </row>
    <row r="73" spans="2:6" hidden="1">
      <c r="B73" s="4" t="s">
        <v>38</v>
      </c>
    </row>
    <row r="74" spans="2:6" hidden="1">
      <c r="B74" s="5" t="s">
        <v>94</v>
      </c>
    </row>
    <row r="75" spans="2:6" hidden="1">
      <c r="B75" s="5" t="s">
        <v>34</v>
      </c>
    </row>
    <row r="76" spans="2:6" hidden="1"/>
    <row r="77" spans="2:6" hidden="1">
      <c r="B77" t="s">
        <v>35</v>
      </c>
    </row>
    <row r="78" spans="2:6" hidden="1">
      <c r="B78" t="s">
        <v>58</v>
      </c>
    </row>
  </sheetData>
  <mergeCells count="22">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 ref="B63:C63"/>
    <mergeCell ref="B11:F11"/>
    <mergeCell ref="B49:C49"/>
    <mergeCell ref="B54:C54"/>
    <mergeCell ref="B61:C61"/>
    <mergeCell ref="B62:C62"/>
  </mergeCells>
  <phoneticPr fontId="1" type="noConversion"/>
  <dataValidations count="2">
    <dataValidation type="list" allowBlank="1" showInputMessage="1" showErrorMessage="1" sqref="D46:D69 D19:D44" xr:uid="{00000000-0002-0000-0100-000000000000}">
      <formula1>$B$73:$B$75</formula1>
    </dataValidation>
    <dataValidation type="list" allowBlank="1" showInputMessage="1" showErrorMessage="1" sqref="E46:E69 E19:E44" xr:uid="{00000000-0002-0000-0100-000001000000}">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62"/>
  <sheetViews>
    <sheetView showGridLines="0" topLeftCell="B19" zoomScale="85" zoomScaleNormal="85" zoomScalePageLayoutView="70" workbookViewId="0">
      <selection activeCell="E7" sqref="E7"/>
    </sheetView>
  </sheetViews>
  <sheetFormatPr defaultColWidth="11.42578125" defaultRowHeight="12.75"/>
  <cols>
    <col min="1" max="1" width="4.140625" hidden="1" customWidth="1"/>
    <col min="2" max="2" width="21.42578125" customWidth="1"/>
    <col min="3" max="3" width="25.140625" customWidth="1"/>
    <col min="4" max="4" width="14.7109375" customWidth="1"/>
    <col min="5" max="5" width="12.42578125" customWidth="1"/>
    <col min="6" max="6" width="18.28515625" customWidth="1"/>
    <col min="7" max="7" width="24.85546875" customWidth="1"/>
    <col min="8" max="8" width="31.42578125" style="6" customWidth="1"/>
    <col min="9" max="9" width="14.7109375" customWidth="1"/>
    <col min="10" max="10" width="11.85546875" customWidth="1"/>
    <col min="11" max="11" width="14" customWidth="1"/>
    <col min="12" max="12" width="15.28515625" style="2" customWidth="1"/>
    <col min="13" max="13" width="4.85546875" customWidth="1"/>
  </cols>
  <sheetData>
    <row r="1" spans="2:17" ht="48.75" customHeight="1">
      <c r="B1" s="181"/>
      <c r="C1" s="181"/>
      <c r="D1" s="144" t="s">
        <v>16</v>
      </c>
      <c r="E1" s="145"/>
      <c r="F1" s="145"/>
      <c r="G1" s="145"/>
      <c r="H1" s="145"/>
      <c r="I1" s="145"/>
      <c r="J1" s="146"/>
      <c r="K1" s="216" t="s">
        <v>1</v>
      </c>
      <c r="L1" s="217"/>
    </row>
    <row r="2" spans="2:17" ht="21" customHeight="1">
      <c r="B2" s="181"/>
      <c r="C2" s="181"/>
      <c r="D2" s="147"/>
      <c r="E2" s="148"/>
      <c r="F2" s="148"/>
      <c r="G2" s="148"/>
      <c r="H2" s="148"/>
      <c r="I2" s="148"/>
      <c r="J2" s="149"/>
      <c r="K2" s="218"/>
      <c r="L2" s="219"/>
    </row>
    <row r="3" spans="2:17" ht="36" customHeight="1">
      <c r="B3" s="181"/>
      <c r="C3" s="181"/>
      <c r="D3" s="150"/>
      <c r="E3" s="151"/>
      <c r="F3" s="151"/>
      <c r="G3" s="151"/>
      <c r="H3" s="151"/>
      <c r="I3" s="151"/>
      <c r="J3" s="152"/>
      <c r="K3" s="220"/>
      <c r="L3" s="221"/>
    </row>
    <row r="4" spans="2:17" ht="27.75" customHeight="1" thickBot="1">
      <c r="B4" s="20"/>
      <c r="C4" s="98"/>
      <c r="D4" s="99"/>
      <c r="E4" s="99"/>
      <c r="F4" s="99"/>
      <c r="G4" s="99"/>
      <c r="H4" s="20"/>
      <c r="I4" s="20"/>
      <c r="J4" s="20"/>
      <c r="K4" s="20"/>
      <c r="L4" s="20"/>
    </row>
    <row r="5" spans="2:17" ht="55.5" customHeight="1" thickBot="1">
      <c r="B5" s="230" t="s">
        <v>95</v>
      </c>
      <c r="C5" s="231"/>
      <c r="D5" s="231"/>
      <c r="E5" s="231"/>
      <c r="F5" s="231"/>
      <c r="G5" s="231"/>
      <c r="H5" s="231"/>
      <c r="I5" s="231"/>
      <c r="J5" s="231"/>
      <c r="K5" s="231"/>
      <c r="L5" s="232"/>
      <c r="M5" s="1"/>
      <c r="N5" s="1"/>
      <c r="O5" s="1"/>
      <c r="P5" s="1"/>
      <c r="Q5" s="1"/>
    </row>
    <row r="6" spans="2:17" ht="24.75" customHeight="1">
      <c r="B6" s="210" t="s">
        <v>26</v>
      </c>
      <c r="C6" s="211"/>
      <c r="D6" s="211"/>
      <c r="E6" s="211"/>
      <c r="F6" s="211"/>
      <c r="G6" s="211"/>
      <c r="H6" s="211"/>
      <c r="I6" s="211"/>
      <c r="J6" s="211"/>
      <c r="K6" s="211"/>
      <c r="L6" s="212"/>
    </row>
    <row r="7" spans="2:17" ht="18" customHeight="1">
      <c r="B7" s="17" t="s">
        <v>96</v>
      </c>
      <c r="C7" s="18"/>
      <c r="D7" s="18"/>
      <c r="E7" s="18"/>
      <c r="F7" s="18"/>
      <c r="G7" s="18"/>
      <c r="H7" s="18"/>
      <c r="I7" s="18"/>
      <c r="J7" s="18"/>
      <c r="K7" s="18"/>
      <c r="L7" s="19"/>
    </row>
    <row r="8" spans="2:17">
      <c r="B8" s="17" t="s">
        <v>97</v>
      </c>
      <c r="C8" s="20"/>
      <c r="D8" s="20"/>
      <c r="E8" s="20"/>
      <c r="F8" s="20"/>
      <c r="G8" s="20"/>
      <c r="H8" s="20"/>
      <c r="I8" s="21"/>
      <c r="J8" s="20"/>
      <c r="K8" s="20"/>
      <c r="L8" s="22"/>
    </row>
    <row r="9" spans="2:17">
      <c r="B9" s="17" t="s">
        <v>98</v>
      </c>
      <c r="C9" s="20"/>
      <c r="D9" s="20"/>
      <c r="E9" s="20"/>
      <c r="F9" s="20"/>
      <c r="G9" s="20"/>
      <c r="H9" s="20"/>
      <c r="I9" s="20"/>
      <c r="J9" s="20"/>
      <c r="K9" s="20"/>
      <c r="L9" s="22"/>
    </row>
    <row r="10" spans="2:17">
      <c r="B10" s="17" t="s">
        <v>99</v>
      </c>
      <c r="C10" s="20"/>
      <c r="D10" s="20"/>
      <c r="E10" s="20"/>
      <c r="F10" s="20"/>
      <c r="G10" s="20"/>
      <c r="H10" s="20"/>
      <c r="I10" s="20"/>
      <c r="J10" s="20"/>
      <c r="K10" s="20"/>
      <c r="L10" s="22"/>
    </row>
    <row r="11" spans="2:17" ht="18" customHeight="1">
      <c r="B11" s="233" t="s">
        <v>100</v>
      </c>
      <c r="C11" s="234"/>
      <c r="D11" s="234"/>
      <c r="E11" s="234"/>
      <c r="F11" s="234"/>
      <c r="G11" s="234"/>
      <c r="H11" s="234"/>
      <c r="I11" s="234"/>
      <c r="J11" s="234"/>
      <c r="K11" s="234"/>
      <c r="L11" s="235"/>
    </row>
    <row r="12" spans="2:17">
      <c r="B12" s="17" t="s">
        <v>101</v>
      </c>
      <c r="C12" s="20"/>
      <c r="D12" s="20"/>
      <c r="E12" s="20"/>
      <c r="F12" s="20"/>
      <c r="G12" s="20"/>
      <c r="H12" s="20"/>
      <c r="I12" s="20"/>
      <c r="J12" s="20"/>
      <c r="K12" s="20"/>
      <c r="L12" s="22"/>
    </row>
    <row r="13" spans="2:17" ht="7.5" customHeight="1" thickBot="1">
      <c r="B13" s="63"/>
      <c r="C13" s="64"/>
      <c r="D13" s="64"/>
      <c r="E13" s="64"/>
      <c r="F13" s="64"/>
      <c r="G13" s="64"/>
      <c r="H13" s="64"/>
      <c r="I13" s="64"/>
      <c r="J13" s="64"/>
      <c r="K13" s="64"/>
      <c r="L13" s="65"/>
    </row>
    <row r="14" spans="2:17" ht="33.75" customHeight="1" thickBot="1">
      <c r="B14" s="227" t="s">
        <v>102</v>
      </c>
      <c r="C14" s="228"/>
      <c r="D14" s="228"/>
      <c r="E14" s="228"/>
      <c r="F14" s="228"/>
      <c r="G14" s="229"/>
      <c r="H14" s="226" t="s">
        <v>103</v>
      </c>
      <c r="I14" s="211"/>
      <c r="J14" s="211"/>
      <c r="K14" s="211"/>
      <c r="L14" s="212"/>
    </row>
    <row r="15" spans="2:17" ht="40.5" customHeight="1" thickBot="1">
      <c r="B15" s="23" t="s">
        <v>104</v>
      </c>
      <c r="C15" s="213" t="s">
        <v>105</v>
      </c>
      <c r="D15" s="213"/>
      <c r="E15" s="213"/>
      <c r="F15" s="213"/>
      <c r="G15" s="213"/>
      <c r="H15" s="24" t="s">
        <v>106</v>
      </c>
      <c r="I15" s="24" t="s">
        <v>107</v>
      </c>
      <c r="J15" s="24" t="s">
        <v>108</v>
      </c>
      <c r="K15" s="24" t="s">
        <v>109</v>
      </c>
      <c r="L15" s="25" t="s">
        <v>110</v>
      </c>
    </row>
    <row r="16" spans="2:17" ht="53.25" customHeight="1">
      <c r="B16" s="26" t="s">
        <v>32</v>
      </c>
      <c r="C16" s="215" t="s">
        <v>41</v>
      </c>
      <c r="D16" s="215"/>
      <c r="E16" s="215"/>
      <c r="F16" s="215"/>
      <c r="G16" s="215"/>
      <c r="H16" s="27" t="s">
        <v>111</v>
      </c>
      <c r="I16" s="28">
        <v>3</v>
      </c>
      <c r="J16" s="29">
        <v>2</v>
      </c>
      <c r="K16" s="29">
        <f t="shared" ref="K16:K21" si="0">+I16+J16</f>
        <v>5</v>
      </c>
      <c r="L16" s="30" t="str">
        <f t="shared" ref="L16:L24" si="1">IF(K16&lt;=4,"BAJO",IF(K16=5,"MEDIO",IF(K16=6,"ALTO",IF(K16=7,"ALTO","EXTREMO"))))</f>
        <v>MEDIO</v>
      </c>
    </row>
    <row r="17" spans="2:12" ht="53.25" customHeight="1" thickBot="1">
      <c r="B17" s="31" t="s">
        <v>32</v>
      </c>
      <c r="C17" s="214" t="s">
        <v>42</v>
      </c>
      <c r="D17" s="214"/>
      <c r="E17" s="214"/>
      <c r="F17" s="214"/>
      <c r="G17" s="214"/>
      <c r="H17" s="32" t="s">
        <v>111</v>
      </c>
      <c r="I17" s="33">
        <v>3</v>
      </c>
      <c r="J17" s="34">
        <v>3</v>
      </c>
      <c r="K17" s="34">
        <f t="shared" si="0"/>
        <v>6</v>
      </c>
      <c r="L17" s="35" t="str">
        <f t="shared" si="1"/>
        <v>ALTO</v>
      </c>
    </row>
    <row r="18" spans="2:12" ht="53.25" customHeight="1">
      <c r="B18" s="26" t="s">
        <v>49</v>
      </c>
      <c r="C18" s="215" t="s">
        <v>50</v>
      </c>
      <c r="D18" s="215"/>
      <c r="E18" s="215"/>
      <c r="F18" s="215"/>
      <c r="G18" s="215"/>
      <c r="H18" s="27" t="s">
        <v>112</v>
      </c>
      <c r="I18" s="28">
        <v>3</v>
      </c>
      <c r="J18" s="29">
        <v>2</v>
      </c>
      <c r="K18" s="29">
        <f t="shared" ref="K18:K19" si="2">+I18+J18</f>
        <v>5</v>
      </c>
      <c r="L18" s="35" t="str">
        <f t="shared" si="1"/>
        <v>MEDIO</v>
      </c>
    </row>
    <row r="19" spans="2:12" ht="53.25" customHeight="1">
      <c r="B19" s="31" t="s">
        <v>49</v>
      </c>
      <c r="C19" s="214" t="s">
        <v>56</v>
      </c>
      <c r="D19" s="214"/>
      <c r="E19" s="214"/>
      <c r="F19" s="214"/>
      <c r="G19" s="214"/>
      <c r="H19" s="32" t="s">
        <v>113</v>
      </c>
      <c r="I19" s="33">
        <v>3</v>
      </c>
      <c r="J19" s="34">
        <v>4</v>
      </c>
      <c r="K19" s="34">
        <f t="shared" si="2"/>
        <v>7</v>
      </c>
      <c r="L19" s="35" t="str">
        <f t="shared" si="1"/>
        <v>ALTO</v>
      </c>
    </row>
    <row r="20" spans="2:12" ht="53.25" customHeight="1">
      <c r="B20" s="31" t="s">
        <v>57</v>
      </c>
      <c r="C20" s="207" t="s">
        <v>54</v>
      </c>
      <c r="D20" s="208"/>
      <c r="E20" s="208"/>
      <c r="F20" s="208"/>
      <c r="G20" s="209"/>
      <c r="H20" s="32" t="s">
        <v>114</v>
      </c>
      <c r="I20" s="33">
        <v>2</v>
      </c>
      <c r="J20" s="34">
        <v>4</v>
      </c>
      <c r="K20" s="34">
        <f t="shared" si="0"/>
        <v>6</v>
      </c>
      <c r="L20" s="35" t="str">
        <f t="shared" si="1"/>
        <v>ALTO</v>
      </c>
    </row>
    <row r="21" spans="2:12" ht="53.25" customHeight="1">
      <c r="B21" s="31" t="s">
        <v>57</v>
      </c>
      <c r="C21" s="207" t="s">
        <v>62</v>
      </c>
      <c r="D21" s="208"/>
      <c r="E21" s="208"/>
      <c r="F21" s="208"/>
      <c r="G21" s="209"/>
      <c r="H21" s="32" t="s">
        <v>115</v>
      </c>
      <c r="I21" s="33">
        <v>2</v>
      </c>
      <c r="J21" s="34">
        <v>2</v>
      </c>
      <c r="K21" s="34">
        <f t="shared" si="0"/>
        <v>4</v>
      </c>
      <c r="L21" s="35" t="str">
        <f t="shared" si="1"/>
        <v>BAJO</v>
      </c>
    </row>
    <row r="22" spans="2:12" ht="53.25" customHeight="1">
      <c r="B22" s="31" t="s">
        <v>63</v>
      </c>
      <c r="C22" s="204" t="s">
        <v>67</v>
      </c>
      <c r="D22" s="205"/>
      <c r="E22" s="205"/>
      <c r="F22" s="205"/>
      <c r="G22" s="206"/>
      <c r="H22" s="32" t="s">
        <v>116</v>
      </c>
      <c r="I22" s="33">
        <v>2</v>
      </c>
      <c r="J22" s="34">
        <v>2</v>
      </c>
      <c r="K22" s="34">
        <f t="shared" ref="K22:K24" si="3">+I22+J22</f>
        <v>4</v>
      </c>
      <c r="L22" s="35" t="str">
        <f t="shared" si="1"/>
        <v>BAJO</v>
      </c>
    </row>
    <row r="23" spans="2:12" ht="53.25" customHeight="1">
      <c r="B23" s="31" t="s">
        <v>63</v>
      </c>
      <c r="C23" s="204" t="s">
        <v>70</v>
      </c>
      <c r="D23" s="205"/>
      <c r="E23" s="205"/>
      <c r="F23" s="205"/>
      <c r="G23" s="206"/>
      <c r="H23" s="32" t="s">
        <v>113</v>
      </c>
      <c r="I23" s="33">
        <v>3</v>
      </c>
      <c r="J23" s="34">
        <v>3</v>
      </c>
      <c r="K23" s="34">
        <f t="shared" si="3"/>
        <v>6</v>
      </c>
      <c r="L23" s="35" t="str">
        <f t="shared" si="1"/>
        <v>ALTO</v>
      </c>
    </row>
    <row r="24" spans="2:12" ht="53.25" customHeight="1">
      <c r="B24" s="31" t="s">
        <v>63</v>
      </c>
      <c r="C24" s="204" t="s">
        <v>71</v>
      </c>
      <c r="D24" s="205"/>
      <c r="E24" s="205"/>
      <c r="F24" s="205"/>
      <c r="G24" s="206"/>
      <c r="H24" s="32" t="s">
        <v>117</v>
      </c>
      <c r="I24" s="33">
        <v>2</v>
      </c>
      <c r="J24" s="34">
        <v>4</v>
      </c>
      <c r="K24" s="34">
        <f t="shared" si="3"/>
        <v>6</v>
      </c>
      <c r="L24" s="35" t="str">
        <f t="shared" si="1"/>
        <v>ALTO</v>
      </c>
    </row>
    <row r="25" spans="2:12" ht="55.5" customHeight="1">
      <c r="B25" s="31" t="s">
        <v>63</v>
      </c>
      <c r="C25" s="204" t="s">
        <v>59</v>
      </c>
      <c r="D25" s="205"/>
      <c r="E25" s="205"/>
      <c r="F25" s="205"/>
      <c r="G25" s="206"/>
      <c r="H25" s="32" t="s">
        <v>117</v>
      </c>
      <c r="I25" s="33">
        <v>2</v>
      </c>
      <c r="J25" s="34">
        <v>4</v>
      </c>
      <c r="K25" s="34">
        <f t="shared" ref="K25:K31" si="4">+I25+J25</f>
        <v>6</v>
      </c>
      <c r="L25" s="35" t="str">
        <f t="shared" ref="L25:L31" si="5">IF(K25&lt;=4,"BAJO",IF(K25=5,"MEDIO",IF(K25=6,"ALTO",IF(K25=7,"ALTO","EXTREMO"))))</f>
        <v>ALTO</v>
      </c>
    </row>
    <row r="26" spans="2:12" ht="55.5" customHeight="1">
      <c r="B26" s="31" t="s">
        <v>63</v>
      </c>
      <c r="C26" s="204" t="s">
        <v>60</v>
      </c>
      <c r="D26" s="205"/>
      <c r="E26" s="205"/>
      <c r="F26" s="205"/>
      <c r="G26" s="206"/>
      <c r="H26" s="32" t="s">
        <v>118</v>
      </c>
      <c r="I26" s="33">
        <v>2</v>
      </c>
      <c r="J26" s="34">
        <v>3</v>
      </c>
      <c r="K26" s="34">
        <f t="shared" si="4"/>
        <v>5</v>
      </c>
      <c r="L26" s="35" t="str">
        <f t="shared" si="5"/>
        <v>MEDIO</v>
      </c>
    </row>
    <row r="27" spans="2:12" ht="55.5" customHeight="1">
      <c r="B27" s="31" t="s">
        <v>63</v>
      </c>
      <c r="C27" s="204" t="s">
        <v>54</v>
      </c>
      <c r="D27" s="205"/>
      <c r="E27" s="205"/>
      <c r="F27" s="205"/>
      <c r="G27" s="206"/>
      <c r="H27" s="32" t="s">
        <v>119</v>
      </c>
      <c r="I27" s="33">
        <v>2</v>
      </c>
      <c r="J27" s="34">
        <v>2</v>
      </c>
      <c r="K27" s="34">
        <f t="shared" si="4"/>
        <v>4</v>
      </c>
      <c r="L27" s="35" t="str">
        <f t="shared" si="5"/>
        <v>BAJO</v>
      </c>
    </row>
    <row r="28" spans="2:12" ht="60" hidden="1" customHeight="1">
      <c r="B28" s="31" t="s">
        <v>63</v>
      </c>
      <c r="C28" s="204" t="s">
        <v>62</v>
      </c>
      <c r="D28" s="205"/>
      <c r="E28" s="205"/>
      <c r="F28" s="205"/>
      <c r="G28" s="206"/>
      <c r="H28" s="32" t="s">
        <v>118</v>
      </c>
      <c r="I28" s="33">
        <v>3</v>
      </c>
      <c r="J28" s="34">
        <v>3</v>
      </c>
      <c r="K28" s="34">
        <f t="shared" si="4"/>
        <v>6</v>
      </c>
      <c r="L28" s="35" t="str">
        <f t="shared" si="5"/>
        <v>ALTO</v>
      </c>
    </row>
    <row r="29" spans="2:12" ht="60" hidden="1" customHeight="1">
      <c r="B29" s="31" t="s">
        <v>63</v>
      </c>
      <c r="C29" s="204" t="s">
        <v>62</v>
      </c>
      <c r="D29" s="205"/>
      <c r="E29" s="205"/>
      <c r="F29" s="205"/>
      <c r="G29" s="206"/>
      <c r="H29" s="32" t="s">
        <v>118</v>
      </c>
      <c r="I29" s="33">
        <v>3</v>
      </c>
      <c r="J29" s="34">
        <v>3</v>
      </c>
      <c r="K29" s="34">
        <f t="shared" si="4"/>
        <v>6</v>
      </c>
      <c r="L29" s="35" t="str">
        <f t="shared" si="5"/>
        <v>ALTO</v>
      </c>
    </row>
    <row r="30" spans="2:12" ht="60" hidden="1" customHeight="1">
      <c r="B30" s="31" t="s">
        <v>63</v>
      </c>
      <c r="C30" s="204" t="s">
        <v>62</v>
      </c>
      <c r="D30" s="205"/>
      <c r="E30" s="205"/>
      <c r="F30" s="205"/>
      <c r="G30" s="206"/>
      <c r="H30" s="32" t="s">
        <v>118</v>
      </c>
      <c r="I30" s="33">
        <v>3</v>
      </c>
      <c r="J30" s="34">
        <v>3</v>
      </c>
      <c r="K30" s="34">
        <f t="shared" si="4"/>
        <v>6</v>
      </c>
      <c r="L30" s="35" t="str">
        <f t="shared" si="5"/>
        <v>ALTO</v>
      </c>
    </row>
    <row r="31" spans="2:12" ht="60" hidden="1" customHeight="1">
      <c r="B31" s="31" t="s">
        <v>63</v>
      </c>
      <c r="C31" s="204" t="s">
        <v>62</v>
      </c>
      <c r="D31" s="205"/>
      <c r="E31" s="205"/>
      <c r="F31" s="205"/>
      <c r="G31" s="206"/>
      <c r="H31" s="32" t="s">
        <v>118</v>
      </c>
      <c r="I31" s="33">
        <v>3</v>
      </c>
      <c r="J31" s="34">
        <v>3</v>
      </c>
      <c r="K31" s="34">
        <f t="shared" si="4"/>
        <v>6</v>
      </c>
      <c r="L31" s="35" t="str">
        <f t="shared" si="5"/>
        <v>ALTO</v>
      </c>
    </row>
    <row r="32" spans="2:12" ht="15.75">
      <c r="B32" s="143"/>
      <c r="C32" s="138"/>
      <c r="D32" s="138"/>
      <c r="E32" s="138"/>
      <c r="F32" s="20"/>
      <c r="G32" s="20"/>
      <c r="H32" s="137"/>
      <c r="I32" s="137"/>
      <c r="J32" s="20"/>
      <c r="K32" s="20"/>
      <c r="L32" s="22"/>
    </row>
    <row r="33" spans="2:14" ht="19.5" customHeight="1">
      <c r="B33" s="222" t="s">
        <v>120</v>
      </c>
      <c r="C33" s="223" t="s">
        <v>121</v>
      </c>
      <c r="D33" s="223"/>
      <c r="E33" s="36" t="s">
        <v>122</v>
      </c>
      <c r="F33" s="20"/>
      <c r="G33" s="225" t="s">
        <v>108</v>
      </c>
      <c r="H33" s="37" t="s">
        <v>123</v>
      </c>
      <c r="I33" s="37" t="s">
        <v>122</v>
      </c>
      <c r="J33" s="20"/>
      <c r="K33" s="20"/>
      <c r="L33" s="22"/>
    </row>
    <row r="34" spans="2:14" ht="21" customHeight="1">
      <c r="B34" s="222"/>
      <c r="C34" s="224" t="s">
        <v>124</v>
      </c>
      <c r="D34" s="224"/>
      <c r="E34" s="38">
        <v>1</v>
      </c>
      <c r="F34" s="20"/>
      <c r="G34" s="225"/>
      <c r="H34" s="38" t="s">
        <v>125</v>
      </c>
      <c r="I34" s="39">
        <v>1</v>
      </c>
      <c r="J34" s="20"/>
      <c r="K34" s="20"/>
      <c r="L34" s="22"/>
    </row>
    <row r="35" spans="2:14" ht="15.75" customHeight="1">
      <c r="B35" s="222"/>
      <c r="C35" s="224" t="s">
        <v>126</v>
      </c>
      <c r="D35" s="224"/>
      <c r="E35" s="38">
        <v>2</v>
      </c>
      <c r="F35" s="20"/>
      <c r="G35" s="225"/>
      <c r="H35" s="38" t="s">
        <v>127</v>
      </c>
      <c r="I35" s="39">
        <v>2</v>
      </c>
      <c r="J35" s="20"/>
      <c r="K35" s="20"/>
      <c r="L35" s="22"/>
      <c r="N35" s="3"/>
    </row>
    <row r="36" spans="2:14" ht="24.75" customHeight="1">
      <c r="B36" s="222"/>
      <c r="C36" s="224" t="s">
        <v>128</v>
      </c>
      <c r="D36" s="224"/>
      <c r="E36" s="38">
        <v>3</v>
      </c>
      <c r="F36" s="20"/>
      <c r="G36" s="225"/>
      <c r="H36" s="38" t="s">
        <v>129</v>
      </c>
      <c r="I36" s="39">
        <v>3</v>
      </c>
      <c r="J36" s="20"/>
      <c r="K36" s="20"/>
      <c r="L36" s="22"/>
    </row>
    <row r="37" spans="2:14" ht="18" customHeight="1">
      <c r="B37" s="222"/>
      <c r="C37" s="224" t="s">
        <v>130</v>
      </c>
      <c r="D37" s="224"/>
      <c r="E37" s="38">
        <v>4</v>
      </c>
      <c r="F37" s="20"/>
      <c r="G37" s="225"/>
      <c r="H37" s="38" t="s">
        <v>131</v>
      </c>
      <c r="I37" s="39">
        <v>4</v>
      </c>
      <c r="J37" s="20"/>
      <c r="K37" s="20"/>
      <c r="L37" s="22"/>
    </row>
    <row r="38" spans="2:14" ht="29.25" customHeight="1">
      <c r="B38" s="222"/>
      <c r="C38" s="224" t="s">
        <v>132</v>
      </c>
      <c r="D38" s="224"/>
      <c r="E38" s="38">
        <v>5</v>
      </c>
      <c r="F38" s="20"/>
      <c r="G38" s="225"/>
      <c r="H38" s="38" t="s">
        <v>133</v>
      </c>
      <c r="I38" s="39">
        <v>5</v>
      </c>
      <c r="J38" s="20"/>
      <c r="K38" s="20"/>
      <c r="L38" s="22"/>
    </row>
    <row r="39" spans="2:14" ht="16.5" customHeight="1">
      <c r="B39" s="40"/>
      <c r="C39" s="41"/>
      <c r="D39" s="41"/>
      <c r="E39" s="41"/>
      <c r="F39" s="20"/>
      <c r="G39" s="41"/>
      <c r="H39" s="41"/>
      <c r="I39" s="41"/>
      <c r="J39" s="41"/>
      <c r="K39" s="41"/>
      <c r="L39" s="22"/>
    </row>
    <row r="40" spans="2:14" ht="16.5" customHeight="1">
      <c r="B40" s="40"/>
      <c r="C40" s="236" t="s">
        <v>134</v>
      </c>
      <c r="D40" s="236"/>
      <c r="E40" s="236"/>
      <c r="F40" s="236"/>
      <c r="G40" s="236"/>
      <c r="H40" s="237"/>
      <c r="I40" s="237"/>
      <c r="J40" s="237"/>
      <c r="K40" s="237"/>
      <c r="L40" s="22"/>
    </row>
    <row r="41" spans="2:14" ht="69.75" customHeight="1">
      <c r="B41" s="40"/>
      <c r="C41" s="224" t="s">
        <v>135</v>
      </c>
      <c r="D41" s="224"/>
      <c r="E41" s="224"/>
      <c r="F41" s="38" t="s">
        <v>136</v>
      </c>
      <c r="G41" s="38" t="s">
        <v>137</v>
      </c>
      <c r="H41" s="38" t="s">
        <v>138</v>
      </c>
      <c r="I41" s="224" t="s">
        <v>139</v>
      </c>
      <c r="J41" s="224"/>
      <c r="K41" s="224" t="s">
        <v>140</v>
      </c>
      <c r="L41" s="246"/>
    </row>
    <row r="42" spans="2:14" ht="69.75" customHeight="1">
      <c r="B42" s="40"/>
      <c r="C42" s="224" t="s">
        <v>141</v>
      </c>
      <c r="D42" s="224"/>
      <c r="E42" s="224"/>
      <c r="F42" s="38" t="s">
        <v>142</v>
      </c>
      <c r="G42" s="38" t="s">
        <v>143</v>
      </c>
      <c r="H42" s="38" t="s">
        <v>144</v>
      </c>
      <c r="I42" s="224" t="s">
        <v>145</v>
      </c>
      <c r="J42" s="224"/>
      <c r="K42" s="224" t="s">
        <v>146</v>
      </c>
      <c r="L42" s="246"/>
    </row>
    <row r="43" spans="2:14">
      <c r="B43" s="17"/>
      <c r="C43" s="223" t="s">
        <v>147</v>
      </c>
      <c r="D43" s="223"/>
      <c r="E43" s="223" t="s">
        <v>122</v>
      </c>
      <c r="F43" s="43" t="s">
        <v>125</v>
      </c>
      <c r="G43" s="43" t="s">
        <v>127</v>
      </c>
      <c r="H43" s="42" t="s">
        <v>129</v>
      </c>
      <c r="I43" s="248" t="s">
        <v>131</v>
      </c>
      <c r="J43" s="248"/>
      <c r="K43" s="223" t="s">
        <v>133</v>
      </c>
      <c r="L43" s="238"/>
    </row>
    <row r="44" spans="2:14">
      <c r="B44" s="17"/>
      <c r="C44" s="223"/>
      <c r="D44" s="223"/>
      <c r="E44" s="223"/>
      <c r="F44" s="44">
        <v>1</v>
      </c>
      <c r="G44" s="44">
        <v>2</v>
      </c>
      <c r="H44" s="44">
        <v>3</v>
      </c>
      <c r="I44" s="239">
        <v>4</v>
      </c>
      <c r="J44" s="239"/>
      <c r="K44" s="239">
        <v>5</v>
      </c>
      <c r="L44" s="240"/>
    </row>
    <row r="45" spans="2:14" ht="19.5" customHeight="1">
      <c r="B45" s="17"/>
      <c r="C45" s="224" t="s">
        <v>124</v>
      </c>
      <c r="D45" s="224"/>
      <c r="E45" s="45">
        <v>1</v>
      </c>
      <c r="F45" s="46">
        <v>2</v>
      </c>
      <c r="G45" s="46">
        <v>3</v>
      </c>
      <c r="H45" s="46">
        <v>4</v>
      </c>
      <c r="I45" s="249">
        <v>5</v>
      </c>
      <c r="J45" s="249"/>
      <c r="K45" s="241">
        <v>6</v>
      </c>
      <c r="L45" s="247"/>
    </row>
    <row r="46" spans="2:14" ht="21.75" customHeight="1">
      <c r="B46" s="17"/>
      <c r="C46" s="224" t="s">
        <v>126</v>
      </c>
      <c r="D46" s="224"/>
      <c r="E46" s="45">
        <v>2</v>
      </c>
      <c r="F46" s="46">
        <v>3</v>
      </c>
      <c r="G46" s="46">
        <v>4</v>
      </c>
      <c r="H46" s="47">
        <v>5</v>
      </c>
      <c r="I46" s="241">
        <v>6</v>
      </c>
      <c r="J46" s="241"/>
      <c r="K46" s="244">
        <v>7</v>
      </c>
      <c r="L46" s="245"/>
    </row>
    <row r="47" spans="2:14" ht="26.25" customHeight="1">
      <c r="B47" s="17"/>
      <c r="C47" s="224" t="s">
        <v>128</v>
      </c>
      <c r="D47" s="224"/>
      <c r="E47" s="45">
        <v>3</v>
      </c>
      <c r="F47" s="46">
        <v>4</v>
      </c>
      <c r="G47" s="47">
        <v>5</v>
      </c>
      <c r="H47" s="48">
        <v>6</v>
      </c>
      <c r="I47" s="241">
        <v>7</v>
      </c>
      <c r="J47" s="241"/>
      <c r="K47" s="242">
        <v>8</v>
      </c>
      <c r="L47" s="243"/>
    </row>
    <row r="48" spans="2:14" ht="21" customHeight="1">
      <c r="B48" s="17"/>
      <c r="C48" s="224" t="s">
        <v>130</v>
      </c>
      <c r="D48" s="224"/>
      <c r="E48" s="45">
        <v>4</v>
      </c>
      <c r="F48" s="47">
        <v>5</v>
      </c>
      <c r="G48" s="48">
        <v>6</v>
      </c>
      <c r="H48" s="48">
        <v>7</v>
      </c>
      <c r="I48" s="242">
        <v>8</v>
      </c>
      <c r="J48" s="242"/>
      <c r="K48" s="242">
        <v>9</v>
      </c>
      <c r="L48" s="243"/>
    </row>
    <row r="49" spans="2:12" ht="27" customHeight="1">
      <c r="B49" s="17"/>
      <c r="C49" s="224" t="s">
        <v>132</v>
      </c>
      <c r="D49" s="224"/>
      <c r="E49" s="45">
        <v>5</v>
      </c>
      <c r="F49" s="48">
        <v>6</v>
      </c>
      <c r="G49" s="48">
        <v>7</v>
      </c>
      <c r="H49" s="49">
        <v>8</v>
      </c>
      <c r="I49" s="242">
        <v>9</v>
      </c>
      <c r="J49" s="242"/>
      <c r="K49" s="242">
        <v>10</v>
      </c>
      <c r="L49" s="243"/>
    </row>
    <row r="50" spans="2:12">
      <c r="B50" s="17"/>
      <c r="C50" s="20"/>
      <c r="D50" s="20"/>
      <c r="E50" s="20"/>
      <c r="F50" s="20"/>
      <c r="G50" s="20"/>
      <c r="H50" s="20"/>
      <c r="I50" s="20"/>
      <c r="J50" s="20"/>
      <c r="K50" s="20"/>
      <c r="L50" s="22"/>
    </row>
    <row r="51" spans="2:12" ht="19.5" customHeight="1">
      <c r="B51" s="17"/>
      <c r="C51" s="20"/>
      <c r="D51" s="20"/>
      <c r="E51" s="20"/>
      <c r="F51" s="20"/>
      <c r="G51" s="236" t="s">
        <v>148</v>
      </c>
      <c r="H51" s="236"/>
      <c r="I51" s="20"/>
      <c r="J51" s="20"/>
      <c r="K51" s="20"/>
      <c r="L51" s="22"/>
    </row>
    <row r="52" spans="2:12" ht="18" customHeight="1">
      <c r="B52" s="17"/>
      <c r="C52" s="20"/>
      <c r="D52" s="20"/>
      <c r="E52" s="20"/>
      <c r="F52" s="20"/>
      <c r="G52" s="43" t="s">
        <v>134</v>
      </c>
      <c r="H52" s="60" t="s">
        <v>147</v>
      </c>
      <c r="I52" s="20"/>
      <c r="J52" s="20"/>
      <c r="K52" s="20"/>
      <c r="L52" s="22"/>
    </row>
    <row r="53" spans="2:12" ht="18" customHeight="1">
      <c r="B53" s="17"/>
      <c r="C53" s="20"/>
      <c r="D53" s="20"/>
      <c r="E53" s="20"/>
      <c r="F53" s="20"/>
      <c r="G53" s="49" t="s">
        <v>149</v>
      </c>
      <c r="H53" s="61" t="s">
        <v>150</v>
      </c>
      <c r="I53" s="20"/>
      <c r="J53" s="20"/>
      <c r="K53" s="20"/>
      <c r="L53" s="22"/>
    </row>
    <row r="54" spans="2:12" ht="18" customHeight="1">
      <c r="B54" s="17"/>
      <c r="C54" s="20"/>
      <c r="D54" s="20"/>
      <c r="E54" s="20"/>
      <c r="F54" s="20"/>
      <c r="G54" s="48" t="s">
        <v>151</v>
      </c>
      <c r="H54" s="61" t="s">
        <v>152</v>
      </c>
      <c r="I54" s="20"/>
      <c r="J54" s="20"/>
      <c r="K54" s="20"/>
      <c r="L54" s="22"/>
    </row>
    <row r="55" spans="2:12" ht="18" customHeight="1">
      <c r="B55" s="17"/>
      <c r="C55" s="20"/>
      <c r="D55" s="20"/>
      <c r="E55" s="20"/>
      <c r="F55" s="20"/>
      <c r="G55" s="47">
        <v>5</v>
      </c>
      <c r="H55" s="61" t="s">
        <v>153</v>
      </c>
      <c r="I55" s="20"/>
      <c r="J55" s="20"/>
      <c r="K55" s="20"/>
      <c r="L55" s="22"/>
    </row>
    <row r="56" spans="2:12" ht="18" customHeight="1">
      <c r="B56" s="17"/>
      <c r="C56" s="20"/>
      <c r="D56" s="20"/>
      <c r="E56" s="20"/>
      <c r="F56" s="20"/>
      <c r="G56" s="46" t="s">
        <v>154</v>
      </c>
      <c r="H56" s="61" t="s">
        <v>155</v>
      </c>
      <c r="I56" s="20"/>
      <c r="J56" s="20"/>
      <c r="K56" s="20"/>
      <c r="L56" s="22"/>
    </row>
    <row r="57" spans="2:12" ht="13.5" thickBot="1">
      <c r="B57" s="63"/>
      <c r="C57" s="64"/>
      <c r="D57" s="64"/>
      <c r="E57" s="64"/>
      <c r="F57" s="64"/>
      <c r="G57" s="64"/>
      <c r="H57" s="64"/>
      <c r="I57" s="64"/>
      <c r="J57" s="64"/>
      <c r="K57" s="64"/>
      <c r="L57" s="65"/>
    </row>
    <row r="61" spans="2:12" hidden="1">
      <c r="B61" s="5" t="s">
        <v>103</v>
      </c>
    </row>
    <row r="62" spans="2:12" hidden="1">
      <c r="B62" s="5" t="s">
        <v>156</v>
      </c>
    </row>
  </sheetData>
  <mergeCells count="62">
    <mergeCell ref="K42:L42"/>
    <mergeCell ref="I44:J44"/>
    <mergeCell ref="K41:L41"/>
    <mergeCell ref="C41:E41"/>
    <mergeCell ref="K45:L45"/>
    <mergeCell ref="I43:J43"/>
    <mergeCell ref="I41:J41"/>
    <mergeCell ref="I42:J42"/>
    <mergeCell ref="I45:J45"/>
    <mergeCell ref="I46:J46"/>
    <mergeCell ref="K47:L47"/>
    <mergeCell ref="K48:L48"/>
    <mergeCell ref="K49:L49"/>
    <mergeCell ref="I48:J48"/>
    <mergeCell ref="I47:J47"/>
    <mergeCell ref="I49:J49"/>
    <mergeCell ref="K46:L46"/>
    <mergeCell ref="C22:G22"/>
    <mergeCell ref="G51:H51"/>
    <mergeCell ref="C46:D46"/>
    <mergeCell ref="C23:G23"/>
    <mergeCell ref="C24:G24"/>
    <mergeCell ref="C49:D49"/>
    <mergeCell ref="C48:D48"/>
    <mergeCell ref="C38:D38"/>
    <mergeCell ref="C47:D47"/>
    <mergeCell ref="C43:D44"/>
    <mergeCell ref="C42:E42"/>
    <mergeCell ref="C45:D45"/>
    <mergeCell ref="E43:E44"/>
    <mergeCell ref="C40:K40"/>
    <mergeCell ref="K43:L43"/>
    <mergeCell ref="K44:L44"/>
    <mergeCell ref="B1:C3"/>
    <mergeCell ref="K1:L3"/>
    <mergeCell ref="D1:J3"/>
    <mergeCell ref="B33:B38"/>
    <mergeCell ref="C33:D33"/>
    <mergeCell ref="C34:D34"/>
    <mergeCell ref="C16:G16"/>
    <mergeCell ref="C35:D35"/>
    <mergeCell ref="C36:D36"/>
    <mergeCell ref="C37:D37"/>
    <mergeCell ref="G33:G38"/>
    <mergeCell ref="C21:G21"/>
    <mergeCell ref="H14:L14"/>
    <mergeCell ref="B14:G14"/>
    <mergeCell ref="B5:L5"/>
    <mergeCell ref="B11:L11"/>
    <mergeCell ref="C20:G20"/>
    <mergeCell ref="B6:L6"/>
    <mergeCell ref="C15:G15"/>
    <mergeCell ref="C17:G17"/>
    <mergeCell ref="C18:G18"/>
    <mergeCell ref="C19:G19"/>
    <mergeCell ref="C30:G30"/>
    <mergeCell ref="C31:G31"/>
    <mergeCell ref="C25:G25"/>
    <mergeCell ref="C26:G26"/>
    <mergeCell ref="C27:G27"/>
    <mergeCell ref="C28:G28"/>
    <mergeCell ref="C29:G29"/>
  </mergeCells>
  <phoneticPr fontId="1" type="noConversion"/>
  <conditionalFormatting sqref="J16:K31">
    <cfRule type="expression" dxfId="46" priority="11" stopIfTrue="1">
      <formula>"""bajo"""</formula>
    </cfRule>
  </conditionalFormatting>
  <conditionalFormatting sqref="L16:L31">
    <cfRule type="cellIs" dxfId="45" priority="6" stopIfTrue="1" operator="equal">
      <formula>"EXTREMO"</formula>
    </cfRule>
    <cfRule type="cellIs" dxfId="44" priority="7" stopIfTrue="1" operator="equal">
      <formula>"ALTO"</formula>
    </cfRule>
    <cfRule type="cellIs" dxfId="43" priority="8" stopIfTrue="1" operator="equal">
      <formula>"MEDIO"</formula>
    </cfRule>
    <cfRule type="cellIs" dxfId="42" priority="9" stopIfTrue="1" operator="equal">
      <formula>"BAJO"</formula>
    </cfRule>
  </conditionalFormatting>
  <dataValidations count="10">
    <dataValidation type="list" allowBlank="1" showInputMessage="1" showErrorMessage="1" sqref="H14" xr:uid="{00000000-0002-0000-0200-000000000000}">
      <formula1>$B$61:$B$62</formula1>
    </dataValidation>
    <dataValidation type="list" allowBlank="1" showInputMessage="1" showErrorMessage="1" sqref="C16:G16 C18:G18" xr:uid="{00000000-0002-0000-0200-000001000000}">
      <formula1>INDIRECT($B$16)</formula1>
    </dataValidation>
    <dataValidation type="list" allowBlank="1" showInputMessage="1" showErrorMessage="1" sqref="C17:G17 C19:G19" xr:uid="{00000000-0002-0000-0200-000002000000}">
      <formula1>INDIRECT($B$17)</formula1>
    </dataValidation>
    <dataValidation type="list" allowBlank="1" showInputMessage="1" showErrorMessage="1" sqref="C22" xr:uid="{00000000-0002-0000-0200-000003000000}">
      <formula1>INDIRECT($B$18)</formula1>
    </dataValidation>
    <dataValidation type="list" allowBlank="1" showInputMessage="1" showErrorMessage="1" sqref="C23" xr:uid="{00000000-0002-0000-0200-000004000000}">
      <formula1>INDIRECT($B$19)</formula1>
    </dataValidation>
    <dataValidation type="list" allowBlank="1" showInputMessage="1" showErrorMessage="1" sqref="C20:G21" xr:uid="{00000000-0002-0000-0200-000005000000}">
      <formula1>INDIRECT(#REF!)</formula1>
    </dataValidation>
    <dataValidation type="list" allowBlank="1" showInputMessage="1" showErrorMessage="1" sqref="I16:I31" xr:uid="{00000000-0002-0000-0200-000006000000}">
      <formula1>$E$34:$E$38</formula1>
    </dataValidation>
    <dataValidation type="list" allowBlank="1" showInputMessage="1" showErrorMessage="1" sqref="J16:J31" xr:uid="{00000000-0002-0000-0200-000007000000}">
      <formula1>$I$34:$I$38</formula1>
    </dataValidation>
    <dataValidation type="list" allowBlank="1" showInputMessage="1" showErrorMessage="1" sqref="B16:B32" xr:uid="{00000000-0002-0000-0200-000008000000}">
      <formula1>"PLANEACIÓN,SELECCIÓN,CONTRATACIÓN,EJECUCIÓN"</formula1>
    </dataValidation>
    <dataValidation type="list" allowBlank="1" showInputMessage="1" showErrorMessage="1" sqref="C24:C31" xr:uid="{00000000-0002-0000-0200-000009000000}">
      <formula1>INDIRECT($B$20)</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Y49"/>
  <sheetViews>
    <sheetView showGridLines="0" topLeftCell="A18" zoomScale="85" zoomScaleNormal="85" zoomScalePageLayoutView="70" workbookViewId="0">
      <selection activeCell="B25" sqref="B25:E25"/>
    </sheetView>
  </sheetViews>
  <sheetFormatPr defaultColWidth="11.42578125" defaultRowHeight="12.75"/>
  <cols>
    <col min="1" max="1" width="19" customWidth="1"/>
    <col min="2" max="2" width="15.85546875" customWidth="1"/>
    <col min="3" max="3" width="13.140625" customWidth="1"/>
    <col min="4" max="4" width="16.42578125" customWidth="1"/>
    <col min="5" max="5" width="14.85546875" customWidth="1"/>
    <col min="6" max="6" width="18.28515625" customWidth="1"/>
    <col min="7" max="7" width="16.42578125" customWidth="1"/>
    <col min="8" max="8" width="15.85546875" customWidth="1"/>
    <col min="9" max="9" width="13.42578125" customWidth="1"/>
    <col min="10" max="12" width="14" customWidth="1"/>
    <col min="13" max="13" width="20.7109375" customWidth="1"/>
    <col min="14" max="14" width="18.140625" customWidth="1"/>
    <col min="15" max="15" width="14" customWidth="1"/>
    <col min="16" max="16" width="16" customWidth="1"/>
    <col min="17" max="17" width="20.85546875" style="2" customWidth="1"/>
  </cols>
  <sheetData>
    <row r="2" spans="1:25" ht="48.75" customHeight="1">
      <c r="A2" s="181"/>
      <c r="B2" s="181"/>
      <c r="C2" s="181"/>
      <c r="D2" s="145" t="s">
        <v>16</v>
      </c>
      <c r="E2" s="145"/>
      <c r="F2" s="145"/>
      <c r="G2" s="145"/>
      <c r="H2" s="145"/>
      <c r="I2" s="145"/>
      <c r="J2" s="145"/>
      <c r="K2" s="145"/>
      <c r="L2" s="145"/>
      <c r="M2" s="145"/>
      <c r="N2" s="145"/>
      <c r="O2" s="146"/>
      <c r="P2" s="216" t="s">
        <v>1</v>
      </c>
      <c r="Q2" s="217"/>
      <c r="R2" s="15"/>
      <c r="S2" s="15"/>
      <c r="T2" s="15"/>
      <c r="U2" s="15"/>
      <c r="V2" s="15"/>
    </row>
    <row r="3" spans="1:25" ht="24.75" customHeight="1">
      <c r="A3" s="181"/>
      <c r="B3" s="181"/>
      <c r="C3" s="181"/>
      <c r="D3" s="148"/>
      <c r="E3" s="148"/>
      <c r="F3" s="148"/>
      <c r="G3" s="148"/>
      <c r="H3" s="148"/>
      <c r="I3" s="148"/>
      <c r="J3" s="148"/>
      <c r="K3" s="148"/>
      <c r="L3" s="148"/>
      <c r="M3" s="148"/>
      <c r="N3" s="148"/>
      <c r="O3" s="149"/>
      <c r="P3" s="218"/>
      <c r="Q3" s="219"/>
      <c r="R3" s="15"/>
      <c r="S3" s="15"/>
      <c r="T3" s="15"/>
      <c r="U3" s="15"/>
      <c r="V3" s="15"/>
    </row>
    <row r="4" spans="1:25" ht="33" customHeight="1">
      <c r="A4" s="181"/>
      <c r="B4" s="181"/>
      <c r="C4" s="181"/>
      <c r="D4" s="151"/>
      <c r="E4" s="151"/>
      <c r="F4" s="151"/>
      <c r="G4" s="151"/>
      <c r="H4" s="151"/>
      <c r="I4" s="151"/>
      <c r="J4" s="151"/>
      <c r="K4" s="151"/>
      <c r="L4" s="151"/>
      <c r="M4" s="151"/>
      <c r="N4" s="151"/>
      <c r="O4" s="152"/>
      <c r="P4" s="220"/>
      <c r="Q4" s="221"/>
      <c r="R4" s="15"/>
      <c r="S4" s="15"/>
      <c r="T4" s="15"/>
      <c r="U4" s="15"/>
      <c r="V4" s="15"/>
    </row>
    <row r="5" spans="1:25" ht="13.5" thickBot="1">
      <c r="A5" s="20"/>
      <c r="B5" s="20"/>
      <c r="C5" s="20"/>
      <c r="D5" s="20"/>
      <c r="E5" s="20"/>
      <c r="F5" s="20"/>
      <c r="G5" s="20"/>
      <c r="H5" s="20"/>
      <c r="I5" s="20"/>
      <c r="J5" s="20"/>
      <c r="K5" s="20"/>
      <c r="L5" s="20"/>
      <c r="M5" s="20"/>
      <c r="N5" s="20"/>
      <c r="O5" s="20"/>
      <c r="P5" s="20"/>
      <c r="Q5" s="50"/>
    </row>
    <row r="6" spans="1:25" ht="47.25" customHeight="1" thickBot="1">
      <c r="A6" s="230" t="str">
        <f>+EVALUACION!B5</f>
        <v>Objeto Contractual: “CONTRATAR A MONTO AGOTABLE EL SUMINISTRO DE INSUMOS DE REFRIGERIOS, ELEMENTOS DE MERCHANDISING Y LOGISTICOS REQUERIDOS PARA EL DESARROLLO OPERATIVO Y ACTIVIDADES DEL PROGRAMA “PARCEROS POR BOGOTÁ” EN LA LOCALIDAD DE LOS MÁRTIRES”</v>
      </c>
      <c r="B6" s="231"/>
      <c r="C6" s="231"/>
      <c r="D6" s="231"/>
      <c r="E6" s="231"/>
      <c r="F6" s="231"/>
      <c r="G6" s="231"/>
      <c r="H6" s="231"/>
      <c r="I6" s="231"/>
      <c r="J6" s="231"/>
      <c r="K6" s="231"/>
      <c r="L6" s="231"/>
      <c r="M6" s="231"/>
      <c r="N6" s="231"/>
      <c r="O6" s="231"/>
      <c r="P6" s="231"/>
      <c r="Q6" s="232"/>
      <c r="R6" s="1"/>
      <c r="S6" s="1"/>
      <c r="T6" s="1"/>
      <c r="U6" s="1"/>
      <c r="V6" s="1"/>
      <c r="W6" s="16"/>
      <c r="X6" s="1"/>
      <c r="Y6" s="1"/>
    </row>
    <row r="7" spans="1:25" ht="24.75" customHeight="1">
      <c r="A7" s="210" t="s">
        <v>26</v>
      </c>
      <c r="B7" s="211"/>
      <c r="C7" s="211"/>
      <c r="D7" s="211"/>
      <c r="E7" s="211"/>
      <c r="F7" s="211"/>
      <c r="G7" s="211"/>
      <c r="H7" s="211"/>
      <c r="I7" s="211"/>
      <c r="J7" s="211"/>
      <c r="K7" s="211"/>
      <c r="L7" s="211"/>
      <c r="M7" s="211"/>
      <c r="N7" s="211"/>
      <c r="O7" s="211"/>
      <c r="P7" s="211"/>
      <c r="Q7" s="212"/>
    </row>
    <row r="8" spans="1:25">
      <c r="A8" s="17" t="s">
        <v>157</v>
      </c>
      <c r="B8" s="20"/>
      <c r="C8" s="20"/>
      <c r="D8" s="20"/>
      <c r="E8" s="20"/>
      <c r="F8" s="20"/>
      <c r="G8" s="20"/>
      <c r="H8" s="51"/>
      <c r="I8" s="20"/>
      <c r="J8" s="20"/>
      <c r="K8" s="20"/>
      <c r="L8" s="20"/>
      <c r="M8" s="20"/>
      <c r="N8" s="20"/>
      <c r="O8" s="20"/>
      <c r="P8" s="20"/>
      <c r="Q8" s="22"/>
    </row>
    <row r="9" spans="1:25">
      <c r="A9" s="17" t="s">
        <v>158</v>
      </c>
      <c r="B9" s="20"/>
      <c r="C9" s="20"/>
      <c r="D9" s="20"/>
      <c r="E9" s="20"/>
      <c r="F9" s="20"/>
      <c r="G9" s="20"/>
      <c r="H9" s="20"/>
      <c r="I9" s="20"/>
      <c r="J9" s="20"/>
      <c r="K9" s="20"/>
      <c r="L9" s="20"/>
      <c r="M9" s="20"/>
      <c r="N9" s="20"/>
      <c r="O9" s="20"/>
      <c r="P9" s="20"/>
      <c r="Q9" s="22"/>
    </row>
    <row r="10" spans="1:25">
      <c r="A10" s="17" t="s">
        <v>159</v>
      </c>
      <c r="B10" s="20"/>
      <c r="C10" s="20"/>
      <c r="D10" s="20"/>
      <c r="E10" s="20"/>
      <c r="F10" s="20"/>
      <c r="G10" s="20"/>
      <c r="H10" s="20"/>
      <c r="I10" s="20"/>
      <c r="J10" s="20"/>
      <c r="K10" s="20"/>
      <c r="L10" s="20"/>
      <c r="M10" s="20"/>
      <c r="N10" s="20"/>
      <c r="O10" s="20"/>
      <c r="P10" s="20"/>
      <c r="Q10" s="22"/>
    </row>
    <row r="11" spans="1:25">
      <c r="A11" s="17" t="s">
        <v>160</v>
      </c>
      <c r="B11" s="20"/>
      <c r="C11" s="20"/>
      <c r="D11" s="20"/>
      <c r="E11" s="20"/>
      <c r="F11" s="20"/>
      <c r="G11" s="20"/>
      <c r="H11" s="20"/>
      <c r="I11" s="20"/>
      <c r="J11" s="20"/>
      <c r="K11" s="20"/>
      <c r="L11" s="20"/>
      <c r="M11" s="20"/>
      <c r="N11" s="20"/>
      <c r="O11" s="20"/>
      <c r="P11" s="20"/>
      <c r="Q11" s="22"/>
    </row>
    <row r="12" spans="1:25">
      <c r="A12" s="17" t="s">
        <v>161</v>
      </c>
      <c r="B12" s="20"/>
      <c r="C12" s="20"/>
      <c r="D12" s="20"/>
      <c r="E12" s="20"/>
      <c r="F12" s="20"/>
      <c r="G12" s="20"/>
      <c r="H12" s="20"/>
      <c r="I12" s="20"/>
      <c r="J12" s="20"/>
      <c r="K12" s="20"/>
      <c r="L12" s="20"/>
      <c r="M12" s="20"/>
      <c r="N12" s="20"/>
      <c r="O12" s="20"/>
      <c r="P12" s="20"/>
      <c r="Q12" s="22"/>
    </row>
    <row r="13" spans="1:25">
      <c r="A13" s="17" t="s">
        <v>162</v>
      </c>
      <c r="B13" s="20"/>
      <c r="C13" s="20"/>
      <c r="D13" s="20"/>
      <c r="E13" s="20"/>
      <c r="F13" s="20"/>
      <c r="G13" s="20"/>
      <c r="H13" s="20"/>
      <c r="I13" s="20"/>
      <c r="J13" s="20"/>
      <c r="K13" s="20"/>
      <c r="L13" s="20"/>
      <c r="M13" s="20"/>
      <c r="N13" s="20"/>
      <c r="O13" s="20"/>
      <c r="P13" s="20"/>
      <c r="Q13" s="22"/>
    </row>
    <row r="14" spans="1:25" ht="7.5" customHeight="1" thickBot="1">
      <c r="A14" s="17"/>
      <c r="B14" s="20"/>
      <c r="C14" s="20"/>
      <c r="D14" s="20"/>
      <c r="E14" s="20"/>
      <c r="F14" s="20"/>
      <c r="G14" s="20"/>
      <c r="H14" s="20"/>
      <c r="I14" s="20"/>
      <c r="J14" s="20"/>
      <c r="K14" s="20"/>
      <c r="L14" s="20"/>
      <c r="M14" s="20"/>
      <c r="N14" s="20"/>
      <c r="O14" s="20"/>
      <c r="P14" s="20"/>
      <c r="Q14" s="22"/>
    </row>
    <row r="15" spans="1:25" ht="93.75" customHeight="1" thickBot="1">
      <c r="A15" s="52" t="s">
        <v>104</v>
      </c>
      <c r="B15" s="261" t="s">
        <v>105</v>
      </c>
      <c r="C15" s="262"/>
      <c r="D15" s="262"/>
      <c r="E15" s="263"/>
      <c r="F15" s="259" t="s">
        <v>163</v>
      </c>
      <c r="G15" s="229"/>
      <c r="H15" s="24" t="s">
        <v>107</v>
      </c>
      <c r="I15" s="24" t="s">
        <v>108</v>
      </c>
      <c r="J15" s="24" t="s">
        <v>109</v>
      </c>
      <c r="K15" s="24" t="s">
        <v>110</v>
      </c>
      <c r="L15" s="24" t="s">
        <v>164</v>
      </c>
      <c r="M15" s="24" t="s">
        <v>165</v>
      </c>
      <c r="N15" s="24" t="s">
        <v>166</v>
      </c>
      <c r="O15" s="24" t="s">
        <v>167</v>
      </c>
      <c r="P15" s="24" t="s">
        <v>168</v>
      </c>
      <c r="Q15" s="25" t="s">
        <v>169</v>
      </c>
    </row>
    <row r="16" spans="1:25" s="13" customFormat="1" ht="57.75" customHeight="1" thickBot="1">
      <c r="A16" s="53" t="s">
        <v>32</v>
      </c>
      <c r="B16" s="257" t="s">
        <v>41</v>
      </c>
      <c r="C16" s="260"/>
      <c r="D16" s="260"/>
      <c r="E16" s="258"/>
      <c r="F16" s="257" t="s">
        <v>170</v>
      </c>
      <c r="G16" s="258"/>
      <c r="H16" s="28">
        <f>+EVALUACION!I16</f>
        <v>3</v>
      </c>
      <c r="I16" s="28">
        <f>+EVALUACION!J16</f>
        <v>2</v>
      </c>
      <c r="J16" s="28">
        <f>+H16+I16</f>
        <v>5</v>
      </c>
      <c r="K16" s="28" t="str">
        <f>IF(J16&lt;=4,"BAJO",IF(J16=5,"MEDIO",IF(J16=6,"ALTO",IF(J16=7,"ALTO","EXTREMO"))))</f>
        <v>MEDIO</v>
      </c>
      <c r="L16" s="33" t="s">
        <v>171</v>
      </c>
      <c r="M16" s="57" t="s">
        <v>172</v>
      </c>
      <c r="N16" s="57" t="s">
        <v>173</v>
      </c>
      <c r="O16" s="54" t="s">
        <v>174</v>
      </c>
      <c r="P16" s="54" t="s">
        <v>175</v>
      </c>
      <c r="Q16" s="55" t="s">
        <v>176</v>
      </c>
    </row>
    <row r="17" spans="1:17" s="13" customFormat="1" ht="57.75" customHeight="1" thickBot="1">
      <c r="A17" s="56" t="s">
        <v>32</v>
      </c>
      <c r="B17" s="250" t="s">
        <v>42</v>
      </c>
      <c r="C17" s="251"/>
      <c r="D17" s="251"/>
      <c r="E17" s="252"/>
      <c r="F17" s="253" t="s">
        <v>177</v>
      </c>
      <c r="G17" s="254"/>
      <c r="H17" s="33">
        <f>+EVALUACION!I17</f>
        <v>3</v>
      </c>
      <c r="I17" s="33">
        <f>+EVALUACION!J17</f>
        <v>3</v>
      </c>
      <c r="J17" s="33">
        <f>+H17+I17</f>
        <v>6</v>
      </c>
      <c r="K17" s="33" t="str">
        <f>IF(J17&lt;=4,"BAJO",IF(J17=5,"MEDIO",IF(J17=6,"ALTO",IF(J17=7,"ALTO","EXTREMO"))))</f>
        <v>ALTO</v>
      </c>
      <c r="L17" s="33" t="s">
        <v>171</v>
      </c>
      <c r="M17" s="57" t="s">
        <v>172</v>
      </c>
      <c r="N17" s="57" t="s">
        <v>173</v>
      </c>
      <c r="O17" s="54" t="s">
        <v>174</v>
      </c>
      <c r="P17" s="57" t="s">
        <v>175</v>
      </c>
      <c r="Q17" s="58" t="s">
        <v>176</v>
      </c>
    </row>
    <row r="18" spans="1:17" s="13" customFormat="1" ht="57.75" customHeight="1">
      <c r="A18" s="56" t="s">
        <v>49</v>
      </c>
      <c r="B18" s="250" t="s">
        <v>50</v>
      </c>
      <c r="C18" s="251"/>
      <c r="D18" s="251"/>
      <c r="E18" s="252"/>
      <c r="F18" s="257" t="s">
        <v>178</v>
      </c>
      <c r="G18" s="258"/>
      <c r="H18" s="33">
        <f>+EVALUACION!I18</f>
        <v>3</v>
      </c>
      <c r="I18" s="33">
        <f>+EVALUACION!J18</f>
        <v>2</v>
      </c>
      <c r="J18" s="33">
        <f t="shared" ref="J18:J21" si="0">+H18+I18</f>
        <v>5</v>
      </c>
      <c r="K18" s="33" t="str">
        <f t="shared" ref="K18:K21" si="1">IF(J18&lt;=4,"BAJO",IF(J18=5,"MEDIO",IF(J18=6,"ALTO",IF(J18=7,"ALTO","EXTREMO"))))</f>
        <v>MEDIO</v>
      </c>
      <c r="L18" s="28" t="s">
        <v>171</v>
      </c>
      <c r="M18" s="54" t="s">
        <v>179</v>
      </c>
      <c r="N18" s="54" t="s">
        <v>180</v>
      </c>
      <c r="O18" s="54" t="s">
        <v>181</v>
      </c>
      <c r="P18" s="54" t="s">
        <v>182</v>
      </c>
      <c r="Q18" s="55" t="s">
        <v>183</v>
      </c>
    </row>
    <row r="19" spans="1:17" s="13" customFormat="1" ht="80.25" customHeight="1" thickBot="1">
      <c r="A19" s="56" t="s">
        <v>49</v>
      </c>
      <c r="B19" s="250" t="s">
        <v>56</v>
      </c>
      <c r="C19" s="251"/>
      <c r="D19" s="251"/>
      <c r="E19" s="252"/>
      <c r="F19" s="253" t="s">
        <v>184</v>
      </c>
      <c r="G19" s="254"/>
      <c r="H19" s="33">
        <f>+EVALUACION!I19</f>
        <v>3</v>
      </c>
      <c r="I19" s="33">
        <f>+EVALUACION!J19</f>
        <v>4</v>
      </c>
      <c r="J19" s="33">
        <f t="shared" si="0"/>
        <v>7</v>
      </c>
      <c r="K19" s="33" t="str">
        <f t="shared" si="1"/>
        <v>ALTO</v>
      </c>
      <c r="L19" s="33" t="s">
        <v>171</v>
      </c>
      <c r="M19" s="57" t="s">
        <v>185</v>
      </c>
      <c r="N19" s="57" t="s">
        <v>186</v>
      </c>
      <c r="O19" s="57" t="s">
        <v>187</v>
      </c>
      <c r="P19" s="57" t="s">
        <v>188</v>
      </c>
      <c r="Q19" s="58" t="s">
        <v>176</v>
      </c>
    </row>
    <row r="20" spans="1:17" s="13" customFormat="1" ht="57.75" customHeight="1" thickBot="1">
      <c r="A20" s="56" t="s">
        <v>57</v>
      </c>
      <c r="B20" s="250" t="s">
        <v>54</v>
      </c>
      <c r="C20" s="251"/>
      <c r="D20" s="251"/>
      <c r="E20" s="252"/>
      <c r="F20" s="253" t="s">
        <v>189</v>
      </c>
      <c r="G20" s="254"/>
      <c r="H20" s="33">
        <f>+EVALUACION!I20</f>
        <v>2</v>
      </c>
      <c r="I20" s="33">
        <f>+EVALUACION!J20</f>
        <v>4</v>
      </c>
      <c r="J20" s="33">
        <f t="shared" si="0"/>
        <v>6</v>
      </c>
      <c r="K20" s="33" t="str">
        <f t="shared" si="1"/>
        <v>ALTO</v>
      </c>
      <c r="L20" s="33" t="s">
        <v>171</v>
      </c>
      <c r="M20" s="54" t="s">
        <v>179</v>
      </c>
      <c r="N20" s="54" t="s">
        <v>180</v>
      </c>
      <c r="O20" s="54" t="s">
        <v>181</v>
      </c>
      <c r="P20" s="54" t="s">
        <v>182</v>
      </c>
      <c r="Q20" s="58" t="s">
        <v>176</v>
      </c>
    </row>
    <row r="21" spans="1:17" s="13" customFormat="1" ht="57.75" customHeight="1">
      <c r="A21" s="56" t="s">
        <v>57</v>
      </c>
      <c r="B21" s="250" t="s">
        <v>62</v>
      </c>
      <c r="C21" s="251"/>
      <c r="D21" s="251"/>
      <c r="E21" s="252"/>
      <c r="F21" s="253" t="s">
        <v>115</v>
      </c>
      <c r="G21" s="254"/>
      <c r="H21" s="33">
        <f>+EVALUACION!I21</f>
        <v>2</v>
      </c>
      <c r="I21" s="33">
        <f>+EVALUACION!J21</f>
        <v>2</v>
      </c>
      <c r="J21" s="33">
        <f t="shared" si="0"/>
        <v>4</v>
      </c>
      <c r="K21" s="33" t="str">
        <f t="shared" si="1"/>
        <v>BAJO</v>
      </c>
      <c r="L21" s="33" t="s">
        <v>171</v>
      </c>
      <c r="M21" s="54" t="s">
        <v>179</v>
      </c>
      <c r="N21" s="54" t="s">
        <v>180</v>
      </c>
      <c r="O21" s="54" t="s">
        <v>181</v>
      </c>
      <c r="P21" s="54" t="s">
        <v>182</v>
      </c>
      <c r="Q21" s="58" t="s">
        <v>176</v>
      </c>
    </row>
    <row r="22" spans="1:17" s="13" customFormat="1" ht="57.75" customHeight="1">
      <c r="A22" s="56" t="s">
        <v>63</v>
      </c>
      <c r="B22" s="250" t="s">
        <v>67</v>
      </c>
      <c r="C22" s="251"/>
      <c r="D22" s="251"/>
      <c r="E22" s="252"/>
      <c r="F22" s="253" t="s">
        <v>190</v>
      </c>
      <c r="G22" s="254"/>
      <c r="H22" s="33">
        <f>+EVALUACION!I22</f>
        <v>2</v>
      </c>
      <c r="I22" s="33">
        <f>+EVALUACION!J22</f>
        <v>2</v>
      </c>
      <c r="J22" s="33">
        <f t="shared" ref="J22" si="2">+H22+I22</f>
        <v>4</v>
      </c>
      <c r="K22" s="33" t="str">
        <f t="shared" ref="K22" si="3">IF(J22&lt;=4,"BAJO",IF(J22=5,"MEDIO",IF(J22=6,"ALTO",IF(J22=7,"ALTO","EXTREMO"))))</f>
        <v>BAJO</v>
      </c>
      <c r="L22" s="33" t="s">
        <v>171</v>
      </c>
      <c r="M22" s="57" t="s">
        <v>191</v>
      </c>
      <c r="N22" s="57" t="s">
        <v>192</v>
      </c>
      <c r="O22" s="57" t="s">
        <v>187</v>
      </c>
      <c r="P22" s="57" t="s">
        <v>188</v>
      </c>
      <c r="Q22" s="58" t="s">
        <v>176</v>
      </c>
    </row>
    <row r="23" spans="1:17" s="13" customFormat="1" ht="57.75" customHeight="1">
      <c r="A23" s="56" t="s">
        <v>63</v>
      </c>
      <c r="B23" s="250" t="s">
        <v>70</v>
      </c>
      <c r="C23" s="251"/>
      <c r="D23" s="251"/>
      <c r="E23" s="252"/>
      <c r="F23" s="253" t="s">
        <v>193</v>
      </c>
      <c r="G23" s="254"/>
      <c r="H23" s="33">
        <f>+EVALUACION!I23</f>
        <v>3</v>
      </c>
      <c r="I23" s="33">
        <f>+EVALUACION!J23</f>
        <v>3</v>
      </c>
      <c r="J23" s="33">
        <f t="shared" ref="J23:J24" si="4">+H23+I23</f>
        <v>6</v>
      </c>
      <c r="K23" s="33" t="str">
        <f t="shared" ref="K23:K24" si="5">IF(J23&lt;=4,"BAJO",IF(J23=5,"MEDIO",IF(J23=6,"ALTO",IF(J23=7,"ALTO","EXTREMO"))))</f>
        <v>ALTO</v>
      </c>
      <c r="L23" s="33" t="s">
        <v>171</v>
      </c>
      <c r="M23" s="57" t="s">
        <v>194</v>
      </c>
      <c r="N23" s="57" t="s">
        <v>195</v>
      </c>
      <c r="O23" s="57" t="s">
        <v>187</v>
      </c>
      <c r="P23" s="57" t="s">
        <v>188</v>
      </c>
      <c r="Q23" s="58" t="s">
        <v>176</v>
      </c>
    </row>
    <row r="24" spans="1:17" s="13" customFormat="1" ht="57.75" customHeight="1">
      <c r="A24" s="56" t="s">
        <v>63</v>
      </c>
      <c r="B24" s="250" t="s">
        <v>71</v>
      </c>
      <c r="C24" s="251"/>
      <c r="D24" s="251"/>
      <c r="E24" s="252"/>
      <c r="F24" s="253" t="s">
        <v>196</v>
      </c>
      <c r="G24" s="254"/>
      <c r="H24" s="33">
        <f>+EVALUACION!I24</f>
        <v>2</v>
      </c>
      <c r="I24" s="33">
        <f>+EVALUACION!J24</f>
        <v>4</v>
      </c>
      <c r="J24" s="33">
        <f t="shared" si="4"/>
        <v>6</v>
      </c>
      <c r="K24" s="33" t="str">
        <f t="shared" si="5"/>
        <v>ALTO</v>
      </c>
      <c r="L24" s="33" t="s">
        <v>171</v>
      </c>
      <c r="M24" s="57" t="s">
        <v>197</v>
      </c>
      <c r="N24" s="57" t="s">
        <v>192</v>
      </c>
      <c r="O24" s="57" t="s">
        <v>187</v>
      </c>
      <c r="P24" s="57" t="s">
        <v>188</v>
      </c>
      <c r="Q24" s="58" t="s">
        <v>176</v>
      </c>
    </row>
    <row r="25" spans="1:17" s="13" customFormat="1" ht="57.75" customHeight="1">
      <c r="A25" s="56" t="s">
        <v>63</v>
      </c>
      <c r="B25" s="250" t="s">
        <v>59</v>
      </c>
      <c r="C25" s="251"/>
      <c r="D25" s="251"/>
      <c r="E25" s="252"/>
      <c r="F25" s="253" t="s">
        <v>198</v>
      </c>
      <c r="G25" s="254"/>
      <c r="H25" s="33">
        <f>+EVALUACION!I25</f>
        <v>2</v>
      </c>
      <c r="I25" s="33">
        <f>+EVALUACION!J25</f>
        <v>4</v>
      </c>
      <c r="J25" s="33">
        <f t="shared" ref="J25:J28" si="6">+H25+I25</f>
        <v>6</v>
      </c>
      <c r="K25" s="33" t="str">
        <f t="shared" ref="K25:K28" si="7">IF(J25&lt;=4,"BAJO",IF(J25=5,"MEDIO",IF(J25=6,"ALTO",IF(J25=7,"ALTO","EXTREMO"))))</f>
        <v>ALTO</v>
      </c>
      <c r="L25" s="33" t="s">
        <v>171</v>
      </c>
      <c r="M25" s="57" t="s">
        <v>185</v>
      </c>
      <c r="N25" s="57" t="s">
        <v>186</v>
      </c>
      <c r="O25" s="57" t="s">
        <v>199</v>
      </c>
      <c r="P25" s="57" t="s">
        <v>200</v>
      </c>
      <c r="Q25" s="58" t="s">
        <v>176</v>
      </c>
    </row>
    <row r="26" spans="1:17" s="13" customFormat="1" ht="57.75" customHeight="1">
      <c r="A26" s="56" t="s">
        <v>63</v>
      </c>
      <c r="B26" s="250" t="s">
        <v>60</v>
      </c>
      <c r="C26" s="251"/>
      <c r="D26" s="251"/>
      <c r="E26" s="252"/>
      <c r="F26" s="253" t="s">
        <v>201</v>
      </c>
      <c r="G26" s="254"/>
      <c r="H26" s="33">
        <f>+EVALUACION!I25</f>
        <v>2</v>
      </c>
      <c r="I26" s="33">
        <f>+EVALUACION!J25</f>
        <v>4</v>
      </c>
      <c r="J26" s="33">
        <f t="shared" si="6"/>
        <v>6</v>
      </c>
      <c r="K26" s="33" t="str">
        <f t="shared" si="7"/>
        <v>ALTO</v>
      </c>
      <c r="L26" s="33" t="s">
        <v>202</v>
      </c>
      <c r="M26" s="57" t="s">
        <v>203</v>
      </c>
      <c r="N26" s="57" t="s">
        <v>195</v>
      </c>
      <c r="O26" s="57" t="s">
        <v>187</v>
      </c>
      <c r="P26" s="57" t="s">
        <v>188</v>
      </c>
      <c r="Q26" s="58" t="s">
        <v>176</v>
      </c>
    </row>
    <row r="27" spans="1:17" s="13" customFormat="1" ht="69.75" customHeight="1">
      <c r="A27" s="56" t="s">
        <v>63</v>
      </c>
      <c r="B27" s="250" t="s">
        <v>54</v>
      </c>
      <c r="C27" s="251"/>
      <c r="D27" s="251"/>
      <c r="E27" s="252"/>
      <c r="F27" s="253" t="s">
        <v>204</v>
      </c>
      <c r="G27" s="254"/>
      <c r="H27" s="33">
        <f>+EVALUACION!I26</f>
        <v>2</v>
      </c>
      <c r="I27" s="33">
        <f>+EVALUACION!J26</f>
        <v>3</v>
      </c>
      <c r="J27" s="33">
        <f t="shared" si="6"/>
        <v>5</v>
      </c>
      <c r="K27" s="33" t="str">
        <f t="shared" si="7"/>
        <v>MEDIO</v>
      </c>
      <c r="L27" s="33" t="s">
        <v>202</v>
      </c>
      <c r="M27" s="57" t="s">
        <v>185</v>
      </c>
      <c r="N27" s="57" t="s">
        <v>195</v>
      </c>
      <c r="O27" s="57" t="s">
        <v>199</v>
      </c>
      <c r="P27" s="57" t="s">
        <v>205</v>
      </c>
      <c r="Q27" s="58" t="s">
        <v>176</v>
      </c>
    </row>
    <row r="28" spans="1:17" s="13" customFormat="1" ht="57.75" hidden="1" customHeight="1">
      <c r="A28" s="56" t="s">
        <v>63</v>
      </c>
      <c r="B28" s="250" t="s">
        <v>71</v>
      </c>
      <c r="C28" s="251"/>
      <c r="D28" s="251"/>
      <c r="E28" s="252"/>
      <c r="F28" s="253" t="s">
        <v>196</v>
      </c>
      <c r="G28" s="254"/>
      <c r="H28" s="33">
        <f>+EVALUACION!I27</f>
        <v>2</v>
      </c>
      <c r="I28" s="33">
        <f>+EVALUACION!J27</f>
        <v>2</v>
      </c>
      <c r="J28" s="33">
        <f t="shared" si="6"/>
        <v>4</v>
      </c>
      <c r="K28" s="33" t="str">
        <f t="shared" si="7"/>
        <v>BAJO</v>
      </c>
      <c r="L28" s="33" t="s">
        <v>171</v>
      </c>
      <c r="M28" s="57" t="s">
        <v>191</v>
      </c>
      <c r="N28" s="57" t="s">
        <v>192</v>
      </c>
      <c r="O28" s="57" t="s">
        <v>187</v>
      </c>
      <c r="P28" s="57" t="s">
        <v>188</v>
      </c>
      <c r="Q28" s="58" t="s">
        <v>176</v>
      </c>
    </row>
    <row r="29" spans="1:17" s="13" customFormat="1" ht="57.75" customHeight="1">
      <c r="A29" s="139"/>
      <c r="B29" s="68"/>
      <c r="C29" s="68"/>
      <c r="D29" s="68"/>
      <c r="E29" s="68"/>
      <c r="F29" s="41"/>
      <c r="G29" s="41"/>
      <c r="H29" s="140"/>
      <c r="I29" s="140"/>
      <c r="J29" s="140"/>
      <c r="K29" s="140"/>
      <c r="L29" s="140"/>
      <c r="M29" s="141"/>
      <c r="N29" s="141"/>
      <c r="O29" s="141"/>
      <c r="P29" s="141"/>
      <c r="Q29" s="142"/>
    </row>
    <row r="30" spans="1:17" ht="12.75" customHeight="1">
      <c r="A30" s="17"/>
      <c r="B30" s="20"/>
      <c r="C30" s="20"/>
      <c r="D30" s="20"/>
      <c r="E30" s="20"/>
      <c r="F30" s="20"/>
      <c r="G30" s="20"/>
      <c r="H30" s="20"/>
      <c r="I30" s="20"/>
      <c r="J30" s="20"/>
      <c r="K30" s="20"/>
      <c r="L30" s="20"/>
      <c r="M30" s="20"/>
      <c r="N30" s="20"/>
      <c r="O30" s="20"/>
      <c r="P30" s="20"/>
      <c r="Q30" s="22"/>
    </row>
    <row r="31" spans="1:17">
      <c r="A31" s="17"/>
      <c r="B31" s="292" t="s">
        <v>148</v>
      </c>
      <c r="C31" s="292"/>
      <c r="D31" s="292"/>
      <c r="E31" s="292"/>
      <c r="F31" s="20"/>
      <c r="G31" s="236" t="s">
        <v>206</v>
      </c>
      <c r="H31" s="236"/>
      <c r="I31" s="236"/>
      <c r="J31" s="236"/>
      <c r="K31" s="59"/>
      <c r="L31" s="59"/>
      <c r="M31" s="59"/>
      <c r="N31" s="59"/>
      <c r="O31" s="59"/>
      <c r="P31" s="59"/>
      <c r="Q31" s="22"/>
    </row>
    <row r="32" spans="1:17" ht="19.5" customHeight="1">
      <c r="A32" s="222" t="s">
        <v>120</v>
      </c>
      <c r="B32" s="267" t="s">
        <v>121</v>
      </c>
      <c r="C32" s="270"/>
      <c r="D32" s="268"/>
      <c r="E32" s="36" t="s">
        <v>122</v>
      </c>
      <c r="F32" s="20"/>
      <c r="G32" s="267" t="s">
        <v>123</v>
      </c>
      <c r="H32" s="268"/>
      <c r="I32" s="267" t="s">
        <v>122</v>
      </c>
      <c r="J32" s="268"/>
      <c r="K32" s="41"/>
      <c r="L32" s="41"/>
      <c r="M32" s="236" t="s">
        <v>148</v>
      </c>
      <c r="N32" s="236"/>
      <c r="O32" s="236"/>
      <c r="P32" s="41"/>
      <c r="Q32" s="22"/>
    </row>
    <row r="33" spans="1:22" ht="21" customHeight="1">
      <c r="A33" s="222"/>
      <c r="B33" s="253" t="s">
        <v>124</v>
      </c>
      <c r="C33" s="266"/>
      <c r="D33" s="254"/>
      <c r="E33" s="38">
        <v>1</v>
      </c>
      <c r="F33" s="20"/>
      <c r="G33" s="253" t="s">
        <v>125</v>
      </c>
      <c r="H33" s="254"/>
      <c r="I33" s="253">
        <v>1</v>
      </c>
      <c r="J33" s="254"/>
      <c r="K33" s="41"/>
      <c r="L33" s="41"/>
      <c r="M33" s="264" t="s">
        <v>134</v>
      </c>
      <c r="N33" s="265"/>
      <c r="O33" s="60" t="s">
        <v>147</v>
      </c>
      <c r="P33" s="41"/>
      <c r="Q33" s="22"/>
    </row>
    <row r="34" spans="1:22" ht="15.75" customHeight="1">
      <c r="A34" s="222"/>
      <c r="B34" s="253" t="s">
        <v>126</v>
      </c>
      <c r="C34" s="266"/>
      <c r="D34" s="254"/>
      <c r="E34" s="38">
        <v>2</v>
      </c>
      <c r="F34" s="20"/>
      <c r="G34" s="253" t="s">
        <v>127</v>
      </c>
      <c r="H34" s="254"/>
      <c r="I34" s="253">
        <v>2</v>
      </c>
      <c r="J34" s="254"/>
      <c r="K34" s="41"/>
      <c r="L34" s="41"/>
      <c r="M34" s="255" t="s">
        <v>149</v>
      </c>
      <c r="N34" s="256"/>
      <c r="O34" s="61" t="s">
        <v>150</v>
      </c>
      <c r="P34" s="41"/>
      <c r="Q34" s="22"/>
      <c r="S34" s="3"/>
      <c r="T34" s="3"/>
      <c r="U34" s="3"/>
      <c r="V34" s="3"/>
    </row>
    <row r="35" spans="1:22" ht="24.75" customHeight="1">
      <c r="A35" s="222"/>
      <c r="B35" s="253" t="s">
        <v>128</v>
      </c>
      <c r="C35" s="266"/>
      <c r="D35" s="254"/>
      <c r="E35" s="38">
        <v>3</v>
      </c>
      <c r="F35" s="20"/>
      <c r="G35" s="253" t="s">
        <v>129</v>
      </c>
      <c r="H35" s="254"/>
      <c r="I35" s="253">
        <v>3</v>
      </c>
      <c r="J35" s="254"/>
      <c r="K35" s="41"/>
      <c r="L35" s="41"/>
      <c r="M35" s="244" t="s">
        <v>151</v>
      </c>
      <c r="N35" s="269"/>
      <c r="O35" s="61" t="s">
        <v>152</v>
      </c>
      <c r="P35" s="41"/>
      <c r="Q35" s="22"/>
    </row>
    <row r="36" spans="1:22" ht="18" customHeight="1">
      <c r="A36" s="222"/>
      <c r="B36" s="253" t="s">
        <v>130</v>
      </c>
      <c r="C36" s="266"/>
      <c r="D36" s="254"/>
      <c r="E36" s="38">
        <v>4</v>
      </c>
      <c r="F36" s="20"/>
      <c r="G36" s="253" t="s">
        <v>131</v>
      </c>
      <c r="H36" s="254"/>
      <c r="I36" s="253">
        <v>4</v>
      </c>
      <c r="J36" s="254"/>
      <c r="K36" s="41"/>
      <c r="L36" s="41"/>
      <c r="M36" s="271">
        <v>5</v>
      </c>
      <c r="N36" s="273"/>
      <c r="O36" s="61" t="s">
        <v>153</v>
      </c>
      <c r="P36" s="41"/>
      <c r="Q36" s="22"/>
    </row>
    <row r="37" spans="1:22" ht="21" customHeight="1" thickBot="1">
      <c r="A37" s="222"/>
      <c r="B37" s="253" t="s">
        <v>132</v>
      </c>
      <c r="C37" s="266"/>
      <c r="D37" s="254"/>
      <c r="E37" s="38">
        <v>5</v>
      </c>
      <c r="F37" s="20"/>
      <c r="G37" s="253" t="s">
        <v>133</v>
      </c>
      <c r="H37" s="254"/>
      <c r="I37" s="253">
        <v>5</v>
      </c>
      <c r="J37" s="254"/>
      <c r="K37" s="41"/>
      <c r="L37" s="41"/>
      <c r="M37" s="284" t="s">
        <v>154</v>
      </c>
      <c r="N37" s="285"/>
      <c r="O37" s="62" t="s">
        <v>155</v>
      </c>
      <c r="P37" s="41"/>
      <c r="Q37" s="22"/>
    </row>
    <row r="38" spans="1:22">
      <c r="A38" s="17"/>
      <c r="B38" s="20"/>
      <c r="C38" s="20"/>
      <c r="D38" s="20"/>
      <c r="E38" s="20"/>
      <c r="F38" s="20"/>
      <c r="G38" s="20"/>
      <c r="H38" s="20"/>
      <c r="I38" s="20"/>
      <c r="J38" s="20"/>
      <c r="K38" s="20"/>
      <c r="L38" s="20"/>
      <c r="M38" s="20"/>
      <c r="N38" s="20"/>
      <c r="O38" s="20"/>
      <c r="P38" s="20"/>
      <c r="Q38" s="22"/>
    </row>
    <row r="39" spans="1:22" ht="18" customHeight="1">
      <c r="A39" s="17"/>
      <c r="B39" s="236" t="s">
        <v>134</v>
      </c>
      <c r="C39" s="236"/>
      <c r="D39" s="236"/>
      <c r="E39" s="236"/>
      <c r="F39" s="236"/>
      <c r="G39" s="236"/>
      <c r="H39" s="236"/>
      <c r="I39" s="236"/>
      <c r="J39" s="236"/>
      <c r="K39" s="236"/>
      <c r="L39" s="236"/>
      <c r="M39" s="236"/>
      <c r="N39" s="236"/>
      <c r="O39" s="236"/>
      <c r="P39" s="236"/>
      <c r="Q39" s="22"/>
    </row>
    <row r="40" spans="1:22" ht="68.25" customHeight="1">
      <c r="A40" s="17"/>
      <c r="B40" s="253" t="s">
        <v>135</v>
      </c>
      <c r="C40" s="266"/>
      <c r="D40" s="266"/>
      <c r="E40" s="254"/>
      <c r="F40" s="253" t="s">
        <v>136</v>
      </c>
      <c r="G40" s="254"/>
      <c r="H40" s="253" t="s">
        <v>137</v>
      </c>
      <c r="I40" s="266"/>
      <c r="J40" s="254"/>
      <c r="K40" s="253" t="s">
        <v>138</v>
      </c>
      <c r="L40" s="254"/>
      <c r="M40" s="253" t="s">
        <v>139</v>
      </c>
      <c r="N40" s="254"/>
      <c r="O40" s="253" t="s">
        <v>140</v>
      </c>
      <c r="P40" s="254"/>
      <c r="Q40" s="22"/>
    </row>
    <row r="41" spans="1:22" ht="60" customHeight="1">
      <c r="A41" s="17"/>
      <c r="B41" s="253" t="s">
        <v>141</v>
      </c>
      <c r="C41" s="266"/>
      <c r="D41" s="266"/>
      <c r="E41" s="254"/>
      <c r="F41" s="253" t="s">
        <v>142</v>
      </c>
      <c r="G41" s="254"/>
      <c r="H41" s="253" t="s">
        <v>143</v>
      </c>
      <c r="I41" s="266"/>
      <c r="J41" s="254"/>
      <c r="K41" s="253" t="s">
        <v>144</v>
      </c>
      <c r="L41" s="254"/>
      <c r="M41" s="253" t="s">
        <v>145</v>
      </c>
      <c r="N41" s="254"/>
      <c r="O41" s="253" t="s">
        <v>146</v>
      </c>
      <c r="P41" s="254"/>
      <c r="Q41" s="22"/>
    </row>
    <row r="42" spans="1:22">
      <c r="A42" s="17"/>
      <c r="B42" s="274" t="s">
        <v>121</v>
      </c>
      <c r="C42" s="275"/>
      <c r="D42" s="276"/>
      <c r="E42" s="280" t="s">
        <v>122</v>
      </c>
      <c r="F42" s="264" t="s">
        <v>125</v>
      </c>
      <c r="G42" s="265"/>
      <c r="H42" s="264" t="s">
        <v>127</v>
      </c>
      <c r="I42" s="289"/>
      <c r="J42" s="265"/>
      <c r="K42" s="264" t="s">
        <v>129</v>
      </c>
      <c r="L42" s="265"/>
      <c r="M42" s="264" t="s">
        <v>131</v>
      </c>
      <c r="N42" s="265"/>
      <c r="O42" s="267" t="s">
        <v>133</v>
      </c>
      <c r="P42" s="268"/>
      <c r="Q42" s="22"/>
    </row>
    <row r="43" spans="1:22">
      <c r="A43" s="17"/>
      <c r="B43" s="277"/>
      <c r="C43" s="278"/>
      <c r="D43" s="279"/>
      <c r="E43" s="281"/>
      <c r="F43" s="282">
        <v>1</v>
      </c>
      <c r="G43" s="283"/>
      <c r="H43" s="282">
        <v>2</v>
      </c>
      <c r="I43" s="290"/>
      <c r="J43" s="283"/>
      <c r="K43" s="282">
        <v>3</v>
      </c>
      <c r="L43" s="283"/>
      <c r="M43" s="282">
        <v>4</v>
      </c>
      <c r="N43" s="283"/>
      <c r="O43" s="282">
        <v>5</v>
      </c>
      <c r="P43" s="283"/>
      <c r="Q43" s="22"/>
    </row>
    <row r="44" spans="1:22" ht="19.5" customHeight="1">
      <c r="A44" s="17"/>
      <c r="B44" s="253" t="s">
        <v>124</v>
      </c>
      <c r="C44" s="266"/>
      <c r="D44" s="254"/>
      <c r="E44" s="45">
        <v>1</v>
      </c>
      <c r="F44" s="287">
        <v>2</v>
      </c>
      <c r="G44" s="288"/>
      <c r="H44" s="287">
        <v>3</v>
      </c>
      <c r="I44" s="291"/>
      <c r="J44" s="288"/>
      <c r="K44" s="287">
        <v>4</v>
      </c>
      <c r="L44" s="288"/>
      <c r="M44" s="271">
        <v>5</v>
      </c>
      <c r="N44" s="273"/>
      <c r="O44" s="244">
        <v>6</v>
      </c>
      <c r="P44" s="269"/>
      <c r="Q44" s="22"/>
    </row>
    <row r="45" spans="1:22" ht="21.75" customHeight="1">
      <c r="A45" s="17"/>
      <c r="B45" s="253" t="s">
        <v>126</v>
      </c>
      <c r="C45" s="266"/>
      <c r="D45" s="254"/>
      <c r="E45" s="45">
        <v>2</v>
      </c>
      <c r="F45" s="287">
        <v>3</v>
      </c>
      <c r="G45" s="288"/>
      <c r="H45" s="287">
        <v>4</v>
      </c>
      <c r="I45" s="291"/>
      <c r="J45" s="288"/>
      <c r="K45" s="271">
        <v>5</v>
      </c>
      <c r="L45" s="273"/>
      <c r="M45" s="244">
        <v>6</v>
      </c>
      <c r="N45" s="269"/>
      <c r="O45" s="244">
        <v>7</v>
      </c>
      <c r="P45" s="269"/>
      <c r="Q45" s="22"/>
    </row>
    <row r="46" spans="1:22" ht="21" customHeight="1">
      <c r="A46" s="17"/>
      <c r="B46" s="253" t="s">
        <v>128</v>
      </c>
      <c r="C46" s="266"/>
      <c r="D46" s="254"/>
      <c r="E46" s="45">
        <v>3</v>
      </c>
      <c r="F46" s="287">
        <v>4</v>
      </c>
      <c r="G46" s="288"/>
      <c r="H46" s="271">
        <v>5</v>
      </c>
      <c r="I46" s="272"/>
      <c r="J46" s="273"/>
      <c r="K46" s="244">
        <v>6</v>
      </c>
      <c r="L46" s="269"/>
      <c r="M46" s="244">
        <v>7</v>
      </c>
      <c r="N46" s="269"/>
      <c r="O46" s="255">
        <v>8</v>
      </c>
      <c r="P46" s="256"/>
      <c r="Q46" s="22"/>
    </row>
    <row r="47" spans="1:22" ht="21" customHeight="1">
      <c r="A47" s="17"/>
      <c r="B47" s="253" t="s">
        <v>130</v>
      </c>
      <c r="C47" s="266"/>
      <c r="D47" s="254"/>
      <c r="E47" s="45">
        <v>4</v>
      </c>
      <c r="F47" s="271">
        <v>5</v>
      </c>
      <c r="G47" s="273"/>
      <c r="H47" s="244">
        <v>6</v>
      </c>
      <c r="I47" s="286"/>
      <c r="J47" s="269"/>
      <c r="K47" s="244">
        <v>7</v>
      </c>
      <c r="L47" s="269"/>
      <c r="M47" s="255">
        <v>8</v>
      </c>
      <c r="N47" s="256"/>
      <c r="O47" s="255">
        <v>9</v>
      </c>
      <c r="P47" s="256"/>
      <c r="Q47" s="22"/>
    </row>
    <row r="48" spans="1:22" ht="21" customHeight="1">
      <c r="A48" s="17"/>
      <c r="B48" s="253" t="s">
        <v>132</v>
      </c>
      <c r="C48" s="266"/>
      <c r="D48" s="254"/>
      <c r="E48" s="45">
        <v>5</v>
      </c>
      <c r="F48" s="244">
        <v>6</v>
      </c>
      <c r="G48" s="269"/>
      <c r="H48" s="244">
        <v>7</v>
      </c>
      <c r="I48" s="286"/>
      <c r="J48" s="269"/>
      <c r="K48" s="255">
        <v>8</v>
      </c>
      <c r="L48" s="256"/>
      <c r="M48" s="255">
        <v>9</v>
      </c>
      <c r="N48" s="256"/>
      <c r="O48" s="255">
        <v>10</v>
      </c>
      <c r="P48" s="256"/>
      <c r="Q48" s="22"/>
    </row>
    <row r="49" spans="1:17" ht="13.5" thickBot="1">
      <c r="A49" s="63"/>
      <c r="B49" s="64"/>
      <c r="C49" s="64"/>
      <c r="D49" s="64"/>
      <c r="E49" s="64"/>
      <c r="F49" s="64"/>
      <c r="G49" s="64"/>
      <c r="H49" s="64"/>
      <c r="I49" s="64"/>
      <c r="J49" s="64"/>
      <c r="K49" s="64"/>
      <c r="L49" s="64"/>
      <c r="M49" s="64"/>
      <c r="N49" s="64"/>
      <c r="O49" s="64"/>
      <c r="P49" s="64"/>
      <c r="Q49" s="65"/>
    </row>
  </sheetData>
  <mergeCells count="115">
    <mergeCell ref="B22:E22"/>
    <mergeCell ref="F22:G22"/>
    <mergeCell ref="B23:E23"/>
    <mergeCell ref="F23:G23"/>
    <mergeCell ref="B24:E24"/>
    <mergeCell ref="F24:G24"/>
    <mergeCell ref="K48:L48"/>
    <mergeCell ref="K46:L46"/>
    <mergeCell ref="K43:L43"/>
    <mergeCell ref="F48:G48"/>
    <mergeCell ref="H45:J45"/>
    <mergeCell ref="F40:G40"/>
    <mergeCell ref="F41:G41"/>
    <mergeCell ref="H40:J40"/>
    <mergeCell ref="H41:J41"/>
    <mergeCell ref="I33:J33"/>
    <mergeCell ref="B31:E31"/>
    <mergeCell ref="G31:J31"/>
    <mergeCell ref="B48:D48"/>
    <mergeCell ref="H48:J48"/>
    <mergeCell ref="B47:D47"/>
    <mergeCell ref="B25:E25"/>
    <mergeCell ref="F25:G25"/>
    <mergeCell ref="B26:E26"/>
    <mergeCell ref="M46:N46"/>
    <mergeCell ref="M47:N47"/>
    <mergeCell ref="H47:J47"/>
    <mergeCell ref="B34:D34"/>
    <mergeCell ref="G34:H34"/>
    <mergeCell ref="B39:P39"/>
    <mergeCell ref="F42:G42"/>
    <mergeCell ref="F43:G43"/>
    <mergeCell ref="F44:G44"/>
    <mergeCell ref="F45:G45"/>
    <mergeCell ref="F46:G46"/>
    <mergeCell ref="K47:L47"/>
    <mergeCell ref="O44:P44"/>
    <mergeCell ref="O45:P45"/>
    <mergeCell ref="K44:L44"/>
    <mergeCell ref="K45:L45"/>
    <mergeCell ref="H42:J42"/>
    <mergeCell ref="O43:P43"/>
    <mergeCell ref="H43:J43"/>
    <mergeCell ref="H44:J44"/>
    <mergeCell ref="F47:G47"/>
    <mergeCell ref="O46:P46"/>
    <mergeCell ref="O47:P47"/>
    <mergeCell ref="O40:P40"/>
    <mergeCell ref="M48:N48"/>
    <mergeCell ref="G33:H33"/>
    <mergeCell ref="A32:A37"/>
    <mergeCell ref="B32:D32"/>
    <mergeCell ref="G32:H32"/>
    <mergeCell ref="B44:D44"/>
    <mergeCell ref="B45:D45"/>
    <mergeCell ref="B46:D46"/>
    <mergeCell ref="B40:E40"/>
    <mergeCell ref="B41:E41"/>
    <mergeCell ref="H46:J46"/>
    <mergeCell ref="B36:D36"/>
    <mergeCell ref="B37:D37"/>
    <mergeCell ref="G37:H37"/>
    <mergeCell ref="I37:J37"/>
    <mergeCell ref="B42:D43"/>
    <mergeCell ref="I36:J36"/>
    <mergeCell ref="E42:E43"/>
    <mergeCell ref="G36:H36"/>
    <mergeCell ref="M43:N43"/>
    <mergeCell ref="M44:N44"/>
    <mergeCell ref="M36:N36"/>
    <mergeCell ref="M37:N37"/>
    <mergeCell ref="M45:N45"/>
    <mergeCell ref="B35:D35"/>
    <mergeCell ref="G35:H35"/>
    <mergeCell ref="I35:J35"/>
    <mergeCell ref="I32:J32"/>
    <mergeCell ref="B33:D33"/>
    <mergeCell ref="I34:J34"/>
    <mergeCell ref="M35:N35"/>
    <mergeCell ref="M42:N42"/>
    <mergeCell ref="O42:P42"/>
    <mergeCell ref="F19:G19"/>
    <mergeCell ref="M40:N40"/>
    <mergeCell ref="M41:N41"/>
    <mergeCell ref="K40:L40"/>
    <mergeCell ref="K41:L41"/>
    <mergeCell ref="O41:P41"/>
    <mergeCell ref="K42:L42"/>
    <mergeCell ref="M32:O32"/>
    <mergeCell ref="M33:N33"/>
    <mergeCell ref="M34:N34"/>
    <mergeCell ref="B27:E27"/>
    <mergeCell ref="B28:E28"/>
    <mergeCell ref="F26:G26"/>
    <mergeCell ref="F27:G27"/>
    <mergeCell ref="F28:G28"/>
    <mergeCell ref="O48:P48"/>
    <mergeCell ref="P2:Q4"/>
    <mergeCell ref="A2:C4"/>
    <mergeCell ref="D2:O4"/>
    <mergeCell ref="A6:Q6"/>
    <mergeCell ref="A7:Q7"/>
    <mergeCell ref="F16:G16"/>
    <mergeCell ref="F15:G15"/>
    <mergeCell ref="B21:E21"/>
    <mergeCell ref="F21:G21"/>
    <mergeCell ref="B16:E16"/>
    <mergeCell ref="B20:E20"/>
    <mergeCell ref="F20:G20"/>
    <mergeCell ref="B17:E17"/>
    <mergeCell ref="F17:G17"/>
    <mergeCell ref="B15:E15"/>
    <mergeCell ref="B18:E18"/>
    <mergeCell ref="F18:G18"/>
    <mergeCell ref="B19:E19"/>
  </mergeCells>
  <conditionalFormatting sqref="I16:J21 L20 L19:O19 L16:P17">
    <cfRule type="expression" dxfId="41" priority="63" stopIfTrue="1">
      <formula>"""bajo"""</formula>
    </cfRule>
  </conditionalFormatting>
  <conditionalFormatting sqref="K16:K21">
    <cfRule type="cellIs" dxfId="40" priority="58" stopIfTrue="1" operator="equal">
      <formula>"EXTREMO"</formula>
    </cfRule>
    <cfRule type="cellIs" dxfId="39" priority="59" stopIfTrue="1" operator="equal">
      <formula>"ALTO"</formula>
    </cfRule>
    <cfRule type="cellIs" dxfId="38" priority="60" stopIfTrue="1" operator="equal">
      <formula>"MEDIO"</formula>
    </cfRule>
    <cfRule type="cellIs" dxfId="37" priority="61" stopIfTrue="1" operator="equal">
      <formula>"BAJO"</formula>
    </cfRule>
  </conditionalFormatting>
  <conditionalFormatting sqref="I22:J22">
    <cfRule type="expression" dxfId="36" priority="34" stopIfTrue="1">
      <formula>"""bajo"""</formula>
    </cfRule>
  </conditionalFormatting>
  <conditionalFormatting sqref="K22">
    <cfRule type="cellIs" dxfId="35" priority="30" stopIfTrue="1" operator="equal">
      <formula>"EXTREMO"</formula>
    </cfRule>
    <cfRule type="cellIs" dxfId="34" priority="31" stopIfTrue="1" operator="equal">
      <formula>"ALTO"</formula>
    </cfRule>
    <cfRule type="cellIs" dxfId="33" priority="32" stopIfTrue="1" operator="equal">
      <formula>"MEDIO"</formula>
    </cfRule>
    <cfRule type="cellIs" dxfId="32" priority="33" stopIfTrue="1" operator="equal">
      <formula>"BAJO"</formula>
    </cfRule>
  </conditionalFormatting>
  <conditionalFormatting sqref="I23:J23">
    <cfRule type="expression" dxfId="31" priority="29" stopIfTrue="1">
      <formula>"""bajo"""</formula>
    </cfRule>
  </conditionalFormatting>
  <conditionalFormatting sqref="K23">
    <cfRule type="cellIs" dxfId="30" priority="25" stopIfTrue="1" operator="equal">
      <formula>"EXTREMO"</formula>
    </cfRule>
    <cfRule type="cellIs" dxfId="29" priority="26" stopIfTrue="1" operator="equal">
      <formula>"ALTO"</formula>
    </cfRule>
    <cfRule type="cellIs" dxfId="28" priority="27" stopIfTrue="1" operator="equal">
      <formula>"MEDIO"</formula>
    </cfRule>
    <cfRule type="cellIs" dxfId="27" priority="28" stopIfTrue="1" operator="equal">
      <formula>"BAJO"</formula>
    </cfRule>
  </conditionalFormatting>
  <conditionalFormatting sqref="I24:J24 I29:J29 I25">
    <cfRule type="expression" dxfId="26" priority="24" stopIfTrue="1">
      <formula>"""bajo"""</formula>
    </cfRule>
  </conditionalFormatting>
  <conditionalFormatting sqref="K24 K29">
    <cfRule type="cellIs" dxfId="25" priority="20" stopIfTrue="1" operator="equal">
      <formula>"EXTREMO"</formula>
    </cfRule>
    <cfRule type="cellIs" dxfId="24" priority="21" stopIfTrue="1" operator="equal">
      <formula>"ALTO"</formula>
    </cfRule>
    <cfRule type="cellIs" dxfId="23" priority="22" stopIfTrue="1" operator="equal">
      <formula>"MEDIO"</formula>
    </cfRule>
    <cfRule type="cellIs" dxfId="22" priority="23" stopIfTrue="1" operator="equal">
      <formula>"BAJO"</formula>
    </cfRule>
  </conditionalFormatting>
  <conditionalFormatting sqref="P19">
    <cfRule type="expression" dxfId="21" priority="14" stopIfTrue="1">
      <formula>"""bajo"""</formula>
    </cfRule>
  </conditionalFormatting>
  <conditionalFormatting sqref="L21">
    <cfRule type="expression" dxfId="20" priority="13" stopIfTrue="1">
      <formula>"""bajo"""</formula>
    </cfRule>
  </conditionalFormatting>
  <conditionalFormatting sqref="L23:P23 L22:O22">
    <cfRule type="expression" dxfId="19" priority="12" stopIfTrue="1">
      <formula>"""bajo"""</formula>
    </cfRule>
  </conditionalFormatting>
  <conditionalFormatting sqref="P22">
    <cfRule type="expression" dxfId="18" priority="11" stopIfTrue="1">
      <formula>"""bajo"""</formula>
    </cfRule>
  </conditionalFormatting>
  <conditionalFormatting sqref="L24:P24 L29:P29">
    <cfRule type="expression" dxfId="17" priority="10" stopIfTrue="1">
      <formula>"""bajo"""</formula>
    </cfRule>
  </conditionalFormatting>
  <conditionalFormatting sqref="L18:P18">
    <cfRule type="expression" dxfId="16" priority="9" stopIfTrue="1">
      <formula>"""bajo"""</formula>
    </cfRule>
  </conditionalFormatting>
  <conditionalFormatting sqref="M20:P20">
    <cfRule type="expression" dxfId="15" priority="8" stopIfTrue="1">
      <formula>"""bajo"""</formula>
    </cfRule>
  </conditionalFormatting>
  <conditionalFormatting sqref="M21:P21">
    <cfRule type="expression" dxfId="14" priority="7" stopIfTrue="1">
      <formula>"""bajo"""</formula>
    </cfRule>
  </conditionalFormatting>
  <conditionalFormatting sqref="I26:J28 J25">
    <cfRule type="expression" dxfId="13" priority="6" stopIfTrue="1">
      <formula>"""bajo"""</formula>
    </cfRule>
  </conditionalFormatting>
  <conditionalFormatting sqref="K25:K28">
    <cfRule type="cellIs" dxfId="12" priority="2" stopIfTrue="1" operator="equal">
      <formula>"EXTREMO"</formula>
    </cfRule>
    <cfRule type="cellIs" dxfId="11" priority="3" stopIfTrue="1" operator="equal">
      <formula>"ALTO"</formula>
    </cfRule>
    <cfRule type="cellIs" dxfId="10" priority="4" stopIfTrue="1" operator="equal">
      <formula>"MEDIO"</formula>
    </cfRule>
    <cfRule type="cellIs" dxfId="9" priority="5" stopIfTrue="1" operator="equal">
      <formula>"BAJO"</formula>
    </cfRule>
  </conditionalFormatting>
  <conditionalFormatting sqref="L25:P28">
    <cfRule type="expression" dxfId="8" priority="1" stopIfTrue="1">
      <formula>"""bajo"""</formula>
    </cfRule>
  </conditionalFormatting>
  <printOptions horizontalCentered="1"/>
  <pageMargins left="0.7" right="0.7" top="0.75" bottom="0.75" header="0.3" footer="0.3"/>
  <pageSetup scale="10"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9"/>
  <sheetViews>
    <sheetView showGridLines="0" tabSelected="1" topLeftCell="A16" zoomScale="70" zoomScaleNormal="70" zoomScaleSheetLayoutView="25" zoomScalePageLayoutView="70" workbookViewId="0">
      <selection activeCell="F22" sqref="F22"/>
    </sheetView>
  </sheetViews>
  <sheetFormatPr defaultColWidth="11.42578125" defaultRowHeight="14.25"/>
  <cols>
    <col min="1" max="1" width="4.28515625" style="11" customWidth="1"/>
    <col min="2" max="2" width="8.42578125" style="11" customWidth="1"/>
    <col min="3" max="3" width="48.85546875" style="11" customWidth="1"/>
    <col min="4" max="4" width="12.85546875" style="11" customWidth="1"/>
    <col min="5" max="5" width="13.28515625" style="11" customWidth="1"/>
    <col min="6" max="6" width="11.85546875" style="11" customWidth="1"/>
    <col min="7" max="7" width="17.42578125" style="11" customWidth="1"/>
    <col min="8" max="8" width="5.140625" style="11" customWidth="1"/>
    <col min="9" max="9" width="4.28515625" style="11" customWidth="1"/>
    <col min="10" max="10" width="5.85546875" style="11" customWidth="1"/>
    <col min="11" max="11" width="5.28515625" style="11" customWidth="1"/>
    <col min="12" max="12" width="14.140625" style="11" customWidth="1"/>
    <col min="13" max="13" width="5.28515625" style="11" customWidth="1"/>
    <col min="14" max="14" width="22" style="11" customWidth="1"/>
    <col min="15" max="15" width="5.7109375" style="11" customWidth="1"/>
    <col min="16" max="16" width="6.42578125" style="11" customWidth="1"/>
    <col min="17" max="17" width="8.42578125" style="11" customWidth="1"/>
    <col min="18" max="18" width="6" style="11" customWidth="1"/>
    <col min="19" max="19" width="14" style="11" customWidth="1"/>
    <col min="20" max="20" width="15.7109375" style="11" customWidth="1"/>
    <col min="21" max="21" width="17.140625" style="11" customWidth="1"/>
    <col min="22" max="22" width="10.85546875" style="11" customWidth="1"/>
    <col min="23" max="23" width="15.7109375" style="11" customWidth="1"/>
    <col min="24" max="24" width="20.42578125" style="11" customWidth="1"/>
    <col min="25" max="16384" width="11.42578125" style="11"/>
  </cols>
  <sheetData>
    <row r="1" spans="2:24" s="9" customFormat="1">
      <c r="S1" s="10"/>
    </row>
    <row r="2" spans="2:24" s="9" customFormat="1" ht="48.75" customHeight="1">
      <c r="B2" s="304"/>
      <c r="C2" s="304"/>
      <c r="D2" s="144" t="s">
        <v>16</v>
      </c>
      <c r="E2" s="145"/>
      <c r="F2" s="145"/>
      <c r="G2" s="145"/>
      <c r="H2" s="145"/>
      <c r="I2" s="145"/>
      <c r="J2" s="145"/>
      <c r="K2" s="145"/>
      <c r="L2" s="145"/>
      <c r="M2" s="145"/>
      <c r="N2" s="145"/>
      <c r="O2" s="145"/>
      <c r="P2" s="145"/>
      <c r="Q2" s="145"/>
      <c r="R2" s="145"/>
      <c r="S2" s="145"/>
      <c r="T2" s="145"/>
      <c r="U2" s="145"/>
      <c r="V2" s="146"/>
      <c r="W2" s="216" t="s">
        <v>1</v>
      </c>
      <c r="X2" s="217"/>
    </row>
    <row r="3" spans="2:24" s="9" customFormat="1" ht="24.75" customHeight="1">
      <c r="B3" s="304"/>
      <c r="C3" s="304"/>
      <c r="D3" s="147"/>
      <c r="E3" s="148"/>
      <c r="F3" s="148"/>
      <c r="G3" s="148"/>
      <c r="H3" s="148"/>
      <c r="I3" s="148"/>
      <c r="J3" s="148"/>
      <c r="K3" s="148"/>
      <c r="L3" s="148"/>
      <c r="M3" s="148"/>
      <c r="N3" s="148"/>
      <c r="O3" s="148"/>
      <c r="P3" s="148"/>
      <c r="Q3" s="148"/>
      <c r="R3" s="148"/>
      <c r="S3" s="148"/>
      <c r="T3" s="148"/>
      <c r="U3" s="148"/>
      <c r="V3" s="149"/>
      <c r="W3" s="218"/>
      <c r="X3" s="219"/>
    </row>
    <row r="4" spans="2:24" s="9" customFormat="1" ht="60" customHeight="1">
      <c r="B4" s="304"/>
      <c r="C4" s="304"/>
      <c r="D4" s="150"/>
      <c r="E4" s="151"/>
      <c r="F4" s="151"/>
      <c r="G4" s="151"/>
      <c r="H4" s="151"/>
      <c r="I4" s="151"/>
      <c r="J4" s="151"/>
      <c r="K4" s="151"/>
      <c r="L4" s="151"/>
      <c r="M4" s="151"/>
      <c r="N4" s="151"/>
      <c r="O4" s="151"/>
      <c r="P4" s="151"/>
      <c r="Q4" s="151"/>
      <c r="R4" s="151"/>
      <c r="S4" s="151"/>
      <c r="T4" s="151"/>
      <c r="U4" s="151"/>
      <c r="V4" s="152"/>
      <c r="W4" s="220"/>
      <c r="X4" s="221"/>
    </row>
    <row r="5" spans="2:24" s="9" customFormat="1" ht="32.25" customHeight="1" thickBot="1">
      <c r="B5" s="66"/>
      <c r="C5" s="66"/>
      <c r="D5" s="66"/>
      <c r="E5" s="66"/>
      <c r="F5" s="66"/>
      <c r="G5" s="66"/>
      <c r="H5" s="66"/>
      <c r="I5" s="66"/>
      <c r="J5" s="66"/>
      <c r="K5" s="66"/>
      <c r="L5" s="66"/>
      <c r="M5" s="66"/>
      <c r="N5" s="66"/>
      <c r="O5" s="66"/>
      <c r="P5" s="66"/>
      <c r="Q5" s="66"/>
      <c r="R5" s="66"/>
      <c r="S5" s="67"/>
      <c r="T5" s="66"/>
      <c r="U5" s="66"/>
      <c r="V5" s="66"/>
      <c r="W5" s="66"/>
      <c r="X5" s="66"/>
    </row>
    <row r="6" spans="2:24" ht="51.75" customHeight="1" thickBot="1">
      <c r="B6" s="295" t="str">
        <f>+EVALUACION!B5</f>
        <v>Objeto Contractual: “CONTRATAR A MONTO AGOTABLE EL SUMINISTRO DE INSUMOS DE REFRIGERIOS, ELEMENTOS DE MERCHANDISING Y LOGISTICOS REQUERIDOS PARA EL DESARROLLO OPERATIVO Y ACTIVIDADES DEL PROGRAMA “PARCEROS POR BOGOTÁ” EN LA LOCALIDAD DE LOS MÁRTIRES”</v>
      </c>
      <c r="C6" s="296"/>
      <c r="D6" s="296"/>
      <c r="E6" s="296"/>
      <c r="F6" s="296"/>
      <c r="G6" s="296"/>
      <c r="H6" s="296"/>
      <c r="I6" s="296"/>
      <c r="J6" s="296"/>
      <c r="K6" s="296"/>
      <c r="L6" s="296"/>
      <c r="M6" s="296"/>
      <c r="N6" s="296"/>
      <c r="O6" s="296"/>
      <c r="P6" s="296"/>
      <c r="Q6" s="296"/>
      <c r="R6" s="296"/>
      <c r="S6" s="296"/>
      <c r="T6" s="296"/>
      <c r="U6" s="296"/>
      <c r="V6" s="296"/>
      <c r="W6" s="296"/>
      <c r="X6" s="297"/>
    </row>
    <row r="7" spans="2:24" ht="18.75" customHeight="1">
      <c r="B7" s="298" t="s">
        <v>207</v>
      </c>
      <c r="C7" s="299"/>
      <c r="D7" s="299"/>
      <c r="E7" s="299"/>
      <c r="F7" s="299"/>
      <c r="G7" s="299"/>
      <c r="H7" s="299"/>
      <c r="I7" s="299"/>
      <c r="J7" s="299"/>
      <c r="K7" s="299"/>
      <c r="L7" s="299"/>
      <c r="M7" s="299"/>
      <c r="N7" s="299"/>
      <c r="O7" s="299"/>
      <c r="P7" s="299"/>
      <c r="Q7" s="299"/>
      <c r="R7" s="299"/>
      <c r="S7" s="299"/>
      <c r="T7" s="299"/>
      <c r="U7" s="299"/>
      <c r="V7" s="299"/>
      <c r="W7" s="299"/>
      <c r="X7" s="300"/>
    </row>
    <row r="8" spans="2:24" ht="21" customHeight="1">
      <c r="B8" s="301" t="s">
        <v>208</v>
      </c>
      <c r="C8" s="302"/>
      <c r="D8" s="302"/>
      <c r="E8" s="302"/>
      <c r="F8" s="302"/>
      <c r="G8" s="302"/>
      <c r="H8" s="302"/>
      <c r="I8" s="302"/>
      <c r="J8" s="302"/>
      <c r="K8" s="302"/>
      <c r="L8" s="302"/>
      <c r="M8" s="302"/>
      <c r="N8" s="302"/>
      <c r="O8" s="302"/>
      <c r="P8" s="302"/>
      <c r="Q8" s="302"/>
      <c r="R8" s="302"/>
      <c r="S8" s="302"/>
      <c r="T8" s="302"/>
      <c r="U8" s="302"/>
      <c r="V8" s="302"/>
      <c r="W8" s="302"/>
      <c r="X8" s="303"/>
    </row>
    <row r="9" spans="2:24" ht="9" customHeight="1" thickBot="1">
      <c r="B9" s="293"/>
      <c r="C9" s="294"/>
      <c r="D9" s="294"/>
      <c r="E9" s="294"/>
      <c r="F9" s="294"/>
      <c r="G9" s="294"/>
      <c r="H9" s="294"/>
      <c r="I9" s="294"/>
      <c r="J9" s="294"/>
      <c r="K9" s="294"/>
      <c r="L9" s="294"/>
      <c r="M9" s="294"/>
      <c r="N9" s="294"/>
      <c r="O9" s="294"/>
      <c r="P9" s="294"/>
      <c r="Q9" s="294"/>
      <c r="R9" s="294"/>
      <c r="S9" s="68"/>
      <c r="T9" s="68"/>
      <c r="U9" s="68"/>
      <c r="V9" s="68"/>
      <c r="W9" s="68"/>
      <c r="X9" s="69"/>
    </row>
    <row r="10" spans="2:24" ht="106.5" customHeight="1" thickBot="1">
      <c r="B10" s="70" t="s">
        <v>202</v>
      </c>
      <c r="C10" s="71" t="s">
        <v>105</v>
      </c>
      <c r="D10" s="72" t="s">
        <v>209</v>
      </c>
      <c r="E10" s="72" t="s">
        <v>210</v>
      </c>
      <c r="F10" s="72" t="s">
        <v>211</v>
      </c>
      <c r="G10" s="71" t="s">
        <v>106</v>
      </c>
      <c r="H10" s="72" t="s">
        <v>120</v>
      </c>
      <c r="I10" s="72" t="s">
        <v>108</v>
      </c>
      <c r="J10" s="72" t="s">
        <v>212</v>
      </c>
      <c r="K10" s="72" t="s">
        <v>110</v>
      </c>
      <c r="L10" s="72" t="s">
        <v>213</v>
      </c>
      <c r="M10" s="71" t="s">
        <v>214</v>
      </c>
      <c r="N10" s="71" t="s">
        <v>163</v>
      </c>
      <c r="O10" s="72" t="s">
        <v>120</v>
      </c>
      <c r="P10" s="72" t="s">
        <v>108</v>
      </c>
      <c r="Q10" s="72" t="s">
        <v>212</v>
      </c>
      <c r="R10" s="72" t="s">
        <v>110</v>
      </c>
      <c r="S10" s="71" t="s">
        <v>164</v>
      </c>
      <c r="T10" s="71" t="s">
        <v>165</v>
      </c>
      <c r="U10" s="71" t="s">
        <v>166</v>
      </c>
      <c r="V10" s="71" t="s">
        <v>167</v>
      </c>
      <c r="W10" s="71" t="s">
        <v>215</v>
      </c>
      <c r="X10" s="73" t="s">
        <v>169</v>
      </c>
    </row>
    <row r="11" spans="2:24" ht="106.5" customHeight="1" thickBot="1">
      <c r="B11" s="74">
        <v>1</v>
      </c>
      <c r="C11" s="126" t="s">
        <v>41</v>
      </c>
      <c r="D11" s="76" t="str">
        <f>+'EVALUACION CON CONTROLES'!A16</f>
        <v>PLANEACIÓN</v>
      </c>
      <c r="E11" s="76" t="str">
        <f>VLOOKUP(C11,'IDENTIFICACION Y ANALISIS'!$B$19:$F$68,3,FALSE)</f>
        <v>General</v>
      </c>
      <c r="F11" s="76" t="str">
        <f>VLOOKUP(C11,'IDENTIFICACION Y ANALISIS'!$B$19:$F$68,4,FALSE)</f>
        <v>Interno</v>
      </c>
      <c r="G11" s="75" t="str">
        <f>+EVALUACION!H16</f>
        <v>Se publique proceso de contratación que induzca al error de los proponentes y que no satisfaga las necesidades de la Entidad</v>
      </c>
      <c r="H11" s="75">
        <f>+EVALUACION!I16</f>
        <v>3</v>
      </c>
      <c r="I11" s="75">
        <f>+EVALUACION!J16</f>
        <v>2</v>
      </c>
      <c r="J11" s="75">
        <f>+EVALUACION!K16</f>
        <v>5</v>
      </c>
      <c r="K11" s="76" t="str">
        <f>+EVALUACION!L16</f>
        <v>MEDIO</v>
      </c>
      <c r="L11" s="75" t="s">
        <v>216</v>
      </c>
      <c r="M11" s="136">
        <v>1</v>
      </c>
      <c r="N11" s="75" t="str">
        <f>+'EVALUACION CON CONTROLES'!F16</f>
        <v>Los bienes y suministros a necesidad de la administración local deben contar con la identificación plena de acuerdo con los códigos del Clasificador de bienes y servicios para la adecuada contratación y los documentos que la sustentan debe estar alineada con el Plan de Desarrollo Local, los procesos y PAA de la entidad y debe ser presentados al Comité de Contratación para tener en cuenta sus recomendaciones.</v>
      </c>
      <c r="O11" s="75">
        <f>+'EVALUACION CON CONTROLES'!H16</f>
        <v>3</v>
      </c>
      <c r="P11" s="75">
        <f>+'EVALUACION CON CONTROLES'!I16</f>
        <v>2</v>
      </c>
      <c r="Q11" s="75">
        <f>+'EVALUACION CON CONTROLES'!J16</f>
        <v>5</v>
      </c>
      <c r="R11" s="76" t="str">
        <f>+'EVALUACION CON CONTROLES'!K16</f>
        <v>MEDIO</v>
      </c>
      <c r="S11" s="75" t="str">
        <f>+'EVALUACION CON CONTROLES'!L16</f>
        <v>Si</v>
      </c>
      <c r="T11" s="75" t="str">
        <f>+'EVALUACION CON CONTROLES'!M16</f>
        <v>Gestor de Proyecto
Oficina de Planeación</v>
      </c>
      <c r="U11" s="75" t="str">
        <f>+'EVALUACION CON CONTROLES'!N16</f>
        <v>Proceso de formulación</v>
      </c>
      <c r="V11" s="75" t="str">
        <f>+'EVALUACION CON CONTROLES'!O16</f>
        <v>Duarante el desarrollo y estructuración de documentos previos que integren el proceso</v>
      </c>
      <c r="W11" s="75" t="str">
        <f>+'EVALUACION CON CONTROLES'!P16</f>
        <v>Revisión documantl del proceso - Planeación y Contrataciópn y presentación de la información a Comité de Contratación</v>
      </c>
      <c r="X11" s="77" t="str">
        <f>+'EVALUACION CON CONTROLES'!Q16</f>
        <v>Permanente</v>
      </c>
    </row>
    <row r="12" spans="2:24" ht="106.5" customHeight="1" thickBot="1">
      <c r="B12" s="78">
        <v>2</v>
      </c>
      <c r="C12" s="14" t="s">
        <v>42</v>
      </c>
      <c r="D12" s="79" t="str">
        <f>+'EVALUACION CON CONTROLES'!A17</f>
        <v>PLANEACIÓN</v>
      </c>
      <c r="E12" s="79" t="str">
        <f>VLOOKUP(C12,'IDENTIFICACION Y ANALISIS'!$B$19:$F$68,3,FALSE)</f>
        <v>General</v>
      </c>
      <c r="F12" s="79" t="str">
        <f>VLOOKUP(C12,'IDENTIFICACION Y ANALISIS'!$B$19:$F$68,4,FALSE)</f>
        <v>Interno</v>
      </c>
      <c r="G12" s="14" t="str">
        <f>+EVALUACION!H17</f>
        <v>Se publique proceso de contratación que induzca al error de los proponentes y que no satisfaga las necesidades de la Entidad</v>
      </c>
      <c r="H12" s="14">
        <f>+EVALUACION!I17</f>
        <v>3</v>
      </c>
      <c r="I12" s="14">
        <f>+EVALUACION!J17</f>
        <v>3</v>
      </c>
      <c r="J12" s="14">
        <f>+EVALUACION!K17</f>
        <v>6</v>
      </c>
      <c r="K12" s="79" t="str">
        <f>+EVALUACION!L17</f>
        <v>ALTO</v>
      </c>
      <c r="L12" s="14" t="s">
        <v>216</v>
      </c>
      <c r="M12" s="136">
        <v>1</v>
      </c>
      <c r="N12" s="75" t="str">
        <f>+'EVALUACION CON CONTROLES'!F17</f>
        <v>Secretaria de Gobierno ha establecido procesos y formatos que orientan la formulación de los procesos de contratación y es menester de los profesionales de Planeación acatar y cumplir estos procedimientos y revisiones por parte de Contratación, Planeación y Comité de Contratación</v>
      </c>
      <c r="O12" s="14">
        <f>+'EVALUACION CON CONTROLES'!H17</f>
        <v>3</v>
      </c>
      <c r="P12" s="14">
        <f>+'EVALUACION CON CONTROLES'!I17</f>
        <v>3</v>
      </c>
      <c r="Q12" s="14">
        <f>+'EVALUACION CON CONTROLES'!J17</f>
        <v>6</v>
      </c>
      <c r="R12" s="79" t="str">
        <f>+'EVALUACION CON CONTROLES'!K17</f>
        <v>ALTO</v>
      </c>
      <c r="S12" s="14" t="str">
        <f>+'EVALUACION CON CONTROLES'!L17</f>
        <v>Si</v>
      </c>
      <c r="T12" s="14" t="str">
        <f>+'EVALUACION CON CONTROLES'!M17</f>
        <v>Gestor de Proyecto
Oficina de Planeación</v>
      </c>
      <c r="U12" s="14" t="str">
        <f>+'EVALUACION CON CONTROLES'!N17</f>
        <v>Proceso de formulación</v>
      </c>
      <c r="V12" s="14" t="str">
        <f>+'EVALUACION CON CONTROLES'!O17</f>
        <v>Duarante el desarrollo y estructuración de documentos previos que integren el proceso</v>
      </c>
      <c r="W12" s="14" t="str">
        <f>+'EVALUACION CON CONTROLES'!P17</f>
        <v>Revisión documantl del proceso - Planeación y Contrataciópn y presentación de la información a Comité de Contratación</v>
      </c>
      <c r="X12" s="80" t="str">
        <f>+'EVALUACION CON CONTROLES'!Q17</f>
        <v>Permanente</v>
      </c>
    </row>
    <row r="13" spans="2:24" ht="106.5" customHeight="1" thickBot="1">
      <c r="B13" s="78">
        <v>3</v>
      </c>
      <c r="C13" s="14" t="s">
        <v>50</v>
      </c>
      <c r="D13" s="79" t="str">
        <f>+'EVALUACION CON CONTROLES'!A18</f>
        <v>SELECCIÓN</v>
      </c>
      <c r="E13" s="79" t="str">
        <f>VLOOKUP(C13,'IDENTIFICACION Y ANALISIS'!$B$19:$F$68,3,FALSE)</f>
        <v>General</v>
      </c>
      <c r="F13" s="79" t="str">
        <f>VLOOKUP(C13,'IDENTIFICACION Y ANALISIS'!$B$19:$F$68,4,FALSE)</f>
        <v>Interno</v>
      </c>
      <c r="G13" s="14" t="str">
        <f>+EVALUACION!H18</f>
        <v>Falta de perfeccionamiento del contrato</v>
      </c>
      <c r="H13" s="14">
        <f>+EVALUACION!I18</f>
        <v>3</v>
      </c>
      <c r="I13" s="14">
        <f>+EVALUACION!J18</f>
        <v>2</v>
      </c>
      <c r="J13" s="14">
        <f>+EVALUACION!K18</f>
        <v>5</v>
      </c>
      <c r="K13" s="79" t="str">
        <f>+EVALUACION!L18</f>
        <v>MEDIO</v>
      </c>
      <c r="L13" s="14" t="s">
        <v>216</v>
      </c>
      <c r="M13" s="136">
        <v>1</v>
      </c>
      <c r="N13" s="75" t="str">
        <f>+'EVALUACION CON CONTROLES'!F18</f>
        <v xml:space="preserve">Requerimientos para que se adjudique el contrato / Posibilitar los parámetros del proceso para que se pueda presentar una pluralidad de proponentes. </v>
      </c>
      <c r="O13" s="14">
        <f>+'EVALUACION CON CONTROLES'!H18</f>
        <v>3</v>
      </c>
      <c r="P13" s="14">
        <f>+'EVALUACION CON CONTROLES'!I18</f>
        <v>2</v>
      </c>
      <c r="Q13" s="14">
        <f>+'EVALUACION CON CONTROLES'!J18</f>
        <v>5</v>
      </c>
      <c r="R13" s="79" t="str">
        <f>+'EVALUACION CON CONTROLES'!K18</f>
        <v>MEDIO</v>
      </c>
      <c r="S13" s="14" t="str">
        <f>+'EVALUACION CON CONTROLES'!L18</f>
        <v>Si</v>
      </c>
      <c r="T13" s="14" t="str">
        <f>+'EVALUACION CON CONTROLES'!M18</f>
        <v>oficina de contratación y planeación local</v>
      </c>
      <c r="U13" s="14" t="str">
        <f>+'EVALUACION CON CONTROLES'!N18</f>
        <v>desde el cargue del proceso y pliego de condiciones</v>
      </c>
      <c r="V13" s="14" t="str">
        <f>+'EVALUACION CON CONTROLES'!O18</f>
        <v>hasta la adjudicación del proceso</v>
      </c>
      <c r="W13" s="14" t="str">
        <f>+'EVALUACION CON CONTROLES'!P18</f>
        <v>seguimiento en la plataforma SECOP II</v>
      </c>
      <c r="X13" s="80" t="str">
        <f>+'EVALUACION CON CONTROLES'!Q18</f>
        <v>Cuando se requiera</v>
      </c>
    </row>
    <row r="14" spans="2:24" ht="106.5" customHeight="1" thickBot="1">
      <c r="B14" s="78">
        <v>4</v>
      </c>
      <c r="C14" s="14" t="s">
        <v>56</v>
      </c>
      <c r="D14" s="79" t="str">
        <f>+'EVALUACION CON CONTROLES'!A19</f>
        <v>SELECCIÓN</v>
      </c>
      <c r="E14" s="79" t="str">
        <f>VLOOKUP(C14,'IDENTIFICACION Y ANALISIS'!$B$19:$F$68,3,FALSE)</f>
        <v>General</v>
      </c>
      <c r="F14" s="79" t="str">
        <f>VLOOKUP(C14,'IDENTIFICACION Y ANALISIS'!$B$19:$F$68,4,FALSE)</f>
        <v>Interno</v>
      </c>
      <c r="G14" s="14" t="str">
        <f>+EVALUACION!H19</f>
        <v>Modificacion de los plazos y actividades de acuerdo a las condiciones establecidas para estas situaciones</v>
      </c>
      <c r="H14" s="14">
        <f>+EVALUACION!I19</f>
        <v>3</v>
      </c>
      <c r="I14" s="14">
        <f>+EVALUACION!J19</f>
        <v>4</v>
      </c>
      <c r="J14" s="14">
        <f>+EVALUACION!K19</f>
        <v>7</v>
      </c>
      <c r="K14" s="79" t="str">
        <f>+EVALUACION!L19</f>
        <v>ALTO</v>
      </c>
      <c r="L14" s="14" t="s">
        <v>216</v>
      </c>
      <c r="M14" s="136">
        <v>1</v>
      </c>
      <c r="N14" s="75" t="str">
        <f>+'EVALUACION CON CONTROLES'!F19</f>
        <v>Verificación con el proponente previo a la evaluación y solicitud de subsanación si se presenta el caso de presuntos precios artificialmente bajos, generar la alerta correspondiente para que el comité evaluador tenga conocimiento. Exigir pólizas de calidad y cumplimiento.</v>
      </c>
      <c r="O14" s="14">
        <f>+'EVALUACION CON CONTROLES'!H19</f>
        <v>3</v>
      </c>
      <c r="P14" s="14">
        <f>+'EVALUACION CON CONTROLES'!I19</f>
        <v>4</v>
      </c>
      <c r="Q14" s="14">
        <f>+'EVALUACION CON CONTROLES'!J19</f>
        <v>7</v>
      </c>
      <c r="R14" s="79" t="str">
        <f>+'EVALUACION CON CONTROLES'!K19</f>
        <v>ALTO</v>
      </c>
      <c r="S14" s="14" t="str">
        <f>+'EVALUACION CON CONTROLES'!L19</f>
        <v>Si</v>
      </c>
      <c r="T14" s="14" t="str">
        <f>+'EVALUACION CON CONTROLES'!M19</f>
        <v xml:space="preserve">Gestor de Proyecto </v>
      </c>
      <c r="U14" s="14" t="str">
        <f>+'EVALUACION CON CONTROLES'!N19</f>
        <v>Al inicio del proceso</v>
      </c>
      <c r="V14" s="14" t="str">
        <f>+'EVALUACION CON CONTROLES'!O19</f>
        <v>Permanente/hasta la terminación del contrato</v>
      </c>
      <c r="W14" s="14" t="str">
        <f>+'EVALUACION CON CONTROLES'!P19</f>
        <v>Solicitud de información al contratista y Comité Técnico de Seguimiento</v>
      </c>
      <c r="X14" s="80" t="str">
        <f>+'EVALUACION CON CONTROLES'!Q19</f>
        <v>Permanente</v>
      </c>
    </row>
    <row r="15" spans="2:24" ht="106.5" customHeight="1" thickBot="1">
      <c r="B15" s="78">
        <v>5</v>
      </c>
      <c r="C15" s="14" t="s">
        <v>54</v>
      </c>
      <c r="D15" s="79" t="str">
        <f>+'EVALUACION CON CONTROLES'!A20</f>
        <v>CONTRATACIÓN</v>
      </c>
      <c r="E15" s="79" t="str">
        <f>VLOOKUP(C15,'IDENTIFICACION Y ANALISIS'!$B$19:$F$68,3,FALSE)</f>
        <v>General</v>
      </c>
      <c r="F15" s="79" t="str">
        <f>VLOOKUP(C15,'IDENTIFICACION Y ANALISIS'!$B$19:$F$68,4,FALSE)</f>
        <v>Interno</v>
      </c>
      <c r="G15" s="14" t="str">
        <f>+EVALUACION!H20</f>
        <v>Falta de claridad en el proceso lo que induce al error a los proponentes en la preparación de sus ofertas
No se presenten proponentes interesados en el proceso con posibilidad de declaración de desierto</v>
      </c>
      <c r="H15" s="14">
        <f>+EVALUACION!I20</f>
        <v>2</v>
      </c>
      <c r="I15" s="14">
        <f>+EVALUACION!J20</f>
        <v>4</v>
      </c>
      <c r="J15" s="14">
        <f>+EVALUACION!K20</f>
        <v>6</v>
      </c>
      <c r="K15" s="79" t="str">
        <f>+EVALUACION!L20</f>
        <v>ALTO</v>
      </c>
      <c r="L15" s="14" t="s">
        <v>216</v>
      </c>
      <c r="M15" s="136">
        <v>1</v>
      </c>
      <c r="N15" s="75" t="str">
        <f>+'EVALUACION CON CONTROLES'!F20</f>
        <v>Realizar la respectiva verificación y seguimiento a las guías orientativas, manuales de procesos y formatos establecido como orientación del proceso de contratación. Así mismo el proceso de contratación está planificado de tal manera que haya diferentes actores participando y se evidencie la completitud de los pasos para seguir en el proceso. así mismo, la plataforma SECOP ha definido manuales de usuario que orientan la forma en que se gestiona la información en la herramienta..</v>
      </c>
      <c r="O15" s="14">
        <f>+'EVALUACION CON CONTROLES'!H20</f>
        <v>2</v>
      </c>
      <c r="P15" s="14">
        <f>+'EVALUACION CON CONTROLES'!I20</f>
        <v>4</v>
      </c>
      <c r="Q15" s="14">
        <f>+'EVALUACION CON CONTROLES'!J20</f>
        <v>6</v>
      </c>
      <c r="R15" s="79" t="str">
        <f>+'EVALUACION CON CONTROLES'!K20</f>
        <v>ALTO</v>
      </c>
      <c r="S15" s="14" t="str">
        <f>+'EVALUACION CON CONTROLES'!L20</f>
        <v>Si</v>
      </c>
      <c r="T15" s="14" t="str">
        <f>+'EVALUACION CON CONTROLES'!M20</f>
        <v>oficina de contratación y planeación local</v>
      </c>
      <c r="U15" s="14" t="str">
        <f>+'EVALUACION CON CONTROLES'!N20</f>
        <v>desde el cargue del proceso y pliego de condiciones</v>
      </c>
      <c r="V15" s="14" t="str">
        <f>+'EVALUACION CON CONTROLES'!O20</f>
        <v>hasta la adjudicación del proceso</v>
      </c>
      <c r="W15" s="14" t="str">
        <f>+'EVALUACION CON CONTROLES'!P20</f>
        <v>seguimiento en la plataforma SECOP II</v>
      </c>
      <c r="X15" s="80" t="str">
        <f>+'EVALUACION CON CONTROLES'!Q20</f>
        <v>Permanente</v>
      </c>
    </row>
    <row r="16" spans="2:24" ht="106.5" customHeight="1" thickBot="1">
      <c r="B16" s="78">
        <v>6</v>
      </c>
      <c r="C16" s="14" t="s">
        <v>62</v>
      </c>
      <c r="D16" s="79" t="str">
        <f>+'EVALUACION CON CONTROLES'!A21</f>
        <v>CONTRATACIÓN</v>
      </c>
      <c r="E16" s="79" t="str">
        <f>VLOOKUP(C16,'IDENTIFICACION Y ANALISIS'!$B$19:$F$68,3,FALSE)</f>
        <v>General</v>
      </c>
      <c r="F16" s="79" t="str">
        <f>VLOOKUP(C16,'IDENTIFICACION Y ANALISIS'!$B$19:$F$68,4,FALSE)</f>
        <v>Interno</v>
      </c>
      <c r="G16" s="14" t="str">
        <f>+EVALUACION!H21</f>
        <v>Atraso sobre el inicio del contrato y afectación sobre el desarrollo del objeto contractual</v>
      </c>
      <c r="H16" s="14">
        <f>+EVALUACION!I21</f>
        <v>2</v>
      </c>
      <c r="I16" s="14">
        <f>+EVALUACION!J21</f>
        <v>2</v>
      </c>
      <c r="J16" s="14">
        <f>+EVALUACION!K21</f>
        <v>4</v>
      </c>
      <c r="K16" s="79" t="str">
        <f>+EVALUACION!L21</f>
        <v>BAJO</v>
      </c>
      <c r="L16" s="14" t="s">
        <v>216</v>
      </c>
      <c r="M16" s="136">
        <v>1</v>
      </c>
      <c r="N16" s="75" t="str">
        <f>+'EVALUACION CON CONTROLES'!F21</f>
        <v>Atraso sobre el inicio del contrato y afectación sobre el desarrollo del objeto contractual</v>
      </c>
      <c r="O16" s="14">
        <f>+'EVALUACION CON CONTROLES'!H21</f>
        <v>2</v>
      </c>
      <c r="P16" s="14">
        <f>+'EVALUACION CON CONTROLES'!I21</f>
        <v>2</v>
      </c>
      <c r="Q16" s="14">
        <f>+'EVALUACION CON CONTROLES'!J21</f>
        <v>4</v>
      </c>
      <c r="R16" s="79" t="str">
        <f>+'EVALUACION CON CONTROLES'!K21</f>
        <v>BAJO</v>
      </c>
      <c r="S16" s="14" t="str">
        <f>+'EVALUACION CON CONTROLES'!L21</f>
        <v>Si</v>
      </c>
      <c r="T16" s="14" t="str">
        <f>+'EVALUACION CON CONTROLES'!M21</f>
        <v>oficina de contratación y planeación local</v>
      </c>
      <c r="U16" s="14" t="str">
        <f>+'EVALUACION CON CONTROLES'!N21</f>
        <v>desde el cargue del proceso y pliego de condiciones</v>
      </c>
      <c r="V16" s="14" t="str">
        <f>+'EVALUACION CON CONTROLES'!O21</f>
        <v>hasta la adjudicación del proceso</v>
      </c>
      <c r="W16" s="14" t="str">
        <f>+'EVALUACION CON CONTROLES'!P21</f>
        <v>seguimiento en la plataforma SECOP II</v>
      </c>
      <c r="X16" s="80" t="str">
        <f>+'EVALUACION CON CONTROLES'!Q21</f>
        <v>Permanente</v>
      </c>
    </row>
    <row r="17" spans="2:24" ht="106.5" customHeight="1" thickBot="1">
      <c r="B17" s="78">
        <v>7</v>
      </c>
      <c r="C17" s="14" t="s">
        <v>67</v>
      </c>
      <c r="D17" s="79" t="str">
        <f>+'EVALUACION CON CONTROLES'!A22</f>
        <v>EJECUCIÓN</v>
      </c>
      <c r="E17" s="79" t="str">
        <f>VLOOKUP(C17,'IDENTIFICACION Y ANALISIS'!$B$19:$F$68,3,FALSE)</f>
        <v>General</v>
      </c>
      <c r="F17" s="79" t="str">
        <f>VLOOKUP(C17,'IDENTIFICACION Y ANALISIS'!$B$19:$F$68,4,FALSE)</f>
        <v>Externo</v>
      </c>
      <c r="G17" s="14" t="str">
        <f>+EVALUACION!H22</f>
        <v>Modificacion de los plazos y actividades de acuerdo a las condiciones establecidas para estas situaciones, reprocesos en convocatorias y actividades</v>
      </c>
      <c r="H17" s="14">
        <f>+EVALUACION!I22</f>
        <v>2</v>
      </c>
      <c r="I17" s="14">
        <f>+EVALUACION!J22</f>
        <v>2</v>
      </c>
      <c r="J17" s="14">
        <f>+EVALUACION!K22</f>
        <v>4</v>
      </c>
      <c r="K17" s="79" t="str">
        <f>+EVALUACION!L22</f>
        <v>BAJO</v>
      </c>
      <c r="L17" s="14" t="s">
        <v>217</v>
      </c>
      <c r="M17" s="136">
        <v>1</v>
      </c>
      <c r="N17" s="75" t="str">
        <f>+'EVALUACION CON CONTROLES'!F22</f>
        <v>Monitoreo constante y permanente de las situaciones y contexto del país y el mundo, específicamente en la ciudad de Bogotá, localidad de Los Mártires en aspectos sociales, políticos, económicos de acuerdo con las actividades previstas en el contrato, gestionando su ejecución en el momento en que las condiciones sean las más adecuadas y convenientes.</v>
      </c>
      <c r="O17" s="14">
        <f>+'EVALUACION CON CONTROLES'!H22</f>
        <v>2</v>
      </c>
      <c r="P17" s="14">
        <f>+'EVALUACION CON CONTROLES'!I22</f>
        <v>2</v>
      </c>
      <c r="Q17" s="14">
        <f>+'EVALUACION CON CONTROLES'!J22</f>
        <v>4</v>
      </c>
      <c r="R17" s="79" t="str">
        <f>+'EVALUACION CON CONTROLES'!K22</f>
        <v>BAJO</v>
      </c>
      <c r="S17" s="14" t="str">
        <f>+'EVALUACION CON CONTROLES'!L22</f>
        <v>Si</v>
      </c>
      <c r="T17" s="14" t="str">
        <f>+'EVALUACION CON CONTROLES'!M22</f>
        <v>Gestor de Proyecto / Apoyo a la Supervisión / Comité Técnico de Seguimiento</v>
      </c>
      <c r="U17" s="14" t="str">
        <f>+'EVALUACION CON CONTROLES'!N22</f>
        <v>Al inicio del proceso y en Comités de Seguimiento</v>
      </c>
      <c r="V17" s="14" t="str">
        <f>+'EVALUACION CON CONTROLES'!O22</f>
        <v>Permanente/hasta la terminación del contrato</v>
      </c>
      <c r="W17" s="14" t="str">
        <f>+'EVALUACION CON CONTROLES'!P22</f>
        <v>Solicitud de información al contratista y Comité Técnico de Seguimiento</v>
      </c>
      <c r="X17" s="80" t="str">
        <f>+'EVALUACION CON CONTROLES'!Q22</f>
        <v>Permanente</v>
      </c>
    </row>
    <row r="18" spans="2:24" ht="106.5" customHeight="1" thickBot="1">
      <c r="B18" s="78">
        <v>8</v>
      </c>
      <c r="C18" s="14" t="s">
        <v>70</v>
      </c>
      <c r="D18" s="79" t="str">
        <f>+'EVALUACION CON CONTROLES'!A23</f>
        <v>EJECUCIÓN</v>
      </c>
      <c r="E18" s="79" t="str">
        <f>VLOOKUP(C18,'IDENTIFICACION Y ANALISIS'!$B$19:$F$68,3,FALSE)</f>
        <v>General</v>
      </c>
      <c r="F18" s="79" t="str">
        <f>VLOOKUP(C18,'IDENTIFICACION Y ANALISIS'!$B$19:$F$68,4,FALSE)</f>
        <v>Externo</v>
      </c>
      <c r="G18" s="14" t="str">
        <f>+EVALUACION!H23</f>
        <v>Modificacion de los plazos y actividades de acuerdo a las condiciones establecidas para estas situaciones</v>
      </c>
      <c r="H18" s="14">
        <f>+EVALUACION!I23</f>
        <v>3</v>
      </c>
      <c r="I18" s="14">
        <f>+EVALUACION!J23</f>
        <v>3</v>
      </c>
      <c r="J18" s="14">
        <f>+EVALUACION!K23</f>
        <v>6</v>
      </c>
      <c r="K18" s="79" t="str">
        <f>+EVALUACION!L23</f>
        <v>ALTO</v>
      </c>
      <c r="L18" s="14" t="s">
        <v>218</v>
      </c>
      <c r="M18" s="136">
        <v>1</v>
      </c>
      <c r="N18" s="75" t="str">
        <f>+'EVALUACION CON CONTROLES'!F23</f>
        <v xml:space="preserve">Solicitud al posible adjudicatario para que mantenga los precios ofertados inicialmente para mantener las condiciones pactadas en cantidad, calidad y especificaciones. 
Ejecutar el contrato en los tiempos previstos.
</v>
      </c>
      <c r="O18" s="14">
        <f>+'EVALUACION CON CONTROLES'!H23</f>
        <v>3</v>
      </c>
      <c r="P18" s="14">
        <f>+'EVALUACION CON CONTROLES'!I23</f>
        <v>3</v>
      </c>
      <c r="Q18" s="14">
        <f>+'EVALUACION CON CONTROLES'!J23</f>
        <v>6</v>
      </c>
      <c r="R18" s="79" t="str">
        <f>+'EVALUACION CON CONTROLES'!K23</f>
        <v>ALTO</v>
      </c>
      <c r="S18" s="14" t="str">
        <f>+'EVALUACION CON CONTROLES'!L23</f>
        <v>Si</v>
      </c>
      <c r="T18" s="14" t="str">
        <f>+'EVALUACION CON CONTROLES'!M23</f>
        <v xml:space="preserve">Apoyo a la Supervisión </v>
      </c>
      <c r="U18" s="14" t="str">
        <f>+'EVALUACION CON CONTROLES'!N23</f>
        <v xml:space="preserve">Al inicio del proceso </v>
      </c>
      <c r="V18" s="14" t="str">
        <f>+'EVALUACION CON CONTROLES'!O23</f>
        <v>Permanente/hasta la terminación del contrato</v>
      </c>
      <c r="W18" s="14" t="str">
        <f>+'EVALUACION CON CONTROLES'!P23</f>
        <v>Solicitud de información al contratista y Comité Técnico de Seguimiento</v>
      </c>
      <c r="X18" s="80" t="str">
        <f>+'EVALUACION CON CONTROLES'!Q23</f>
        <v>Permanente</v>
      </c>
    </row>
    <row r="19" spans="2:24" ht="106.5" customHeight="1" thickBot="1">
      <c r="B19" s="78">
        <v>9</v>
      </c>
      <c r="C19" s="14" t="s">
        <v>71</v>
      </c>
      <c r="D19" s="79" t="str">
        <f>+'EVALUACION CON CONTROLES'!A24</f>
        <v>EJECUCIÓN</v>
      </c>
      <c r="E19" s="79" t="str">
        <f>VLOOKUP(C19,'IDENTIFICACION Y ANALISIS'!$B$19:$F$68,3,FALSE)</f>
        <v>Especifico</v>
      </c>
      <c r="F19" s="79" t="str">
        <f>VLOOKUP(C19,'IDENTIFICACION Y ANALISIS'!$B$19:$F$68,4,FALSE)</f>
        <v>Externo</v>
      </c>
      <c r="G19" s="14" t="str">
        <f>+EVALUACION!H24</f>
        <v>Detrimento patrimonial Posible incumplimiento del contrato Afectacion de polizas</v>
      </c>
      <c r="H19" s="14">
        <f>+EVALUACION!I24</f>
        <v>2</v>
      </c>
      <c r="I19" s="14">
        <f>+EVALUACION!J24</f>
        <v>4</v>
      </c>
      <c r="J19" s="14">
        <f>+EVALUACION!K24</f>
        <v>6</v>
      </c>
      <c r="K19" s="79" t="str">
        <f>+EVALUACION!L24</f>
        <v>ALTO</v>
      </c>
      <c r="L19" s="14" t="s">
        <v>218</v>
      </c>
      <c r="M19" s="136">
        <v>1</v>
      </c>
      <c r="N19" s="75" t="str">
        <f>+'EVALUACION CON CONTROLES'!F24</f>
        <v>Monitoreo permanente del cumplimiento de las actividades y acciones adelantadas por el contratista para con sus proveedores, solicitar los paz y salvos correspondientes para la verificación del cumplimiento, seguimiento en los comités y verificación de los informes por el apoyo a la supervisión.</v>
      </c>
      <c r="O19" s="14">
        <f>+'EVALUACION CON CONTROLES'!H24</f>
        <v>2</v>
      </c>
      <c r="P19" s="14">
        <f>+'EVALUACION CON CONTROLES'!I24</f>
        <v>4</v>
      </c>
      <c r="Q19" s="14">
        <f>+'EVALUACION CON CONTROLES'!J24</f>
        <v>6</v>
      </c>
      <c r="R19" s="79" t="str">
        <f>+'EVALUACION CON CONTROLES'!K24</f>
        <v>ALTO</v>
      </c>
      <c r="S19" s="14" t="str">
        <f>+'EVALUACION CON CONTROLES'!L24</f>
        <v>Si</v>
      </c>
      <c r="T19" s="14" t="str">
        <f>+'EVALUACION CON CONTROLES'!M24</f>
        <v xml:space="preserve">Apoyo a la Supervisión / </v>
      </c>
      <c r="U19" s="14" t="str">
        <f>+'EVALUACION CON CONTROLES'!N24</f>
        <v>Al inicio del proceso y en Comités de Seguimiento</v>
      </c>
      <c r="V19" s="14" t="str">
        <f>+'EVALUACION CON CONTROLES'!O24</f>
        <v>Permanente/hasta la terminación del contrato</v>
      </c>
      <c r="W19" s="14" t="str">
        <f>+'EVALUACION CON CONTROLES'!P24</f>
        <v>Solicitud de información al contratista y Comité Técnico de Seguimiento</v>
      </c>
      <c r="X19" s="80" t="str">
        <f>+'EVALUACION CON CONTROLES'!Q24</f>
        <v>Permanente</v>
      </c>
    </row>
    <row r="20" spans="2:24" ht="106.5" customHeight="1" thickBot="1">
      <c r="B20" s="78">
        <v>10</v>
      </c>
      <c r="C20" s="14" t="s">
        <v>59</v>
      </c>
      <c r="D20" s="79" t="str">
        <f>+'EVALUACION CON CONTROLES'!A25</f>
        <v>EJECUCIÓN</v>
      </c>
      <c r="E20" s="79" t="str">
        <f>VLOOKUP(C20,'IDENTIFICACION Y ANALISIS'!$B$19:$F$68,3,FALSE)</f>
        <v>General</v>
      </c>
      <c r="F20" s="79" t="str">
        <f>VLOOKUP(C20,'IDENTIFICACION Y ANALISIS'!$B$19:$F$68,4,FALSE)</f>
        <v>Interno</v>
      </c>
      <c r="G20" s="14" t="str">
        <f>+EVALUACION!H25</f>
        <v>Detrimento patrimonial Posible incumplimiento del contrato Afectacion de polizas</v>
      </c>
      <c r="H20" s="14">
        <f>+EVALUACION!I25</f>
        <v>2</v>
      </c>
      <c r="I20" s="14">
        <f>+EVALUACION!J25</f>
        <v>4</v>
      </c>
      <c r="J20" s="14">
        <f>+EVALUACION!K25</f>
        <v>6</v>
      </c>
      <c r="K20" s="79" t="str">
        <f>+EVALUACION!L25</f>
        <v>ALTO</v>
      </c>
      <c r="L20" s="14" t="s">
        <v>218</v>
      </c>
      <c r="M20" s="136">
        <v>1</v>
      </c>
      <c r="N20" s="75" t="str">
        <f>+'EVALUACION CON CONTROLES'!F25</f>
        <v>Comunicación constante con el representante del proponente adjudicatario para articular las acciones correspondientes a la suscripcion del contrato</v>
      </c>
      <c r="O20" s="14">
        <f>+'EVALUACION CON CONTROLES'!H25</f>
        <v>2</v>
      </c>
      <c r="P20" s="14">
        <f>+'EVALUACION CON CONTROLES'!I25</f>
        <v>4</v>
      </c>
      <c r="Q20" s="14">
        <f>+'EVALUACION CON CONTROLES'!J25</f>
        <v>6</v>
      </c>
      <c r="R20" s="79" t="str">
        <f>+'EVALUACION CON CONTROLES'!K25</f>
        <v>ALTO</v>
      </c>
      <c r="S20" s="14" t="str">
        <f>+'EVALUACION CON CONTROLES'!L25</f>
        <v>Si</v>
      </c>
      <c r="T20" s="14" t="str">
        <f>+'EVALUACION CON CONTROLES'!M25</f>
        <v xml:space="preserve">Gestor de Proyecto </v>
      </c>
      <c r="U20" s="14" t="str">
        <f>+'EVALUACION CON CONTROLES'!N25</f>
        <v>Al inicio del proceso</v>
      </c>
      <c r="V20" s="14" t="str">
        <f>+'EVALUACION CON CONTROLES'!O25</f>
        <v>Permanente/</v>
      </c>
      <c r="W20" s="14" t="str">
        <f>+'EVALUACION CON CONTROLES'!P25</f>
        <v>Solicitud de información al contratista</v>
      </c>
      <c r="X20" s="80" t="str">
        <f>+'EVALUACION CON CONTROLES'!Q25</f>
        <v>Permanente</v>
      </c>
    </row>
    <row r="21" spans="2:24" ht="106.5" customHeight="1" thickBot="1">
      <c r="B21" s="78">
        <v>11</v>
      </c>
      <c r="C21" s="14" t="s">
        <v>60</v>
      </c>
      <c r="D21" s="79" t="str">
        <f>+'EVALUACION CON CONTROLES'!A26</f>
        <v>EJECUCIÓN</v>
      </c>
      <c r="E21" s="79" t="str">
        <f>VLOOKUP(C21,'IDENTIFICACION Y ANALISIS'!$B$19:$F$68,3,FALSE)</f>
        <v>General</v>
      </c>
      <c r="F21" s="79" t="str">
        <f>VLOOKUP(C21,'IDENTIFICACION Y ANALISIS'!$B$19:$F$68,4,FALSE)</f>
        <v>Externo</v>
      </c>
      <c r="G21" s="14" t="str">
        <f>+EVALUACION!H28</f>
        <v>Demoras en el inicio del contrato y no cumplimiento en las actividades planteadas dentro de la ejecución del contrato</v>
      </c>
      <c r="H21" s="14">
        <f>+EVALUACION!I26</f>
        <v>2</v>
      </c>
      <c r="I21" s="14">
        <f>+EVALUACION!J26</f>
        <v>3</v>
      </c>
      <c r="J21" s="14">
        <f>+EVALUACION!K26</f>
        <v>5</v>
      </c>
      <c r="K21" s="79" t="str">
        <f>+EVALUACION!L26</f>
        <v>MEDIO</v>
      </c>
      <c r="L21" s="14" t="s">
        <v>218</v>
      </c>
      <c r="M21" s="136">
        <v>1</v>
      </c>
      <c r="N21" s="75" t="str">
        <f>+'EVALUACION CON CONTROLES'!F26</f>
        <v>Seguimiento por parte del supervisor para que se constituyan las garantias de forma oportuna y de forma adecuada para iniciar el contrato con los documentos perfeccionados</v>
      </c>
      <c r="O21" s="14">
        <f>+'EVALUACION CON CONTROLES'!H26</f>
        <v>2</v>
      </c>
      <c r="P21" s="14">
        <f>+'EVALUACION CON CONTROLES'!I26</f>
        <v>4</v>
      </c>
      <c r="Q21" s="14">
        <f>+'EVALUACION CON CONTROLES'!J26</f>
        <v>6</v>
      </c>
      <c r="R21" s="79" t="str">
        <f>+'EVALUACION CON CONTROLES'!K26</f>
        <v>ALTO</v>
      </c>
      <c r="S21" s="14" t="str">
        <f>+'EVALUACION CON CONTROLES'!L26</f>
        <v>No</v>
      </c>
      <c r="T21" s="14" t="str">
        <f>+'EVALUACION CON CONTROLES'!M26</f>
        <v>Gestor de Proyecto</v>
      </c>
      <c r="U21" s="14" t="str">
        <f>+'EVALUACION CON CONTROLES'!N26</f>
        <v xml:space="preserve">Al inicio del proceso </v>
      </c>
      <c r="V21" s="14" t="str">
        <f>+'EVALUACION CON CONTROLES'!O26</f>
        <v>Permanente/hasta la terminación del contrato</v>
      </c>
      <c r="W21" s="14" t="str">
        <f>+'EVALUACION CON CONTROLES'!P26</f>
        <v>Solicitud de información al contratista y Comité Técnico de Seguimiento</v>
      </c>
      <c r="X21" s="80" t="str">
        <f>+'EVALUACION CON CONTROLES'!Q26</f>
        <v>Permanente</v>
      </c>
    </row>
    <row r="22" spans="2:24" ht="106.5" customHeight="1">
      <c r="B22" s="78">
        <v>12</v>
      </c>
      <c r="C22" s="14" t="s">
        <v>54</v>
      </c>
      <c r="D22" s="79" t="str">
        <f>+'EVALUACION CON CONTROLES'!A27</f>
        <v>EJECUCIÓN</v>
      </c>
      <c r="E22" s="79" t="str">
        <f>VLOOKUP(C22,'IDENTIFICACION Y ANALISIS'!$B$19:$F$68,3,FALSE)</f>
        <v>General</v>
      </c>
      <c r="F22" s="79" t="str">
        <f>VLOOKUP(C22,'IDENTIFICACION Y ANALISIS'!$B$19:$F$68,4,FALSE)</f>
        <v>Interno</v>
      </c>
      <c r="G22" s="14" t="str">
        <f>+EVALUACION!H33</f>
        <v>Categoria</v>
      </c>
      <c r="H22" s="14">
        <f>+EVALUACION!I27</f>
        <v>2</v>
      </c>
      <c r="I22" s="14">
        <f>+EVALUACION!J27</f>
        <v>2</v>
      </c>
      <c r="J22" s="14">
        <f>+EVALUACION!K27</f>
        <v>4</v>
      </c>
      <c r="K22" s="79" t="str">
        <f>+EVALUACION!L27</f>
        <v>BAJO</v>
      </c>
      <c r="L22" s="14" t="s">
        <v>218</v>
      </c>
      <c r="M22" s="136">
        <v>1</v>
      </c>
      <c r="N22" s="75" t="str">
        <f>+'EVALUACION CON CONTROLES'!F27</f>
        <v>Seguimiento y verificacion del manual de colombia compra para tener claro los la documentacion correspondiente a cargar, seguimiento al cumplimiento de publicacion del informe de evaluacion y selección del proponente</v>
      </c>
      <c r="O22" s="14">
        <f>+'EVALUACION CON CONTROLES'!H27</f>
        <v>2</v>
      </c>
      <c r="P22" s="14">
        <f>+'EVALUACION CON CONTROLES'!I27</f>
        <v>3</v>
      </c>
      <c r="Q22" s="14">
        <f>+'EVALUACION CON CONTROLES'!J27</f>
        <v>5</v>
      </c>
      <c r="R22" s="79" t="str">
        <f>+'EVALUACION CON CONTROLES'!K27</f>
        <v>MEDIO</v>
      </c>
      <c r="S22" s="14" t="str">
        <f>+'EVALUACION CON CONTROLES'!L27</f>
        <v>No</v>
      </c>
      <c r="T22" s="14" t="str">
        <f>+'EVALUACION CON CONTROLES'!M27</f>
        <v xml:space="preserve">Gestor de Proyecto </v>
      </c>
      <c r="U22" s="14" t="str">
        <f>+'EVALUACION CON CONTROLES'!N27</f>
        <v xml:space="preserve">Al inicio del proceso </v>
      </c>
      <c r="V22" s="14" t="str">
        <f>+'EVALUACION CON CONTROLES'!O27</f>
        <v>Permanente/</v>
      </c>
      <c r="W22" s="14" t="str">
        <f>+'EVALUACION CON CONTROLES'!P27</f>
        <v xml:space="preserve">Solicitud de información al contratista </v>
      </c>
      <c r="X22" s="80" t="str">
        <f>+'EVALUACION CON CONTROLES'!Q27</f>
        <v>Permanente</v>
      </c>
    </row>
    <row r="23" spans="2:24" ht="106.5" hidden="1" customHeight="1">
      <c r="B23" s="78">
        <v>13</v>
      </c>
      <c r="C23" s="14" t="e">
        <f>+'EVALUACION CON CONTROLES'!#REF!</f>
        <v>#REF!</v>
      </c>
      <c r="D23" s="79" t="str">
        <f>+'EVALUACION CON CONTROLES'!A28</f>
        <v>EJECUCIÓN</v>
      </c>
      <c r="E23" s="79" t="e">
        <f>VLOOKUP(C23,'IDENTIFICACION Y ANALISIS'!$B$19:$F$68,3,FALSE)</f>
        <v>#REF!</v>
      </c>
      <c r="F23" s="79" t="e">
        <f>VLOOKUP(C23,'IDENTIFICACION Y ANALISIS'!$B$19:$F$68,4,FALSE)</f>
        <v>#REF!</v>
      </c>
      <c r="G23" s="14" t="e">
        <f>+EVALUACION!#REF!</f>
        <v>#REF!</v>
      </c>
      <c r="H23" s="14">
        <f>+EVALUACION!I28</f>
        <v>3</v>
      </c>
      <c r="I23" s="14">
        <f>+EVALUACION!J28</f>
        <v>3</v>
      </c>
      <c r="J23" s="14">
        <f>+EVALUACION!K28</f>
        <v>6</v>
      </c>
      <c r="K23" s="79" t="str">
        <f>+EVALUACION!L28</f>
        <v>ALTO</v>
      </c>
      <c r="L23" s="14" t="s">
        <v>218</v>
      </c>
      <c r="M23" s="79"/>
      <c r="N23" s="75" t="str">
        <f>+'EVALUACION CON CONTROLES'!F28</f>
        <v>Monitoreo permanente del cumplimiento de las actividades y acciones adelantadas por el contratista para con sus proveedores, solicitar los paz y salvos correspondientes para la verificación del cumplimiento, seguimiento en los comités y verificación de los informes por el apoyo a la supervisión.</v>
      </c>
      <c r="O23" s="14">
        <f>+'EVALUACION CON CONTROLES'!H28</f>
        <v>2</v>
      </c>
      <c r="P23" s="14">
        <f>+'EVALUACION CON CONTROLES'!I28</f>
        <v>2</v>
      </c>
      <c r="Q23" s="14">
        <f>+'EVALUACION CON CONTROLES'!J28</f>
        <v>4</v>
      </c>
      <c r="R23" s="79" t="str">
        <f>+'EVALUACION CON CONTROLES'!K28</f>
        <v>BAJO</v>
      </c>
      <c r="S23" s="14" t="str">
        <f>+'EVALUACION CON CONTROLES'!L28</f>
        <v>Si</v>
      </c>
      <c r="T23" s="14" t="str">
        <f>+'EVALUACION CON CONTROLES'!M28</f>
        <v>Gestor de Proyecto / Apoyo a la Supervisión / Comité Técnico de Seguimiento</v>
      </c>
      <c r="U23" s="14" t="str">
        <f>+'EVALUACION CON CONTROLES'!N28</f>
        <v>Al inicio del proceso y en Comités de Seguimiento</v>
      </c>
      <c r="V23" s="14" t="str">
        <f>+'EVALUACION CON CONTROLES'!O28</f>
        <v>Permanente/hasta la terminación del contrato</v>
      </c>
      <c r="W23" s="14" t="str">
        <f>+'EVALUACION CON CONTROLES'!P28</f>
        <v>Solicitud de información al contratista y Comité Técnico de Seguimiento</v>
      </c>
      <c r="X23" s="80" t="str">
        <f>+'EVALUACION CON CONTROLES'!Q28</f>
        <v>Permanente</v>
      </c>
    </row>
    <row r="24" spans="2:24" ht="106.5" hidden="1" customHeight="1">
      <c r="B24" s="78">
        <v>14</v>
      </c>
      <c r="C24" s="14" t="e">
        <f>+'EVALUACION CON CONTROLES'!#REF!</f>
        <v>#REF!</v>
      </c>
      <c r="D24" s="79">
        <f>+'EVALUACION CON CONTROLES'!A29</f>
        <v>0</v>
      </c>
      <c r="E24" s="79" t="e">
        <f>VLOOKUP(C24,'IDENTIFICACION Y ANALISIS'!$B$19:$F$68,3,FALSE)</f>
        <v>#REF!</v>
      </c>
      <c r="F24" s="79" t="e">
        <f>VLOOKUP(C24,'IDENTIFICACION Y ANALISIS'!$B$19:$F$68,4,FALSE)</f>
        <v>#REF!</v>
      </c>
      <c r="G24" s="14" t="e">
        <f>+EVALUACION!#REF!</f>
        <v>#REF!</v>
      </c>
      <c r="H24" s="14">
        <f>+EVALUACION!I32</f>
        <v>0</v>
      </c>
      <c r="I24" s="14">
        <f>+EVALUACION!J32</f>
        <v>0</v>
      </c>
      <c r="J24" s="14">
        <f>+EVALUACION!K32</f>
        <v>0</v>
      </c>
      <c r="K24" s="79">
        <f>+EVALUACION!L32</f>
        <v>0</v>
      </c>
      <c r="L24" s="14" t="s">
        <v>218</v>
      </c>
      <c r="M24" s="79"/>
      <c r="N24" s="75">
        <f>+'EVALUACION CON CONTROLES'!F29</f>
        <v>0</v>
      </c>
      <c r="O24" s="14">
        <f>+'EVALUACION CON CONTROLES'!H29</f>
        <v>0</v>
      </c>
      <c r="P24" s="14">
        <f>+'EVALUACION CON CONTROLES'!I29</f>
        <v>0</v>
      </c>
      <c r="Q24" s="14">
        <f>+'EVALUACION CON CONTROLES'!J29</f>
        <v>0</v>
      </c>
      <c r="R24" s="79">
        <f>+'EVALUACION CON CONTROLES'!K29</f>
        <v>0</v>
      </c>
      <c r="S24" s="14">
        <f>+'EVALUACION CON CONTROLES'!L29</f>
        <v>0</v>
      </c>
      <c r="T24" s="14">
        <f>+'EVALUACION CON CONTROLES'!M29</f>
        <v>0</v>
      </c>
      <c r="U24" s="14">
        <f>+'EVALUACION CON CONTROLES'!N29</f>
        <v>0</v>
      </c>
      <c r="V24" s="14">
        <f>+'EVALUACION CON CONTROLES'!O29</f>
        <v>0</v>
      </c>
      <c r="W24" s="14">
        <f>+'EVALUACION CON CONTROLES'!P29</f>
        <v>0</v>
      </c>
      <c r="X24" s="80">
        <f>+'EVALUACION CON CONTROLES'!Q29</f>
        <v>0</v>
      </c>
    </row>
    <row r="25" spans="2:24" ht="106.5" hidden="1" customHeight="1">
      <c r="B25" s="78">
        <v>15</v>
      </c>
      <c r="C25" s="14" t="e">
        <f>+'EVALUACION CON CONTROLES'!#REF!</f>
        <v>#REF!</v>
      </c>
      <c r="D25" s="79">
        <f>+'EVALUACION CON CONTROLES'!A30</f>
        <v>0</v>
      </c>
      <c r="E25" s="79" t="e">
        <f>VLOOKUP(C25,'IDENTIFICACION Y ANALISIS'!$B$19:$F$68,3,FALSE)</f>
        <v>#REF!</v>
      </c>
      <c r="F25" s="79" t="e">
        <f>VLOOKUP(C25,'IDENTIFICACION Y ANALISIS'!$B$19:$F$68,4,FALSE)</f>
        <v>#REF!</v>
      </c>
      <c r="G25" s="14" t="e">
        <f>+EVALUACION!#REF!</f>
        <v>#REF!</v>
      </c>
      <c r="H25" s="14" t="str">
        <f>+EVALUACION!I33</f>
        <v>Valoración</v>
      </c>
      <c r="I25" s="14">
        <f>+EVALUACION!J33</f>
        <v>0</v>
      </c>
      <c r="J25" s="14">
        <f>+EVALUACION!K33</f>
        <v>0</v>
      </c>
      <c r="K25" s="79">
        <f>+EVALUACION!L33</f>
        <v>0</v>
      </c>
      <c r="L25" s="14" t="s">
        <v>218</v>
      </c>
      <c r="M25" s="79"/>
      <c r="N25" s="75">
        <f>+'EVALUACION CON CONTROLES'!F30</f>
        <v>0</v>
      </c>
      <c r="O25" s="14">
        <f>+'EVALUACION CON CONTROLES'!H30</f>
        <v>0</v>
      </c>
      <c r="P25" s="14">
        <f>+'EVALUACION CON CONTROLES'!I30</f>
        <v>0</v>
      </c>
      <c r="Q25" s="14">
        <f>+'EVALUACION CON CONTROLES'!J30</f>
        <v>0</v>
      </c>
      <c r="R25" s="79">
        <f>+'EVALUACION CON CONTROLES'!K30</f>
        <v>0</v>
      </c>
      <c r="S25" s="14">
        <f>+'EVALUACION CON CONTROLES'!L30</f>
        <v>0</v>
      </c>
      <c r="T25" s="14">
        <f>+'EVALUACION CON CONTROLES'!M30</f>
        <v>0</v>
      </c>
      <c r="U25" s="14">
        <f>+'EVALUACION CON CONTROLES'!N30</f>
        <v>0</v>
      </c>
      <c r="V25" s="14">
        <f>+'EVALUACION CON CONTROLES'!O30</f>
        <v>0</v>
      </c>
      <c r="W25" s="14">
        <f>+'EVALUACION CON CONTROLES'!P30</f>
        <v>0</v>
      </c>
      <c r="X25" s="80">
        <f>+'EVALUACION CON CONTROLES'!Q30</f>
        <v>0</v>
      </c>
    </row>
    <row r="26" spans="2:24" ht="106.5" hidden="1" customHeight="1">
      <c r="B26" s="78">
        <v>16</v>
      </c>
      <c r="C26" s="14" t="e">
        <f>+'EVALUACION CON CONTROLES'!#REF!</f>
        <v>#REF!</v>
      </c>
      <c r="D26" s="79">
        <f>+'EVALUACION CON CONTROLES'!A31</f>
        <v>0</v>
      </c>
      <c r="E26" s="79" t="e">
        <f>VLOOKUP(C26,'IDENTIFICACION Y ANALISIS'!$B$19:$F$68,3,FALSE)</f>
        <v>#REF!</v>
      </c>
      <c r="F26" s="79" t="e">
        <f>VLOOKUP(C26,'IDENTIFICACION Y ANALISIS'!$B$19:$F$68,4,FALSE)</f>
        <v>#REF!</v>
      </c>
      <c r="G26" s="14" t="e">
        <f>+EVALUACION!#REF!</f>
        <v>#REF!</v>
      </c>
      <c r="H26" s="14">
        <f>+EVALUACION!I34</f>
        <v>1</v>
      </c>
      <c r="I26" s="14">
        <f>+EVALUACION!J34</f>
        <v>0</v>
      </c>
      <c r="J26" s="14">
        <f>+EVALUACION!K34</f>
        <v>0</v>
      </c>
      <c r="K26" s="79">
        <f>+EVALUACION!L34</f>
        <v>0</v>
      </c>
      <c r="L26" s="14" t="s">
        <v>218</v>
      </c>
      <c r="M26" s="79"/>
      <c r="N26" s="75">
        <f>+'EVALUACION CON CONTROLES'!F31</f>
        <v>0</v>
      </c>
      <c r="O26" s="14">
        <f>+'EVALUACION CON CONTROLES'!H31</f>
        <v>0</v>
      </c>
      <c r="P26" s="14">
        <f>+'EVALUACION CON CONTROLES'!I31</f>
        <v>0</v>
      </c>
      <c r="Q26" s="14">
        <f>+'EVALUACION CON CONTROLES'!J31</f>
        <v>0</v>
      </c>
      <c r="R26" s="79">
        <f>+'EVALUACION CON CONTROLES'!K31</f>
        <v>0</v>
      </c>
      <c r="S26" s="14">
        <f>+'EVALUACION CON CONTROLES'!L31</f>
        <v>0</v>
      </c>
      <c r="T26" s="14">
        <f>+'EVALUACION CON CONTROLES'!M31</f>
        <v>0</v>
      </c>
      <c r="U26" s="14">
        <f>+'EVALUACION CON CONTROLES'!N31</f>
        <v>0</v>
      </c>
      <c r="V26" s="14">
        <f>+'EVALUACION CON CONTROLES'!O31</f>
        <v>0</v>
      </c>
      <c r="W26" s="14">
        <f>+'EVALUACION CON CONTROLES'!P31</f>
        <v>0</v>
      </c>
      <c r="X26" s="80">
        <f>+'EVALUACION CON CONTROLES'!Q31</f>
        <v>0</v>
      </c>
    </row>
    <row r="27" spans="2:24" ht="106.5" hidden="1" customHeight="1">
      <c r="B27" s="78">
        <v>17</v>
      </c>
      <c r="C27" s="14" t="e">
        <f>+'EVALUACION CON CONTROLES'!#REF!</f>
        <v>#REF!</v>
      </c>
      <c r="D27" s="79" t="str">
        <f>+'EVALUACION CON CONTROLES'!A32</f>
        <v>Probabilidad</v>
      </c>
      <c r="E27" s="79" t="e">
        <f>VLOOKUP(C27,'IDENTIFICACION Y ANALISIS'!$B$19:$F$68,3,FALSE)</f>
        <v>#REF!</v>
      </c>
      <c r="F27" s="79" t="e">
        <f>VLOOKUP(C27,'IDENTIFICACION Y ANALISIS'!$B$19:$F$68,4,FALSE)</f>
        <v>#REF!</v>
      </c>
      <c r="G27" s="14" t="e">
        <f>+EVALUACION!#REF!</f>
        <v>#REF!</v>
      </c>
      <c r="H27" s="14">
        <f>+EVALUACION!I35</f>
        <v>2</v>
      </c>
      <c r="I27" s="14">
        <f>+EVALUACION!J35</f>
        <v>0</v>
      </c>
      <c r="J27" s="14">
        <f>+EVALUACION!K35</f>
        <v>0</v>
      </c>
      <c r="K27" s="79">
        <f>+EVALUACION!L35</f>
        <v>0</v>
      </c>
      <c r="L27" s="14" t="s">
        <v>218</v>
      </c>
      <c r="M27" s="79"/>
      <c r="N27" s="75">
        <f>+'EVALUACION CON CONTROLES'!F32</f>
        <v>0</v>
      </c>
      <c r="O27" s="14">
        <f>+'EVALUACION CON CONTROLES'!H32</f>
        <v>0</v>
      </c>
      <c r="P27" s="14" t="str">
        <f>+'EVALUACION CON CONTROLES'!I32</f>
        <v>Valoración</v>
      </c>
      <c r="Q27" s="14">
        <f>+'EVALUACION CON CONTROLES'!J32</f>
        <v>0</v>
      </c>
      <c r="R27" s="79">
        <f>+'EVALUACION CON CONTROLES'!K32</f>
        <v>0</v>
      </c>
      <c r="S27" s="14">
        <f>+'EVALUACION CON CONTROLES'!L32</f>
        <v>0</v>
      </c>
      <c r="T27" s="14" t="str">
        <f>+'EVALUACION CON CONTROLES'!M32</f>
        <v>Categoria del Riesgo</v>
      </c>
      <c r="U27" s="14">
        <f>+'EVALUACION CON CONTROLES'!N32</f>
        <v>0</v>
      </c>
      <c r="V27" s="14">
        <f>+'EVALUACION CON CONTROLES'!O32</f>
        <v>0</v>
      </c>
      <c r="W27" s="14">
        <f>+'EVALUACION CON CONTROLES'!P32</f>
        <v>0</v>
      </c>
      <c r="X27" s="80">
        <f>+'EVALUACION CON CONTROLES'!Q32</f>
        <v>0</v>
      </c>
    </row>
    <row r="28" spans="2:24" ht="29.25" hidden="1" customHeight="1">
      <c r="B28" s="78">
        <v>18</v>
      </c>
      <c r="C28" s="14" t="e">
        <f>+'EVALUACION CON CONTROLES'!#REF!</f>
        <v>#REF!</v>
      </c>
      <c r="D28" s="79">
        <f>+'EVALUACION CON CONTROLES'!A33</f>
        <v>0</v>
      </c>
      <c r="E28" s="79" t="e">
        <f>VLOOKUP(C28,'IDENTIFICACION Y ANALISIS'!$B$19:$F$68,3,FALSE)</f>
        <v>#REF!</v>
      </c>
      <c r="F28" s="79" t="e">
        <f>VLOOKUP(C28,'IDENTIFICACION Y ANALISIS'!$B$19:$F$68,4,FALSE)</f>
        <v>#REF!</v>
      </c>
      <c r="G28" s="14" t="e">
        <f>+EVALUACION!#REF!</f>
        <v>#REF!</v>
      </c>
      <c r="H28" s="14">
        <f>+EVALUACION!I36</f>
        <v>3</v>
      </c>
      <c r="I28" s="14">
        <f>+EVALUACION!J36</f>
        <v>0</v>
      </c>
      <c r="J28" s="14">
        <f>+EVALUACION!K36</f>
        <v>0</v>
      </c>
      <c r="K28" s="79">
        <f>+EVALUACION!L36</f>
        <v>0</v>
      </c>
      <c r="L28" s="14" t="s">
        <v>218</v>
      </c>
      <c r="M28" s="79"/>
      <c r="N28" s="75">
        <f>+'EVALUACION CON CONTROLES'!F33</f>
        <v>0</v>
      </c>
      <c r="O28" s="14">
        <f>+'EVALUACION CON CONTROLES'!H33</f>
        <v>0</v>
      </c>
      <c r="P28" s="14">
        <f>+'EVALUACION CON CONTROLES'!I33</f>
        <v>1</v>
      </c>
      <c r="Q28" s="14">
        <f>+'EVALUACION CON CONTROLES'!J33</f>
        <v>0</v>
      </c>
      <c r="R28" s="79">
        <f>+'EVALUACION CON CONTROLES'!K33</f>
        <v>0</v>
      </c>
      <c r="S28" s="14">
        <f>+'EVALUACION CON CONTROLES'!L33</f>
        <v>0</v>
      </c>
      <c r="T28" s="14" t="str">
        <f>+'EVALUACION CON CONTROLES'!M33</f>
        <v>Valoración del Riesgo</v>
      </c>
      <c r="U28" s="14">
        <f>+'EVALUACION CON CONTROLES'!N33</f>
        <v>0</v>
      </c>
      <c r="V28" s="14" t="str">
        <f>+'EVALUACION CON CONTROLES'!O33</f>
        <v>Categoría</v>
      </c>
      <c r="W28" s="14">
        <f>+'EVALUACION CON CONTROLES'!P33</f>
        <v>0</v>
      </c>
      <c r="X28" s="80">
        <f>+'EVALUACION CON CONTROLES'!Q33</f>
        <v>0</v>
      </c>
    </row>
    <row r="29" spans="2:24" ht="36.75" hidden="1" customHeight="1" thickBot="1">
      <c r="B29" s="78">
        <v>19</v>
      </c>
      <c r="C29" s="14" t="e">
        <f>+'EVALUACION CON CONTROLES'!#REF!</f>
        <v>#REF!</v>
      </c>
      <c r="D29" s="79">
        <f>+'EVALUACION CON CONTROLES'!A34</f>
        <v>0</v>
      </c>
      <c r="E29" s="79" t="e">
        <f>VLOOKUP(C29,'IDENTIFICACION Y ANALISIS'!$B$19:$F$68,3,FALSE)</f>
        <v>#REF!</v>
      </c>
      <c r="F29" s="79" t="e">
        <f>VLOOKUP(C29,'IDENTIFICACION Y ANALISIS'!$B$19:$F$68,4,FALSE)</f>
        <v>#REF!</v>
      </c>
      <c r="G29" s="14" t="e">
        <f>+EVALUACION!#REF!</f>
        <v>#REF!</v>
      </c>
      <c r="H29" s="14">
        <f>+EVALUACION!I37</f>
        <v>4</v>
      </c>
      <c r="I29" s="14">
        <f>+EVALUACION!J37</f>
        <v>0</v>
      </c>
      <c r="J29" s="14">
        <f>+EVALUACION!K37</f>
        <v>0</v>
      </c>
      <c r="K29" s="79">
        <f>+EVALUACION!L37</f>
        <v>0</v>
      </c>
      <c r="L29" s="14" t="s">
        <v>218</v>
      </c>
      <c r="M29" s="79"/>
      <c r="N29" s="75">
        <f>+'EVALUACION CON CONTROLES'!F34</f>
        <v>0</v>
      </c>
      <c r="O29" s="14">
        <f>+'EVALUACION CON CONTROLES'!H34</f>
        <v>0</v>
      </c>
      <c r="P29" s="14">
        <f>+'EVALUACION CON CONTROLES'!I34</f>
        <v>2</v>
      </c>
      <c r="Q29" s="14">
        <f>+'EVALUACION CON CONTROLES'!J34</f>
        <v>0</v>
      </c>
      <c r="R29" s="79">
        <f>+'EVALUACION CON CONTROLES'!K34</f>
        <v>0</v>
      </c>
      <c r="S29" s="14">
        <f>+'EVALUACION CON CONTROLES'!L34</f>
        <v>0</v>
      </c>
      <c r="T29" s="14" t="str">
        <f>+'EVALUACION CON CONTROLES'!M34</f>
        <v xml:space="preserve">8, 9 y 10 </v>
      </c>
      <c r="U29" s="14">
        <f>+'EVALUACION CON CONTROLES'!N34</f>
        <v>0</v>
      </c>
      <c r="V29" s="14" t="str">
        <f>+'EVALUACION CON CONTROLES'!O34</f>
        <v>Riesgo extremo</v>
      </c>
      <c r="W29" s="14">
        <f>+'EVALUACION CON CONTROLES'!P34</f>
        <v>0</v>
      </c>
      <c r="X29" s="80">
        <f>+'EVALUACION CON CONTROLES'!Q34</f>
        <v>0</v>
      </c>
    </row>
    <row r="30" spans="2:24" ht="40.5" hidden="1" customHeight="1" thickBot="1">
      <c r="B30" s="81">
        <v>20</v>
      </c>
      <c r="C30" s="82" t="e">
        <f>+'EVALUACION CON CONTROLES'!#REF!</f>
        <v>#REF!</v>
      </c>
      <c r="D30" s="79">
        <f>+'EVALUACION CON CONTROLES'!A35</f>
        <v>0</v>
      </c>
      <c r="E30" s="83" t="e">
        <f>VLOOKUP(C30,'IDENTIFICACION Y ANALISIS'!$B$19:$F$68,3,FALSE)</f>
        <v>#REF!</v>
      </c>
      <c r="F30" s="83" t="e">
        <f>VLOOKUP(C30,'IDENTIFICACION Y ANALISIS'!$B$19:$F$68,4,FALSE)</f>
        <v>#REF!</v>
      </c>
      <c r="G30" s="82" t="e">
        <f>+EVALUACION!#REF!</f>
        <v>#REF!</v>
      </c>
      <c r="H30" s="14">
        <f>+EVALUACION!I38</f>
        <v>5</v>
      </c>
      <c r="I30" s="14">
        <f>+EVALUACION!J38</f>
        <v>0</v>
      </c>
      <c r="J30" s="14">
        <f>+EVALUACION!K38</f>
        <v>0</v>
      </c>
      <c r="K30" s="79">
        <f>+EVALUACION!L38</f>
        <v>0</v>
      </c>
      <c r="L30" s="14" t="s">
        <v>218</v>
      </c>
      <c r="M30" s="83"/>
      <c r="N30" s="75">
        <f>+'EVALUACION CON CONTROLES'!F35</f>
        <v>0</v>
      </c>
      <c r="O30" s="14">
        <f>+'EVALUACION CON CONTROLES'!H35</f>
        <v>0</v>
      </c>
      <c r="P30" s="14">
        <f>+'EVALUACION CON CONTROLES'!I35</f>
        <v>3</v>
      </c>
      <c r="Q30" s="14">
        <f>+'EVALUACION CON CONTROLES'!J35</f>
        <v>0</v>
      </c>
      <c r="R30" s="79">
        <f>+'EVALUACION CON CONTROLES'!K35</f>
        <v>0</v>
      </c>
      <c r="S30" s="14">
        <f>+'EVALUACION CON CONTROLES'!L35</f>
        <v>0</v>
      </c>
      <c r="T30" s="14" t="str">
        <f>+'EVALUACION CON CONTROLES'!M35</f>
        <v xml:space="preserve">6 y 7 </v>
      </c>
      <c r="U30" s="14">
        <f>+'EVALUACION CON CONTROLES'!N35</f>
        <v>0</v>
      </c>
      <c r="V30" s="14" t="str">
        <f>+'EVALUACION CON CONTROLES'!O35</f>
        <v>Riesgo alto</v>
      </c>
      <c r="W30" s="14">
        <f>+'EVALUACION CON CONTROLES'!P35</f>
        <v>0</v>
      </c>
      <c r="X30" s="80">
        <f>+'EVALUACION CON CONTROLES'!Q35</f>
        <v>0</v>
      </c>
    </row>
    <row r="31" spans="2:24" ht="13.5" customHeight="1">
      <c r="B31" s="84"/>
      <c r="C31" s="68"/>
      <c r="D31" s="68"/>
      <c r="E31" s="68"/>
      <c r="F31" s="68"/>
      <c r="G31" s="68"/>
      <c r="H31" s="68"/>
      <c r="I31" s="68"/>
      <c r="J31" s="68"/>
      <c r="K31" s="68"/>
      <c r="L31" s="68"/>
      <c r="M31" s="68"/>
      <c r="N31" s="68"/>
      <c r="O31" s="68"/>
      <c r="P31" s="68"/>
      <c r="Q31" s="68"/>
      <c r="R31" s="68"/>
      <c r="S31" s="68"/>
      <c r="T31" s="68"/>
      <c r="U31" s="68"/>
      <c r="V31" s="68"/>
      <c r="W31" s="68"/>
      <c r="X31" s="69"/>
    </row>
    <row r="32" spans="2:24" ht="13.5" customHeight="1">
      <c r="B32" s="84"/>
      <c r="C32" s="68"/>
      <c r="D32" s="68"/>
      <c r="E32" s="85"/>
      <c r="F32" s="305" t="s">
        <v>219</v>
      </c>
      <c r="G32" s="305"/>
      <c r="H32" s="85"/>
      <c r="I32" s="85"/>
      <c r="J32" s="306" t="s">
        <v>206</v>
      </c>
      <c r="K32" s="306"/>
      <c r="L32" s="306"/>
      <c r="M32" s="306"/>
      <c r="N32" s="68"/>
      <c r="O32" s="68"/>
      <c r="P32" s="68"/>
      <c r="Q32" s="68"/>
      <c r="R32" s="68"/>
      <c r="S32" s="68"/>
      <c r="T32" s="68"/>
      <c r="U32" s="68"/>
      <c r="V32" s="68"/>
      <c r="W32" s="68"/>
      <c r="X32" s="69"/>
    </row>
    <row r="33" spans="2:24" ht="13.5" customHeight="1">
      <c r="B33" s="84"/>
      <c r="C33" s="68"/>
      <c r="D33" s="68"/>
      <c r="E33" s="313" t="s">
        <v>120</v>
      </c>
      <c r="F33" s="86" t="s">
        <v>121</v>
      </c>
      <c r="G33" s="86" t="s">
        <v>122</v>
      </c>
      <c r="H33" s="85"/>
      <c r="I33" s="85"/>
      <c r="J33" s="319" t="s">
        <v>123</v>
      </c>
      <c r="K33" s="320"/>
      <c r="L33" s="319" t="s">
        <v>122</v>
      </c>
      <c r="M33" s="320"/>
      <c r="N33" s="68"/>
      <c r="O33" s="68"/>
      <c r="P33" s="68"/>
      <c r="Q33" s="68"/>
      <c r="R33" s="68"/>
      <c r="S33" s="68"/>
      <c r="T33" s="68"/>
      <c r="U33" s="68"/>
      <c r="V33" s="68"/>
      <c r="W33" s="68"/>
      <c r="X33" s="69"/>
    </row>
    <row r="34" spans="2:24" ht="13.5" customHeight="1">
      <c r="B34" s="84"/>
      <c r="C34" s="68"/>
      <c r="D34" s="68"/>
      <c r="E34" s="313"/>
      <c r="F34" s="14" t="s">
        <v>124</v>
      </c>
      <c r="G34" s="14">
        <v>1</v>
      </c>
      <c r="H34" s="85"/>
      <c r="I34" s="85"/>
      <c r="J34" s="250" t="s">
        <v>125</v>
      </c>
      <c r="K34" s="252"/>
      <c r="L34" s="309">
        <v>1</v>
      </c>
      <c r="M34" s="309"/>
      <c r="N34" s="68"/>
      <c r="O34" s="68"/>
      <c r="P34" s="68"/>
      <c r="Q34" s="68"/>
      <c r="R34" s="68"/>
      <c r="S34" s="68"/>
      <c r="T34" s="68"/>
      <c r="U34" s="68"/>
      <c r="V34" s="68"/>
      <c r="W34" s="68"/>
      <c r="X34" s="69"/>
    </row>
    <row r="35" spans="2:24" ht="13.5" customHeight="1">
      <c r="B35" s="84"/>
      <c r="C35" s="68"/>
      <c r="D35" s="68"/>
      <c r="E35" s="313"/>
      <c r="F35" s="14" t="s">
        <v>126</v>
      </c>
      <c r="G35" s="14">
        <v>2</v>
      </c>
      <c r="H35" s="85"/>
      <c r="I35" s="85"/>
      <c r="J35" s="250" t="s">
        <v>127</v>
      </c>
      <c r="K35" s="252"/>
      <c r="L35" s="309">
        <v>2</v>
      </c>
      <c r="M35" s="309"/>
      <c r="N35" s="68"/>
      <c r="O35" s="68"/>
      <c r="P35" s="68"/>
      <c r="Q35" s="68"/>
      <c r="R35" s="68"/>
      <c r="S35" s="68"/>
      <c r="T35" s="68"/>
      <c r="U35" s="68"/>
      <c r="V35" s="68"/>
      <c r="W35" s="68"/>
      <c r="X35" s="69"/>
    </row>
    <row r="36" spans="2:24" ht="13.5" customHeight="1">
      <c r="B36" s="84"/>
      <c r="C36" s="68"/>
      <c r="D36" s="68"/>
      <c r="E36" s="313"/>
      <c r="F36" s="14" t="s">
        <v>128</v>
      </c>
      <c r="G36" s="14">
        <v>3</v>
      </c>
      <c r="H36" s="85"/>
      <c r="I36" s="85"/>
      <c r="J36" s="250" t="s">
        <v>129</v>
      </c>
      <c r="K36" s="252"/>
      <c r="L36" s="309">
        <v>3</v>
      </c>
      <c r="M36" s="309"/>
      <c r="N36" s="68"/>
      <c r="O36" s="68"/>
      <c r="P36" s="68"/>
      <c r="Q36" s="68"/>
      <c r="R36" s="68"/>
      <c r="S36" s="68"/>
      <c r="T36" s="68"/>
      <c r="U36" s="68"/>
      <c r="V36" s="68"/>
      <c r="W36" s="68"/>
      <c r="X36" s="69"/>
    </row>
    <row r="37" spans="2:24" ht="13.5" customHeight="1">
      <c r="B37" s="84"/>
      <c r="C37" s="68"/>
      <c r="D37" s="68"/>
      <c r="E37" s="313"/>
      <c r="F37" s="14" t="s">
        <v>130</v>
      </c>
      <c r="G37" s="14">
        <v>4</v>
      </c>
      <c r="H37" s="85"/>
      <c r="I37" s="85"/>
      <c r="J37" s="250" t="s">
        <v>131</v>
      </c>
      <c r="K37" s="252"/>
      <c r="L37" s="309">
        <v>4</v>
      </c>
      <c r="M37" s="309"/>
      <c r="N37" s="68"/>
      <c r="O37" s="68"/>
      <c r="P37" s="68"/>
      <c r="Q37" s="68"/>
      <c r="R37" s="68"/>
      <c r="S37" s="68"/>
      <c r="T37" s="68"/>
      <c r="U37" s="68"/>
      <c r="V37" s="68"/>
      <c r="W37" s="68"/>
      <c r="X37" s="69"/>
    </row>
    <row r="38" spans="2:24" ht="13.5" customHeight="1">
      <c r="B38" s="84"/>
      <c r="C38" s="68"/>
      <c r="D38" s="68"/>
      <c r="E38" s="313"/>
      <c r="F38" s="14" t="s">
        <v>132</v>
      </c>
      <c r="G38" s="14">
        <v>5</v>
      </c>
      <c r="H38" s="85"/>
      <c r="I38" s="85"/>
      <c r="J38" s="250" t="s">
        <v>133</v>
      </c>
      <c r="K38" s="252"/>
      <c r="L38" s="309">
        <v>5</v>
      </c>
      <c r="M38" s="309"/>
      <c r="N38" s="68"/>
      <c r="O38" s="68"/>
      <c r="P38" s="68"/>
      <c r="Q38" s="68"/>
      <c r="R38" s="68"/>
      <c r="S38" s="68"/>
      <c r="T38" s="68"/>
      <c r="U38" s="68"/>
      <c r="V38" s="68"/>
      <c r="W38" s="68"/>
      <c r="X38" s="69"/>
    </row>
    <row r="39" spans="2:24" ht="13.5" customHeight="1">
      <c r="B39" s="84"/>
      <c r="C39" s="68"/>
      <c r="D39" s="85"/>
      <c r="E39" s="85"/>
      <c r="F39" s="85"/>
      <c r="G39" s="85"/>
      <c r="H39" s="85"/>
      <c r="I39" s="85"/>
      <c r="J39" s="85"/>
      <c r="K39" s="85"/>
      <c r="L39" s="85"/>
      <c r="M39" s="85"/>
      <c r="N39" s="68"/>
      <c r="O39" s="68"/>
      <c r="P39" s="68"/>
      <c r="Q39" s="68"/>
      <c r="R39" s="68"/>
      <c r="S39" s="68"/>
      <c r="T39" s="68"/>
      <c r="U39" s="68"/>
      <c r="V39" s="68"/>
      <c r="W39" s="68"/>
      <c r="X39" s="69"/>
    </row>
    <row r="40" spans="2:24" ht="13.5" customHeight="1">
      <c r="B40" s="84"/>
      <c r="C40" s="68"/>
      <c r="D40" s="306" t="s">
        <v>134</v>
      </c>
      <c r="E40" s="306"/>
      <c r="F40" s="306"/>
      <c r="G40" s="306"/>
      <c r="H40" s="306"/>
      <c r="I40" s="306"/>
      <c r="J40" s="306"/>
      <c r="K40" s="306"/>
      <c r="L40" s="68"/>
      <c r="M40" s="68"/>
      <c r="N40" s="68"/>
      <c r="O40" s="68"/>
      <c r="P40" s="68"/>
      <c r="Q40" s="68"/>
      <c r="R40" s="68"/>
      <c r="S40" s="68"/>
      <c r="T40" s="68"/>
      <c r="U40" s="68"/>
      <c r="V40" s="68"/>
      <c r="W40" s="68"/>
      <c r="X40" s="69"/>
    </row>
    <row r="41" spans="2:24" ht="13.5" customHeight="1">
      <c r="B41" s="84"/>
      <c r="C41" s="68"/>
      <c r="D41" s="311" t="s">
        <v>121</v>
      </c>
      <c r="E41" s="311" t="s">
        <v>122</v>
      </c>
      <c r="F41" s="310" t="s">
        <v>125</v>
      </c>
      <c r="G41" s="310"/>
      <c r="H41" s="307" t="s">
        <v>127</v>
      </c>
      <c r="I41" s="308"/>
      <c r="J41" s="87" t="s">
        <v>129</v>
      </c>
      <c r="K41" s="87" t="s">
        <v>131</v>
      </c>
      <c r="L41" s="86" t="s">
        <v>133</v>
      </c>
      <c r="M41" s="68"/>
      <c r="N41" s="68"/>
      <c r="O41" s="68"/>
      <c r="P41" s="306" t="s">
        <v>148</v>
      </c>
      <c r="Q41" s="306"/>
      <c r="R41" s="306"/>
      <c r="S41" s="306"/>
      <c r="T41" s="306"/>
      <c r="U41" s="68"/>
      <c r="V41" s="68"/>
      <c r="W41" s="68"/>
      <c r="X41" s="69"/>
    </row>
    <row r="42" spans="2:24" ht="13.5" customHeight="1">
      <c r="B42" s="84"/>
      <c r="C42" s="68"/>
      <c r="D42" s="311"/>
      <c r="E42" s="311"/>
      <c r="F42" s="312">
        <v>1</v>
      </c>
      <c r="G42" s="312"/>
      <c r="H42" s="321">
        <v>2</v>
      </c>
      <c r="I42" s="322"/>
      <c r="J42" s="88">
        <v>3</v>
      </c>
      <c r="K42" s="88">
        <v>4</v>
      </c>
      <c r="L42" s="88">
        <v>5</v>
      </c>
      <c r="M42" s="68"/>
      <c r="N42" s="68"/>
      <c r="O42" s="68"/>
      <c r="P42" s="310" t="s">
        <v>134</v>
      </c>
      <c r="Q42" s="310"/>
      <c r="R42" s="310"/>
      <c r="S42" s="310" t="s">
        <v>147</v>
      </c>
      <c r="T42" s="310"/>
      <c r="U42" s="68"/>
      <c r="V42" s="68"/>
      <c r="W42" s="68"/>
      <c r="X42" s="69"/>
    </row>
    <row r="43" spans="2:24" ht="13.5" customHeight="1">
      <c r="B43" s="84"/>
      <c r="C43" s="68"/>
      <c r="D43" s="14" t="s">
        <v>124</v>
      </c>
      <c r="E43" s="89">
        <v>1</v>
      </c>
      <c r="F43" s="315">
        <v>2</v>
      </c>
      <c r="G43" s="315"/>
      <c r="H43" s="326">
        <v>3</v>
      </c>
      <c r="I43" s="327"/>
      <c r="J43" s="90">
        <v>4</v>
      </c>
      <c r="K43" s="93">
        <v>5</v>
      </c>
      <c r="L43" s="91">
        <v>6</v>
      </c>
      <c r="M43" s="68"/>
      <c r="N43" s="68"/>
      <c r="O43" s="68"/>
      <c r="P43" s="316" t="s">
        <v>149</v>
      </c>
      <c r="Q43" s="316"/>
      <c r="R43" s="316"/>
      <c r="S43" s="314" t="s">
        <v>150</v>
      </c>
      <c r="T43" s="314"/>
      <c r="U43" s="68"/>
      <c r="V43" s="68"/>
      <c r="W43" s="68"/>
      <c r="X43" s="69"/>
    </row>
    <row r="44" spans="2:24" ht="13.5" customHeight="1">
      <c r="B44" s="84"/>
      <c r="C44" s="68"/>
      <c r="D44" s="14" t="s">
        <v>126</v>
      </c>
      <c r="E44" s="89">
        <v>2</v>
      </c>
      <c r="F44" s="315">
        <v>3</v>
      </c>
      <c r="G44" s="315"/>
      <c r="H44" s="326">
        <v>4</v>
      </c>
      <c r="I44" s="327"/>
      <c r="J44" s="93">
        <v>5</v>
      </c>
      <c r="K44" s="91">
        <v>6</v>
      </c>
      <c r="L44" s="91">
        <v>7</v>
      </c>
      <c r="M44" s="68"/>
      <c r="N44" s="68"/>
      <c r="O44" s="68"/>
      <c r="P44" s="323" t="s">
        <v>151</v>
      </c>
      <c r="Q44" s="323"/>
      <c r="R44" s="323"/>
      <c r="S44" s="314" t="s">
        <v>152</v>
      </c>
      <c r="T44" s="314"/>
      <c r="U44" s="68"/>
      <c r="V44" s="68"/>
      <c r="W44" s="68"/>
      <c r="X44" s="69"/>
    </row>
    <row r="45" spans="2:24" ht="13.5" customHeight="1">
      <c r="B45" s="84"/>
      <c r="C45" s="68"/>
      <c r="D45" s="14" t="s">
        <v>128</v>
      </c>
      <c r="E45" s="89">
        <v>3</v>
      </c>
      <c r="F45" s="315">
        <v>4</v>
      </c>
      <c r="G45" s="315"/>
      <c r="H45" s="317">
        <v>5</v>
      </c>
      <c r="I45" s="318"/>
      <c r="J45" s="91">
        <v>6</v>
      </c>
      <c r="K45" s="91">
        <v>7</v>
      </c>
      <c r="L45" s="92">
        <v>8</v>
      </c>
      <c r="M45" s="68"/>
      <c r="N45" s="68"/>
      <c r="O45" s="68"/>
      <c r="P45" s="328">
        <v>5</v>
      </c>
      <c r="Q45" s="328"/>
      <c r="R45" s="328"/>
      <c r="S45" s="314" t="s">
        <v>153</v>
      </c>
      <c r="T45" s="314"/>
      <c r="U45" s="68"/>
      <c r="V45" s="68"/>
      <c r="W45" s="68"/>
      <c r="X45" s="69"/>
    </row>
    <row r="46" spans="2:24" ht="13.5" customHeight="1">
      <c r="B46" s="84"/>
      <c r="C46" s="68"/>
      <c r="D46" s="14" t="s">
        <v>130</v>
      </c>
      <c r="E46" s="89">
        <v>4</v>
      </c>
      <c r="F46" s="328">
        <v>5</v>
      </c>
      <c r="G46" s="328"/>
      <c r="H46" s="324">
        <v>6</v>
      </c>
      <c r="I46" s="325"/>
      <c r="J46" s="91">
        <v>7</v>
      </c>
      <c r="K46" s="92">
        <v>8</v>
      </c>
      <c r="L46" s="92">
        <v>9</v>
      </c>
      <c r="M46" s="68"/>
      <c r="N46" s="68"/>
      <c r="O46" s="68"/>
      <c r="P46" s="315" t="s">
        <v>154</v>
      </c>
      <c r="Q46" s="315"/>
      <c r="R46" s="315"/>
      <c r="S46" s="314" t="s">
        <v>155</v>
      </c>
      <c r="T46" s="314"/>
      <c r="U46" s="68"/>
      <c r="V46" s="68"/>
      <c r="W46" s="68"/>
      <c r="X46" s="69"/>
    </row>
    <row r="47" spans="2:24" ht="13.5" customHeight="1">
      <c r="B47" s="84"/>
      <c r="C47" s="68"/>
      <c r="D47" s="14" t="s">
        <v>132</v>
      </c>
      <c r="E47" s="89">
        <v>5</v>
      </c>
      <c r="F47" s="323">
        <v>6</v>
      </c>
      <c r="G47" s="323"/>
      <c r="H47" s="324">
        <v>7</v>
      </c>
      <c r="I47" s="325"/>
      <c r="J47" s="92">
        <v>8</v>
      </c>
      <c r="K47" s="92">
        <v>9</v>
      </c>
      <c r="L47" s="92">
        <v>10</v>
      </c>
      <c r="M47" s="68"/>
      <c r="N47" s="68"/>
      <c r="O47" s="68"/>
      <c r="P47" s="68"/>
      <c r="Q47" s="68"/>
      <c r="R47" s="68"/>
      <c r="S47" s="68"/>
      <c r="T47" s="68"/>
      <c r="U47" s="68"/>
      <c r="V47" s="68"/>
      <c r="W47" s="68"/>
      <c r="X47" s="69"/>
    </row>
    <row r="48" spans="2:24" ht="13.5" customHeight="1" thickBot="1">
      <c r="B48" s="94"/>
      <c r="C48" s="95"/>
      <c r="D48" s="96"/>
      <c r="E48" s="96"/>
      <c r="F48" s="96"/>
      <c r="G48" s="96"/>
      <c r="H48" s="96"/>
      <c r="I48" s="96"/>
      <c r="J48" s="96"/>
      <c r="K48" s="96"/>
      <c r="L48" s="96"/>
      <c r="M48" s="96"/>
      <c r="N48" s="95"/>
      <c r="O48" s="95"/>
      <c r="P48" s="95"/>
      <c r="Q48" s="95"/>
      <c r="R48" s="95"/>
      <c r="S48" s="95"/>
      <c r="T48" s="95"/>
      <c r="U48" s="95"/>
      <c r="V48" s="95"/>
      <c r="W48" s="95"/>
      <c r="X48" s="97"/>
    </row>
    <row r="49" spans="2:18" ht="16.5" customHeight="1">
      <c r="D49" s="9"/>
      <c r="F49" s="9"/>
      <c r="G49" s="9"/>
      <c r="H49" s="9"/>
      <c r="I49" s="9"/>
      <c r="J49" s="9"/>
      <c r="K49" s="9"/>
      <c r="L49" s="9"/>
      <c r="M49" s="9"/>
      <c r="N49" s="9"/>
      <c r="O49" s="9"/>
      <c r="P49" s="9"/>
      <c r="Q49" s="9"/>
      <c r="R49" s="9"/>
    </row>
    <row r="50" spans="2:18" ht="16.5" customHeight="1">
      <c r="D50" s="9"/>
      <c r="F50" s="9"/>
      <c r="G50" s="9"/>
      <c r="H50" s="9"/>
      <c r="I50" s="9"/>
      <c r="J50" s="9"/>
      <c r="K50" s="9"/>
      <c r="L50" s="9"/>
      <c r="M50" s="9"/>
      <c r="N50" s="9"/>
      <c r="O50" s="9"/>
      <c r="P50" s="9"/>
      <c r="Q50" s="9"/>
      <c r="R50" s="9"/>
    </row>
    <row r="51" spans="2:18" ht="12.75" customHeight="1">
      <c r="D51" s="9"/>
      <c r="F51" s="9"/>
      <c r="G51" s="9"/>
      <c r="H51" s="9"/>
      <c r="I51" s="9"/>
      <c r="J51" s="9"/>
      <c r="K51" s="9"/>
      <c r="L51" s="9"/>
      <c r="M51" s="9"/>
      <c r="N51" s="9"/>
      <c r="O51" s="9"/>
      <c r="P51" s="9"/>
      <c r="Q51" s="9"/>
      <c r="R51" s="9"/>
    </row>
    <row r="52" spans="2:18" ht="42.75" hidden="1">
      <c r="B52" s="11" t="s">
        <v>218</v>
      </c>
      <c r="D52" s="9"/>
      <c r="F52" s="9"/>
      <c r="G52" s="9"/>
      <c r="H52" s="9"/>
      <c r="I52" s="9"/>
      <c r="J52" s="9"/>
      <c r="K52" s="9"/>
      <c r="L52" s="9"/>
      <c r="M52" s="9"/>
      <c r="N52" s="9"/>
      <c r="O52" s="9"/>
      <c r="P52" s="9"/>
      <c r="Q52" s="9"/>
      <c r="R52" s="9"/>
    </row>
    <row r="53" spans="2:18" ht="15" hidden="1">
      <c r="B53" s="11" t="s">
        <v>216</v>
      </c>
      <c r="D53" s="12"/>
      <c r="F53" s="9"/>
      <c r="G53" s="12"/>
      <c r="H53" s="12"/>
      <c r="I53" s="12"/>
      <c r="J53" s="12"/>
      <c r="K53" s="12"/>
      <c r="L53" s="12"/>
      <c r="M53" s="12"/>
      <c r="N53" s="12"/>
      <c r="O53" s="12"/>
      <c r="P53" s="12"/>
      <c r="Q53" s="12"/>
      <c r="R53" s="12"/>
    </row>
    <row r="54" spans="2:18" ht="57" hidden="1">
      <c r="B54" s="11" t="s">
        <v>217</v>
      </c>
      <c r="D54" s="9"/>
      <c r="F54" s="9"/>
      <c r="G54" s="9"/>
      <c r="H54" s="9"/>
      <c r="I54" s="9"/>
      <c r="J54" s="9"/>
      <c r="K54" s="9"/>
      <c r="L54" s="9"/>
      <c r="M54" s="9"/>
      <c r="N54" s="9"/>
      <c r="O54" s="9"/>
      <c r="P54" s="9"/>
      <c r="Q54" s="9"/>
      <c r="R54" s="9"/>
    </row>
    <row r="55" spans="2:18">
      <c r="D55" s="9"/>
      <c r="F55" s="9"/>
      <c r="G55" s="9"/>
      <c r="H55" s="9"/>
      <c r="I55" s="9"/>
      <c r="J55" s="9"/>
      <c r="K55" s="9"/>
      <c r="L55" s="9"/>
      <c r="M55" s="9"/>
      <c r="N55" s="9"/>
      <c r="O55" s="9"/>
      <c r="P55" s="9"/>
      <c r="Q55" s="9"/>
      <c r="R55" s="9"/>
    </row>
    <row r="56" spans="2:18">
      <c r="D56" s="9"/>
      <c r="F56" s="9"/>
      <c r="G56" s="9"/>
      <c r="H56" s="9"/>
      <c r="I56" s="9"/>
      <c r="J56" s="9"/>
      <c r="K56" s="9"/>
      <c r="L56" s="9"/>
      <c r="M56" s="9"/>
      <c r="N56" s="9"/>
      <c r="O56" s="9"/>
      <c r="P56" s="9"/>
      <c r="Q56" s="9"/>
      <c r="R56" s="9"/>
    </row>
    <row r="57" spans="2:18">
      <c r="D57" s="9"/>
      <c r="F57" s="9"/>
      <c r="G57" s="9"/>
      <c r="H57" s="9"/>
      <c r="I57" s="9"/>
      <c r="J57" s="9"/>
      <c r="K57" s="9"/>
      <c r="L57" s="9"/>
      <c r="M57" s="9"/>
      <c r="N57" s="9"/>
      <c r="O57" s="9"/>
      <c r="P57" s="9"/>
      <c r="Q57" s="9"/>
      <c r="R57" s="9"/>
    </row>
    <row r="58" spans="2:18" ht="12.75" customHeight="1">
      <c r="D58" s="9"/>
    </row>
    <row r="59" spans="2:18">
      <c r="D59" s="9"/>
    </row>
  </sheetData>
  <mergeCells count="50">
    <mergeCell ref="F47:G47"/>
    <mergeCell ref="H47:I47"/>
    <mergeCell ref="P42:R42"/>
    <mergeCell ref="H44:I44"/>
    <mergeCell ref="H43:I43"/>
    <mergeCell ref="F45:G45"/>
    <mergeCell ref="F46:G46"/>
    <mergeCell ref="P45:R45"/>
    <mergeCell ref="H46:I46"/>
    <mergeCell ref="P44:R44"/>
    <mergeCell ref="F44:G44"/>
    <mergeCell ref="L33:M33"/>
    <mergeCell ref="J33:K33"/>
    <mergeCell ref="H42:I42"/>
    <mergeCell ref="J36:K36"/>
    <mergeCell ref="S42:T42"/>
    <mergeCell ref="J37:K37"/>
    <mergeCell ref="P41:T41"/>
    <mergeCell ref="S46:T46"/>
    <mergeCell ref="P46:R46"/>
    <mergeCell ref="P43:R43"/>
    <mergeCell ref="E41:E42"/>
    <mergeCell ref="S43:T43"/>
    <mergeCell ref="F43:G43"/>
    <mergeCell ref="S44:T44"/>
    <mergeCell ref="S45:T45"/>
    <mergeCell ref="H45:I45"/>
    <mergeCell ref="F32:G32"/>
    <mergeCell ref="J32:M32"/>
    <mergeCell ref="H41:I41"/>
    <mergeCell ref="J34:K34"/>
    <mergeCell ref="J35:K35"/>
    <mergeCell ref="L36:M36"/>
    <mergeCell ref="L37:M37"/>
    <mergeCell ref="D40:K40"/>
    <mergeCell ref="F41:G41"/>
    <mergeCell ref="L34:M34"/>
    <mergeCell ref="L35:M35"/>
    <mergeCell ref="D41:D42"/>
    <mergeCell ref="F42:G42"/>
    <mergeCell ref="E33:E38"/>
    <mergeCell ref="J38:K38"/>
    <mergeCell ref="L38:M38"/>
    <mergeCell ref="B9:R9"/>
    <mergeCell ref="B6:X6"/>
    <mergeCell ref="B7:X7"/>
    <mergeCell ref="B8:X8"/>
    <mergeCell ref="W2:X4"/>
    <mergeCell ref="B2:C4"/>
    <mergeCell ref="D2:V4"/>
  </mergeCells>
  <phoneticPr fontId="1" type="noConversion"/>
  <conditionalFormatting sqref="R11:R30">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30">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30"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6"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6A294E3-34FC-46B5-8394-4CC6A4712E26}"/>
</file>

<file path=customXml/itemProps2.xml><?xml version="1.0" encoding="utf-8"?>
<ds:datastoreItem xmlns:ds="http://schemas.openxmlformats.org/officeDocument/2006/customXml" ds:itemID="{D6EAF4E3-853E-4043-9C35-D8618D4DACF6}"/>
</file>

<file path=customXml/itemProps3.xml><?xml version="1.0" encoding="utf-8"?>
<ds:datastoreItem xmlns:ds="http://schemas.openxmlformats.org/officeDocument/2006/customXml" ds:itemID="{D0A40D25-753A-44AB-AC62-F8E25FCA4501}"/>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Sergio Narayan Jiuseppe Armando Bernal Ruiz</cp:lastModifiedBy>
  <cp:revision/>
  <dcterms:created xsi:type="dcterms:W3CDTF">2007-06-14T01:55:06Z</dcterms:created>
  <dcterms:modified xsi:type="dcterms:W3CDTF">2023-08-09T15:52:51Z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