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E:\ING DAVID\documentacion contratos\ARCHIVOS PARA PROYECTAR REPARACIONES\Edificio Palacio Judicial Tunja\Doc listos para revision\Palacio de justicia tunja final final\"/>
    </mc:Choice>
  </mc:AlternateContent>
  <xr:revisionPtr revIDLastSave="0" documentId="13_ncr:1_{38237BAC-F53D-4C7C-BE07-4F7B4556DCF0}" xr6:coauthVersionLast="36" xr6:coauthVersionMax="47" xr10:uidLastSave="{00000000-0000-0000-0000-000000000000}"/>
  <bookViews>
    <workbookView xWindow="-105" yWindow="-105" windowWidth="19425" windowHeight="10425" xr2:uid="{2A84DBE3-3D00-4E6A-8624-5F8439429C17}"/>
  </bookViews>
  <sheets>
    <sheet name="AIU"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a" localSheetId="0">#REF!</definedName>
    <definedName name="\a">#REF!</definedName>
    <definedName name="\b" localSheetId="0">#REF!</definedName>
    <definedName name="\b">#REF!</definedName>
    <definedName name="\eliminar" localSheetId="0">[1]RESUM96!#REF!</definedName>
    <definedName name="\eliminar">[1]RESUM96!#REF!</definedName>
    <definedName name="\eliminar1" localSheetId="0">[1]RESUM96!#REF!</definedName>
    <definedName name="\eliminar1">[1]RESUM96!#REF!</definedName>
    <definedName name="\q" localSheetId="0">#REF!</definedName>
    <definedName name="\q">#REF!</definedName>
    <definedName name="\X">[0]!ERR</definedName>
    <definedName name="\Z">[0]!ERR</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apu1">[2]INSUMOS!#REF!</definedName>
    <definedName name="___________________________apu1">[2]INSUMOS!#REF!</definedName>
    <definedName name="__________________________apu1">[2]INSUMOS!#REF!</definedName>
    <definedName name="_________________________apu1">[2]INSUMOS!#REF!</definedName>
    <definedName name="________________________apu1">[2]INSUMOS!#REF!</definedName>
    <definedName name="_______________________apu1">[2]INSUMOS!#REF!</definedName>
    <definedName name="_____________________apu1">[2]INSUMOS!#REF!</definedName>
    <definedName name="____________________apu1">[2]INSUMOS!#REF!</definedName>
    <definedName name="___________________apu1">[2]INSUMOS!#REF!</definedName>
    <definedName name="__________________apu1">[2]INSUMOS!#REF!</definedName>
    <definedName name="_________________apu1">[2]INSUMOS!#REF!</definedName>
    <definedName name="________________apu1">[2]INSUMOS!#REF!</definedName>
    <definedName name="_______________apu1">[2]INSUMOS!#REF!</definedName>
    <definedName name="_______________EST1" localSheetId="0">#REF!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[2]INSUMOS!#REF!</definedName>
    <definedName name="______________FS01">[0]!ERR</definedName>
    <definedName name="_____________apu1">[2]INSUMOS!#REF!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[2]INSUMOS!#REF!</definedName>
    <definedName name="____________EXC6">#REF!</definedName>
    <definedName name="____________EXC7">#REF!</definedName>
    <definedName name="___________apu1">[2]INSUMOS!#REF!</definedName>
    <definedName name="___________APU24">[0]!ERR</definedName>
    <definedName name="___________FS01">[0]!ERR</definedName>
    <definedName name="___________tab1">#REF!</definedName>
    <definedName name="___________tab2">#REF!</definedName>
    <definedName name="___________tab3">#REF!</definedName>
    <definedName name="___________TAB4">#REF!</definedName>
    <definedName name="__________apu1">[2]INSUMOS!#REF!</definedName>
    <definedName name="__________APU24">[0]!ERR</definedName>
    <definedName name="__________FS01">[0]!ERR</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pu1">[2]INSUMOS!#REF!</definedName>
    <definedName name="_________FS01">[0]!ERR</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aiu2">[4]AIU!$J$105</definedName>
    <definedName name="________apu1">[2]INSUMOS!#REF!</definedName>
    <definedName name="________APU24">[0]!ERR</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S01">[0]!ERR</definedName>
    <definedName name="_______apu1">[2]INSUMOS!#REF!</definedName>
    <definedName name="_______APU24">[0]!ERR</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[0]!ERR</definedName>
    <definedName name="______apu1">[2]INSUMOS!#REF!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aiu2">[4]AIU!$J$105</definedName>
    <definedName name="_____apu1">[2]INSUMOS!#REF!</definedName>
    <definedName name="_____APU24">[0]!ERR</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[0]!ERR</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aiu2">[4]AIU!$J$105</definedName>
    <definedName name="____apu1">[2]INSUMOS!#REF!</definedName>
    <definedName name="____APU24">[0]!ERR</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[4]AIU!$J$105</definedName>
    <definedName name="___apu1">[2]INSUMOS!#REF!</definedName>
    <definedName name="___APU24">[0]!ERR</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[0]!ERR</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[5]Item!$A:$D</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[4]AIU!$J$105</definedName>
    <definedName name="__apu1">[2]INSUMOS!#REF!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[5]Item!$A:$D</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iu2">[4]AIU!$J$105</definedName>
    <definedName name="_apu1">[2]INSUMOS!#REF!</definedName>
    <definedName name="_APU24">[0]!ERR</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MT5671">[3]MEMORIAS!#REF!</definedName>
    <definedName name="_PMT5805">[3]MEMORIAS!#REF!</definedName>
    <definedName name="_PMT5806">[3]MEMORIAS!#REF!</definedName>
    <definedName name="_PMT5815">[3]MEMORIAS!#REF!</definedName>
    <definedName name="_PMT5820">[3]MEMORIAS!#REF!</definedName>
    <definedName name="_r" localSheetId="0">#REF!</definedName>
    <definedName name="_r">[0]!ERR</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IL">[0]!ERR</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[0]!ERR</definedName>
    <definedName name="_Vol1">[5]Item!$A:$D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#REF!</definedName>
    <definedName name="a">[0]!ERR</definedName>
    <definedName name="A_impresión_IM">#REF!</definedName>
    <definedName name="a2a" hidden="1">{"TAB1",#N/A,TRUE,"GENERAL";"TAB2",#N/A,TRUE,"GENERAL";"TAB3",#N/A,TRUE,"GENERAL";"TAB4",#N/A,TRUE,"GENERAL";"TAB5",#N/A,TRUE,"GENERAL"}</definedName>
    <definedName name="aa">[0]!ERR</definedName>
    <definedName name="AAA" localSheetId="0">#REF!</definedName>
    <definedName name="AAA">[0]!ERR</definedName>
    <definedName name="aaaa">[0]!ERR</definedName>
    <definedName name="AAAAAAAAAA">#REF!</definedName>
    <definedName name="AAAAAAAAAAAAAAAAAAAA">#REF!</definedName>
    <definedName name="aaaaas" hidden="1">{"TAB1",#N/A,TRUE,"GENERAL";"TAB2",#N/A,TRUE,"GENERAL";"TAB3",#N/A,TRUE,"GENERAL";"TAB4",#N/A,TRUE,"GENERAL";"TAB5",#N/A,TRUE,"GENERAL"}</definedName>
    <definedName name="AADOQUINVEH">#REF!</definedName>
    <definedName name="AANDENES">#REF!</definedName>
    <definedName name="aas" hidden="1">{"TAB1",#N/A,TRUE,"GENERAL";"TAB2",#N/A,TRUE,"GENERAL";"TAB3",#N/A,TRUE,"GENERAL";"TAB4",#N/A,TRUE,"GENERAL";"TAB5",#N/A,TRUE,"GENERAL"}</definedName>
    <definedName name="ab">#REF!</definedName>
    <definedName name="abc">#REF!</definedName>
    <definedName name="ABR">#REF!</definedName>
    <definedName name="ACADE">[0]!ERR</definedName>
    <definedName name="ACALZADA">#REF!</definedName>
    <definedName name="AccessDatabase" hidden="1">"A:\SAIN.mdb"</definedName>
    <definedName name="ACERO_DE_REFUERZO_60000">'[6]Acero de 60.000psi'!$I$53</definedName>
    <definedName name="AD">[7]TARIFAS!$A$1:$F$52</definedName>
    <definedName name="adfasdfsa">[8]Insumos!#REF!</definedName>
    <definedName name="ADFE">[0]!ERR</definedName>
    <definedName name="ADFGSDB" hidden="1">{"via1",#N/A,TRUE,"general";"via2",#N/A,TRUE,"general";"via3",#N/A,TRUE,"general"}</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O" localSheetId="0">#REF!</definedName>
    <definedName name="AGO">#REF!</definedName>
    <definedName name="AGUA">[9]INSUMOS!$D$4</definedName>
    <definedName name="aiu" localSheetId="0">#REF!</definedName>
    <definedName name="AIU">#REF!</definedName>
    <definedName name="AIU_ADMON">[10]DATOS!$D$8</definedName>
    <definedName name="AIU_IMP">[10]DATOS!$D$9</definedName>
    <definedName name="AIU_UTIL">[10]DATOS!$D$10</definedName>
    <definedName name="Ajuste">[11]Datos!$B$11</definedName>
    <definedName name="ALAMB">[9]INSUMOS!$D$169</definedName>
    <definedName name="AMBIENTAL" localSheetId="0">#REF!</definedName>
    <definedName name="AMBIENTAL">#REF!</definedName>
    <definedName name="ANTICIPO">[0]!ERR</definedName>
    <definedName name="ANTISB">[9]INSUMOS!$D$181</definedName>
    <definedName name="Ao">[12]Indices!#REF!</definedName>
    <definedName name="apu">[8]Insumos!#REF!</definedName>
    <definedName name="aq">[0]!ERR</definedName>
    <definedName name="aqaq" hidden="1">{"TAB1",#N/A,TRUE,"GENERAL";"TAB2",#N/A,TRUE,"GENERAL";"TAB3",#N/A,TRUE,"GENERAL";"TAB4",#N/A,TRUE,"GENERAL";"TAB5",#N/A,TRUE,"GENERAL"}</definedName>
    <definedName name="AREA" localSheetId="0">#REF!</definedName>
    <definedName name="AREA">#REF!</definedName>
    <definedName name="_xlnm.Print_Area" localSheetId="0">AIU!$A$1:$I$51</definedName>
    <definedName name="_xlnm.Print_Area">#REF!</definedName>
    <definedName name="ASD" localSheetId="0" hidden="1">{"via1",#N/A,TRUE,"general";"via2",#N/A,TRUE,"general";"via3",#N/A,TRUE,"general"}</definedName>
    <definedName name="asd">[0]!ERR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[8]Insumos!#REF!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ss">[0]!ERR</definedName>
    <definedName name="ATenerEnCuenta" localSheetId="0">#REF!</definedName>
    <definedName name="ATenerEnCuenta">#REF!</definedName>
    <definedName name="AU" localSheetId="0">'[13]CIRCUITOS CODENSA'!#REF!</definedName>
    <definedName name="AU">'[13]CIRCUITOS CODENSA'!#REF!</definedName>
    <definedName name="AUTOPISTA" localSheetId="0">'[13]CIRCUITOS CODENSA'!#REF!</definedName>
    <definedName name="AUTOPISTA">'[13]CIRCUITOS CODENSA'!#REF!</definedName>
    <definedName name="azaz" hidden="1">{"TAB1",#N/A,TRUE,"GENERAL";"TAB2",#N/A,TRUE,"GENERAL";"TAB3",#N/A,TRUE,"GENERAL";"TAB4",#N/A,TRUE,"GENERAL";"TAB5",#N/A,TRUE,"GENERAL"}</definedName>
    <definedName name="b" localSheetId="0">#REF!</definedName>
    <definedName name="b">[0]!ERR</definedName>
    <definedName name="B_impresión_IM" localSheetId="0">#REF!</definedName>
    <definedName name="B_impresión_IM">#REF!</definedName>
    <definedName name="BANCO" localSheetId="0">#REF!</definedName>
    <definedName name="BANCO">#REF!</definedName>
    <definedName name="BASE" localSheetId="0">#REF!</definedName>
    <definedName name="BASE">#REF!</definedName>
    <definedName name="BASE2">#REF!</definedName>
    <definedName name="_xlnm.Database" localSheetId="0">#REF!</definedName>
    <definedName name="_xlnm.Database">[8]Insumos!#REF!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'[13]CIRCUITOS CODENSA'!#REF!</definedName>
    <definedName name="BO">'[13]CIRCUITOS CODENSA'!#REF!</definedName>
    <definedName name="BORDE1">#N/A</definedName>
    <definedName name="BOX">[0]!ERR</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sca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Apus" comment="Codigo Apus">'[14]1_Preliminares'!$A$26</definedName>
    <definedName name="Calidad" localSheetId="0">#REF!</definedName>
    <definedName name="Calidad">#REF!</definedName>
    <definedName name="Campamento" localSheetId="0">#REF!</definedName>
    <definedName name="Campamento">#REF!</definedName>
    <definedName name="CANT1.1" localSheetId="0">#REF!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pitulo">[15]Capitulos!$B$1:$B$65536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sanare">[16]Listado!$F$1038:$F$1056</definedName>
    <definedName name="cc">[17]PERSONAL!$D$8</definedName>
    <definedName name="cccc">[0]!ERR</definedName>
    <definedName name="ccccc" hidden="1">{"TAB1",#N/A,TRUE,"GENERAL";"TAB2",#N/A,TRUE,"GENERAL";"TAB3",#N/A,TRUE,"GENERAL";"TAB4",#N/A,TRUE,"GENERAL";"TAB5",#N/A,TRUE,"GENERAL"}</definedName>
    <definedName name="cccccc">#REF!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S_V_INDICES_CIRCUITO_CAUSA">#REF!</definedName>
    <definedName name="ceerf" hidden="1">{"TAB1",#N/A,TRUE,"GENERAL";"TAB2",#N/A,TRUE,"GENERAL";"TAB3",#N/A,TRUE,"GENERAL";"TAB4",#N/A,TRUE,"GENERAL";"TAB5",#N/A,TRUE,"GENERAL"}</definedName>
    <definedName name="CEM">[9]INSUMOS!$D$275</definedName>
    <definedName name="ceroletra">#REF!</definedName>
    <definedName name="cerounid">#REF!</definedName>
    <definedName name="cerovr">#REF!</definedName>
    <definedName name="CIRCUITOS">[18]Circuitos!$C$2:$C$891</definedName>
    <definedName name="CIRCUNVALAR" localSheetId="0">#REF!</definedName>
    <definedName name="CIRCUNVALAR">#REF!</definedName>
    <definedName name="Ciudades">[19]Insumos!$B$1813:$B$1912</definedName>
    <definedName name="CL">'[13]CIRCUITOS CODENSA'!#REF!</definedName>
    <definedName name="Codigo" comment="Codigo Insumo">[14]Insumos!$A$4:$A$1772</definedName>
    <definedName name="Codigo_M.Obra" comment="Mano de obra ">[14]M.Obra!$A$35:$A$43</definedName>
    <definedName name="codigos">[20]Banderas!$A:$A</definedName>
    <definedName name="CONCRETO_2000">'[6]Concreto de 2000 psi'!$I$53</definedName>
    <definedName name="CONDI1" localSheetId="0">#REF!</definedName>
    <definedName name="CONDI1">#REF!</definedName>
    <definedName name="Consultor">[21]Datos!$B$3</definedName>
    <definedName name="Contrato">[21]Datos!$B$2</definedName>
    <definedName name="Coordinador">[21]Datos!$B$6</definedName>
    <definedName name="Cortasol">[0]!ERR</definedName>
    <definedName name="CosteoConsultoria" localSheetId="0">#REF!</definedName>
    <definedName name="CosteoConsultoria">#REF!</definedName>
    <definedName name="CostoDirecto" localSheetId="0">#REF!</definedName>
    <definedName name="COSTODIRECTO">#REF!</definedName>
    <definedName name="CostoDirectoObra">'[22]COSTEO TOTAL OBRA'!$D$7</definedName>
    <definedName name="Costopérdidas">[23]Modelo!#REF!</definedName>
    <definedName name="COSTOS">[24]TARIFAS!$A$1:$F$52</definedName>
    <definedName name="CotizacionARP" localSheetId="0">#REF!</definedName>
    <definedName name="CotizacionARP">#REF!</definedName>
    <definedName name="_xlnm.Criteria">[2]INSUMOS!#REF!</definedName>
    <definedName name="Cronograma">[2]INSUMOS!#REF!</definedName>
    <definedName name="CT" localSheetId="0">'[13]CIRCUITOS CODENSA'!#REF!</definedName>
    <definedName name="CT">'[13]CIRCUITOS CODENSA'!#REF!</definedName>
    <definedName name="CU" localSheetId="0">'[13]CIRCUITOS CODENSA'!#REF!</definedName>
    <definedName name="CU">'[13]CIRCUITOS CODENSA'!#REF!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drilla" localSheetId="0">[11]Cuadrillas!$C$13:$F$43</definedName>
    <definedName name="Cuadrilla">'[15]Mano Obra'!$B$1:$B$65536</definedName>
    <definedName name="Cuadrillas">[25]Cuadrillas!$A$11:$I$77</definedName>
    <definedName name="CUAL">[0]!ERR</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0">#REF!</definedName>
    <definedName name="d">[0]!ERR</definedName>
    <definedName name="DADADAD" localSheetId="0" hidden="1">{#N/A,#N/A,TRUE,"CODIGO DEPENDENCIA"}</definedName>
    <definedName name="DADADAD" hidden="1">{#N/A,#N/A,TRUE,"CODIGO DEPENDENCIA"}</definedName>
    <definedName name="DASD" hidden="1">{"TAB1",#N/A,TRUE,"GENERAL";"TAB2",#N/A,TRUE,"GENERAL";"TAB3",#N/A,TRUE,"GENERAL";"TAB4",#N/A,TRUE,"GENERAL";"TAB5",#N/A,TRUE,"GENERAL"}</definedName>
    <definedName name="DAT">'[26]DATOS GRAFICOS'!$A$3:$M$8</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[0]!ERR</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partamento">#REF!</definedName>
    <definedName name="DESC1">[27]ITEMS!$B$2</definedName>
    <definedName name="DESC521">[28]ITEMS!$B$522</definedName>
    <definedName name="Descrip_cuadrillas">[25]Cuadrillas!$A$15:$A$77</definedName>
    <definedName name="Descrip_equipos">[25]Equ!$A$15:$A$102</definedName>
    <definedName name="Descrip_transporte">[25]Trans!$A$18:$A$65</definedName>
    <definedName name="Descripción">[25]Mat!$A$11:$A$1041</definedName>
    <definedName name="DESCRP1">[10]DATOS!$D$2</definedName>
    <definedName name="DESCRP2">[10]DATOS!$D$3</definedName>
    <definedName name="DestinoConsultoria" localSheetId="0">#REF!</definedName>
    <definedName name="DestinoConsultoria">#REF!</definedName>
    <definedName name="DestinoObra" localSheetId="0">#REF!</definedName>
    <definedName name="DestinoObr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[8]Insumos!#REF!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FHG">[0]!ERR</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C" localSheetId="0">#REF!</definedName>
    <definedName name="DIC">#REF!</definedName>
    <definedName name="DifConsultoriaFM">#REF!</definedName>
    <definedName name="DIRECTO1">[29]APU!$U$132</definedName>
    <definedName name="DIRECTO10">[29]APU!$U$681</definedName>
    <definedName name="DIRECTO100">[29]APU!$U$6171</definedName>
    <definedName name="DIRECTO101">[29]APU!$U$6232</definedName>
    <definedName name="DIRECTO102">[29]APU!$U$6293</definedName>
    <definedName name="DIRECTO103">[29]APU!$U$6354</definedName>
    <definedName name="DIRECTO104">[29]APU!$U$6415</definedName>
    <definedName name="DIRECTO105">[29]APU!$U$6476</definedName>
    <definedName name="DIRECTO11">[29]APU!$U$742</definedName>
    <definedName name="DIRECTO12">[29]APU!$U$803</definedName>
    <definedName name="DIRECTO124">[29]APU!$U$7635</definedName>
    <definedName name="DIRECTO125">[29]APU!$U$7696</definedName>
    <definedName name="DIRECTO126">[29]APU!$U$7757</definedName>
    <definedName name="DIRECTO127">[29]APU!$U$7818</definedName>
    <definedName name="DIRECTO128">[29]APU!$U$7879</definedName>
    <definedName name="DIRECTO129">[29]APU!$U$7940</definedName>
    <definedName name="DIRECTO13">[29]APU!$U$864</definedName>
    <definedName name="DIRECTO130">[29]APU!$U$8001</definedName>
    <definedName name="DIRECTO131">[29]APU!$U$8062</definedName>
    <definedName name="DIRECTO132">[29]APU!$U$8123</definedName>
    <definedName name="DIRECTO133">[29]APU!$U$8184</definedName>
    <definedName name="DIRECTO134">[29]APU!$U$8245</definedName>
    <definedName name="DIRECTO14">[29]APU!$U$925</definedName>
    <definedName name="DIRECTO15">[29]APU!$U$986</definedName>
    <definedName name="DIRECTO16">[29]APU!$U$1047</definedName>
    <definedName name="DIRECTO17">[29]APU!$U$1108</definedName>
    <definedName name="DIRECTO18">[29]APU!$U$1169</definedName>
    <definedName name="DIRECTO2">[29]APU!$U$193</definedName>
    <definedName name="DIRECTO2.10">[29]APU!$U$14889</definedName>
    <definedName name="DIRECTO2.11">[29]APU!$U$14950</definedName>
    <definedName name="DIRECTO2.12">[29]APU!$U$15011</definedName>
    <definedName name="DIRECTO2.9">[29]APU!$U$11839</definedName>
    <definedName name="DIRECTO21">[29]APU!$U$1352</definedName>
    <definedName name="DIRECTO22">[29]APU!$U$1413</definedName>
    <definedName name="DIRECTO23">[29]APU!$U$1474</definedName>
    <definedName name="DIRECTO24">[29]APU!$U$1535</definedName>
    <definedName name="DIRECTO25">[29]APU!$U$1596</definedName>
    <definedName name="DIRECTO26">[29]APU!$U$1657</definedName>
    <definedName name="DIRECTO27">[29]APU!$U$1718</definedName>
    <definedName name="DIRECTO28">[29]APU!$U$1779</definedName>
    <definedName name="DIRECTO29">[29]APU!$U$1840</definedName>
    <definedName name="DIRECTO3">[29]APU!$U$254</definedName>
    <definedName name="DIRECTO3.15">[29]APU!$U$8667</definedName>
    <definedName name="DIRECTO3.16">[29]APU!$U$8728</definedName>
    <definedName name="DIRECTO3.17">[29]APU!$U$8789</definedName>
    <definedName name="DIRECTO3.18">[29]APU!$U$8850</definedName>
    <definedName name="DIRECTO3.19">[29]APU!$U$8911</definedName>
    <definedName name="DIRECTO3.20">[29]APU!$U$8972</definedName>
    <definedName name="DIRECTO3.21">[29]APU!$U$11961</definedName>
    <definedName name="DIRECTO3.22">[29]APU!$U$14523</definedName>
    <definedName name="DIRECTO3.23">[29]APU!$U$15133</definedName>
    <definedName name="DIRECTO3.24">[29]APU!$U$16292</definedName>
    <definedName name="DIRECTO3.25">[29]APU!$U$16353</definedName>
    <definedName name="DIRECTO3.26">[29]APU!$U$16414</definedName>
    <definedName name="DIRECTO3.27">[29]APU!$U$16475</definedName>
    <definedName name="DIRECTO3.28">[29]APU!$U$16536</definedName>
    <definedName name="DIRECTO30">[29]APU!$U$1901</definedName>
    <definedName name="DIRECTO31">[29]APU!$U$1962</definedName>
    <definedName name="DIRECTO32">[29]APU!$U$2023</definedName>
    <definedName name="DIRECTO33">[29]APU!$U$2084</definedName>
    <definedName name="DIRECTO34">[29]APU!$U$2145</definedName>
    <definedName name="DIRECTO35">[29]APU!$U$2206</definedName>
    <definedName name="DIRECTO36">[29]APU!$U$2267</definedName>
    <definedName name="DIRECTO37">[29]APU!$U$2328</definedName>
    <definedName name="DIRECTO38">[29]APU!$U$2389</definedName>
    <definedName name="DIRECTO39">[29]APU!$U$2450</definedName>
    <definedName name="DIRECTO4">[29]APU!$U$315</definedName>
    <definedName name="DIRECTO4.20">[29]APU!$U$9216</definedName>
    <definedName name="DIRECTO4.21">[29]APU!$U$9277</definedName>
    <definedName name="DIRECTO4.22">[29]APU!$U$9338</definedName>
    <definedName name="DIRECTO4.23">[29]APU!$U$9399</definedName>
    <definedName name="DIRECTO4.24">[29]APU!$U$9460</definedName>
    <definedName name="DIRECTO4.25">[29]APU!$U$9521</definedName>
    <definedName name="DIRECTO4.26">[29]APU!$U$9582</definedName>
    <definedName name="DIRECTO4.27">[29]APU!$U$9643</definedName>
    <definedName name="DIRECTO4.28">[29]APU!$U$9704</definedName>
    <definedName name="DIRECTO4.29">[29]APU!$U$9765</definedName>
    <definedName name="DIRECTO4.30">[29]APU!$U$9826</definedName>
    <definedName name="DIRECTO4.31">[29]APU!$U$9887</definedName>
    <definedName name="DIRECTO4.32">[29]APU!$U$9948</definedName>
    <definedName name="DIRECTO4.33">[29]APU!$U$10009</definedName>
    <definedName name="DIRECTO4.34">[29]APU!$U$10070</definedName>
    <definedName name="DIRECTO4.35">[29]APU!$U$11595</definedName>
    <definedName name="DIRECTO4.36">[29]APU!$U$11656</definedName>
    <definedName name="DIRECTO4.37">[29]APU!$U$15987</definedName>
    <definedName name="DIRECTO4.38">[29]APU!$U$15194</definedName>
    <definedName name="DIRECTO4.39">[29]APU!$U$14279</definedName>
    <definedName name="DIRECTO4.40">[29]APU!$U$14340</definedName>
    <definedName name="DIRECTO4.41">[29]APU!$U$14401</definedName>
    <definedName name="DIRECTO4.42">[29]APU!$U$14462</definedName>
    <definedName name="DIRECTO4.43">[29]APU!$U$14584</definedName>
    <definedName name="DIRECTO4.44">[29]APU!$U$16048</definedName>
    <definedName name="DIRECTO4.45">[29]APU!$U$16109</definedName>
    <definedName name="DIRECTO4.46">[29]APU!$U$14706</definedName>
    <definedName name="DIRECTO4.47">[29]APU!$U$15926</definedName>
    <definedName name="DIRECTO4.48">[29]APU!$U$16170</definedName>
    <definedName name="DIRECTO4.49">[29]APU!$U$16231</definedName>
    <definedName name="DIRECTO4.50">[29]APU!$U$16902</definedName>
    <definedName name="DIRECTO4.51">[29]APU!$U$17634</definedName>
    <definedName name="DIRECTO4.52">[29]APU!$U$17695</definedName>
    <definedName name="DIRECTO40">[29]APU!$U$2511</definedName>
    <definedName name="DIRECTO41">[29]APU!$U$2572</definedName>
    <definedName name="DIRECTO42">[29]APU!$U$2633</definedName>
    <definedName name="DIRECTO43">[29]APU!$U$2694</definedName>
    <definedName name="DIRECTO44">[29]APU!$U$2755</definedName>
    <definedName name="DIRECTO45">[29]APU!$U$2816</definedName>
    <definedName name="DIRECTO46">[29]APU!$U$2877</definedName>
    <definedName name="DIRECTO47">[29]APU!$U$2938</definedName>
    <definedName name="DIRECTO48">[29]APU!$U$2999</definedName>
    <definedName name="DIRECTO49">[29]APU!$U$3060</definedName>
    <definedName name="DIRECTO5">[29]APU!$U$376</definedName>
    <definedName name="DIRECTO5.100">[29]APU!$U$12449</definedName>
    <definedName name="DIRECTO5.101">[29]APU!$U$12510</definedName>
    <definedName name="DIRECTO5.104">[29]APU!$U$12571</definedName>
    <definedName name="DIRECTO5.105">[29]APU!$U$12632</definedName>
    <definedName name="DIRECTO5.106">[29]APU!$U$12693</definedName>
    <definedName name="DIRECTO5.107">[29]APU!$U$12754</definedName>
    <definedName name="DIRECTO5.108">[29]APU!$U$12815</definedName>
    <definedName name="DIRECTO5.109">[29]APU!$U$12876</definedName>
    <definedName name="DIRECTO5.111">[29]APU!$U$12937</definedName>
    <definedName name="DIRECTO5.112">[29]APU!$U$12998</definedName>
    <definedName name="DIRECTO5.113">[29]APU!$U$14767</definedName>
    <definedName name="DIRECTO5.114">[29]APU!$U$14828</definedName>
    <definedName name="DIRECTO5.115">[29]APU!$U$15072</definedName>
    <definedName name="DIRECTO5.53">[29]APU!$U$10131</definedName>
    <definedName name="DIRECTO5.54">[29]APU!$U$10192</definedName>
    <definedName name="DIRECTO5.55">[29]APU!$U$10253</definedName>
    <definedName name="DIRECTO5.56">[29]APU!$U$10314</definedName>
    <definedName name="DIRECTO5.57">[29]APU!$U$10375</definedName>
    <definedName name="DIRECTO5.58">[29]APU!$U$10436</definedName>
    <definedName name="DIRECTO5.59">[29]APU!$U$10497</definedName>
    <definedName name="DIRECTO5.60">[29]APU!$U$10558</definedName>
    <definedName name="DIRECTO5.61">[29]APU!$U$10619</definedName>
    <definedName name="DIRECTO5.62">[29]APU!$U$10680</definedName>
    <definedName name="DIRECTO5.63">[29]APU!$U$10741</definedName>
    <definedName name="DIRECTO5.64">[29]APU!$U$10802</definedName>
    <definedName name="DIRECTO5.65">[29]APU!$U$10863</definedName>
    <definedName name="DIRECTO5.66">[29]APU!$U$10924</definedName>
    <definedName name="DIRECTO5.67">[29]APU!$U$10985</definedName>
    <definedName name="DIRECTO5.68">[29]APU!$U$11046</definedName>
    <definedName name="DIRECTO5.69">[29]APU!$U$11107</definedName>
    <definedName name="DIRECTO5.70">[29]APU!$U$11168</definedName>
    <definedName name="DIRECTO5.71">[29]APU!$U$11229</definedName>
    <definedName name="DIRECTO5.72">[29]APU!$U$12022</definedName>
    <definedName name="DIRECTO5.73">[29]APU!$U$12083</definedName>
    <definedName name="DIRECTO5.74">[29]APU!$U$12144</definedName>
    <definedName name="DIRECTO5.77">[29]APU!$U$12205</definedName>
    <definedName name="DIRECTO5.78">[29]APU!$U$12327</definedName>
    <definedName name="DIRECTO5.79">[29]APU!$U$12388</definedName>
    <definedName name="DIRECTO5.80">[29]APU!$U$12266</definedName>
    <definedName name="DIRECTO5.82">[29]APU!$U$14035</definedName>
    <definedName name="DIRECTO5.83">[29]APU!$U$14096</definedName>
    <definedName name="DIRECTO5.84">[29]APU!$U$13364</definedName>
    <definedName name="DIRECTO5.85">[29]APU!$U$13425</definedName>
    <definedName name="DIRECTO5.86">[29]APU!$U$13486</definedName>
    <definedName name="DIRECTO5.87">[29]APU!$U$13547</definedName>
    <definedName name="DIRECTO5.88">[29]APU!$U$13608</definedName>
    <definedName name="DIRECTO5.89">[29]APU!$U$13669</definedName>
    <definedName name="DIRECTO5.90">[29]APU!$U$13730</definedName>
    <definedName name="DIRECTO5.91">[29]APU!$U$13791</definedName>
    <definedName name="DIRECTO5.92">[29]APU!$U$13852</definedName>
    <definedName name="DIRECTO5.93">[29]APU!$U$13913</definedName>
    <definedName name="DIRECTO5.94">[29]APU!$U$13974</definedName>
    <definedName name="DIRECTO5.95">[29]APU!$U$13059</definedName>
    <definedName name="DIRECTO5.96">[29]APU!$U$13120</definedName>
    <definedName name="DIRECTO5.97">[29]APU!$U$13181</definedName>
    <definedName name="DIRECTO5.98">[29]APU!$U$13242</definedName>
    <definedName name="DIRECTO5.99">[29]APU!$U$13303</definedName>
    <definedName name="DIRECTO50">[29]APU!$U$3121</definedName>
    <definedName name="DIRECTO51">[29]APU!$U$3182</definedName>
    <definedName name="DIRECTO52">[29]APU!$U$3243</definedName>
    <definedName name="DIRECTO53">[29]APU!$U$3304</definedName>
    <definedName name="DIRECTO54">[29]APU!$U$3365</definedName>
    <definedName name="DIRECTO55">[29]APU!$U$3426</definedName>
    <definedName name="DIRECTO56">[29]APU!$U$3487</definedName>
    <definedName name="DIRECTO57">[29]APU!$U$3548</definedName>
    <definedName name="DIRECTO58">[29]APU!$U$3609</definedName>
    <definedName name="DIRECTO59">[29]APU!$U$3670</definedName>
    <definedName name="DIRECTO6">[29]APU!$U$437</definedName>
    <definedName name="DIRECTO60">[29]APU!$U$3731</definedName>
    <definedName name="DIRECTO61">[29]APU!$U$3792</definedName>
    <definedName name="DIRECTO62">[29]APU!$U$3853</definedName>
    <definedName name="DIRECTO63">[29]APU!$U$3914</definedName>
    <definedName name="DIRECTO64">[29]APU!$U$3975</definedName>
    <definedName name="DIRECTO65">[29]APU!$U$4036</definedName>
    <definedName name="DIRECTO66">[29]APU!$U$4097</definedName>
    <definedName name="DIRECTO67">[29]APU!$U$4158</definedName>
    <definedName name="DIRECTO68">[29]APU!$U$4219</definedName>
    <definedName name="DIRECTO69">[29]APU!$U$4280</definedName>
    <definedName name="DIRECTO7">[29]APU!$U$498</definedName>
    <definedName name="DIRECTO7.12">[29]APU!$U$8305</definedName>
    <definedName name="DIRECTO7.13">[29]APU!$U$8366</definedName>
    <definedName name="DIRECTO7.14">[29]APU!$U$8427</definedName>
    <definedName name="DIRECTO7.15">[29]APU!$U$8488</definedName>
    <definedName name="DIRECTO7.16">[29]APU!$U$8606</definedName>
    <definedName name="DIRECTO7.17">[29]APU!$U$11290</definedName>
    <definedName name="DIRECTO7.18">[29]APU!$U$11351</definedName>
    <definedName name="DIRECTO7.19">[29]APU!$U$11412</definedName>
    <definedName name="DIRECTO7.20">[29]APU!$U$11473</definedName>
    <definedName name="DIRECTO7.21">[29]APU!$U$11534</definedName>
    <definedName name="DIRECTO7.22">[29]APU!$U$11717</definedName>
    <definedName name="DIRECTO7.23">[29]APU!$U$11778</definedName>
    <definedName name="DIRECTO7.24">[29]APU!$U$14645</definedName>
    <definedName name="DIRECTO7.25">[29]APU!$U$15255</definedName>
    <definedName name="DIRECTO7.26">[29]APU!$U$15316</definedName>
    <definedName name="DIRECTO7.27">[29]APU!$U$15377</definedName>
    <definedName name="DIRECTO7.28">[29]APU!$U$15438</definedName>
    <definedName name="DIRECTO7.29">[29]APU!$U$15499</definedName>
    <definedName name="DIRECTO7.30">[29]APU!$U$15560</definedName>
    <definedName name="DIRECTO7.31">[29]APU!$U$15621</definedName>
    <definedName name="DIRECTO7.32">[29]APU!$U$15682</definedName>
    <definedName name="DIRECTO7.33">[29]APU!$U$15743</definedName>
    <definedName name="DIRECTO7.34">[29]APU!$U$15804</definedName>
    <definedName name="DIRECTO7.35">[29]APU!$U$15865</definedName>
    <definedName name="DIRECTO7.36">[29]APU!$U$17085</definedName>
    <definedName name="DIRECTO7.37">[29]APU!$U$17268</definedName>
    <definedName name="DIRECTO7.38">[29]APU!$U$17207</definedName>
    <definedName name="DIRECTO7.39">[29]APU!$U$17390</definedName>
    <definedName name="DIRECTO7.40">[29]APU!$U$17451</definedName>
    <definedName name="DIRECTO7.41">[29]APU!$U$17512</definedName>
    <definedName name="DIRECTO7.42">[29]APU!$U$17146</definedName>
    <definedName name="DIRECTO7.43">[29]APU!$U$17573</definedName>
    <definedName name="DIRECTO7.44">[29]APU!$U$17329</definedName>
    <definedName name="DIRECTO70">[29]APU!$U$4341</definedName>
    <definedName name="DIRECTO71">[29]APU!$U$4402</definedName>
    <definedName name="DIRECTO72">[29]APU!$U$4463</definedName>
    <definedName name="DIRECTO73">[29]APU!$U$4524</definedName>
    <definedName name="DIRECTO74">[29]APU!$U$4585</definedName>
    <definedName name="DIRECTO75">[29]APU!$U$4646</definedName>
    <definedName name="DIRECTO76">[29]APU!$U$4707</definedName>
    <definedName name="DIRECTO77">[29]APU!$U$4768</definedName>
    <definedName name="DIRECTO78">[29]APU!$U$4829</definedName>
    <definedName name="DIRECTO79">[29]APU!$U$4890</definedName>
    <definedName name="DIRECTO8">[29]APU!$U$559</definedName>
    <definedName name="DIRECTO80">[29]APU!$U$4951</definedName>
    <definedName name="DIRECTO81">[29]APU!$U$5012</definedName>
    <definedName name="DIRECTO82">[29]APU!$U$5073</definedName>
    <definedName name="DIRECTO83">[29]APU!$U$5134</definedName>
    <definedName name="DIRECTO84">[29]APU!$U$5195</definedName>
    <definedName name="DIRECTO85">[29]APU!$U$5256</definedName>
    <definedName name="DIRECTO86">[29]APU!$U$5317</definedName>
    <definedName name="DIRECTO87">[29]APU!$U$5378</definedName>
    <definedName name="DIRECTO88">[29]APU!$U$5439</definedName>
    <definedName name="DIRECTO89">[29]APU!$U$5500</definedName>
    <definedName name="DIRECTO9">[29]APU!$U$620</definedName>
    <definedName name="DIRECTO9.1">[29]APU!$U$16597</definedName>
    <definedName name="DIRECTO9.2">[29]APU!$U$16658</definedName>
    <definedName name="DIRECTO9.3">[29]APU!$U$16719</definedName>
    <definedName name="DIRECTO9.4">[29]APU!$U$16780</definedName>
    <definedName name="DIRECTO9.5">[29]APU!$U$16841</definedName>
    <definedName name="DIRECTO90">[29]APU!$U$5561</definedName>
    <definedName name="DIRECTO91">[29]APU!$U$5622</definedName>
    <definedName name="DIRECTO92">[29]APU!$U$5683</definedName>
    <definedName name="DIRECTO93">[29]APU!$U$5744</definedName>
    <definedName name="DIRECTO94">[29]APU!$U$5805</definedName>
    <definedName name="DIRECTO95">[29]APU!$U$5866</definedName>
    <definedName name="DIRECTO96">[29]APU!$U$5927</definedName>
    <definedName name="DIRECTO97">[29]APU!$U$5988</definedName>
    <definedName name="DIRECTO98">[29]APU!$U$6049</definedName>
    <definedName name="DIRECTO99">[29]APU!$U$6110</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[0]!ERR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Meses" localSheetId="0">#REF!</definedName>
    <definedName name="DuracionMeses">#REF!</definedName>
    <definedName name="DuracionSemanas" localSheetId="0">#REF!</definedName>
    <definedName name="DuracionSemanas">#REF!</definedName>
    <definedName name="dxfgg" hidden="1">{"via1",#N/A,TRUE,"general";"via2",#N/A,TRUE,"general";"via3",#N/A,TRUE,"general"}</definedName>
    <definedName name="e" localSheetId="0">#REF!</definedName>
    <definedName name="E">[0]!ERR</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[30]AIU!$A$1:$IU$4</definedName>
    <definedName name="efef" hidden="1">{"TAB1",#N/A,TRUE,"GENERAL";"TAB2",#N/A,TRUE,"GENERAL";"TAB3",#N/A,TRUE,"GENERAL";"TAB4",#N/A,TRUE,"GENERAL";"TAB5",#N/A,TRUE,"GENERAL"}</definedName>
    <definedName name="efer" hidden="1">{"via1",#N/A,TRUE,"general";"via2",#N/A,TRUE,"general";"via3",#N/A,TRUE,"general"}</definedName>
    <definedName name="efwef">#REF!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[0]!ERR</definedName>
    <definedName name="ENE" localSheetId="0">#REF!</definedName>
    <definedName name="ENE">#REF!</definedName>
    <definedName name="Ensayos" localSheetId="0">#REF!</definedName>
    <definedName name="Ensayos">#REF!</definedName>
    <definedName name="ent_depen">#REF!</definedName>
    <definedName name="ent_dir">#REF!</definedName>
    <definedName name="ent_dpto">#REF!</definedName>
    <definedName name="ent_mpio">#REF!</definedName>
    <definedName name="ent_nit">#REF!</definedName>
    <definedName name="ent_nom">#REF!</definedName>
    <definedName name="ent_pais">#REF!</definedName>
    <definedName name="EQUIPO" comment="EQUIPO Y TRANSPORTE">'[14]Equipo_Trans '!$A$1:$A$51</definedName>
    <definedName name="EQUIPOS">[6]Equipo!$A$16:$G$79</definedName>
    <definedName name="eqw" hidden="1">{"via1",#N/A,TRUE,"general";"via2",#N/A,TRUE,"general";"via3",#N/A,TRUE,"general"}</definedName>
    <definedName name="EREE" localSheetId="0">#REF!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'[13]CIRCUITOS CODENSA'!#REF!</definedName>
    <definedName name="ES">[0]!ERR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'[31]Presup Av 1o de mayo con 73a '!$A$17:$N$110</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0">'[32]COSTOS OFICINA'!#REF!</definedName>
    <definedName name="Excel_BuiltIn_Print_Titles_3">#REF!</definedName>
    <definedName name="Excel_BuiltIn_Print_Titles_4">'[32]COSTOS CAMPAMENTO'!#REF!</definedName>
    <definedName name="FactorCostoPotencia">[23]Modelo!#REF!</definedName>
    <definedName name="FactorMultFinal" localSheetId="0">#REF!</definedName>
    <definedName name="FactorMultFinal">#REF!</definedName>
    <definedName name="FactorMultiplicaCalculado" localSheetId="0">#REF!</definedName>
    <definedName name="FactorMultiplicaCalculado">#REF!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 localSheetId="0">#REF!</definedName>
    <definedName name="FEB">#REF!</definedName>
    <definedName name="FECH">[10]DATOS!$D$6</definedName>
    <definedName name="Fecha">[21]Datos!$B$7</definedName>
    <definedName name="ferfer" hidden="1">{"via1",#N/A,TRUE,"general";"via2",#N/A,TRUE,"general";"via3",#N/A,TRUE,"general"}</definedName>
    <definedName name="Festivos">'[33]días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_de_semana">'[33]días habiles 2015'!$M$1:$M$2</definedName>
    <definedName name="FINANCIACION">[0]!ERR</definedName>
    <definedName name="firma">[34]Hoja1!$A$4:$A$54</definedName>
    <definedName name="FO" localSheetId="0">'[13]CIRCUITOS CODENSA'!#REF!</definedName>
    <definedName name="FO">'[13]CIRCUITOS CODENSA'!#REF!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wff" hidden="1">{"via1",#N/A,TRUE,"general";"via2",#N/A,TRUE,"general";"via3",#N/A,TRUE,"general"}</definedName>
    <definedName name="fwwe" hidden="1">{"via1",#N/A,TRUE,"general";"via2",#N/A,TRUE,"general";"via3",#N/A,TRUE,"general"}</definedName>
    <definedName name="GastosViajes" localSheetId="0">#REF!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0">'[13]CIRCUITOS CODENSA'!#REF!</definedName>
    <definedName name="GG">'[13]CIRCUITOS CODENSA'!#REF!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_xlnm.Recorder" localSheetId="0">#REF!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[0]!ERR</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LO">[0]!ERR</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789g8">#REF!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noraProfesionales">#REF!</definedName>
    <definedName name="HonoraTecnicos">#REF!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PolizasConsultoria">#REF!</definedName>
    <definedName name="ImpPolizasObra">#REF!</definedName>
    <definedName name="Imprima">#REF!</definedName>
    <definedName name="imprimir">[0]!ERR</definedName>
    <definedName name="inf" localSheetId="0">#REF!</definedName>
    <definedName name="inf">#REF!</definedName>
    <definedName name="Instalacion">#REF!</definedName>
    <definedName name="Insumos" localSheetId="0">#REF!</definedName>
    <definedName name="INSUMOS">#N/A</definedName>
    <definedName name="Interventor">[21]Datos!$B$5</definedName>
    <definedName name="inv_dur">#REF!</definedName>
    <definedName name="inv_fecha">#REF!</definedName>
    <definedName name="inv_nom">#REF!</definedName>
    <definedName name="inv_nro">#REF!</definedName>
    <definedName name="inv_vrofi">#REF!</definedName>
    <definedName name="Io" localSheetId="0">#REF!</definedName>
    <definedName name="Io">#REF!</definedName>
    <definedName name="Israel">#REF!,#REF!,#REF!,#REF!,#REF!,#REF!,#REF!,#REF!,#REF!</definedName>
    <definedName name="item" localSheetId="0">[25]PRESUPUESTO!$A$10:$G$830</definedName>
    <definedName name="item">#REF!</definedName>
    <definedName name="ITEM2.10">[29]APU!$E$14843</definedName>
    <definedName name="ITEM2.11">[29]APU!$E$14904</definedName>
    <definedName name="ITEM2.12">[29]APU!$E$14965</definedName>
    <definedName name="ITEM3.15">[29]APU!$E$8621</definedName>
    <definedName name="ITEM3.16">[29]APU!$E$8682</definedName>
    <definedName name="ITEM3.17">[29]APU!$E$8743</definedName>
    <definedName name="ITEM3.18">[29]APU!$E$8804</definedName>
    <definedName name="ITEM3.19">[29]APU!$E$8865</definedName>
    <definedName name="ITEM3.20">[29]APU!$E$8926</definedName>
    <definedName name="ITEM3.21">[29]APU!$E$11915</definedName>
    <definedName name="ITEM3.22">[29]APU!$E$14477</definedName>
    <definedName name="ITEM3.23">[29]APU!$E$15087</definedName>
    <definedName name="ITEM4.20">[29]APU!$E$9170</definedName>
    <definedName name="ITEM4.21">[29]APU!$E$9231</definedName>
    <definedName name="ITEM4.22">[29]APU!$E$9292</definedName>
    <definedName name="ITEM4.23">[29]APU!$E$9353</definedName>
    <definedName name="ITEM4.24">[29]APU!$E$9414</definedName>
    <definedName name="ITEM4.25">[29]APU!$E$9475</definedName>
    <definedName name="ITEM4.26">[29]APU!$E$9536</definedName>
    <definedName name="ITEM4.27">[29]APU!$E$9597</definedName>
    <definedName name="ITEM4.28">[29]APU!$E$9658</definedName>
    <definedName name="ITEM4.29">[29]APU!$E$9719</definedName>
    <definedName name="ITEM4.30">[29]APU!$E$9780</definedName>
    <definedName name="ITEM4.31">[29]APU!$E$9841</definedName>
    <definedName name="ITEM4.32">[29]APU!$E$9902</definedName>
    <definedName name="ITEM4.33">[29]APU!$E$9963</definedName>
    <definedName name="ITEM4.34">[29]APU!$E$10024</definedName>
    <definedName name="ITEM4.35">[29]APU!$E$11549</definedName>
    <definedName name="ITEM4.36">[29]APU!$E$11610</definedName>
    <definedName name="ITEM4.37">[29]APU!$E$15941</definedName>
    <definedName name="ITEM4.38">[29]APU!$E$15148</definedName>
    <definedName name="ITEM4.39">[29]APU!$E$14233</definedName>
    <definedName name="ITEM4.40">[29]APU!$E$14294</definedName>
    <definedName name="ITEM4.41">[29]APU!$E$14355</definedName>
    <definedName name="ITEM4.42">[29]APU!$E$14416</definedName>
    <definedName name="ITEM4.43">[29]APU!$E$14538</definedName>
    <definedName name="ITEM4.44">[29]APU!$E$16002</definedName>
    <definedName name="ITEM4.45">[29]APU!$E$16063</definedName>
    <definedName name="ITEM4.46">[29]APU!$E$14660</definedName>
    <definedName name="ITEM5.100">[29]APU!$E$12403</definedName>
    <definedName name="ITEM5.101">[29]APU!$E$12464</definedName>
    <definedName name="ITEM5.104">[29]APU!$E$12525</definedName>
    <definedName name="ITEM5.105">[29]APU!$E$12586</definedName>
    <definedName name="ITEM5.106">[29]APU!$E$12647</definedName>
    <definedName name="ITEM5.107">[29]APU!$E$12708</definedName>
    <definedName name="ITEM5.108">[29]APU!$E$12769</definedName>
    <definedName name="ITEM5.109">[29]APU!$E$12830</definedName>
    <definedName name="ITEM5.111">[29]APU!$E$12891</definedName>
    <definedName name="ITEM5.112">[29]APU!$E$12952</definedName>
    <definedName name="ITEM5.113">[29]APU!$E$14721</definedName>
    <definedName name="ITEM5.114">[29]APU!$E$14782</definedName>
    <definedName name="ITEM5.115">[29]APU!$E$15026</definedName>
    <definedName name="ITEM5.53">[29]APU!$E$10085</definedName>
    <definedName name="ITEM5.54">[29]APU!$E$10146</definedName>
    <definedName name="ITEM5.55">[29]APU!$E$10207</definedName>
    <definedName name="ITEM5.56">[29]APU!$E$10268</definedName>
    <definedName name="ITEM5.57">[29]APU!$E$10329</definedName>
    <definedName name="ITEM5.58">[29]APU!$E$10390</definedName>
    <definedName name="ITEM5.59">[29]APU!$E$10451</definedName>
    <definedName name="ITEM5.60">[29]APU!$E$10512</definedName>
    <definedName name="ITEM5.61">[29]APU!$E$10573</definedName>
    <definedName name="ITEM5.62">[29]APU!$E$10634</definedName>
    <definedName name="ITEM5.63">[29]APU!$E$10695</definedName>
    <definedName name="ITEM5.64">[29]APU!$E$10756</definedName>
    <definedName name="ITEM5.65">[29]APU!$E$10817</definedName>
    <definedName name="ITEM5.66">[29]APU!$E$10878</definedName>
    <definedName name="ITEM5.67">[29]APU!$E$10939</definedName>
    <definedName name="ITEM5.68">[29]APU!$E$11000</definedName>
    <definedName name="ITEM5.69">[29]APU!$E$11061</definedName>
    <definedName name="ITEM5.70">[29]APU!$E$11122</definedName>
    <definedName name="ITEM5.71">[29]APU!$E$11183</definedName>
    <definedName name="ITEM5.72">[29]APU!$E$11976</definedName>
    <definedName name="ITEM5.73">[29]APU!$E$12037</definedName>
    <definedName name="ITEM5.74">[29]APU!$E$12098</definedName>
    <definedName name="ITEM5.77">[29]APU!$E$12159</definedName>
    <definedName name="ITEM5.78">[29]APU!$E$12281</definedName>
    <definedName name="ITEM5.79">[29]APU!$E$12342</definedName>
    <definedName name="ITEM5.80">[29]APU!$E$12220</definedName>
    <definedName name="ITEM5.82">[29]APU!$E$13989</definedName>
    <definedName name="ITEM5.83">[29]APU!$E$14050</definedName>
    <definedName name="ITEM5.84">[29]APU!$E$13318</definedName>
    <definedName name="ITEM5.85">[29]APU!$E$13379</definedName>
    <definedName name="ITEM5.86">[29]APU!$E$13440</definedName>
    <definedName name="ITEM5.87">[29]APU!$E$13501</definedName>
    <definedName name="ITEM5.88">[29]APU!$E$13562</definedName>
    <definedName name="ITEM5.89">[29]APU!$E$13623</definedName>
    <definedName name="ITEM5.90">[29]APU!$E$13684</definedName>
    <definedName name="ITEM5.91">[29]APU!$E$13745</definedName>
    <definedName name="ITEM5.92">[29]APU!$E$13806</definedName>
    <definedName name="ITEM5.93">[29]APU!$E$13867</definedName>
    <definedName name="ITEM5.94">[29]APU!$E$13928</definedName>
    <definedName name="ITEM5.95">[29]APU!$E$13013</definedName>
    <definedName name="ITEM5.96">[29]APU!$E$13074</definedName>
    <definedName name="ITEM5.97">[29]APU!$E$13135</definedName>
    <definedName name="ITEM5.98">[29]APU!$E$13196</definedName>
    <definedName name="ITEM5.99">[29]APU!$E$13257</definedName>
    <definedName name="ITEM521">[28]ITEMS!$A$522</definedName>
    <definedName name="ITEM7.1">[29]APU!$E$7589</definedName>
    <definedName name="ITEM7.10">[29]APU!$E$8138</definedName>
    <definedName name="ITEM7.11">[29]APU!$E$8199</definedName>
    <definedName name="ITEM7.12">[29]APU!$E$8259</definedName>
    <definedName name="ITEM7.13">[29]APU!$E$8320</definedName>
    <definedName name="ITEM7.14">[29]APU!$E$8381</definedName>
    <definedName name="ITEM7.15">[29]APU!$E$8442</definedName>
    <definedName name="ITEM7.16">[29]APU!$E$8560</definedName>
    <definedName name="ITEM7.17">[29]APU!$E$11244</definedName>
    <definedName name="ITEM7.18">[29]APU!$E$11305</definedName>
    <definedName name="ITEM7.19">[29]APU!$E$11366</definedName>
    <definedName name="ITEM7.2">[29]APU!$E$7650</definedName>
    <definedName name="ITEM7.20">[29]APU!$E$11427</definedName>
    <definedName name="ITEM7.21">[29]APU!$E$11488</definedName>
    <definedName name="ITEM7.22">[29]APU!$E$11671</definedName>
    <definedName name="ITEM7.23">[29]APU!$E$11732</definedName>
    <definedName name="ITEM7.24">[29]APU!$E$14599</definedName>
    <definedName name="ITEM7.25">[29]APU!$E$15209</definedName>
    <definedName name="ITEM7.26">[29]APU!$E$15270</definedName>
    <definedName name="ITEM7.27">[29]APU!$E$15331</definedName>
    <definedName name="ITEM7.28">[29]APU!$E$15392</definedName>
    <definedName name="ITEM7.29">[29]APU!$E$15453</definedName>
    <definedName name="ITEM7.3">[29]APU!$E$7711</definedName>
    <definedName name="ITEM7.30">[29]APU!$E$15514</definedName>
    <definedName name="ITEM7.31">[29]APU!$E$15575</definedName>
    <definedName name="ITEM7.32">[29]APU!$E$15636</definedName>
    <definedName name="ITEM7.33">[29]APU!$E$15697</definedName>
    <definedName name="ITEM7.34">[29]APU!$E$15758</definedName>
    <definedName name="ITEM7.35">[29]APU!$E$15819</definedName>
    <definedName name="ITEM7.4">[29]APU!$E$7772</definedName>
    <definedName name="ITEM7.5">[29]APU!$E$7833</definedName>
    <definedName name="ITEM7.6">[29]APU!$E$7894</definedName>
    <definedName name="ITEM7.7">[29]APU!$E$7955</definedName>
    <definedName name="ITEM7.8">[29]APU!$E$8016</definedName>
    <definedName name="ITEM7.9">[29]APU!$E$8077</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_UTIL">[10]DATOS!$D$11</definedName>
    <definedName name="IVAConsultoria" localSheetId="0">#REF!</definedName>
    <definedName name="IVAConsultoria">#REF!</definedName>
    <definedName name="IVASobreUtilidad" localSheetId="0">#REF!</definedName>
    <definedName name="IVASobreUtilidad">#REF!</definedName>
    <definedName name="iyuiuyi" hidden="1">{"via1",#N/A,TRUE,"general";"via2",#N/A,TRUE,"general";"via3",#N/A,TRUE,"general"}</definedName>
    <definedName name="j" localSheetId="0" hidden="1">{"TAB1",#N/A,TRUE,"GENERAL";"TAB2",#N/A,TRUE,"GENERAL";"TAB3",#N/A,TRUE,"GENERAL";"TAB4",#N/A,TRUE,"GENERAL";"TAB5",#N/A,TRUE,"GENERAL"}</definedName>
    <definedName name="j">[0]!ERR</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ornal">[11]Jornal!$A$12:$I$31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0">#REF!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0">#REF!</definedName>
    <definedName name="KK">[0]!ERR</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rtrk" hidden="1">{"via1",#N/A,TRUE,"general";"via2",#N/A,TRUE,"general";"via3",#N/A,TRUE,"general"}</definedName>
    <definedName name="kyr" hidden="1">{"TAB1",#N/A,TRUE,"GENERAL";"TAB2",#N/A,TRUE,"GENERAL";"TAB3",#N/A,TRUE,"GENERAL";"TAB4",#N/A,TRUE,"GENERAL";"TAB5",#N/A,TRUE,"GENERAL"}</definedName>
    <definedName name="l" comment="Codigo Insumo">[35]Insumos!$A$4:$A$1761</definedName>
    <definedName name="largovr">#REF!</definedName>
    <definedName name="letra">#REF!</definedName>
    <definedName name="LISBASE1">'[36]Lista Base'!$A$4:$C$2691</definedName>
    <definedName name="LISBASE2">'[37]Lista Base'!$A$4:$D$1999</definedName>
    <definedName name="List_cuadrillas">[25]Salarios!$D$8:$P$8</definedName>
    <definedName name="LISTADOEQUIPOS">[6]Equipo!$A$16:$A$80</definedName>
    <definedName name="LISTADOMATERIALES">[6]Material!$A$11:$A$1009</definedName>
    <definedName name="LISTADOMO">[6]M.Obra!$A$21:$A$50</definedName>
    <definedName name="LISTADOTRANSPORTES">[6]Transp.!$A$16:$A$50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0">[25]PRESUPUESTO!#REF!</definedName>
    <definedName name="LL">[0]!ERR</definedName>
    <definedName name="lllllh" hidden="1">{"via1",#N/A,TRUE,"general";"via2",#N/A,TRUE,"general";"via3",#N/A,TRUE,"general"}</definedName>
    <definedName name="lllllllo" hidden="1">{"via1",#N/A,TRUE,"general";"via2",#N/A,TRUE,"general";"via3",#N/A,TRUE,"general"}</definedName>
    <definedName name="LOGO">[0]!ERR</definedName>
    <definedName name="lolol" hidden="1">{"TAB1",#N/A,TRUE,"GENERAL";"TAB2",#N/A,TRUE,"GENERAL";"TAB3",#N/A,TRUE,"GENERAL";"TAB4",#N/A,TRUE,"GENERAL";"TAB5",#N/A,TRUE,"GENERAL"}</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P" localSheetId="0">'[13]CIRCUITOS CODENSA'!#REF!</definedName>
    <definedName name="LP">'[13]CIRCUITOS CODENSA'!#REF!</definedName>
    <definedName name="lplpl" hidden="1">{"via1",#N/A,TRUE,"general";"via2",#N/A,TRUE,"general";"via3",#N/A,TRUE,"general"}</definedName>
    <definedName name="M.O" comment="Mano de obra">[14]M.Obra!$B$35:$B$42</definedName>
    <definedName name="mac" localSheetId="0">#REF!</definedName>
    <definedName name="mac">#REF!</definedName>
    <definedName name="mafdsf" hidden="1">{"via1",#N/A,TRUE,"general";"via2",#N/A,TRUE,"general";"via3",#N/A,TRUE,"general"}</definedName>
    <definedName name="MANODEOBRA">[6]M.Obra!$A$21:$I$50</definedName>
    <definedName name="mantenimiento">'[38]COSTOS OFICINA'!#REF!</definedName>
    <definedName name="mao" hidden="1">{"TAB1",#N/A,TRUE,"GENERAL";"TAB2",#N/A,TRUE,"GENERAL";"TAB3",#N/A,TRUE,"GENERAL";"TAB4",#N/A,TRUE,"GENERAL";"TAB5",#N/A,TRUE,"GENERAL"}</definedName>
    <definedName name="maow" hidden="1">{"via1",#N/A,TRUE,"general";"via2",#N/A,TRUE,"general";"via3",#N/A,TRUE,"general"}</definedName>
    <definedName name="Maquinaria">'[15]Maqui Equip'!$B$1:$B$65536</definedName>
    <definedName name="MAR" localSheetId="0">#REF!</definedName>
    <definedName name="MAR">#REF!</definedName>
    <definedName name="masor" hidden="1">{"via1",#N/A,TRUE,"general";"via2",#N/A,TRUE,"general";"via3",#N/A,TRUE,"general"}</definedName>
    <definedName name="MATERIALES" localSheetId="0">#REF!</definedName>
    <definedName name="MATERIALES">#REF!</definedName>
    <definedName name="MAY" localSheetId="0">#REF!</definedName>
    <definedName name="MAY">#REF!</definedName>
    <definedName name="mdd" hidden="1">{"via1",#N/A,TRUE,"general";"via2",#N/A,TRUE,"general";"via3",#N/A,TRUE,"general"}</definedName>
    <definedName name="meg" hidden="1">{"TAB1",#N/A,TRUE,"GENERAL";"TAB2",#N/A,TRUE,"GENERAL";"TAB3",#N/A,TRUE,"GENERAL";"TAB4",#N/A,TRUE,"GENERAL";"TAB5",#N/A,TRUE,"GENERAL"}</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'[13]CIRCUITOS CODENSA'!#REF!</definedName>
    <definedName name="mortero">[0]!ERR</definedName>
    <definedName name="MU">'[13]CIRCUITOS CODENSA'!#REF!</definedName>
    <definedName name="MZ">'[13]CIRCUITOS CODENSA'!#REF!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0">#REF!</definedName>
    <definedName name="ninguno">#REF!</definedName>
    <definedName name="nmmmm" hidden="1">{"via1",#N/A,TRUE,"general";"via2",#N/A,TRUE,"general";"via3",#N/A,TRUE,"general"}</definedName>
    <definedName name="NN" localSheetId="0" hidden="1">{"TAB1",#N/A,TRUE,"GENERAL";"TAB2",#N/A,TRUE,"GENERAL";"TAB3",#N/A,TRUE,"GENERAL";"TAB4",#N/A,TRUE,"GENERAL";"TAB5",#N/A,TRUE,"GENERAL"}</definedName>
    <definedName name="NN">#REF!</definedName>
    <definedName name="nn23n23n">#REF!</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NNNNN">#REF!</definedName>
    <definedName name="NO">[0]!ERR</definedName>
    <definedName name="NoFacturable" localSheetId="0">#REF!</definedName>
    <definedName name="NoFacturable">#REF!</definedName>
    <definedName name="NOV" localSheetId="0">#REF!</definedName>
    <definedName name="NOV">#REF!</definedName>
    <definedName name="NP">[0]!ERR</definedName>
    <definedName name="Numero">#REF!</definedName>
    <definedName name="NUNI">#REF!</definedName>
    <definedName name="nxn" hidden="1">{"via1",#N/A,TRUE,"general";"via2",#N/A,TRUE,"general";"via3",#N/A,TRUE,"general"}</definedName>
    <definedName name="ÑÑ">[0]!ERR</definedName>
    <definedName name="ñpñpñ" hidden="1">{"via1",#N/A,TRUE,"general";"via2",#N/A,TRUE,"general";"via3",#N/A,TRUE,"general"}</definedName>
    <definedName name="o9o9" hidden="1">{"via1",#N/A,TRUE,"general";"via2",#N/A,TRUE,"general";"via3",#N/A,TRUE,"general"}</definedName>
    <definedName name="Obra">[21]Datos!$B$1</definedName>
    <definedName name="OCT" localSheetId="0">#REF!</definedName>
    <definedName name="OCT">#REF!</definedName>
    <definedName name="Oficina" localSheetId="0">#REF!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o">[0]!ERR</definedName>
    <definedName name="oooos" hidden="1">{"via1",#N/A,TRUE,"general";"via2",#N/A,TRUE,"general";"via3",#N/A,TRUE,"general"}</definedName>
    <definedName name="OrigenConsultoria" localSheetId="0">#REF!</definedName>
    <definedName name="OrigenConsultoria">#REF!</definedName>
    <definedName name="OrigenObra">#REF!</definedName>
    <definedName name="ORO">#REF!</definedName>
    <definedName name="OSCAR">[0]!ERR</definedName>
    <definedName name="P_aiu" localSheetId="0">AIU!$I$49</definedName>
    <definedName name="P_aiu">#REF!</definedName>
    <definedName name="p_aui" localSheetId="0">#REF!</definedName>
    <definedName name="p_aui">#REF!</definedName>
    <definedName name="p_cuadri">#REF!</definedName>
    <definedName name="p_desper">#REF!</definedName>
    <definedName name="p_directo" localSheetId="0">#REF!</definedName>
    <definedName name="p_directo">#REF!</definedName>
    <definedName name="p_equi">#REF!</definedName>
    <definedName name="p_gente" localSheetId="0">[39]Mo_Pres!$A$42:$I$57</definedName>
    <definedName name="p_gente">#REF!</definedName>
    <definedName name="P_hmenor">#REF!</definedName>
    <definedName name="p_lisma">#REF!</definedName>
    <definedName name="p_maes" localSheetId="0">[39]Mo_Pres!$G$53</definedName>
    <definedName name="p_maes">#REF!</definedName>
    <definedName name="p_obre" localSheetId="0">[39]Mo_Pres!$G$55</definedName>
    <definedName name="p_obre">#REF!</definedName>
    <definedName name="p_ofi" localSheetId="0">[39]Mo_Pres!$G$54</definedName>
    <definedName name="p_ofi">#REF!</definedName>
    <definedName name="p_presta" localSheetId="0">[39]Mo_Pres!$E$30</definedName>
    <definedName name="p_presta">#REF!</definedName>
    <definedName name="p_presta1" localSheetId="0">[39]Mo_Pres!$I$30</definedName>
    <definedName name="p_presta1">#REF!</definedName>
    <definedName name="p_presu" localSheetId="0">[39]Presu!$A$11:$H$34</definedName>
    <definedName name="p_presu">#REF!</definedName>
    <definedName name="p_trans" localSheetId="0">[39]Material!#REF!</definedName>
    <definedName name="p_trans">#REF!</definedName>
    <definedName name="p_unitario" localSheetId="0">#REF!</definedName>
    <definedName name="p_unitario">#REF!</definedName>
    <definedName name="p0p0" hidden="1">{"via1",#N/A,TRUE,"general";"via2",#N/A,TRUE,"general";"via3",#N/A,TRUE,"general"}</definedName>
    <definedName name="PA" localSheetId="0">[25]PRESUPUESTO!#REF!</definedName>
    <definedName name="PA">[25]PRESUPUESTO!#REF!</definedName>
    <definedName name="PAGINA_1_DE_1">#REF!</definedName>
    <definedName name="PAROUE_CENTENARIO_MUNICIPIO_DE_TAURAMENA">#REF!</definedName>
    <definedName name="pasamanos" localSheetId="0">#REF!</definedName>
    <definedName name="pasamanos">#REF!</definedName>
    <definedName name="PB" localSheetId="0">[25]PRESUPUESTO!#REF!</definedName>
    <definedName name="PB">[25]PRESUPUESTO!#REF!</definedName>
    <definedName name="PC" localSheetId="0">[25]PRESUPUESTO!#REF!</definedName>
    <definedName name="PC">[25]PRESUPUESTO!#REF!</definedName>
    <definedName name="PE">[25]PRESUPUESTO!#REF!</definedName>
    <definedName name="PER">[0]!ERR</definedName>
    <definedName name="PersonalProfesional" localSheetId="0">#REF!</definedName>
    <definedName name="PersonalProfesional">#REF!</definedName>
    <definedName name="PersonalTecnico" localSheetId="0">#REF!</definedName>
    <definedName name="PersonalTecnico">#REF!</definedName>
    <definedName name="PESO14.2" localSheetId="0">#REF!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[25]PRESUPUESTO!#REF!</definedName>
    <definedName name="PLAD" hidden="1">{"TAB1",#N/A,TRUE,"GENERAL";"TAB2",#N/A,TRUE,"GENERAL";"TAB3",#N/A,TRUE,"GENERAL";"TAB4",#N/A,TRUE,"GENERAL";"TAB5",#N/A,TRUE,"GENERAL"}</definedName>
    <definedName name="PlazoEnMeses" localSheetId="0">#REF!</definedName>
    <definedName name="PlazoEnMeses">#REF!</definedName>
    <definedName name="Plegable" localSheetId="0">#REF!</definedName>
    <definedName name="Plegable">#REF!</definedName>
    <definedName name="PLPLUNN" hidden="1">{"TAB1",#N/A,TRUE,"GENERAL";"TAB2",#N/A,TRUE,"GENERAL";"TAB3",#N/A,TRUE,"GENERAL";"TAB4",#N/A,TRUE,"GENERAL";"TAB5",#N/A,TRUE,"GENERAL"}</definedName>
    <definedName name="PMT" localSheetId="0">#REF!</definedName>
    <definedName name="PMT">#REF!</definedName>
    <definedName name="POIUP" hidden="1">{"via1",#N/A,TRUE,"general";"via2",#N/A,TRUE,"general";"via3",#N/A,TRUE,"general"}</definedName>
    <definedName name="POLIZ2">#REF!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S">[40]PRECIOS!$A$2:$G$257</definedName>
    <definedName name="PrestacionesSeguridadOtros">#REF!</definedName>
    <definedName name="PRESUPUESTADO">#REF!</definedName>
    <definedName name="PRIMER" hidden="1">{"via1",#N/A,TRUE,"general";"via2",#N/A,TRUE,"general";"via3",#N/A,TRUE,"general"}</definedName>
    <definedName name="PRIMET" hidden="1">{"TAB1",#N/A,TRUE,"GENERAL";"TAB2",#N/A,TRUE,"GENERAL";"TAB3",#N/A,TRUE,"GENERAL";"TAB4",#N/A,TRUE,"GENERAL";"TAB5",#N/A,TRUE,"GENERAL"}</definedName>
    <definedName name="pro_ciud">#REF!</definedName>
    <definedName name="pro_dir">#REF!</definedName>
    <definedName name="pro_exp">#REF!</definedName>
    <definedName name="pro_iden">#REF!</definedName>
    <definedName name="pro_nom">#REF!</definedName>
    <definedName name="pro_repre">#REF!</definedName>
    <definedName name="pro_tel">#REF!</definedName>
    <definedName name="Profesional" localSheetId="0">#REF!</definedName>
    <definedName name="Profesional">#REF!</definedName>
    <definedName name="programainv">[0]!ERR</definedName>
    <definedName name="PROP">[10]DATOS!$D$7</definedName>
    <definedName name="prueba" localSheetId="0">#REF!</definedName>
    <definedName name="prueba">#REF!</definedName>
    <definedName name="pt">[0]!ERR</definedName>
    <definedName name="ptope" hidden="1">{"TAB1",#N/A,TRUE,"GENERAL";"TAB2",#N/A,TRUE,"GENERAL";"TAB3",#N/A,TRUE,"GENERAL";"TAB4",#N/A,TRUE,"GENERAL";"TAB5",#N/A,TRUE,"GENERAL"}</definedName>
    <definedName name="ptopes" hidden="1">{"via1",#N/A,TRUE,"general";"via2",#N/A,TRUE,"general";"via3",#N/A,TRUE,"general"}</definedName>
    <definedName name="PUNT">[9]INSUMOS!$D$688</definedName>
    <definedName name="Q" localSheetId="0">#REF!</definedName>
    <definedName name="Q">[0]!ERR</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[8]Insumos!#REF!</definedName>
    <definedName name="QE">[0]!ERR</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[0]!ERR</definedName>
    <definedName name="qqq" localSheetId="0">#REF!</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[23]Modelo!#REF!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0">#REF!</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[0]!ERR</definedName>
    <definedName name="rrr" hidden="1">{"via1",#N/A,TRUE,"general";"via2",#N/A,TRUE,"general";"via3",#N/A,TRUE,"general"}</definedName>
    <definedName name="rrrr" localSheetId="0">#REF!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0">#REF!</definedName>
    <definedName name="S">[0]!ERR</definedName>
    <definedName name="SA" localSheetId="0">[25]PRESUPUESTO!#REF!</definedName>
    <definedName name="SA">[25]PRESUPUESTO!#REF!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0">#REF!</definedName>
    <definedName name="Salarios">#REF!</definedName>
    <definedName name="SB" localSheetId="0">[25]PRESUPUESTO!#REF!</definedName>
    <definedName name="SB">[25]PRESUPUESTO!#REF!</definedName>
    <definedName name="sbgfbgdr" hidden="1">{"via1",#N/A,TRUE,"general";"via2",#N/A,TRUE,"general";"via3",#N/A,TRUE,"general"}</definedName>
    <definedName name="SC" localSheetId="0">[25]PRESUPUESTO!#REF!</definedName>
    <definedName name="SC">[25]PRESUPUESTO!#REF!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0">#REF!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0">[25]PRESUPUESTO!#REF!</definedName>
    <definedName name="SE">[25]PRESUPUESTO!#REF!</definedName>
    <definedName name="SEP" localSheetId="0">#REF!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'[13]CIRCUITOS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[0]!ERR</definedName>
    <definedName name="SIL">[0]!ERR</definedName>
    <definedName name="SILV">[0]!ERR</definedName>
    <definedName name="SILVI">[0]!ERR</definedName>
    <definedName name="SILVIA">[0]!ERR</definedName>
    <definedName name="SISISIS">[0]!ERR</definedName>
    <definedName name="SJ">'[13]CIRCUITOS CODENSA'!#REF!</definedName>
    <definedName name="SL">[25]PRESUPUESTO!#REF!</definedName>
    <definedName name="SM">'[13]CIRCUITOS CODENSA'!#REF!</definedName>
    <definedName name="SOCIAL" localSheetId="0">#REF!</definedName>
    <definedName name="SOCIAL">#REF!</definedName>
    <definedName name="srwrwr" hidden="1">{"TAB1",#N/A,TRUE,"GENERAL";"TAB2",#N/A,TRUE,"GENERAL";"TAB3",#N/A,TRUE,"GENERAL";"TAB4",#N/A,TRUE,"GENERAL";"TAB5",#N/A,TRUE,"GENERAL"}</definedName>
    <definedName name="SS">[0]!ERR</definedName>
    <definedName name="sssss7" hidden="1">{"via1",#N/A,TRUE,"general";"via2",#N/A,TRUE,"general";"via3",#N/A,TRUE,"general"}</definedName>
    <definedName name="sssssa" hidden="1">{"TAB1",#N/A,TRUE,"GENERAL";"TAB2",#N/A,TRUE,"GENERAL";"TAB3",#N/A,TRUE,"GENERAL";"TAB4",#N/A,TRUE,"GENERAL";"TAB5",#N/A,TRUE,"GENERAL"}</definedName>
    <definedName name="ssssssssssssss">[0]!ERR</definedName>
    <definedName name="sssssy" hidden="1">{"via1",#N/A,TRUE,"general";"via2",#N/A,TRUE,"general";"via3",#N/A,TRUE,"general"}</definedName>
    <definedName name="st" localSheetId="0">#REF!</definedName>
    <definedName name="st">#REF!</definedName>
    <definedName name="stt" hidden="1">{"via1",#N/A,TRUE,"general";"via2",#N/A,TRUE,"general";"via3",#N/A,TRUE,"general"}</definedName>
    <definedName name="SU" localSheetId="0">'[13]CIRCUITOS CODENSA'!#REF!</definedName>
    <definedName name="SU">'[13]CIRCUITOS CODENSA'!#REF!</definedName>
    <definedName name="SUBESTACIONES" localSheetId="0">'[41]OBRAS SES'!#REF!</definedName>
    <definedName name="SUBESTACIONES">'[41]OBRAS SES'!#REF!</definedName>
    <definedName name="SUBPRODUCTOS" localSheetId="0">#REF!</definedName>
    <definedName name="SUBPRODUCTOS">#REF!</definedName>
    <definedName name="SUBTOTALMAT">'[25]2,2,6,1 Pilotes 0,30'!$I$19</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 localSheetId="0">[25]PRESUPUESTO!#REF!</definedName>
    <definedName name="TA">[25]PRESUPUESTO!#REF!</definedName>
    <definedName name="TABLA">[9]INSUMOS!$D$793</definedName>
    <definedName name="tabla2" localSheetId="0">#REF!</definedName>
    <definedName name="tabla2">#REF!</definedName>
    <definedName name="TANQUE">[0]!ERR</definedName>
    <definedName name="TARIFAS">[24]TARIFAS!$A$1:$F$52</definedName>
    <definedName name="TARIFAS1">[42]TARIFAS!$A$1:$F$119</definedName>
    <definedName name="TB" localSheetId="0">[25]PRESUPUESTO!#REF!</definedName>
    <definedName name="TB">[25]PRESUPUESTO!#REF!</definedName>
    <definedName name="TC" localSheetId="0">[25]PRESUPUESTO!#REF!</definedName>
    <definedName name="TC">[25]PRESUPUESTO!#REF!</definedName>
    <definedName name="tdy" hidden="1">{"TAB1",#N/A,TRUE,"GENERAL";"TAB2",#N/A,TRUE,"GENERAL";"TAB3",#N/A,TRUE,"GENERAL";"TAB4",#N/A,TRUE,"GENERAL";"TAB5",#N/A,TRUE,"GENERAL"}</definedName>
    <definedName name="TE" localSheetId="0">[25]PRESUPUESTO!#REF!</definedName>
    <definedName name="TE">[25]PRESUPUESTO!#REF!</definedName>
    <definedName name="Tecnico" localSheetId="0">#REF!</definedName>
    <definedName name="Tecnico">#REF!</definedName>
    <definedName name="Teen">#REF!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Costeo" localSheetId="0">#REF!</definedName>
    <definedName name="TipoCosteo">#REF!</definedName>
    <definedName name="TipoCosteoNivelRiesgo" localSheetId="0">#REF!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L" localSheetId="0">[25]PRESUPUESTO!#REF!</definedName>
    <definedName name="TL">[25]PRESUPUESTO!#REF!</definedName>
    <definedName name="To" localSheetId="0">#REF!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al" localSheetId="0">#REF!</definedName>
    <definedName name="Total">#REF!</definedName>
    <definedName name="Total_Kilometro_típico_aereo_11.4_kV" localSheetId="0">'[43]c2.5y2.6'!#REF!</definedName>
    <definedName name="Total_Kilometro_típico_aereo_11.4_kV">'[43]c2.5y2.6'!#REF!</definedName>
    <definedName name="Total_Kilometro_típico_aereo_34.5_kV" localSheetId="0">'[43]c2.5y2.6'!#REF!</definedName>
    <definedName name="Total_Kilometro_típico_aereo_34.5_kV">'[43]c2.5y2.6'!#REF!</definedName>
    <definedName name="Total_Kilometro_típico_aereo_rural_11.4kV">'[43]c2.5y2.6'!#REF!</definedName>
    <definedName name="Total_Kilometro_típico_aereo_rural_34.5kV">'[43]c2.5y2.6'!#REF!</definedName>
    <definedName name="Total_Kilometro_típico_subterraneo_11.4_kV">'[43]c2.5y2.6'!#REF!</definedName>
    <definedName name="Total_Kilometro_típico_subterraneo_34.5_kV">'[43]c2.5y2.6'!#REF!</definedName>
    <definedName name="TotalCalidad" localSheetId="0">#REF!</definedName>
    <definedName name="TotalCalidad">#REF!</definedName>
    <definedName name="TotalCam" localSheetId="0">#REF!</definedName>
    <definedName name="TotalCam">#REF!</definedName>
    <definedName name="TotalContratoConIva">'[22]COSTEO TOTAL OBRA'!$D$37</definedName>
    <definedName name="TotalContratoSinIVA">'[22]COSTEO TOTAL OBRA'!$D$33</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r" hidden="1">{"TAB1",#N/A,TRUE,"GENERAL";"TAB2",#N/A,TRUE,"GENERAL";"TAB3",#N/A,TRUE,"GENERAL";"TAB4",#N/A,TRUE,"GENERAL";"TAB5",#N/A,TRUE,"GENERAL"}</definedName>
    <definedName name="TRAB">[9]INSUMOS!$D$932</definedName>
    <definedName name="Tramite">#REF!</definedName>
    <definedName name="Transporte">[25]Trans!$A$12:$I$65</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0">[25]PRESUPUESTO!#REF!</definedName>
    <definedName name="TTA">[25]PRESUPUESTO!#REF!</definedName>
    <definedName name="TTB" localSheetId="0">[25]PRESUPUESTO!#REF!</definedName>
    <definedName name="TTB">[25]PRESUPUESTO!#REF!</definedName>
    <definedName name="TTC" localSheetId="0">[25]PRESUPUESTO!#REF!</definedName>
    <definedName name="TTC">[25]PRESUPUESTO!#REF!</definedName>
    <definedName name="TTE" localSheetId="0">[25]PRESUPUESTO!#REF!</definedName>
    <definedName name="TTE">[25]PRESUPUESTO!#REF!</definedName>
    <definedName name="TTL">[25]PRESUPUESTO!#REF!</definedName>
    <definedName name="TTR" hidden="1">{"via1",#N/A,TRUE,"general";"via2",#N/A,TRUE,"general";"via3",#N/A,TRUE,"general"}</definedName>
    <definedName name="ttrff" hidden="1">{"via1",#N/A,TRUE,"general";"via2",#N/A,TRUE,"general";"via3",#N/A,TRUE,"general"}</definedName>
    <definedName name="TTT" localSheetId="0">#REF!</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'[13]CIRCUITOS CODENSA'!#REF!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'[13]CIRCUITOS CODENSA'!#REF!</definedName>
    <definedName name="unid">#REF!</definedName>
    <definedName name="UNIDAD1">[27]ITEMS!$C$2</definedName>
    <definedName name="UNIDAD521">[28]ITEMS!$C$522</definedName>
    <definedName name="Unidades">[15]Unidades!$A$1:$A$65536</definedName>
    <definedName name="UO">[0]!ERR</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 localSheetId="0">'[13]CIRCUITOS CODENSA'!#REF!</definedName>
    <definedName name="US">'[13]CIRCUITOS CODENSA'!#REF!</definedName>
    <definedName name="UtilidadObra" localSheetId="0">#REF!</definedName>
    <definedName name="UtilidadObr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0">#REF!</definedName>
    <definedName name="v">#REF!</definedName>
    <definedName name="Valoracion" localSheetId="0">#REF!</definedName>
    <definedName name="Valoracion">#REF!</definedName>
    <definedName name="VALORACIÓN">#REF!</definedName>
    <definedName name="ValorTotConsultoria">#REF!</definedName>
    <definedName name="variacion">[11]Datos!$B$8</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'[13]CIRCUITOS CODENSA'!#REF!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'[13]CIRCUITOS CODENSA'!#REF!</definedName>
    <definedName name="Viajes" localSheetId="0">#REF!</definedName>
    <definedName name="Viajes">#REF!</definedName>
    <definedName name="VIBRA">[9]INSUMOS!$D$1404</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[0]!ERR</definedName>
    <definedName name="w2w2w" hidden="1">{"via1",#N/A,TRUE,"general";"via2",#N/A,TRUE,"general";"via3",#N/A,TRUE,"general"}</definedName>
    <definedName name="WA">[0]!ERR</definedName>
    <definedName name="we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r." localSheetId="0" hidden="1">{#N/A,#N/A,TRUE,"CODIGO DEPENDENCIA"}</definedName>
    <definedName name="wrn.ar." hidden="1">{#N/A,#N/A,TRUE,"CODIGO DEPENDENCIA"}</definedName>
    <definedName name="wrn.GENERAL." hidden="1">{"TAB1",#N/A,TRUE,"GENERAL";"TAB2",#N/A,TRUE,"GENERAL";"TAB3",#N/A,TRUE,"GENERAL";"TAB4",#N/A,TRUE,"GENERAL";"TAB5",#N/A,TRUE,"GENERAL"}</definedName>
    <definedName name="wrn.via." hidden="1">{"via1",#N/A,TRUE,"general";"via2",#N/A,TRUE,"general";"via3",#N/A,TRUE,"general"}</definedName>
    <definedName name="WSERWEER">'[32]COSTOS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[0]!ERR</definedName>
    <definedName name="wwded3" hidden="1">{"via1",#N/A,TRUE,"general";"via2",#N/A,TRUE,"general";"via3",#N/A,TRUE,"general"}</definedName>
    <definedName name="www" localSheetId="0">#REF!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0">#REF!</definedName>
    <definedName name="x">[0]!ERR</definedName>
    <definedName name="xcbvbs" hidden="1">{"TAB1",#N/A,TRUE,"GENERAL";"TAB2",#N/A,TRUE,"GENERAL";"TAB3",#N/A,TRUE,"GENERAL";"TAB4",#N/A,TRUE,"GENERAL";"TAB5",#N/A,TRUE,"GENERAL"}</definedName>
    <definedName name="XMesCalidades" localSheetId="0">#REF!</definedName>
    <definedName name="XMesCalidades">#REF!</definedName>
    <definedName name="XMesNoFacturables">#REF!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x">[44]PERSONAL!$D$10</definedName>
    <definedName name="xxfg" hidden="1">{"via1",#N/A,TRUE,"general";"via2",#N/A,TRUE,"general";"via3",#N/A,TRUE,"general"}</definedName>
    <definedName name="xxx">#REF!</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 localSheetId="0">#REF!</definedName>
    <definedName name="Y">[0]!ERR</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0">#REF!</definedName>
    <definedName name="z">[0]!ERR</definedName>
    <definedName name="Z_0CBBD8BF_2309_4832_AB46_30F5389B9FBA_.wvu.Cols" localSheetId="0" hidden="1">AIU!$K:$N</definedName>
    <definedName name="Z_0CBBD8BF_2309_4832_AB46_30F5389B9FBA_.wvu.PrintArea" localSheetId="0" hidden="1">AIU!$A$1:$I$57</definedName>
    <definedName name="zdervr" hidden="1">{"via1",#N/A,TRUE,"general";"via2",#N/A,TRUE,"general";"via3",#N/A,TRUE,"general"}</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 i="1" l="1"/>
  <c r="G12" i="1"/>
  <c r="H12" i="1" s="1"/>
  <c r="I12" i="1" s="1"/>
  <c r="G11" i="1"/>
  <c r="H11" i="1" s="1"/>
  <c r="I11" i="1" s="1"/>
  <c r="E47" i="1" l="1"/>
  <c r="E46" i="1"/>
  <c r="E45" i="1"/>
  <c r="I41" i="1"/>
  <c r="I47" i="1" s="1"/>
  <c r="I36" i="1"/>
  <c r="I46" i="1" s="1"/>
  <c r="N29" i="1"/>
  <c r="N28" i="1"/>
  <c r="N30" i="1" s="1"/>
  <c r="N31" i="1" s="1"/>
  <c r="I28" i="1"/>
  <c r="I27" i="1"/>
  <c r="I26" i="1"/>
  <c r="N25" i="1"/>
  <c r="I25" i="1"/>
  <c r="M24" i="1"/>
  <c r="L21" i="1"/>
  <c r="H21" i="1"/>
  <c r="I21" i="1" s="1"/>
  <c r="M20" i="1"/>
  <c r="N20" i="1" s="1"/>
  <c r="H20" i="1"/>
  <c r="M19" i="1"/>
  <c r="M21" i="1" s="1"/>
  <c r="M22" i="1" s="1"/>
  <c r="H19" i="1"/>
  <c r="I19" i="1" s="1"/>
  <c r="H18" i="1"/>
  <c r="H17" i="1"/>
  <c r="H16" i="1"/>
  <c r="H15" i="1"/>
  <c r="I15" i="1" s="1"/>
  <c r="G13" i="1"/>
  <c r="H13" i="1" s="1"/>
  <c r="H33" i="1"/>
  <c r="H36" i="1" s="1"/>
  <c r="H46" i="1" s="1"/>
  <c r="N19" i="1" l="1"/>
  <c r="N21" i="1" s="1"/>
  <c r="N22" i="1"/>
  <c r="N23" i="1" s="1"/>
  <c r="L24" i="1" s="1"/>
  <c r="N24" i="1" s="1"/>
  <c r="K26" i="1"/>
  <c r="H39" i="1"/>
  <c r="H41" i="1" s="1"/>
  <c r="H47" i="1" s="1"/>
  <c r="H7" i="1"/>
  <c r="I13" i="1"/>
  <c r="I16" i="1"/>
  <c r="I17" i="1"/>
  <c r="I20" i="1"/>
  <c r="I18" i="1"/>
  <c r="H23" i="1" l="1"/>
  <c r="H27" i="1"/>
  <c r="H28" i="1"/>
  <c r="H25" i="1"/>
  <c r="H29" i="1"/>
  <c r="I29" i="1" s="1"/>
  <c r="H26" i="1"/>
  <c r="H30" i="1" l="1"/>
  <c r="H45" i="1" s="1"/>
  <c r="H49" i="1" s="1"/>
  <c r="I23" i="1"/>
  <c r="I30" i="1" s="1"/>
  <c r="I45" i="1" s="1"/>
  <c r="I49" i="1" s="1"/>
</calcChain>
</file>

<file path=xl/sharedStrings.xml><?xml version="1.0" encoding="utf-8"?>
<sst xmlns="http://schemas.openxmlformats.org/spreadsheetml/2006/main" count="91" uniqueCount="66">
  <si>
    <t>COSTO DIRECTO</t>
  </si>
  <si>
    <t>A.I.U.</t>
  </si>
  <si>
    <t>COSTO TOTAL</t>
  </si>
  <si>
    <t>1.</t>
  </si>
  <si>
    <t>ADMINISTRACION</t>
  </si>
  <si>
    <t>COD</t>
  </si>
  <si>
    <t>PERSONAL ADMINISTRATIVO DE OBRA</t>
  </si>
  <si>
    <t>Salario + Pretaciones</t>
  </si>
  <si>
    <t>Dedicacion</t>
  </si>
  <si>
    <t>Meses</t>
  </si>
  <si>
    <t>Vr. Mensual</t>
  </si>
  <si>
    <t>Vr. Parcial</t>
  </si>
  <si>
    <t>%</t>
  </si>
  <si>
    <t xml:space="preserve">Residente de Obra </t>
  </si>
  <si>
    <t>LOGISTICA EN OBRA</t>
  </si>
  <si>
    <t>Unidad</t>
  </si>
  <si>
    <t>Cantidad</t>
  </si>
  <si>
    <t>Localizacion y replanteo</t>
  </si>
  <si>
    <t>Mes</t>
  </si>
  <si>
    <t>Cerramiento de Obra con guadua, lamina de zinc</t>
  </si>
  <si>
    <t>Und</t>
  </si>
  <si>
    <t>Servicios publicos</t>
  </si>
  <si>
    <t>Papeleria, copias, impresión e informes</t>
  </si>
  <si>
    <t>Vehículo y combustibles</t>
  </si>
  <si>
    <t>Diametro =</t>
  </si>
  <si>
    <t>Personal de oficina (Contador, secretaria)</t>
  </si>
  <si>
    <t>Altura =</t>
  </si>
  <si>
    <t xml:space="preserve">Equipo de oficina y otros </t>
  </si>
  <si>
    <t>Area =</t>
  </si>
  <si>
    <t>IMPUESTOS DE OBRA Y POLIZAS</t>
  </si>
  <si>
    <t>% Base</t>
  </si>
  <si>
    <t>Vr. Base</t>
  </si>
  <si>
    <t>Volumen =</t>
  </si>
  <si>
    <t>Pólizas del contrato</t>
  </si>
  <si>
    <t>Vr. Contrato</t>
  </si>
  <si>
    <t>No. Cilindros x muestra =</t>
  </si>
  <si>
    <t>Precio M3 cto =</t>
  </si>
  <si>
    <t>Contribucion por Obra Publica</t>
  </si>
  <si>
    <t>Rotura cilindros</t>
  </si>
  <si>
    <t>Estampilla Pro Desarrollo UPTC</t>
  </si>
  <si>
    <t>Estampilla Pro Universidad Nacional</t>
  </si>
  <si>
    <t>Ensayo</t>
  </si>
  <si>
    <t>Cant</t>
  </si>
  <si>
    <t>Valor</t>
  </si>
  <si>
    <t>Metros</t>
  </si>
  <si>
    <t>Retención de ICA</t>
  </si>
  <si>
    <t>Denidaddes =</t>
  </si>
  <si>
    <t>Sena - FIC</t>
  </si>
  <si>
    <t>Ensayo tintas =</t>
  </si>
  <si>
    <t xml:space="preserve">TOTAL ADMINISTRACION : </t>
  </si>
  <si>
    <t>TOTAL LABORATORIOS</t>
  </si>
  <si>
    <t>Meses =</t>
  </si>
  <si>
    <t>2.</t>
  </si>
  <si>
    <t>IMPREVISTOS</t>
  </si>
  <si>
    <t>Lluvias inesperadas,  perdida de materiales, accidentes, otros que afecten el desarrollo de la obra</t>
  </si>
  <si>
    <t xml:space="preserve">TOTAL IMPREVISTOS: </t>
  </si>
  <si>
    <t>3.</t>
  </si>
  <si>
    <t>UTILIDAD</t>
  </si>
  <si>
    <t>Utilidad proyectada</t>
  </si>
  <si>
    <t xml:space="preserve">TOTAL UTILIDAD: </t>
  </si>
  <si>
    <t>RESUMEN - TOTAL COSTOS INDIRECTOS</t>
  </si>
  <si>
    <t>DESCRIPCIION</t>
  </si>
  <si>
    <t xml:space="preserve">TOTAL PORCENTAJE DE A.I.U.   : </t>
  </si>
  <si>
    <t>Director de obra</t>
  </si>
  <si>
    <t>Profesional Tecnico y/o afines</t>
  </si>
  <si>
    <r>
      <t xml:space="preserve">ANALISIS DETALLADO DE ADMINISTRACIÓN - IMPREVISTOS - UTILIDADES (A.I.U)
DIRECCIÓN EJECUTICA SECCIONAL DE ADMINISTRACIÓN JUDICIAL DE TUNJA
MUNICIPIO DE </t>
    </r>
    <r>
      <rPr>
        <sz val="10"/>
        <rFont val="Arial"/>
        <family val="2"/>
      </rPr>
      <t>TUNJA</t>
    </r>
    <r>
      <rPr>
        <b/>
        <sz val="10"/>
        <rFont val="Arial"/>
        <family val="2"/>
      </rPr>
      <t xml:space="preserve">
PALACIO DE JUSTICIA DE TUNJA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</si>
</sst>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0.000"/>
    <numFmt numFmtId="165" formatCode="_-&quot;$&quot;* #,##0_-;\-&quot;$&quot;* #,##0_-;_-&quot;$&quot;* &quot;-&quot;_-;_-@_-"/>
  </numFmts>
  <fonts count="8" x14ac:knownFonts="1">
    <font>
      <sz val="11"/>
      <color theme="1"/>
      <name val="Calibri"/>
      <family val="2"/>
      <scheme val="minor"/>
    </font>
    <font>
      <b/>
      <sz val="10"/>
      <name val="Arial"/>
      <family val="2"/>
    </font>
    <font>
      <sz val="10"/>
      <name val="Arial"/>
      <family val="2"/>
    </font>
    <font>
      <sz val="8"/>
      <name val="Arial"/>
      <family val="2"/>
    </font>
    <font>
      <b/>
      <sz val="8"/>
      <name val="Arial"/>
      <family val="2"/>
    </font>
    <font>
      <sz val="10"/>
      <name val="Tahoma"/>
      <family val="2"/>
    </font>
    <font>
      <sz val="8"/>
      <color rgb="FFFF0000"/>
      <name val="Arial"/>
      <family val="2"/>
    </font>
    <font>
      <b/>
      <sz val="8"/>
      <color rgb="FFFF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s>
  <borders count="7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top style="hair">
        <color indexed="64"/>
      </top>
      <bottom style="hair">
        <color indexed="64"/>
      </bottom>
      <diagonal/>
    </border>
    <border>
      <left style="thin">
        <color indexed="64"/>
      </left>
      <right/>
      <top/>
      <bottom/>
      <diagonal/>
    </border>
    <border>
      <left/>
      <right style="thin">
        <color indexed="64"/>
      </right>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hair">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hair">
        <color indexed="64"/>
      </bottom>
      <diagonal/>
    </border>
    <border>
      <left/>
      <right style="hair">
        <color indexed="64"/>
      </right>
      <top/>
      <bottom style="hair">
        <color indexed="64"/>
      </bottom>
      <diagonal/>
    </border>
  </borders>
  <cellStyleXfs count="6">
    <xf numFmtId="0" fontId="0"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0" fontId="2" fillId="0" borderId="0"/>
    <xf numFmtId="41" fontId="2" fillId="0" borderId="0" applyFont="0" applyFill="0" applyBorder="0" applyAlignment="0" applyProtection="0"/>
  </cellStyleXfs>
  <cellXfs count="179">
    <xf numFmtId="0" fontId="0" fillId="0" borderId="0" xfId="0"/>
    <xf numFmtId="0" fontId="3" fillId="0" borderId="0" xfId="1" applyFont="1"/>
    <xf numFmtId="0" fontId="4" fillId="0" borderId="0" xfId="1" applyFont="1" applyAlignment="1">
      <alignment horizontal="center" vertical="center" wrapText="1"/>
    </xf>
    <xf numFmtId="0" fontId="3" fillId="0" borderId="4" xfId="1" applyFont="1" applyBorder="1"/>
    <xf numFmtId="0" fontId="3" fillId="0" borderId="5" xfId="1" applyFont="1" applyBorder="1"/>
    <xf numFmtId="0" fontId="3" fillId="0" borderId="12" xfId="1" applyFont="1" applyBorder="1"/>
    <xf numFmtId="10" fontId="3" fillId="0" borderId="13" xfId="2" applyNumberFormat="1" applyFont="1" applyBorder="1"/>
    <xf numFmtId="0" fontId="1" fillId="0" borderId="19" xfId="1" applyFont="1" applyBorder="1" applyAlignment="1">
      <alignment horizontal="center" vertical="center"/>
    </xf>
    <xf numFmtId="0" fontId="1" fillId="0" borderId="20" xfId="1" applyFont="1" applyBorder="1" applyAlignment="1">
      <alignment horizontal="left" vertical="center"/>
    </xf>
    <xf numFmtId="0" fontId="4" fillId="0" borderId="20" xfId="1" applyFont="1" applyBorder="1" applyAlignment="1">
      <alignment horizontal="left" vertical="center"/>
    </xf>
    <xf numFmtId="0" fontId="4" fillId="0" borderId="20" xfId="1" applyFont="1" applyBorder="1" applyAlignment="1">
      <alignment horizontal="center" vertic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vertical="center"/>
    </xf>
    <xf numFmtId="0" fontId="4" fillId="0" borderId="23" xfId="1" applyFont="1" applyBorder="1" applyAlignment="1">
      <alignment horizontal="center" vertical="center" wrapText="1"/>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0" borderId="25" xfId="1" applyFont="1" applyBorder="1" applyAlignment="1">
      <alignment horizontal="center" vertical="center"/>
    </xf>
    <xf numFmtId="3" fontId="3" fillId="0" borderId="28" xfId="1" applyNumberFormat="1" applyFont="1" applyBorder="1" applyAlignment="1">
      <alignment vertical="center"/>
    </xf>
    <xf numFmtId="9" fontId="3" fillId="0" borderId="28" xfId="2" applyFont="1" applyFill="1" applyBorder="1" applyAlignment="1">
      <alignment horizontal="center" vertical="center"/>
    </xf>
    <xf numFmtId="4" fontId="3" fillId="0" borderId="28" xfId="1" applyNumberFormat="1" applyFont="1" applyBorder="1" applyAlignment="1">
      <alignment horizontal="center" vertical="center"/>
    </xf>
    <xf numFmtId="10" fontId="3" fillId="0" borderId="29" xfId="1" applyNumberFormat="1" applyFont="1" applyBorder="1" applyAlignment="1">
      <alignment horizontal="center" vertical="center"/>
    </xf>
    <xf numFmtId="0" fontId="3" fillId="0" borderId="30" xfId="1" applyFont="1" applyBorder="1" applyAlignment="1">
      <alignment horizontal="center" vertical="center"/>
    </xf>
    <xf numFmtId="3" fontId="3" fillId="0" borderId="14" xfId="1" applyNumberFormat="1" applyFont="1" applyBorder="1" applyAlignment="1">
      <alignment vertical="center"/>
    </xf>
    <xf numFmtId="9" fontId="3" fillId="0" borderId="14" xfId="2" applyFont="1" applyFill="1" applyBorder="1" applyAlignment="1">
      <alignment horizontal="center" vertical="center"/>
    </xf>
    <xf numFmtId="4" fontId="3" fillId="0" borderId="14" xfId="1" applyNumberFormat="1" applyFont="1" applyBorder="1" applyAlignment="1">
      <alignment horizontal="center" vertical="center"/>
    </xf>
    <xf numFmtId="10" fontId="3" fillId="0" borderId="15" xfId="1" applyNumberFormat="1" applyFont="1" applyBorder="1" applyAlignment="1">
      <alignment horizontal="center" vertical="center"/>
    </xf>
    <xf numFmtId="0" fontId="3" fillId="0" borderId="32" xfId="1" applyFont="1" applyBorder="1" applyAlignment="1">
      <alignment horizontal="center" vertical="center"/>
    </xf>
    <xf numFmtId="0" fontId="4" fillId="0" borderId="36" xfId="1" applyFont="1" applyBorder="1" applyAlignment="1">
      <alignment horizontal="center" vertical="center" wrapText="1"/>
    </xf>
    <xf numFmtId="0" fontId="4" fillId="0" borderId="36" xfId="1" applyFont="1" applyBorder="1" applyAlignment="1">
      <alignment horizontal="center" vertical="center"/>
    </xf>
    <xf numFmtId="0" fontId="4" fillId="0" borderId="37" xfId="1" applyFont="1" applyBorder="1" applyAlignment="1">
      <alignment horizontal="center" vertical="center"/>
    </xf>
    <xf numFmtId="0" fontId="3" fillId="0" borderId="31" xfId="1" applyFont="1" applyBorder="1" applyAlignment="1">
      <alignment vertical="center"/>
    </xf>
    <xf numFmtId="0" fontId="3" fillId="0" borderId="38" xfId="1" applyFont="1" applyBorder="1" applyAlignment="1">
      <alignment vertical="center"/>
    </xf>
    <xf numFmtId="0" fontId="3" fillId="0" borderId="13" xfId="1" applyFont="1" applyBorder="1" applyAlignment="1">
      <alignment vertical="center"/>
    </xf>
    <xf numFmtId="0" fontId="3" fillId="0" borderId="39" xfId="1" applyFont="1" applyBorder="1" applyAlignment="1">
      <alignment horizontal="left"/>
    </xf>
    <xf numFmtId="4" fontId="3" fillId="0" borderId="0" xfId="1" applyNumberFormat="1" applyFont="1" applyAlignment="1">
      <alignment horizontal="right"/>
    </xf>
    <xf numFmtId="4" fontId="3" fillId="0" borderId="0" xfId="1" applyNumberFormat="1" applyFont="1"/>
    <xf numFmtId="164" fontId="3" fillId="0" borderId="40" xfId="1" applyNumberFormat="1" applyFont="1" applyBorder="1"/>
    <xf numFmtId="0" fontId="3" fillId="0" borderId="41" xfId="1" applyFont="1" applyBorder="1" applyAlignment="1">
      <alignment horizontal="center" vertical="center"/>
    </xf>
    <xf numFmtId="9" fontId="3" fillId="0" borderId="42" xfId="2" applyFont="1" applyFill="1" applyBorder="1" applyAlignment="1">
      <alignment horizontal="center" vertical="center"/>
    </xf>
    <xf numFmtId="3" fontId="3" fillId="0" borderId="42" xfId="1" applyNumberFormat="1" applyFont="1" applyBorder="1" applyAlignment="1">
      <alignment vertical="center"/>
    </xf>
    <xf numFmtId="0" fontId="3" fillId="0" borderId="43" xfId="1" applyFont="1" applyBorder="1" applyAlignment="1">
      <alignment horizontal="center" vertical="center"/>
    </xf>
    <xf numFmtId="9" fontId="3" fillId="0" borderId="47" xfId="2" applyFont="1" applyFill="1" applyBorder="1" applyAlignment="1">
      <alignment horizontal="center" vertical="center"/>
    </xf>
    <xf numFmtId="0" fontId="3" fillId="0" borderId="48" xfId="1" applyFont="1" applyBorder="1" applyAlignment="1">
      <alignment horizontal="center" vertical="center"/>
    </xf>
    <xf numFmtId="10" fontId="3" fillId="0" borderId="49" xfId="2" applyNumberFormat="1" applyFont="1" applyFill="1" applyBorder="1" applyAlignment="1">
      <alignment horizontal="center" vertical="center"/>
    </xf>
    <xf numFmtId="0" fontId="3" fillId="0" borderId="49" xfId="1" applyFont="1" applyBorder="1" applyAlignment="1">
      <alignment vertical="center"/>
    </xf>
    <xf numFmtId="3" fontId="3" fillId="0" borderId="49" xfId="1" applyNumberFormat="1" applyFont="1" applyBorder="1" applyAlignment="1">
      <alignment vertical="center"/>
    </xf>
    <xf numFmtId="10" fontId="3" fillId="0" borderId="50" xfId="1" applyNumberFormat="1" applyFont="1" applyBorder="1" applyAlignment="1">
      <alignment horizontal="center" vertical="center"/>
    </xf>
    <xf numFmtId="4" fontId="3" fillId="0" borderId="52" xfId="1" applyNumberFormat="1" applyFont="1" applyBorder="1"/>
    <xf numFmtId="164" fontId="3" fillId="0" borderId="53" xfId="1" applyNumberFormat="1" applyFont="1" applyBorder="1"/>
    <xf numFmtId="10" fontId="3" fillId="0" borderId="14" xfId="2" applyNumberFormat="1" applyFont="1" applyFill="1" applyBorder="1" applyAlignment="1">
      <alignment horizontal="center" vertical="center"/>
    </xf>
    <xf numFmtId="0" fontId="3" fillId="0" borderId="14" xfId="1" applyFont="1" applyBorder="1" applyAlignment="1">
      <alignment vertical="center"/>
    </xf>
    <xf numFmtId="0" fontId="3" fillId="0" borderId="54" xfId="1" applyFont="1" applyBorder="1"/>
    <xf numFmtId="164" fontId="3" fillId="0" borderId="55" xfId="1" applyNumberFormat="1" applyFont="1" applyBorder="1"/>
    <xf numFmtId="3" fontId="3" fillId="0" borderId="55" xfId="1" applyNumberFormat="1" applyFont="1" applyBorder="1"/>
    <xf numFmtId="3" fontId="3" fillId="0" borderId="56" xfId="1" applyNumberFormat="1" applyFont="1" applyBorder="1"/>
    <xf numFmtId="3" fontId="3" fillId="0" borderId="0" xfId="1" applyNumberFormat="1" applyFont="1"/>
    <xf numFmtId="0" fontId="3" fillId="0" borderId="51" xfId="1" applyFont="1" applyBorder="1"/>
    <xf numFmtId="0" fontId="3" fillId="0" borderId="52" xfId="1" applyFont="1" applyBorder="1"/>
    <xf numFmtId="3" fontId="3" fillId="0" borderId="53" xfId="1" applyNumberFormat="1" applyFont="1" applyBorder="1"/>
    <xf numFmtId="10" fontId="3" fillId="0" borderId="0" xfId="1" applyNumberFormat="1" applyFont="1"/>
    <xf numFmtId="165" fontId="3" fillId="0" borderId="0" xfId="3" applyFont="1"/>
    <xf numFmtId="0" fontId="2" fillId="0" borderId="0" xfId="1"/>
    <xf numFmtId="0" fontId="4" fillId="0" borderId="54" xfId="1" applyFont="1" applyBorder="1" applyAlignment="1">
      <alignment horizontal="left"/>
    </xf>
    <xf numFmtId="0" fontId="4" fillId="0" borderId="55" xfId="1" applyFont="1" applyBorder="1" applyAlignment="1">
      <alignment horizontal="center"/>
    </xf>
    <xf numFmtId="0" fontId="4" fillId="0" borderId="56" xfId="1" applyFont="1" applyBorder="1" applyAlignment="1">
      <alignment horizontal="center"/>
    </xf>
    <xf numFmtId="9" fontId="3" fillId="0" borderId="0" xfId="2" applyFont="1"/>
    <xf numFmtId="0" fontId="3" fillId="0" borderId="39" xfId="1" applyFont="1" applyBorder="1"/>
    <xf numFmtId="3" fontId="3" fillId="0" borderId="40" xfId="1" applyNumberFormat="1" applyFont="1" applyBorder="1"/>
    <xf numFmtId="0" fontId="5" fillId="0" borderId="0" xfId="4" applyFont="1"/>
    <xf numFmtId="0" fontId="3" fillId="0" borderId="16" xfId="1" applyFont="1" applyBorder="1" applyAlignment="1">
      <alignment horizontal="center" vertical="center"/>
    </xf>
    <xf numFmtId="10" fontId="3" fillId="0" borderId="17" xfId="2" applyNumberFormat="1" applyFont="1" applyFill="1" applyBorder="1" applyAlignment="1">
      <alignment horizontal="center" vertical="center"/>
    </xf>
    <xf numFmtId="0" fontId="3" fillId="0" borderId="17" xfId="1" applyFont="1" applyBorder="1" applyAlignment="1">
      <alignment vertical="center"/>
    </xf>
    <xf numFmtId="3" fontId="3" fillId="0" borderId="17" xfId="1" applyNumberFormat="1" applyFont="1" applyBorder="1" applyAlignment="1">
      <alignment vertical="center"/>
    </xf>
    <xf numFmtId="10" fontId="3" fillId="0" borderId="18" xfId="1" applyNumberFormat="1" applyFont="1" applyBorder="1" applyAlignment="1">
      <alignment horizontal="center" vertical="center"/>
    </xf>
    <xf numFmtId="0" fontId="3" fillId="2" borderId="19" xfId="1" applyFont="1" applyFill="1" applyBorder="1" applyAlignment="1">
      <alignment vertical="center"/>
    </xf>
    <xf numFmtId="0" fontId="4" fillId="2" borderId="20" xfId="1" applyFont="1" applyFill="1" applyBorder="1" applyAlignment="1">
      <alignment horizontal="right" vertical="center"/>
    </xf>
    <xf numFmtId="3" fontId="4" fillId="2" borderId="57" xfId="1" applyNumberFormat="1" applyFont="1" applyFill="1" applyBorder="1" applyAlignment="1">
      <alignment horizontal="right" vertical="center"/>
    </xf>
    <xf numFmtId="10" fontId="4" fillId="2" borderId="58" xfId="2" applyNumberFormat="1" applyFont="1" applyFill="1" applyBorder="1" applyAlignment="1">
      <alignment horizontal="center" vertical="center"/>
    </xf>
    <xf numFmtId="0" fontId="3" fillId="3" borderId="59" xfId="1" applyFont="1" applyFill="1" applyBorder="1" applyAlignment="1">
      <alignment horizontal="left"/>
    </xf>
    <xf numFmtId="0" fontId="3" fillId="3" borderId="34" xfId="1" applyFont="1" applyFill="1" applyBorder="1"/>
    <xf numFmtId="3" fontId="3" fillId="3" borderId="34" xfId="1" applyNumberFormat="1" applyFont="1" applyFill="1" applyBorder="1"/>
    <xf numFmtId="3" fontId="4" fillId="3" borderId="60" xfId="1" applyNumberFormat="1" applyFont="1" applyFill="1" applyBorder="1"/>
    <xf numFmtId="3" fontId="5" fillId="0" borderId="0" xfId="4" applyNumberFormat="1" applyFont="1"/>
    <xf numFmtId="0" fontId="3" fillId="0" borderId="4" xfId="1" applyFont="1" applyBorder="1" applyAlignment="1">
      <alignment vertical="center"/>
    </xf>
    <xf numFmtId="0" fontId="4" fillId="0" borderId="0" xfId="1" applyFont="1" applyAlignment="1">
      <alignment horizontal="right" vertical="center"/>
    </xf>
    <xf numFmtId="0" fontId="3" fillId="0" borderId="0" xfId="1" applyFont="1" applyAlignment="1">
      <alignment vertical="center"/>
    </xf>
    <xf numFmtId="10" fontId="4" fillId="0" borderId="5" xfId="2" applyNumberFormat="1" applyFont="1" applyBorder="1" applyAlignment="1">
      <alignment horizontal="center" vertical="center"/>
    </xf>
    <xf numFmtId="10" fontId="3" fillId="0" borderId="0" xfId="2" applyNumberFormat="1" applyFont="1"/>
    <xf numFmtId="0" fontId="4" fillId="0" borderId="57" xfId="1" applyFont="1" applyBorder="1" applyAlignment="1">
      <alignment horizontal="center" vertical="center" wrapText="1"/>
    </xf>
    <xf numFmtId="0" fontId="4" fillId="0" borderId="58" xfId="1" applyFont="1" applyBorder="1" applyAlignment="1">
      <alignment horizontal="center" vertical="center"/>
    </xf>
    <xf numFmtId="0" fontId="3" fillId="0" borderId="61" xfId="1" applyFont="1" applyBorder="1" applyAlignment="1">
      <alignment vertical="center"/>
    </xf>
    <xf numFmtId="10" fontId="3" fillId="0" borderId="0" xfId="1" applyNumberFormat="1" applyFont="1" applyAlignment="1">
      <alignment vertical="center"/>
    </xf>
    <xf numFmtId="0" fontId="4" fillId="0" borderId="61" xfId="1" applyFont="1" applyBorder="1" applyAlignment="1">
      <alignment vertical="center"/>
    </xf>
    <xf numFmtId="41" fontId="3" fillId="0" borderId="0" xfId="5" applyFont="1"/>
    <xf numFmtId="0" fontId="1" fillId="0" borderId="66" xfId="1" applyFont="1" applyBorder="1" applyAlignment="1">
      <alignment horizontal="center" vertical="center"/>
    </xf>
    <xf numFmtId="0" fontId="1" fillId="0" borderId="67" xfId="1" applyFont="1" applyBorder="1" applyAlignment="1">
      <alignment horizontal="left" vertical="center"/>
    </xf>
    <xf numFmtId="0" fontId="4" fillId="0" borderId="67" xfId="1" applyFont="1" applyBorder="1" applyAlignment="1">
      <alignment horizontal="left" vertical="center"/>
    </xf>
    <xf numFmtId="0" fontId="4" fillId="0" borderId="67" xfId="1" applyFont="1" applyBorder="1" applyAlignment="1">
      <alignment horizontal="center" vertical="center" wrapText="1"/>
    </xf>
    <xf numFmtId="0" fontId="4" fillId="0" borderId="67" xfId="1" applyFont="1" applyBorder="1" applyAlignment="1">
      <alignment horizontal="center" vertical="center"/>
    </xf>
    <xf numFmtId="0" fontId="4" fillId="0" borderId="68" xfId="1" applyFont="1" applyBorder="1" applyAlignment="1">
      <alignment horizontal="center" vertical="center" wrapText="1"/>
    </xf>
    <xf numFmtId="0" fontId="4" fillId="0" borderId="69" xfId="1" applyFont="1" applyBorder="1" applyAlignment="1">
      <alignment horizontal="center" vertical="center"/>
    </xf>
    <xf numFmtId="43" fontId="3" fillId="0" borderId="0" xfId="1" applyNumberFormat="1" applyFont="1"/>
    <xf numFmtId="0" fontId="4" fillId="0" borderId="48" xfId="1" applyFont="1" applyBorder="1" applyAlignment="1">
      <alignment horizontal="center" vertical="center"/>
    </xf>
    <xf numFmtId="0" fontId="4" fillId="0" borderId="49" xfId="1" applyFont="1" applyBorder="1" applyAlignment="1">
      <alignment horizontal="center" vertical="center" wrapText="1"/>
    </xf>
    <xf numFmtId="0" fontId="4" fillId="0" borderId="50" xfId="1" applyFont="1" applyBorder="1" applyAlignment="1">
      <alignment horizontal="center" vertical="center"/>
    </xf>
    <xf numFmtId="0" fontId="4" fillId="0" borderId="4" xfId="1" applyFont="1" applyBorder="1"/>
    <xf numFmtId="0" fontId="3" fillId="0" borderId="43" xfId="1" applyFont="1" applyBorder="1" applyAlignment="1">
      <alignment horizontal="justify" vertical="center"/>
    </xf>
    <xf numFmtId="0" fontId="3" fillId="0" borderId="47" xfId="1" applyFont="1" applyBorder="1" applyAlignment="1">
      <alignment vertical="center"/>
    </xf>
    <xf numFmtId="10" fontId="4" fillId="0" borderId="72" xfId="2" applyNumberFormat="1" applyFont="1" applyFill="1" applyBorder="1" applyAlignment="1">
      <alignment horizontal="center" vertical="center"/>
    </xf>
    <xf numFmtId="0" fontId="4" fillId="2" borderId="73" xfId="1" applyFont="1" applyFill="1" applyBorder="1" applyAlignment="1">
      <alignment horizontal="left" vertical="center"/>
    </xf>
    <xf numFmtId="0" fontId="4" fillId="2" borderId="74" xfId="1" applyFont="1" applyFill="1" applyBorder="1" applyAlignment="1">
      <alignment horizontal="left" vertical="center"/>
    </xf>
    <xf numFmtId="0" fontId="4" fillId="2" borderId="74" xfId="1" applyFont="1" applyFill="1" applyBorder="1" applyAlignment="1">
      <alignment horizontal="right" vertical="center"/>
    </xf>
    <xf numFmtId="3" fontId="4" fillId="2" borderId="74" xfId="1" applyNumberFormat="1" applyFont="1" applyFill="1" applyBorder="1" applyAlignment="1">
      <alignment vertical="center"/>
    </xf>
    <xf numFmtId="10" fontId="4" fillId="2" borderId="75" xfId="1" applyNumberFormat="1" applyFont="1" applyFill="1" applyBorder="1" applyAlignment="1">
      <alignment horizontal="center" vertical="center"/>
    </xf>
    <xf numFmtId="0" fontId="3" fillId="0" borderId="6" xfId="1" applyFont="1" applyBorder="1" applyAlignment="1">
      <alignment vertical="center"/>
    </xf>
    <xf numFmtId="0" fontId="4" fillId="0" borderId="7" xfId="1" applyFont="1" applyBorder="1" applyAlignment="1">
      <alignment horizontal="right" vertical="center"/>
    </xf>
    <xf numFmtId="0" fontId="4" fillId="0" borderId="7" xfId="1" applyFont="1" applyBorder="1" applyAlignment="1">
      <alignment horizontal="left" vertical="center"/>
    </xf>
    <xf numFmtId="3" fontId="4" fillId="0" borderId="7" xfId="1" applyNumberFormat="1" applyFont="1" applyBorder="1" applyAlignment="1">
      <alignment vertical="center"/>
    </xf>
    <xf numFmtId="10" fontId="4" fillId="0" borderId="8" xfId="1" applyNumberFormat="1" applyFont="1" applyBorder="1" applyAlignment="1">
      <alignment horizontal="center" vertical="center"/>
    </xf>
    <xf numFmtId="0" fontId="4" fillId="0" borderId="0" xfId="1" applyFont="1" applyAlignment="1">
      <alignment horizontal="left" vertical="center"/>
    </xf>
    <xf numFmtId="3" fontId="4" fillId="0" borderId="0" xfId="1" applyNumberFormat="1" applyFont="1" applyAlignment="1">
      <alignment vertical="center"/>
    </xf>
    <xf numFmtId="10" fontId="4" fillId="0" borderId="0" xfId="1" applyNumberFormat="1" applyFont="1" applyAlignment="1">
      <alignment horizontal="center" vertical="center"/>
    </xf>
    <xf numFmtId="0" fontId="6" fillId="0" borderId="0" xfId="1" applyFont="1"/>
    <xf numFmtId="3" fontId="7" fillId="0" borderId="0" xfId="1" applyNumberFormat="1" applyFont="1" applyAlignment="1">
      <alignment vertical="center"/>
    </xf>
    <xf numFmtId="41" fontId="6" fillId="0" borderId="0" xfId="5" applyFont="1" applyFill="1" applyBorder="1"/>
    <xf numFmtId="0" fontId="3" fillId="0" borderId="47" xfId="1" applyFont="1" applyBorder="1" applyAlignment="1">
      <alignment horizontal="justify" vertical="center"/>
    </xf>
    <xf numFmtId="0" fontId="5" fillId="0" borderId="0" xfId="4" applyFont="1" applyAlignment="1">
      <alignment horizontal="center"/>
    </xf>
    <xf numFmtId="0" fontId="4" fillId="0" borderId="66" xfId="1" applyFont="1" applyBorder="1" applyAlignment="1">
      <alignment horizontal="center" vertical="center"/>
    </xf>
    <xf numFmtId="0" fontId="4" fillId="0" borderId="67" xfId="1" applyFont="1" applyBorder="1" applyAlignment="1">
      <alignment horizontal="center" vertical="center"/>
    </xf>
    <xf numFmtId="0" fontId="4" fillId="0" borderId="70" xfId="1" applyFont="1" applyBorder="1" applyAlignment="1">
      <alignment horizontal="center" vertical="center"/>
    </xf>
    <xf numFmtId="0" fontId="4" fillId="0" borderId="26" xfId="1" applyFont="1" applyBorder="1" applyAlignment="1">
      <alignment horizontal="center" vertical="center"/>
    </xf>
    <xf numFmtId="0" fontId="4" fillId="0" borderId="71" xfId="1" applyFont="1" applyBorder="1" applyAlignment="1">
      <alignment horizontal="center" vertical="center"/>
    </xf>
    <xf numFmtId="0" fontId="4" fillId="0" borderId="27" xfId="1" applyFont="1" applyBorder="1" applyAlignment="1">
      <alignment horizontal="center" vertical="center"/>
    </xf>
    <xf numFmtId="0" fontId="3" fillId="0" borderId="14" xfId="1" applyFont="1" applyBorder="1" applyAlignment="1">
      <alignment horizontal="justify" vertical="center"/>
    </xf>
    <xf numFmtId="0" fontId="3" fillId="0" borderId="17" xfId="1" applyFont="1" applyBorder="1" applyAlignment="1">
      <alignment vertical="center"/>
    </xf>
    <xf numFmtId="0" fontId="3" fillId="0" borderId="62" xfId="1" applyFont="1" applyBorder="1" applyAlignment="1">
      <alignment horizontal="justify" vertical="center"/>
    </xf>
    <xf numFmtId="0" fontId="3" fillId="0" borderId="0" xfId="1" applyFont="1" applyAlignment="1">
      <alignment horizontal="justify" vertical="center"/>
    </xf>
    <xf numFmtId="0" fontId="3" fillId="0" borderId="63" xfId="1" applyFont="1" applyBorder="1" applyAlignment="1">
      <alignment horizontal="justify" vertical="center"/>
    </xf>
    <xf numFmtId="3" fontId="3" fillId="0" borderId="64" xfId="1" applyNumberFormat="1" applyFont="1" applyBorder="1" applyAlignment="1">
      <alignment vertical="center"/>
    </xf>
    <xf numFmtId="0" fontId="3" fillId="0" borderId="64" xfId="1" applyFont="1" applyBorder="1" applyAlignment="1">
      <alignment vertical="center"/>
    </xf>
    <xf numFmtId="10" fontId="4" fillId="0" borderId="65" xfId="2" applyNumberFormat="1" applyFont="1" applyFill="1" applyBorder="1" applyAlignment="1">
      <alignment horizontal="center" vertical="center"/>
    </xf>
    <xf numFmtId="0" fontId="3" fillId="0" borderId="14" xfId="1" applyFont="1" applyBorder="1" applyAlignment="1">
      <alignment vertical="center"/>
    </xf>
    <xf numFmtId="0" fontId="3" fillId="0" borderId="31" xfId="1" applyFont="1" applyBorder="1" applyAlignment="1">
      <alignment vertical="center"/>
    </xf>
    <xf numFmtId="0" fontId="3" fillId="0" borderId="38" xfId="1" applyFont="1" applyBorder="1" applyAlignment="1">
      <alignment vertical="center"/>
    </xf>
    <xf numFmtId="0" fontId="3" fillId="0" borderId="13" xfId="1" applyFont="1" applyBorder="1" applyAlignment="1">
      <alignment vertical="center"/>
    </xf>
    <xf numFmtId="0" fontId="3" fillId="0" borderId="44" xfId="1" applyFont="1" applyBorder="1" applyAlignment="1">
      <alignment vertical="center"/>
    </xf>
    <xf numFmtId="0" fontId="3" fillId="0" borderId="45" xfId="1" applyFont="1" applyBorder="1" applyAlignment="1">
      <alignment vertical="center"/>
    </xf>
    <xf numFmtId="0" fontId="3" fillId="0" borderId="46" xfId="1" applyFont="1" applyBorder="1" applyAlignment="1">
      <alignment vertical="center"/>
    </xf>
    <xf numFmtId="0" fontId="4" fillId="0" borderId="33" xfId="1" applyFont="1" applyBorder="1" applyAlignment="1">
      <alignment vertical="center"/>
    </xf>
    <xf numFmtId="0" fontId="4" fillId="0" borderId="34" xfId="1" applyFont="1" applyBorder="1" applyAlignment="1">
      <alignment vertical="center"/>
    </xf>
    <xf numFmtId="0" fontId="4" fillId="0" borderId="35" xfId="1" applyFont="1" applyBorder="1" applyAlignment="1">
      <alignment vertical="center"/>
    </xf>
    <xf numFmtId="0" fontId="3" fillId="0" borderId="49" xfId="1" applyFont="1" applyBorder="1" applyAlignment="1">
      <alignment vertical="center"/>
    </xf>
    <xf numFmtId="0" fontId="3" fillId="0" borderId="51" xfId="1" applyFont="1" applyBorder="1" applyAlignment="1">
      <alignment horizontal="left"/>
    </xf>
    <xf numFmtId="0" fontId="3" fillId="0" borderId="52" xfId="1" applyFont="1" applyBorder="1" applyAlignment="1">
      <alignment horizontal="left"/>
    </xf>
    <xf numFmtId="0" fontId="1" fillId="0" borderId="1" xfId="0" applyFont="1" applyBorder="1" applyAlignment="1">
      <alignment horizontal="right" vertical="center" wrapText="1"/>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1" fillId="0" borderId="0" xfId="0" applyFont="1" applyAlignment="1">
      <alignment horizontal="right" vertical="center" wrapText="1"/>
    </xf>
    <xf numFmtId="0" fontId="1" fillId="0" borderId="5" xfId="0" applyFont="1" applyBorder="1" applyAlignment="1">
      <alignment horizontal="right" vertical="center" wrapText="1"/>
    </xf>
    <xf numFmtId="0" fontId="1" fillId="0" borderId="6" xfId="0" applyFont="1" applyBorder="1" applyAlignment="1">
      <alignment horizontal="right" vertical="center" wrapText="1"/>
    </xf>
    <xf numFmtId="0" fontId="1" fillId="0" borderId="7" xfId="0" applyFont="1" applyBorder="1" applyAlignment="1">
      <alignment horizontal="right" vertical="center" wrapText="1"/>
    </xf>
    <xf numFmtId="0" fontId="1" fillId="0" borderId="8" xfId="0" applyFont="1" applyBorder="1" applyAlignment="1">
      <alignment horizontal="right" vertical="center" wrapText="1"/>
    </xf>
    <xf numFmtId="0" fontId="3" fillId="0" borderId="9" xfId="1" applyFont="1" applyBorder="1"/>
    <xf numFmtId="0" fontId="3" fillId="0" borderId="10" xfId="1" applyFont="1" applyBorder="1"/>
    <xf numFmtId="3" fontId="3" fillId="0" borderId="10" xfId="1" applyNumberFormat="1" applyFont="1" applyBorder="1"/>
    <xf numFmtId="3" fontId="3" fillId="0" borderId="11" xfId="1" applyNumberFormat="1" applyFont="1" applyBorder="1"/>
    <xf numFmtId="3" fontId="3" fillId="0" borderId="14" xfId="1" applyNumberFormat="1" applyFont="1" applyBorder="1"/>
    <xf numFmtId="0" fontId="3" fillId="0" borderId="15" xfId="1" applyFont="1" applyBorder="1"/>
    <xf numFmtId="0" fontId="4" fillId="0" borderId="16" xfId="1" applyFont="1" applyBorder="1"/>
    <xf numFmtId="0" fontId="4" fillId="0" borderId="17" xfId="1" applyFont="1" applyBorder="1"/>
    <xf numFmtId="3" fontId="4" fillId="0" borderId="17" xfId="1" applyNumberFormat="1" applyFont="1" applyBorder="1"/>
    <xf numFmtId="0" fontId="4" fillId="0" borderId="18" xfId="1" applyFont="1" applyBorder="1"/>
    <xf numFmtId="0" fontId="4" fillId="0" borderId="61" xfId="1" applyFont="1" applyBorder="1" applyAlignment="1">
      <alignment horizontal="center" vertical="center"/>
    </xf>
    <xf numFmtId="0" fontId="3" fillId="0" borderId="76" xfId="1" applyFont="1" applyBorder="1" applyAlignment="1">
      <alignment horizontal="center" vertical="center"/>
    </xf>
    <xf numFmtId="3" fontId="3" fillId="0" borderId="77" xfId="1" applyNumberFormat="1" applyFont="1" applyBorder="1" applyAlignment="1">
      <alignment vertical="center"/>
    </xf>
    <xf numFmtId="0" fontId="3" fillId="0" borderId="0" xfId="1" applyFont="1" applyBorder="1" applyAlignment="1">
      <alignment vertical="center"/>
    </xf>
  </cellXfs>
  <cellStyles count="6">
    <cellStyle name="Millares [0] 7" xfId="5" xr:uid="{AFF8C6DB-3313-40D3-BEC5-3608751A3E8F}"/>
    <cellStyle name="Moneda [0] 2" xfId="3" xr:uid="{63D710DA-1E15-411F-99A1-1D0C25FE8F60}"/>
    <cellStyle name="Normal" xfId="0" builtinId="0"/>
    <cellStyle name="Normal 10" xfId="1" xr:uid="{94A57678-5383-408B-B403-7E294A9589D7}"/>
    <cellStyle name="Normal 11" xfId="4" xr:uid="{7C00F8B4-9EF6-4211-BE6B-5CEBA97D57B2}"/>
    <cellStyle name="Porcentaje 2 2" xfId="2" xr:uid="{DC1C8240-096C-4712-810C-75F3F7BD3C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tyles" Target="styles.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sharedStrings" Target="sharedStrings.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120650</xdr:colOff>
      <xdr:row>0</xdr:row>
      <xdr:rowOff>69850</xdr:rowOff>
    </xdr:from>
    <xdr:to>
      <xdr:col>2</xdr:col>
      <xdr:colOff>217560</xdr:colOff>
      <xdr:row>2</xdr:row>
      <xdr:rowOff>120650</xdr:rowOff>
    </xdr:to>
    <xdr:pic>
      <xdr:nvPicPr>
        <xdr:cNvPr id="2" name="Imagen 1">
          <a:extLst>
            <a:ext uri="{FF2B5EF4-FFF2-40B4-BE49-F238E27FC236}">
              <a16:creationId xmlns:a16="http://schemas.microsoft.com/office/drawing/2014/main" id="{096DA28E-33B2-41AE-9118-D72F6EB24DB7}"/>
            </a:ext>
          </a:extLst>
        </xdr:cNvPr>
        <xdr:cNvPicPr>
          <a:picLocks noChangeAspect="1"/>
        </xdr:cNvPicPr>
      </xdr:nvPicPr>
      <xdr:blipFill>
        <a:blip xmlns:r="http://schemas.openxmlformats.org/officeDocument/2006/relationships" r:embed="rId1"/>
        <a:stretch>
          <a:fillRect/>
        </a:stretch>
      </xdr:blipFill>
      <xdr:spPr>
        <a:xfrm>
          <a:off x="120650" y="69850"/>
          <a:ext cx="1951110" cy="577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Gobernaci&#243;n.Rafa\Proyectos%20en%20Acci&#243;n\Cofinanciacion\FICHAS%20Y%20FORMATOS\UNITARIOS%20GENERAL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BIIM\RAFAEL%20-%20PROYECTOS%20TIPO%20BIIM%20MARZO\14.0%20PRESUPUESTOS%20FINALES%20PARA%20IMPRESI&#211;N\Presupuestos%20placa%20huellas\SOACHA%20Presupuesto_750%20_Intermedia_Suelo%20CD_V04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USUARIO\Mis%20documentos\ALCALDIA%20DE%20RECETOR\DISE&#209;O%20DEFINITIVO%20VIJAGUAL\ANEXO%20CAP.12%20PRESUPUESTO\Documents%20and%20Settings\EGRM\Kevin\2005\Metodolo\USUARIO\qwe\ID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ICHA%20BANCO%20MAQUINARIA\Mis%20documentos\RODOLFO\fichas%202000%20vol%201\Cofinanciacion\FICHAS%20Y%20FORMATOS\UNITARIOS%20GENERA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T:\2007\186%20DE%2023%20AGO%202007\Documents%20and%20Settings\CARLOS\Mis%20documentos\Javier\Interventoria%20V&#237;as%20-%20DIARCO\INFORME%20FINAL%20VIAS%20AL%20PROGRESO.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yomar\OneDrive\Escritorio\INGENIERA%20KARINA\Info%20adicional\Firmas.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ING_KARINA\PROYECTOS%202016\PROYECTOS%20CUMBAL\PAVIMENTO%20CUMBAL%20MIRAFLORES\PROYECTO%20KARO\04.%20PAVIMENTACI&#211;N%20SECTOR%20MIRAFLORES\10.%20PRESUPUESTO%20DETALLADO\Presupuesto%20correccion%20Julio%20(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T:\Documents%20and%20Settings\WILTON%20JAIRO\Mis%20documentos\WILTON%20JAIRO\PAVIMENTACION%20MATA%20PANTANO\pavimentacion%20calle%2024\TILO\DOC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Listado"/>
      <sheetName val="LSAL"/>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sheetData sheetId="17"/>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5"/>
      <sheetName val="Versión_Final_EAAB5"/>
      <sheetName val="Versión_Final_IDU5"/>
      <sheetName val="Mano_de_Obra5"/>
      <sheetName val="Presupuestos_Daños_IDU5"/>
      <sheetName val="9_45"/>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02"/>
      <sheetName val="UNITARIOS GENERALES"/>
      <sheetName val="BASE"/>
      <sheetName val="PE_02"/>
      <sheetName val="Listado"/>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UNITARIOS"/>
      <sheetName val="UNITARIOS_GENERALES"/>
      <sheetName val="5__MODIFICATORIA"/>
      <sheetName val="RECIBO FINAL"/>
      <sheetName val="BASE DATOS"/>
      <sheetName val="Listas"/>
      <sheetName val="Datos Generales"/>
      <sheetName val="PRESUP. RESUMEN"/>
      <sheetName val="DATOS GRAFICOS"/>
      <sheetName val="Insum"/>
      <sheetName val="Form5 _Pág_ 1"/>
      <sheetName val="Form5 _Pág_ 2"/>
      <sheetName val="Desmonte y Limpieza"/>
      <sheetName val="7.12"/>
      <sheetName val="ITEMS"/>
      <sheetName val="APU"/>
      <sheetName val="AIU"/>
      <sheetName val="CONS"/>
      <sheetName val="31"/>
      <sheetName val="Tabla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4">
          <cell r="A4" t="str">
            <v>Firma</v>
          </cell>
        </row>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row r="46">
          <cell r="A46">
            <v>42</v>
          </cell>
        </row>
        <row r="47">
          <cell r="A47">
            <v>43</v>
          </cell>
        </row>
        <row r="48">
          <cell r="A48">
            <v>44</v>
          </cell>
        </row>
        <row r="49">
          <cell r="A49">
            <v>45</v>
          </cell>
        </row>
        <row r="50">
          <cell r="A50">
            <v>46</v>
          </cell>
        </row>
        <row r="51">
          <cell r="A51">
            <v>47</v>
          </cell>
        </row>
        <row r="52">
          <cell r="A52">
            <v>48</v>
          </cell>
        </row>
        <row r="53">
          <cell r="A53">
            <v>49</v>
          </cell>
        </row>
        <row r="54">
          <cell r="A54">
            <v>50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su"/>
      <sheetName val="Cantidad"/>
      <sheetName val="Interventoria"/>
      <sheetName val="FM"/>
      <sheetName val="Mo_Pres"/>
      <sheetName val="AUI"/>
      <sheetName val="RECOSTEO PGIO S&amp;SO"/>
      <sheetName val="Material"/>
      <sheetName val="Basico Invias"/>
      <sheetName val="APU Invias"/>
      <sheetName val="Crono"/>
      <sheetName val="Flujo"/>
      <sheetName val="Ley trabajadores"/>
    </sheetNames>
    <sheetDataSet>
      <sheetData sheetId="0"/>
      <sheetData sheetId="1">
        <row r="11">
          <cell r="A11" t="str">
            <v>No.</v>
          </cell>
          <cell r="B11" t="str">
            <v>COD INVIAS</v>
          </cell>
          <cell r="C11"/>
          <cell r="D11" t="str">
            <v>DESCRIPCION</v>
          </cell>
          <cell r="E11" t="str">
            <v>UND</v>
          </cell>
          <cell r="F11" t="str">
            <v>CANTIDAD</v>
          </cell>
          <cell r="G11" t="str">
            <v>VALOR UNITARIO</v>
          </cell>
          <cell r="H11" t="str">
            <v>VALOR TOTAL</v>
          </cell>
        </row>
        <row r="12">
          <cell r="A12"/>
          <cell r="B12" t="str">
            <v>ITEM</v>
          </cell>
          <cell r="C12" t="str">
            <v>ESPEC</v>
          </cell>
          <cell r="D12"/>
          <cell r="E12"/>
          <cell r="F12"/>
          <cell r="G12"/>
          <cell r="H12"/>
        </row>
        <row r="13">
          <cell r="A13">
            <v>1</v>
          </cell>
          <cell r="B13"/>
          <cell r="C13"/>
          <cell r="D13" t="str">
            <v>EXCAVACIONES Y RELLENOS</v>
          </cell>
          <cell r="E13"/>
          <cell r="F13"/>
          <cell r="G13"/>
          <cell r="H13">
            <v>20151542</v>
          </cell>
        </row>
        <row r="14">
          <cell r="A14">
            <v>1.01</v>
          </cell>
          <cell r="B14">
            <v>201</v>
          </cell>
          <cell r="C14">
            <v>201</v>
          </cell>
          <cell r="D14" t="str">
            <v>DEMOLICION ESTRUCTURAS EXISTENTES</v>
          </cell>
          <cell r="E14" t="str">
            <v>M3</v>
          </cell>
          <cell r="F14">
            <v>12</v>
          </cell>
          <cell r="G14">
            <v>95631</v>
          </cell>
          <cell r="H14">
            <v>1147572</v>
          </cell>
        </row>
        <row r="15">
          <cell r="A15">
            <v>1.02</v>
          </cell>
          <cell r="B15" t="str">
            <v>210.1.1</v>
          </cell>
          <cell r="C15" t="str">
            <v>210.07</v>
          </cell>
          <cell r="D15" t="str">
            <v>EXCAVACION DE LA EXPLANACION, CANALES Y PRESTAMOS</v>
          </cell>
          <cell r="E15" t="str">
            <v>M3</v>
          </cell>
          <cell r="F15">
            <v>1458.05</v>
          </cell>
          <cell r="G15">
            <v>11122</v>
          </cell>
          <cell r="H15">
            <v>16216432</v>
          </cell>
        </row>
        <row r="16">
          <cell r="A16">
            <v>1.03</v>
          </cell>
          <cell r="B16" t="str">
            <v>900.2</v>
          </cell>
          <cell r="C16" t="str">
            <v>900.07</v>
          </cell>
          <cell r="D16" t="str">
            <v>TRANSPORTE DE MATERIAL PROVENIENTES DE LA EXPLANACION, CANALES Y PRESTAMOS PARA DISTANCIAS MAYORES A 1000 M. INCLUYE ESCOMBRERA</v>
          </cell>
          <cell r="E16" t="str">
            <v>M3-KM</v>
          </cell>
          <cell r="F16">
            <v>2027.3</v>
          </cell>
          <cell r="G16">
            <v>1375</v>
          </cell>
          <cell r="H16">
            <v>2787538</v>
          </cell>
        </row>
        <row r="17">
          <cell r="A17">
            <v>2</v>
          </cell>
          <cell r="B17"/>
          <cell r="C17"/>
          <cell r="D17" t="str">
            <v>ESTRUCTURA DEL PAVIMENTO</v>
          </cell>
          <cell r="E17"/>
          <cell r="F17"/>
          <cell r="G17"/>
          <cell r="H17">
            <v>828466924</v>
          </cell>
        </row>
        <row r="18">
          <cell r="A18">
            <v>2.0099999999999998</v>
          </cell>
          <cell r="B18" t="str">
            <v>-</v>
          </cell>
          <cell r="C18" t="str">
            <v>-</v>
          </cell>
          <cell r="D18" t="str">
            <v>GEOTEXTIL T2400</v>
          </cell>
          <cell r="E18" t="str">
            <v>M2</v>
          </cell>
          <cell r="F18">
            <v>3640</v>
          </cell>
          <cell r="G18">
            <v>7371</v>
          </cell>
          <cell r="H18">
            <v>26830440</v>
          </cell>
        </row>
        <row r="19">
          <cell r="A19">
            <v>2.0199999999999996</v>
          </cell>
          <cell r="B19" t="str">
            <v>320.1</v>
          </cell>
          <cell r="C19" t="str">
            <v>320.07</v>
          </cell>
          <cell r="D19" t="str">
            <v>BASE GRANULAR</v>
          </cell>
          <cell r="E19" t="str">
            <v>M3</v>
          </cell>
          <cell r="F19">
            <v>679</v>
          </cell>
          <cell r="G19">
            <v>167707</v>
          </cell>
          <cell r="H19">
            <v>113873053</v>
          </cell>
        </row>
        <row r="20">
          <cell r="A20">
            <v>2.0299999999999994</v>
          </cell>
          <cell r="B20">
            <v>311.10000000000002</v>
          </cell>
          <cell r="C20">
            <v>311.10000000000002</v>
          </cell>
          <cell r="D20" t="str">
            <v xml:space="preserve">AFIRMADO </v>
          </cell>
          <cell r="E20" t="str">
            <v>M3</v>
          </cell>
          <cell r="F20">
            <v>826</v>
          </cell>
          <cell r="G20">
            <v>96078</v>
          </cell>
          <cell r="H20">
            <v>79360428</v>
          </cell>
        </row>
        <row r="21">
          <cell r="A21">
            <v>2.0399999999999991</v>
          </cell>
          <cell r="B21" t="str">
            <v>500.1</v>
          </cell>
          <cell r="C21" t="str">
            <v>500.07</v>
          </cell>
          <cell r="D21" t="str">
            <v>PAVIMENTO EN CONCRETO HIDRAULICO MR 38 KG/CM2 . INCUYE ACERO DE REFUERZO LONGITUDINAL, TRASNVERSAL, CANASTILLAS CORTE Y SELLADO</v>
          </cell>
          <cell r="E21" t="str">
            <v>M3</v>
          </cell>
          <cell r="F21">
            <v>747.6</v>
          </cell>
          <cell r="G21">
            <v>734787</v>
          </cell>
          <cell r="H21">
            <v>549326761</v>
          </cell>
        </row>
        <row r="22">
          <cell r="A22">
            <v>2.0499999999999989</v>
          </cell>
          <cell r="B22" t="str">
            <v>672.P1</v>
          </cell>
          <cell r="C22" t="str">
            <v>672.P1</v>
          </cell>
          <cell r="D22" t="str">
            <v>SARDINEL INTEGRADO A LA PLACA H=15 CM. CONCRETO 3000 PSI</v>
          </cell>
          <cell r="E22" t="str">
            <v>ML</v>
          </cell>
          <cell r="F22">
            <v>1005</v>
          </cell>
          <cell r="G22">
            <v>43190</v>
          </cell>
          <cell r="H22">
            <v>43405950</v>
          </cell>
        </row>
        <row r="23">
          <cell r="A23">
            <v>2.0599999999999987</v>
          </cell>
          <cell r="B23" t="str">
            <v>640.2P</v>
          </cell>
          <cell r="C23" t="str">
            <v>640.2P</v>
          </cell>
          <cell r="D23" t="str">
            <v xml:space="preserve">MALLA DE REFUERZO FY 4200 MPa </v>
          </cell>
          <cell r="E23" t="str">
            <v>KG</v>
          </cell>
          <cell r="F23">
            <v>3583.4027440955183</v>
          </cell>
          <cell r="G23">
            <v>4373.0200000000004</v>
          </cell>
          <cell r="H23">
            <v>15670292</v>
          </cell>
        </row>
        <row r="24">
          <cell r="A24">
            <v>3</v>
          </cell>
          <cell r="B24"/>
          <cell r="C24"/>
          <cell r="D24" t="str">
            <v>OBRAS DE SEÑALIZACION VIAL</v>
          </cell>
          <cell r="E24"/>
          <cell r="F24"/>
          <cell r="G24"/>
          <cell r="H24">
            <v>6658152</v>
          </cell>
        </row>
        <row r="25">
          <cell r="A25">
            <v>3.01</v>
          </cell>
          <cell r="B25" t="str">
            <v>700.1P</v>
          </cell>
          <cell r="C25" t="str">
            <v>700.07</v>
          </cell>
          <cell r="D25" t="str">
            <v>LINEAS DE DEMARCACION VIAL E=12 CM. CON PINTURA ACRILICA - NO INCLUYE MICROESFERAS</v>
          </cell>
          <cell r="E25" t="str">
            <v>ML</v>
          </cell>
          <cell r="F25">
            <v>1560</v>
          </cell>
          <cell r="G25">
            <v>2817</v>
          </cell>
          <cell r="H25">
            <v>4394520</v>
          </cell>
        </row>
        <row r="26">
          <cell r="A26">
            <v>3.0199999999999996</v>
          </cell>
          <cell r="B26">
            <v>700</v>
          </cell>
          <cell r="C26">
            <v>700</v>
          </cell>
          <cell r="D26" t="str">
            <v>SEÑALIZACIÓN VERTICAL DE TRÁNSITO TIPO 1 CON LÁMINA RETROACTIVA TIPO III (75 X75) CM</v>
          </cell>
          <cell r="E26" t="str">
            <v xml:space="preserve">UND </v>
          </cell>
          <cell r="F26">
            <v>6</v>
          </cell>
          <cell r="G26">
            <v>377272</v>
          </cell>
          <cell r="H26">
            <v>2263632</v>
          </cell>
        </row>
        <row r="27">
          <cell r="A27">
            <v>4</v>
          </cell>
          <cell r="B27"/>
          <cell r="C27"/>
          <cell r="D27" t="str">
            <v>CONSTRUCCION DE SUMIDEROS Y OBRAS DE DRENAJE</v>
          </cell>
          <cell r="E27"/>
          <cell r="F27"/>
          <cell r="G27"/>
          <cell r="H27">
            <v>55030382</v>
          </cell>
        </row>
        <row r="28">
          <cell r="A28">
            <v>4.01</v>
          </cell>
          <cell r="B28" t="str">
            <v>600.4</v>
          </cell>
          <cell r="C28" t="str">
            <v>600.07</v>
          </cell>
          <cell r="D28" t="str">
            <v>EXCAVACIONES VARIAS EN MATERIA COMUN EN SECO (A MANO)</v>
          </cell>
          <cell r="E28" t="str">
            <v>M3</v>
          </cell>
          <cell r="F28">
            <v>151.80000000000001</v>
          </cell>
          <cell r="G28">
            <v>14166</v>
          </cell>
          <cell r="H28">
            <v>2150399</v>
          </cell>
        </row>
        <row r="29">
          <cell r="A29">
            <v>4.0199999999999996</v>
          </cell>
          <cell r="B29" t="str">
            <v>610.1</v>
          </cell>
          <cell r="C29" t="str">
            <v>610.1</v>
          </cell>
          <cell r="D29" t="str">
            <v>RELLENO PARA ESTRUCTURAS CON MATERIAL SELECCIONADO</v>
          </cell>
          <cell r="E29" t="str">
            <v>M3</v>
          </cell>
          <cell r="F29">
            <v>109.5</v>
          </cell>
          <cell r="G29">
            <v>83268</v>
          </cell>
          <cell r="H29">
            <v>9117846</v>
          </cell>
        </row>
        <row r="30">
          <cell r="A30">
            <v>4.0299999999999994</v>
          </cell>
          <cell r="B30" t="str">
            <v>-</v>
          </cell>
          <cell r="C30" t="str">
            <v>-</v>
          </cell>
          <cell r="D30" t="str">
            <v>CONSTRUCCION DE SUMIDERO CONVENCIONAL</v>
          </cell>
          <cell r="E30" t="str">
            <v>UN</v>
          </cell>
          <cell r="F30">
            <v>17</v>
          </cell>
          <cell r="G30">
            <v>1471197</v>
          </cell>
          <cell r="H30">
            <v>25010349</v>
          </cell>
        </row>
        <row r="31">
          <cell r="A31">
            <v>4.0399999999999991</v>
          </cell>
          <cell r="B31" t="str">
            <v>661.1</v>
          </cell>
          <cell r="C31" t="str">
            <v>661.07</v>
          </cell>
          <cell r="D31" t="str">
            <v>CONEXIÓN SUMIDEROS TUBERIA ESTRUCTURADA PVC 250MM (10")</v>
          </cell>
          <cell r="E31" t="str">
            <v>ML</v>
          </cell>
          <cell r="F31">
            <v>170</v>
          </cell>
          <cell r="G31">
            <v>88364</v>
          </cell>
          <cell r="H31">
            <v>15021880</v>
          </cell>
        </row>
        <row r="32">
          <cell r="A32">
            <v>4.0499999999999989</v>
          </cell>
          <cell r="B32" t="str">
            <v>-</v>
          </cell>
          <cell r="C32" t="str">
            <v>-</v>
          </cell>
          <cell r="D32" t="str">
            <v>REALCE DE CAMARAS</v>
          </cell>
          <cell r="E32" t="str">
            <v>UN</v>
          </cell>
          <cell r="F32">
            <v>7</v>
          </cell>
          <cell r="G32">
            <v>532844</v>
          </cell>
          <cell r="H32">
            <v>3729908</v>
          </cell>
        </row>
        <row r="33">
          <cell r="A33"/>
          <cell r="B33"/>
          <cell r="C33"/>
          <cell r="D33"/>
          <cell r="E33"/>
          <cell r="F33"/>
          <cell r="G33"/>
          <cell r="H33"/>
        </row>
        <row r="34">
          <cell r="A34"/>
          <cell r="B34"/>
          <cell r="C34"/>
          <cell r="D34"/>
          <cell r="E34"/>
          <cell r="F34"/>
          <cell r="G34"/>
          <cell r="H34"/>
        </row>
      </sheetData>
      <sheetData sheetId="2"/>
      <sheetData sheetId="3"/>
      <sheetData sheetId="4"/>
      <sheetData sheetId="5">
        <row r="30">
          <cell r="E30">
            <v>0.73909999999999998</v>
          </cell>
          <cell r="I30">
            <v>0.58289999999999997</v>
          </cell>
        </row>
        <row r="42">
          <cell r="A42" t="str">
            <v>Nro.</v>
          </cell>
          <cell r="B42" t="str">
            <v>Personal</v>
          </cell>
          <cell r="C42" t="str">
            <v>Sueldo Basico</v>
          </cell>
          <cell r="D42" t="str">
            <v>Vr. Jornal</v>
          </cell>
          <cell r="E42" t="str">
            <v>Pres. Sociales</v>
          </cell>
          <cell r="F42" t="str">
            <v>Cantidad</v>
          </cell>
          <cell r="G42" t="str">
            <v>Vr. Total jornal</v>
          </cell>
          <cell r="H42" t="str">
            <v>Vr. Total mensual</v>
          </cell>
          <cell r="I42" t="str">
            <v>Vr. Total</v>
          </cell>
        </row>
        <row r="43">
          <cell r="A43" t="str">
            <v>C43</v>
          </cell>
          <cell r="B43" t="str">
            <v xml:space="preserve">Director de Obra </v>
          </cell>
          <cell r="C43">
            <v>3000000</v>
          </cell>
          <cell r="D43">
            <v>100000</v>
          </cell>
          <cell r="E43">
            <v>58290</v>
          </cell>
          <cell r="F43">
            <v>0</v>
          </cell>
          <cell r="G43">
            <v>158290</v>
          </cell>
          <cell r="H43">
            <v>4748700</v>
          </cell>
          <cell r="I43">
            <v>0</v>
          </cell>
        </row>
        <row r="44">
          <cell r="A44" t="str">
            <v>C44</v>
          </cell>
          <cell r="B44" t="str">
            <v xml:space="preserve">Residente de Obra </v>
          </cell>
          <cell r="C44">
            <v>2000000</v>
          </cell>
          <cell r="D44">
            <v>66666.666666666672</v>
          </cell>
          <cell r="E44">
            <v>38860</v>
          </cell>
          <cell r="F44">
            <v>0</v>
          </cell>
          <cell r="G44">
            <v>105526.66666666667</v>
          </cell>
          <cell r="H44">
            <v>3165800</v>
          </cell>
          <cell r="I44">
            <v>0</v>
          </cell>
        </row>
        <row r="45">
          <cell r="A45" t="str">
            <v>C45</v>
          </cell>
          <cell r="B45" t="str">
            <v xml:space="preserve">Auxiliar de Residente </v>
          </cell>
          <cell r="C45">
            <v>1750000</v>
          </cell>
          <cell r="D45">
            <v>58333.333333333336</v>
          </cell>
          <cell r="E45">
            <v>34002.5</v>
          </cell>
          <cell r="F45">
            <v>0</v>
          </cell>
          <cell r="G45">
            <v>92335.833333333343</v>
          </cell>
          <cell r="H45">
            <v>2770075.0000000005</v>
          </cell>
          <cell r="I45">
            <v>0</v>
          </cell>
        </row>
        <row r="46">
          <cell r="A46" t="str">
            <v>C46</v>
          </cell>
          <cell r="B46" t="str">
            <v xml:space="preserve">Auxiliar Ambiental </v>
          </cell>
          <cell r="C46">
            <v>1000000</v>
          </cell>
          <cell r="D46">
            <v>33333.333333333336</v>
          </cell>
          <cell r="E46">
            <v>24636.666666666668</v>
          </cell>
          <cell r="F46">
            <v>0</v>
          </cell>
          <cell r="G46">
            <v>57970</v>
          </cell>
          <cell r="H46">
            <v>1739100</v>
          </cell>
          <cell r="I46">
            <v>0</v>
          </cell>
        </row>
        <row r="47">
          <cell r="A47" t="str">
            <v>C47</v>
          </cell>
          <cell r="B47" t="str">
            <v>Tecnico electricista</v>
          </cell>
          <cell r="C47">
            <v>1475434</v>
          </cell>
          <cell r="D47">
            <v>49181.133333333331</v>
          </cell>
          <cell r="E47">
            <v>36349.775646666661</v>
          </cell>
          <cell r="F47">
            <v>0</v>
          </cell>
          <cell r="G47">
            <v>85530.908979999993</v>
          </cell>
          <cell r="H47">
            <v>2565927.2693999996</v>
          </cell>
          <cell r="I47">
            <v>0</v>
          </cell>
        </row>
        <row r="48">
          <cell r="A48" t="str">
            <v>C48</v>
          </cell>
          <cell r="B48" t="str">
            <v>Conductor</v>
          </cell>
          <cell r="C48">
            <v>922146.25</v>
          </cell>
          <cell r="D48">
            <v>30738.208333333332</v>
          </cell>
          <cell r="E48">
            <v>22718.609779166665</v>
          </cell>
          <cell r="F48">
            <v>0</v>
          </cell>
          <cell r="G48">
            <v>53456.818112499997</v>
          </cell>
          <cell r="H48">
            <v>1603704.5433749999</v>
          </cell>
          <cell r="I48">
            <v>0</v>
          </cell>
        </row>
        <row r="49">
          <cell r="A49" t="str">
            <v>C49</v>
          </cell>
          <cell r="B49" t="str">
            <v xml:space="preserve">Almacenista </v>
          </cell>
          <cell r="C49">
            <v>737717</v>
          </cell>
          <cell r="D49">
            <v>24590.566666666666</v>
          </cell>
          <cell r="E49">
            <v>18174.887823333331</v>
          </cell>
          <cell r="F49">
            <v>0</v>
          </cell>
          <cell r="G49">
            <v>42765.454489999996</v>
          </cell>
          <cell r="H49">
            <v>1282963.6346999998</v>
          </cell>
          <cell r="I49">
            <v>0</v>
          </cell>
        </row>
        <row r="50">
          <cell r="A50" t="str">
            <v>C50</v>
          </cell>
          <cell r="B50" t="str">
            <v xml:space="preserve">Celador </v>
          </cell>
          <cell r="C50">
            <v>737717</v>
          </cell>
          <cell r="D50">
            <v>24590.566666666666</v>
          </cell>
          <cell r="E50">
            <v>18174.887823333331</v>
          </cell>
          <cell r="F50">
            <v>0</v>
          </cell>
          <cell r="G50">
            <v>42765.454489999996</v>
          </cell>
          <cell r="H50">
            <v>1282963.6346999998</v>
          </cell>
          <cell r="I50">
            <v>0</v>
          </cell>
        </row>
        <row r="51">
          <cell r="A51" t="str">
            <v>C51</v>
          </cell>
          <cell r="B51" t="str">
            <v>Topografo</v>
          </cell>
          <cell r="C51">
            <v>1200000</v>
          </cell>
          <cell r="D51">
            <v>40000</v>
          </cell>
          <cell r="E51">
            <v>29564</v>
          </cell>
          <cell r="F51">
            <v>1.9999999999999998</v>
          </cell>
          <cell r="G51">
            <v>69564</v>
          </cell>
          <cell r="H51">
            <v>2086920</v>
          </cell>
          <cell r="I51">
            <v>139127.99999999997</v>
          </cell>
        </row>
        <row r="52">
          <cell r="A52" t="str">
            <v>C52</v>
          </cell>
          <cell r="B52" t="str">
            <v>Cadenero 1</v>
          </cell>
          <cell r="C52">
            <v>1106575.5</v>
          </cell>
          <cell r="D52">
            <v>36885.85</v>
          </cell>
          <cell r="E52">
            <v>27262.331735</v>
          </cell>
          <cell r="F52">
            <v>2.0000040425786367</v>
          </cell>
          <cell r="G52">
            <v>64148.181734999998</v>
          </cell>
          <cell r="H52">
            <v>1924445.45205</v>
          </cell>
          <cell r="I52">
            <v>128296.62279406906</v>
          </cell>
        </row>
        <row r="53">
          <cell r="A53" t="str">
            <v>C53</v>
          </cell>
          <cell r="B53" t="str">
            <v>Maestro de obra</v>
          </cell>
          <cell r="C53">
            <v>1475434</v>
          </cell>
          <cell r="D53">
            <v>49181.133333333331</v>
          </cell>
          <cell r="E53">
            <v>36349.775646666661</v>
          </cell>
          <cell r="F53">
            <v>1028.0332683247786</v>
          </cell>
          <cell r="G53">
            <v>85530.908979999993</v>
          </cell>
          <cell r="H53">
            <v>2565927.2693999996</v>
          </cell>
          <cell r="I53">
            <v>87928619.901498556</v>
          </cell>
        </row>
        <row r="54">
          <cell r="A54" t="str">
            <v>C54</v>
          </cell>
          <cell r="B54" t="str">
            <v>Oficial</v>
          </cell>
          <cell r="C54">
            <v>1106576</v>
          </cell>
          <cell r="D54">
            <v>36885.866666666669</v>
          </cell>
          <cell r="E54">
            <v>27262.344053333334</v>
          </cell>
          <cell r="F54">
            <v>1535.5385408100415</v>
          </cell>
          <cell r="G54">
            <v>64148.210720000003</v>
          </cell>
          <cell r="H54">
            <v>1924446.3216000001</v>
          </cell>
          <cell r="I54">
            <v>98502049.884563863</v>
          </cell>
        </row>
        <row r="55">
          <cell r="A55" t="str">
            <v>C55</v>
          </cell>
          <cell r="B55" t="str">
            <v>Obrero</v>
          </cell>
          <cell r="C55">
            <v>737717</v>
          </cell>
          <cell r="D55">
            <v>24590.566666666666</v>
          </cell>
          <cell r="E55">
            <v>18174.887823333331</v>
          </cell>
          <cell r="F55">
            <v>2683.9533892036311</v>
          </cell>
          <cell r="G55">
            <v>42765.454489999996</v>
          </cell>
          <cell r="H55">
            <v>1282963.6346999998</v>
          </cell>
          <cell r="I55">
            <v>114780486.51926914</v>
          </cell>
        </row>
        <row r="56">
          <cell r="A56"/>
          <cell r="B56" t="str">
            <v xml:space="preserve">TOTAL MANO DE OBRA : </v>
          </cell>
          <cell r="C56"/>
          <cell r="D56"/>
          <cell r="E56"/>
          <cell r="F56"/>
          <cell r="G56"/>
          <cell r="H56"/>
          <cell r="I56">
            <v>301478580.92812562</v>
          </cell>
        </row>
      </sheetData>
      <sheetData sheetId="6"/>
      <sheetData sheetId="7"/>
      <sheetData sheetId="8">
        <row r="35">
          <cell r="E35">
            <v>403803</v>
          </cell>
        </row>
      </sheetData>
      <sheetData sheetId="9"/>
      <sheetData sheetId="10"/>
      <sheetData sheetId="11"/>
      <sheetData sheetId="12"/>
      <sheetData sheetId="1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FICHA EBI 1 de 6 "/>
      <sheetName val="Listado"/>
      <sheetName val="letra"/>
      <sheetName val="CONSEJO MCPAL"/>
      <sheetName val="ITEMS"/>
      <sheetName val="AULA"/>
      <sheetName val="RED PALMARITO LA PAZ"/>
      <sheetName val="Presupuesto Total"/>
      <sheetName val="RECURSOS"/>
      <sheetName val="BD"/>
      <sheetName val="Hoja1"/>
      <sheetName val="APU CORREGIDO NUEVOS"/>
      <sheetName val="Presupuesto obra"/>
      <sheetName val="MATERIALES"/>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38C0E-2ACB-4034-84F8-BA952FD5E730}">
  <sheetPr>
    <pageSetUpPr fitToPage="1"/>
  </sheetPr>
  <dimension ref="A1:S57"/>
  <sheetViews>
    <sheetView tabSelected="1" view="pageBreakPreview" topLeftCell="A19" zoomScale="115" zoomScaleNormal="100" zoomScaleSheetLayoutView="115" workbookViewId="0">
      <selection activeCell="I49" sqref="I49"/>
    </sheetView>
  </sheetViews>
  <sheetFormatPr baseColWidth="10" defaultColWidth="11.42578125" defaultRowHeight="11.25" x14ac:dyDescent="0.2"/>
  <cols>
    <col min="1" max="1" width="10.85546875" style="1" customWidth="1"/>
    <col min="2" max="3" width="15.5703125" style="1" customWidth="1"/>
    <col min="4" max="4" width="10.5703125" style="1" customWidth="1"/>
    <col min="5" max="5" width="9.42578125" style="1" customWidth="1"/>
    <col min="6" max="6" width="8.5703125" style="1" customWidth="1"/>
    <col min="7" max="8" width="10.5703125" style="1" customWidth="1"/>
    <col min="9" max="9" width="8.5703125" style="1" customWidth="1"/>
    <col min="10" max="10" width="5.5703125" style="1" customWidth="1"/>
    <col min="11" max="11" width="14" style="1" hidden="1" customWidth="1"/>
    <col min="12" max="12" width="27.42578125" style="1" hidden="1" customWidth="1"/>
    <col min="13" max="14" width="11.42578125" style="1" hidden="1" customWidth="1"/>
    <col min="15" max="16384" width="11.42578125" style="1"/>
  </cols>
  <sheetData>
    <row r="1" spans="1:11" ht="24.75" customHeight="1" x14ac:dyDescent="0.2">
      <c r="A1" s="156" t="s">
        <v>65</v>
      </c>
      <c r="B1" s="157"/>
      <c r="C1" s="157"/>
      <c r="D1" s="157"/>
      <c r="E1" s="157"/>
      <c r="F1" s="157"/>
      <c r="G1" s="157"/>
      <c r="H1" s="157"/>
      <c r="I1" s="158"/>
    </row>
    <row r="2" spans="1:11" ht="17.25" customHeight="1" x14ac:dyDescent="0.2">
      <c r="A2" s="159"/>
      <c r="B2" s="160"/>
      <c r="C2" s="160"/>
      <c r="D2" s="160"/>
      <c r="E2" s="160"/>
      <c r="F2" s="160"/>
      <c r="G2" s="160"/>
      <c r="H2" s="160"/>
      <c r="I2" s="161"/>
      <c r="J2" s="2"/>
      <c r="K2" s="2"/>
    </row>
    <row r="3" spans="1:11" ht="15" customHeight="1" thickBot="1" x14ac:dyDescent="0.25">
      <c r="A3" s="162"/>
      <c r="B3" s="163"/>
      <c r="C3" s="163"/>
      <c r="D3" s="163"/>
      <c r="E3" s="163"/>
      <c r="F3" s="163"/>
      <c r="G3" s="163"/>
      <c r="H3" s="163"/>
      <c r="I3" s="164"/>
      <c r="J3" s="2"/>
      <c r="K3" s="2"/>
    </row>
    <row r="4" spans="1:11" ht="12" thickBot="1" x14ac:dyDescent="0.25">
      <c r="A4" s="3"/>
      <c r="I4" s="4"/>
    </row>
    <row r="5" spans="1:11" x14ac:dyDescent="0.2">
      <c r="A5" s="3"/>
      <c r="F5" s="165" t="s">
        <v>0</v>
      </c>
      <c r="G5" s="166"/>
      <c r="H5" s="167">
        <v>127287593</v>
      </c>
      <c r="I5" s="168"/>
    </row>
    <row r="6" spans="1:11" x14ac:dyDescent="0.2">
      <c r="A6" s="3"/>
      <c r="F6" s="5" t="s">
        <v>1</v>
      </c>
      <c r="G6" s="6"/>
      <c r="H6" s="169">
        <f>H5*24.52%</f>
        <v>31210917.803599998</v>
      </c>
      <c r="I6" s="170"/>
    </row>
    <row r="7" spans="1:11" ht="12" thickBot="1" x14ac:dyDescent="0.25">
      <c r="A7" s="3"/>
      <c r="F7" s="171" t="s">
        <v>2</v>
      </c>
      <c r="G7" s="172"/>
      <c r="H7" s="173">
        <f>H5+H6</f>
        <v>158498510.80360001</v>
      </c>
      <c r="I7" s="174"/>
    </row>
    <row r="8" spans="1:11" ht="12" thickBot="1" x14ac:dyDescent="0.25">
      <c r="A8" s="3"/>
      <c r="I8" s="4"/>
    </row>
    <row r="9" spans="1:11" ht="15" customHeight="1" thickBot="1" x14ac:dyDescent="0.25">
      <c r="A9" s="7" t="s">
        <v>3</v>
      </c>
      <c r="B9" s="8" t="s">
        <v>4</v>
      </c>
      <c r="C9" s="9"/>
      <c r="D9" s="10"/>
      <c r="E9" s="11"/>
      <c r="F9" s="11"/>
      <c r="G9" s="11"/>
      <c r="H9" s="11"/>
      <c r="I9" s="12"/>
    </row>
    <row r="10" spans="1:11" ht="22.5" x14ac:dyDescent="0.2">
      <c r="A10" s="13" t="s">
        <v>5</v>
      </c>
      <c r="B10" s="14" t="s">
        <v>6</v>
      </c>
      <c r="C10" s="14"/>
      <c r="D10" s="15" t="s">
        <v>7</v>
      </c>
      <c r="E10" s="16" t="s">
        <v>8</v>
      </c>
      <c r="F10" s="16" t="s">
        <v>9</v>
      </c>
      <c r="G10" s="15" t="s">
        <v>10</v>
      </c>
      <c r="H10" s="15" t="s">
        <v>11</v>
      </c>
      <c r="I10" s="17" t="s">
        <v>12</v>
      </c>
    </row>
    <row r="11" spans="1:11" x14ac:dyDescent="0.2">
      <c r="A11" s="175"/>
      <c r="B11" s="178" t="s">
        <v>63</v>
      </c>
      <c r="C11" s="178"/>
      <c r="D11" s="177">
        <v>4500000</v>
      </c>
      <c r="E11" s="20">
        <v>0.2</v>
      </c>
      <c r="F11" s="21">
        <v>3</v>
      </c>
      <c r="G11" s="19">
        <f t="shared" ref="G11" si="0">D11*E11</f>
        <v>900000</v>
      </c>
      <c r="H11" s="19">
        <f t="shared" ref="H11" si="1">F11*G11</f>
        <v>2700000</v>
      </c>
      <c r="I11" s="22">
        <f t="shared" ref="I11" si="2">H11/$H$5</f>
        <v>2.1211808129642299E-2</v>
      </c>
    </row>
    <row r="12" spans="1:11" x14ac:dyDescent="0.2">
      <c r="A12" s="175"/>
      <c r="B12" s="178" t="s">
        <v>13</v>
      </c>
      <c r="C12" s="178"/>
      <c r="D12" s="177">
        <v>3000000</v>
      </c>
      <c r="E12" s="20">
        <v>1</v>
      </c>
      <c r="F12" s="21">
        <v>3</v>
      </c>
      <c r="G12" s="19">
        <f>D12*E12</f>
        <v>3000000</v>
      </c>
      <c r="H12" s="19">
        <f>F12*G12</f>
        <v>9000000</v>
      </c>
      <c r="I12" s="22">
        <f>H12/$H$5</f>
        <v>7.0706027098807661E-2</v>
      </c>
    </row>
    <row r="13" spans="1:11" ht="15" customHeight="1" x14ac:dyDescent="0.2">
      <c r="A13" s="176"/>
      <c r="B13" s="178" t="s">
        <v>64</v>
      </c>
      <c r="C13" s="178"/>
      <c r="D13" s="177">
        <v>2500000</v>
      </c>
      <c r="E13" s="20">
        <v>0.2</v>
      </c>
      <c r="F13" s="21">
        <v>3</v>
      </c>
      <c r="G13" s="19">
        <f>D13*E13</f>
        <v>500000</v>
      </c>
      <c r="H13" s="19">
        <f>F13*G13</f>
        <v>1500000</v>
      </c>
      <c r="I13" s="22">
        <f>H13/$H$5</f>
        <v>1.1784337849801277E-2</v>
      </c>
    </row>
    <row r="14" spans="1:11" ht="15" customHeight="1" x14ac:dyDescent="0.2">
      <c r="A14" s="28"/>
      <c r="B14" s="150" t="s">
        <v>14</v>
      </c>
      <c r="C14" s="151"/>
      <c r="D14" s="152"/>
      <c r="E14" s="29" t="s">
        <v>15</v>
      </c>
      <c r="F14" s="30" t="s">
        <v>16</v>
      </c>
      <c r="G14" s="29" t="s">
        <v>10</v>
      </c>
      <c r="H14" s="29" t="s">
        <v>11</v>
      </c>
      <c r="I14" s="31" t="s">
        <v>12</v>
      </c>
    </row>
    <row r="15" spans="1:11" ht="15" customHeight="1" x14ac:dyDescent="0.2">
      <c r="A15" s="18"/>
      <c r="B15" s="144" t="s">
        <v>17</v>
      </c>
      <c r="C15" s="145"/>
      <c r="D15" s="146"/>
      <c r="E15" s="25" t="s">
        <v>18</v>
      </c>
      <c r="F15" s="26">
        <v>0</v>
      </c>
      <c r="G15" s="24">
        <v>15000000</v>
      </c>
      <c r="H15" s="24">
        <f t="shared" ref="H15:H21" si="3">F15*G15</f>
        <v>0</v>
      </c>
      <c r="I15" s="27">
        <f t="shared" ref="I15:I21" si="4">H15/$H$5</f>
        <v>0</v>
      </c>
    </row>
    <row r="16" spans="1:11" ht="15" customHeight="1" x14ac:dyDescent="0.2">
      <c r="A16" s="18"/>
      <c r="B16" s="32" t="s">
        <v>19</v>
      </c>
      <c r="C16" s="33"/>
      <c r="D16" s="34"/>
      <c r="E16" s="25" t="s">
        <v>20</v>
      </c>
      <c r="F16" s="26">
        <v>0</v>
      </c>
      <c r="G16" s="24">
        <v>22601497.104874432</v>
      </c>
      <c r="H16" s="24">
        <f t="shared" si="3"/>
        <v>0</v>
      </c>
      <c r="I16" s="27">
        <f t="shared" si="4"/>
        <v>0</v>
      </c>
    </row>
    <row r="17" spans="1:18" ht="15" customHeight="1" x14ac:dyDescent="0.2">
      <c r="A17" s="18"/>
      <c r="B17" s="144" t="s">
        <v>21</v>
      </c>
      <c r="C17" s="145"/>
      <c r="D17" s="146"/>
      <c r="E17" s="25" t="s">
        <v>18</v>
      </c>
      <c r="F17" s="26">
        <v>0</v>
      </c>
      <c r="G17" s="24">
        <v>300000</v>
      </c>
      <c r="H17" s="24">
        <f t="shared" si="3"/>
        <v>0</v>
      </c>
      <c r="I17" s="27">
        <f t="shared" si="4"/>
        <v>0</v>
      </c>
    </row>
    <row r="18" spans="1:18" ht="15" customHeight="1" x14ac:dyDescent="0.2">
      <c r="A18" s="18"/>
      <c r="B18" s="144" t="s">
        <v>22</v>
      </c>
      <c r="C18" s="145"/>
      <c r="D18" s="146"/>
      <c r="E18" s="25" t="s">
        <v>18</v>
      </c>
      <c r="F18" s="26">
        <v>0</v>
      </c>
      <c r="G18" s="24">
        <v>500000</v>
      </c>
      <c r="H18" s="24">
        <f t="shared" si="3"/>
        <v>0</v>
      </c>
      <c r="I18" s="27">
        <f t="shared" si="4"/>
        <v>0</v>
      </c>
    </row>
    <row r="19" spans="1:18" ht="15" customHeight="1" x14ac:dyDescent="0.2">
      <c r="A19" s="23"/>
      <c r="B19" s="144" t="s">
        <v>23</v>
      </c>
      <c r="C19" s="145"/>
      <c r="D19" s="146"/>
      <c r="E19" s="25" t="s">
        <v>18</v>
      </c>
      <c r="F19" s="26">
        <v>0</v>
      </c>
      <c r="G19" s="24">
        <v>2000000</v>
      </c>
      <c r="H19" s="24">
        <f t="shared" si="3"/>
        <v>0</v>
      </c>
      <c r="I19" s="27">
        <f t="shared" si="4"/>
        <v>0</v>
      </c>
      <c r="K19" s="35" t="s">
        <v>24</v>
      </c>
      <c r="L19" s="36">
        <v>152.4</v>
      </c>
      <c r="M19" s="37">
        <f>L19/10</f>
        <v>15.24</v>
      </c>
      <c r="N19" s="38">
        <f>M19/100</f>
        <v>0.15240000000000001</v>
      </c>
    </row>
    <row r="20" spans="1:18" ht="15" customHeight="1" x14ac:dyDescent="0.2">
      <c r="A20" s="39"/>
      <c r="B20" s="144" t="s">
        <v>25</v>
      </c>
      <c r="C20" s="145"/>
      <c r="D20" s="146"/>
      <c r="E20" s="40" t="s">
        <v>18</v>
      </c>
      <c r="F20" s="26">
        <v>0</v>
      </c>
      <c r="G20" s="41">
        <v>3500000</v>
      </c>
      <c r="H20" s="24">
        <f t="shared" si="3"/>
        <v>0</v>
      </c>
      <c r="I20" s="27">
        <f t="shared" si="4"/>
        <v>0</v>
      </c>
      <c r="K20" s="35" t="s">
        <v>26</v>
      </c>
      <c r="L20" s="36">
        <v>304</v>
      </c>
      <c r="M20" s="37">
        <f>L20/10</f>
        <v>30.4</v>
      </c>
      <c r="N20" s="38">
        <f>M20/100</f>
        <v>0.30399999999999999</v>
      </c>
    </row>
    <row r="21" spans="1:18" ht="15" customHeight="1" x14ac:dyDescent="0.2">
      <c r="A21" s="42"/>
      <c r="B21" s="147" t="s">
        <v>27</v>
      </c>
      <c r="C21" s="148"/>
      <c r="D21" s="149"/>
      <c r="E21" s="43" t="s">
        <v>18</v>
      </c>
      <c r="F21" s="26">
        <v>0</v>
      </c>
      <c r="G21" s="24">
        <v>2000000</v>
      </c>
      <c r="H21" s="24">
        <f t="shared" si="3"/>
        <v>0</v>
      </c>
      <c r="I21" s="27">
        <f t="shared" si="4"/>
        <v>0</v>
      </c>
      <c r="K21" s="35" t="s">
        <v>28</v>
      </c>
      <c r="L21" s="37">
        <f>PI()*L19^2/4</f>
        <v>18241.469247509918</v>
      </c>
      <c r="M21" s="37">
        <f>PI()*M19^2/4</f>
        <v>182.41469247509917</v>
      </c>
      <c r="N21" s="38">
        <f>PI()*N19^2/4</f>
        <v>1.8241469247509919E-2</v>
      </c>
    </row>
    <row r="22" spans="1:18" ht="15" customHeight="1" x14ac:dyDescent="0.2">
      <c r="A22" s="28"/>
      <c r="B22" s="150" t="s">
        <v>29</v>
      </c>
      <c r="C22" s="151"/>
      <c r="D22" s="151"/>
      <c r="E22" s="152"/>
      <c r="F22" s="30" t="s">
        <v>30</v>
      </c>
      <c r="G22" s="29" t="s">
        <v>31</v>
      </c>
      <c r="H22" s="29" t="s">
        <v>11</v>
      </c>
      <c r="I22" s="31" t="s">
        <v>12</v>
      </c>
      <c r="K22" s="35" t="s">
        <v>32</v>
      </c>
      <c r="L22" s="37"/>
      <c r="M22" s="37">
        <f>M20*M21</f>
        <v>5545.4066512430145</v>
      </c>
      <c r="N22" s="38">
        <f>N20*N21</f>
        <v>5.5454066512430154E-3</v>
      </c>
    </row>
    <row r="23" spans="1:18" ht="15" customHeight="1" x14ac:dyDescent="0.2">
      <c r="A23" s="44"/>
      <c r="B23" s="153" t="s">
        <v>33</v>
      </c>
      <c r="C23" s="153"/>
      <c r="D23" s="153"/>
      <c r="E23" s="153"/>
      <c r="F23" s="45">
        <v>5.0000000000000001E-3</v>
      </c>
      <c r="G23" s="46" t="s">
        <v>34</v>
      </c>
      <c r="H23" s="47">
        <f>$H$7*F23</f>
        <v>792492.55401800014</v>
      </c>
      <c r="I23" s="48">
        <f>H23/$H$5</f>
        <v>6.2260000000000015E-3</v>
      </c>
      <c r="K23" s="154" t="s">
        <v>35</v>
      </c>
      <c r="L23" s="155"/>
      <c r="M23" s="49">
        <v>6</v>
      </c>
      <c r="N23" s="50">
        <f>N22*M23</f>
        <v>3.3272439907458096E-2</v>
      </c>
    </row>
    <row r="24" spans="1:18" ht="15" hidden="1" customHeight="1" x14ac:dyDescent="0.2">
      <c r="A24" s="23"/>
      <c r="B24" s="143"/>
      <c r="C24" s="143"/>
      <c r="D24" s="143"/>
      <c r="E24" s="143"/>
      <c r="F24" s="51"/>
      <c r="G24" s="52"/>
      <c r="H24" s="24"/>
      <c r="I24" s="27"/>
      <c r="K24" s="53" t="s">
        <v>36</v>
      </c>
      <c r="L24" s="54">
        <f>N23</f>
        <v>3.3272439907458096E-2</v>
      </c>
      <c r="M24" s="55">
        <f>[39]Material!E35</f>
        <v>403803</v>
      </c>
      <c r="N24" s="56">
        <f>L24*M24</f>
        <v>13435.511051951302</v>
      </c>
      <c r="O24" s="57"/>
    </row>
    <row r="25" spans="1:18" ht="15" customHeight="1" x14ac:dyDescent="0.2">
      <c r="A25" s="23"/>
      <c r="B25" s="143" t="s">
        <v>37</v>
      </c>
      <c r="C25" s="143"/>
      <c r="D25" s="143"/>
      <c r="E25" s="143"/>
      <c r="F25" s="51">
        <v>0.05</v>
      </c>
      <c r="G25" s="52" t="s">
        <v>34</v>
      </c>
      <c r="H25" s="24">
        <f>$H$7*F25</f>
        <v>7924925.5401800014</v>
      </c>
      <c r="I25" s="27">
        <f>F25</f>
        <v>0.05</v>
      </c>
      <c r="K25" s="58" t="s">
        <v>38</v>
      </c>
      <c r="L25" s="59">
        <v>6</v>
      </c>
      <c r="M25" s="57">
        <v>25000</v>
      </c>
      <c r="N25" s="60">
        <f>L25*M25</f>
        <v>150000</v>
      </c>
      <c r="O25" s="61"/>
      <c r="P25" s="62"/>
    </row>
    <row r="26" spans="1:18" ht="15" customHeight="1" x14ac:dyDescent="0.2">
      <c r="A26" s="23"/>
      <c r="B26" s="143" t="s">
        <v>39</v>
      </c>
      <c r="C26" s="143"/>
      <c r="D26" s="143"/>
      <c r="E26" s="143"/>
      <c r="F26" s="51">
        <v>0.01</v>
      </c>
      <c r="G26" s="52" t="s">
        <v>34</v>
      </c>
      <c r="H26" s="24">
        <f>$H$7*F26</f>
        <v>1584985.1080360003</v>
      </c>
      <c r="I26" s="27">
        <f>F26</f>
        <v>0.01</v>
      </c>
      <c r="K26" s="24">
        <f>H5*0.04</f>
        <v>5091503.72</v>
      </c>
      <c r="L26" s="63"/>
      <c r="M26" s="63"/>
      <c r="N26" s="63"/>
    </row>
    <row r="27" spans="1:18" ht="15" customHeight="1" x14ac:dyDescent="0.2">
      <c r="A27" s="23"/>
      <c r="B27" s="143" t="s">
        <v>40</v>
      </c>
      <c r="C27" s="143"/>
      <c r="D27" s="143"/>
      <c r="E27" s="143"/>
      <c r="F27" s="51">
        <v>5.0000000000000001E-3</v>
      </c>
      <c r="G27" s="52" t="s">
        <v>34</v>
      </c>
      <c r="H27" s="24">
        <f>$H$7*F27</f>
        <v>792492.55401800014</v>
      </c>
      <c r="I27" s="27">
        <f>F27</f>
        <v>5.0000000000000001E-3</v>
      </c>
      <c r="K27" s="64" t="s">
        <v>41</v>
      </c>
      <c r="L27" s="65" t="s">
        <v>42</v>
      </c>
      <c r="M27" s="65" t="s">
        <v>43</v>
      </c>
      <c r="N27" s="66" t="s">
        <v>44</v>
      </c>
    </row>
    <row r="28" spans="1:18" ht="15" customHeight="1" x14ac:dyDescent="0.2">
      <c r="A28" s="23"/>
      <c r="B28" s="143" t="s">
        <v>45</v>
      </c>
      <c r="C28" s="143"/>
      <c r="D28" s="143"/>
      <c r="E28" s="143"/>
      <c r="F28" s="51">
        <v>0.01</v>
      </c>
      <c r="G28" s="52" t="s">
        <v>34</v>
      </c>
      <c r="H28" s="24">
        <f>$H$7*F28</f>
        <v>1584985.1080360003</v>
      </c>
      <c r="I28" s="27">
        <f>F28</f>
        <v>0.01</v>
      </c>
      <c r="J28" s="67"/>
      <c r="K28" s="68" t="s">
        <v>46</v>
      </c>
      <c r="L28" s="36">
        <v>6</v>
      </c>
      <c r="M28" s="57">
        <v>50000</v>
      </c>
      <c r="N28" s="69">
        <f>L28*M28</f>
        <v>300000</v>
      </c>
      <c r="O28" s="70"/>
      <c r="P28" s="128"/>
      <c r="Q28" s="128"/>
      <c r="R28" s="128"/>
    </row>
    <row r="29" spans="1:18" ht="15" customHeight="1" thickBot="1" x14ac:dyDescent="0.25">
      <c r="A29" s="71"/>
      <c r="B29" s="136" t="s">
        <v>47</v>
      </c>
      <c r="C29" s="136"/>
      <c r="D29" s="136"/>
      <c r="E29" s="136"/>
      <c r="F29" s="72">
        <v>0</v>
      </c>
      <c r="G29" s="73" t="s">
        <v>34</v>
      </c>
      <c r="H29" s="74">
        <f t="shared" ref="H29" si="5">$H$7*F29</f>
        <v>0</v>
      </c>
      <c r="I29" s="75">
        <f t="shared" ref="I29" si="6">H29/$H$5</f>
        <v>0</v>
      </c>
      <c r="J29" s="61"/>
      <c r="K29" s="68" t="s">
        <v>48</v>
      </c>
      <c r="L29" s="36">
        <v>1</v>
      </c>
      <c r="M29" s="57">
        <v>1750000</v>
      </c>
      <c r="N29" s="69">
        <f>L29*M29</f>
        <v>1750000</v>
      </c>
      <c r="O29" s="70"/>
      <c r="P29" s="70"/>
      <c r="Q29" s="70"/>
      <c r="R29" s="70"/>
    </row>
    <row r="30" spans="1:18" ht="15" customHeight="1" thickBot="1" x14ac:dyDescent="0.25">
      <c r="A30" s="76"/>
      <c r="B30" s="77"/>
      <c r="C30" s="77"/>
      <c r="D30" s="77"/>
      <c r="E30" s="77"/>
      <c r="F30" s="77"/>
      <c r="G30" s="77" t="s">
        <v>49</v>
      </c>
      <c r="H30" s="78">
        <f>SUM(H13:H29)</f>
        <v>14179880.864288002</v>
      </c>
      <c r="I30" s="79">
        <f>ROUND(SUM(I10:I29),4)</f>
        <v>0.18490000000000001</v>
      </c>
      <c r="J30" s="67"/>
      <c r="K30" s="80" t="s">
        <v>50</v>
      </c>
      <c r="L30" s="81"/>
      <c r="M30" s="82"/>
      <c r="N30" s="83">
        <f>SUM(N28:N29)</f>
        <v>2050000</v>
      </c>
      <c r="O30" s="70"/>
      <c r="P30" s="84"/>
      <c r="Q30" s="84"/>
      <c r="R30" s="84"/>
    </row>
    <row r="31" spans="1:18" ht="15" customHeight="1" thickBot="1" x14ac:dyDescent="0.25">
      <c r="A31" s="85"/>
      <c r="B31" s="86"/>
      <c r="C31" s="86"/>
      <c r="D31" s="86"/>
      <c r="E31" s="86"/>
      <c r="F31" s="86"/>
      <c r="G31" s="86"/>
      <c r="H31" s="87"/>
      <c r="I31" s="88"/>
      <c r="J31" s="89"/>
      <c r="K31" s="68" t="s">
        <v>51</v>
      </c>
      <c r="L31" s="36">
        <v>6</v>
      </c>
      <c r="M31" s="63"/>
      <c r="N31" s="83">
        <f>N30/L31</f>
        <v>341666.66666666669</v>
      </c>
      <c r="O31" s="70"/>
      <c r="P31" s="84"/>
      <c r="Q31" s="84"/>
      <c r="R31" s="84"/>
    </row>
    <row r="32" spans="1:18" ht="12.75" customHeight="1" thickBot="1" x14ac:dyDescent="0.25">
      <c r="A32" s="7" t="s">
        <v>52</v>
      </c>
      <c r="B32" s="8" t="s">
        <v>53</v>
      </c>
      <c r="C32" s="9"/>
      <c r="D32" s="10"/>
      <c r="E32" s="11"/>
      <c r="F32" s="11"/>
      <c r="G32" s="11"/>
      <c r="H32" s="90" t="s">
        <v>11</v>
      </c>
      <c r="I32" s="91" t="s">
        <v>12</v>
      </c>
      <c r="K32" s="63"/>
      <c r="L32" s="63"/>
      <c r="M32" s="63"/>
      <c r="N32" s="63"/>
      <c r="O32" s="70"/>
      <c r="P32" s="70"/>
      <c r="Q32" s="70"/>
      <c r="R32" s="70"/>
    </row>
    <row r="33" spans="1:19" ht="15" customHeight="1" x14ac:dyDescent="0.2">
      <c r="A33" s="92"/>
      <c r="B33" s="137" t="s">
        <v>54</v>
      </c>
      <c r="C33" s="138"/>
      <c r="D33" s="138"/>
      <c r="E33" s="138"/>
      <c r="F33" s="138"/>
      <c r="G33" s="139"/>
      <c r="H33" s="140">
        <f>$H$5*I33</f>
        <v>5091503.72</v>
      </c>
      <c r="I33" s="142">
        <v>0.04</v>
      </c>
      <c r="K33" s="93"/>
    </row>
    <row r="34" spans="1:19" ht="15" customHeight="1" x14ac:dyDescent="0.2">
      <c r="A34" s="92"/>
      <c r="B34" s="137"/>
      <c r="C34" s="138"/>
      <c r="D34" s="138"/>
      <c r="E34" s="138"/>
      <c r="F34" s="138"/>
      <c r="G34" s="139"/>
      <c r="H34" s="141"/>
      <c r="I34" s="142"/>
      <c r="K34" s="93"/>
    </row>
    <row r="35" spans="1:19" ht="15" customHeight="1" thickBot="1" x14ac:dyDescent="0.25">
      <c r="A35" s="94"/>
      <c r="B35" s="137"/>
      <c r="C35" s="138"/>
      <c r="D35" s="138"/>
      <c r="E35" s="138"/>
      <c r="F35" s="138"/>
      <c r="G35" s="139"/>
      <c r="H35" s="141"/>
      <c r="I35" s="142"/>
      <c r="P35" s="128"/>
      <c r="Q35" s="128"/>
      <c r="R35" s="128"/>
    </row>
    <row r="36" spans="1:19" ht="15" customHeight="1" thickBot="1" x14ac:dyDescent="0.25">
      <c r="A36" s="76"/>
      <c r="B36" s="77"/>
      <c r="C36" s="77"/>
      <c r="D36" s="77"/>
      <c r="E36" s="77"/>
      <c r="F36" s="77"/>
      <c r="G36" s="77" t="s">
        <v>55</v>
      </c>
      <c r="H36" s="78">
        <f>SUM(H33)</f>
        <v>5091503.72</v>
      </c>
      <c r="I36" s="79">
        <f>SUM(I33)</f>
        <v>0.04</v>
      </c>
      <c r="K36" s="57"/>
      <c r="P36" s="70"/>
      <c r="Q36" s="70"/>
      <c r="R36" s="70"/>
    </row>
    <row r="37" spans="1:19" ht="15" customHeight="1" thickBot="1" x14ac:dyDescent="0.25">
      <c r="A37" s="85"/>
      <c r="B37" s="86"/>
      <c r="C37" s="86"/>
      <c r="D37" s="86"/>
      <c r="E37" s="86"/>
      <c r="F37" s="86"/>
      <c r="G37" s="86"/>
      <c r="H37" s="87"/>
      <c r="I37" s="88"/>
      <c r="K37" s="57"/>
      <c r="L37" s="95"/>
      <c r="P37" s="84"/>
      <c r="Q37" s="84"/>
      <c r="R37" s="84"/>
    </row>
    <row r="38" spans="1:19" ht="12.75" x14ac:dyDescent="0.2">
      <c r="A38" s="96" t="s">
        <v>56</v>
      </c>
      <c r="B38" s="97" t="s">
        <v>57</v>
      </c>
      <c r="C38" s="98"/>
      <c r="D38" s="99"/>
      <c r="E38" s="100"/>
      <c r="F38" s="100"/>
      <c r="G38" s="100"/>
      <c r="H38" s="101" t="s">
        <v>11</v>
      </c>
      <c r="I38" s="102" t="s">
        <v>12</v>
      </c>
      <c r="L38" s="103"/>
      <c r="P38" s="84"/>
      <c r="Q38" s="84"/>
      <c r="R38" s="84"/>
    </row>
    <row r="39" spans="1:19" ht="15" customHeight="1" x14ac:dyDescent="0.2">
      <c r="A39" s="92"/>
      <c r="B39" s="137" t="s">
        <v>58</v>
      </c>
      <c r="C39" s="138"/>
      <c r="D39" s="138"/>
      <c r="E39" s="138"/>
      <c r="F39" s="138"/>
      <c r="G39" s="139"/>
      <c r="H39" s="140">
        <f>$H$5*I39</f>
        <v>3818627.79</v>
      </c>
      <c r="I39" s="142">
        <v>0.03</v>
      </c>
      <c r="L39" s="103"/>
    </row>
    <row r="40" spans="1:19" ht="15" customHeight="1" thickBot="1" x14ac:dyDescent="0.25">
      <c r="A40" s="94"/>
      <c r="B40" s="137"/>
      <c r="C40" s="138"/>
      <c r="D40" s="138"/>
      <c r="E40" s="138"/>
      <c r="F40" s="138"/>
      <c r="G40" s="139"/>
      <c r="H40" s="141"/>
      <c r="I40" s="142"/>
      <c r="K40" s="93"/>
    </row>
    <row r="41" spans="1:19" ht="15" customHeight="1" thickBot="1" x14ac:dyDescent="0.25">
      <c r="A41" s="76"/>
      <c r="B41" s="77"/>
      <c r="C41" s="77"/>
      <c r="D41" s="77"/>
      <c r="E41" s="77"/>
      <c r="F41" s="77"/>
      <c r="G41" s="77" t="s">
        <v>59</v>
      </c>
      <c r="H41" s="78">
        <f>SUM(H39)</f>
        <v>3818627.79</v>
      </c>
      <c r="I41" s="79">
        <f>SUM(I39)</f>
        <v>0.03</v>
      </c>
    </row>
    <row r="42" spans="1:19" ht="15" customHeight="1" thickBot="1" x14ac:dyDescent="0.25">
      <c r="A42" s="85"/>
      <c r="B42" s="86"/>
      <c r="C42" s="86"/>
      <c r="D42" s="86"/>
      <c r="E42" s="86"/>
      <c r="F42" s="86"/>
      <c r="G42" s="86"/>
      <c r="H42" s="87"/>
      <c r="I42" s="88"/>
      <c r="Q42" s="128"/>
      <c r="R42" s="128"/>
      <c r="S42" s="128"/>
    </row>
    <row r="43" spans="1:19" ht="12.75" x14ac:dyDescent="0.2">
      <c r="A43" s="85"/>
      <c r="B43" s="86"/>
      <c r="C43" s="86"/>
      <c r="D43" s="129" t="s">
        <v>60</v>
      </c>
      <c r="E43" s="130"/>
      <c r="F43" s="130"/>
      <c r="G43" s="130"/>
      <c r="H43" s="130"/>
      <c r="I43" s="131"/>
      <c r="Q43" s="70"/>
      <c r="R43" s="70"/>
      <c r="S43" s="70"/>
    </row>
    <row r="44" spans="1:19" ht="12.75" x14ac:dyDescent="0.2">
      <c r="A44" s="85"/>
      <c r="B44" s="86"/>
      <c r="C44" s="86"/>
      <c r="D44" s="104" t="s">
        <v>5</v>
      </c>
      <c r="E44" s="132" t="s">
        <v>61</v>
      </c>
      <c r="F44" s="133"/>
      <c r="G44" s="134"/>
      <c r="H44" s="105" t="s">
        <v>11</v>
      </c>
      <c r="I44" s="106" t="s">
        <v>12</v>
      </c>
      <c r="Q44" s="84"/>
      <c r="R44" s="84"/>
      <c r="S44" s="84"/>
    </row>
    <row r="45" spans="1:19" ht="12.75" x14ac:dyDescent="0.2">
      <c r="A45" s="85"/>
      <c r="B45" s="86"/>
      <c r="C45" s="86"/>
      <c r="D45" s="23" t="s">
        <v>3</v>
      </c>
      <c r="E45" s="135" t="str">
        <f>B9</f>
        <v>ADMINISTRACION</v>
      </c>
      <c r="F45" s="135"/>
      <c r="G45" s="135"/>
      <c r="H45" s="24">
        <f>H30</f>
        <v>14179880.864288002</v>
      </c>
      <c r="I45" s="27">
        <f>I30</f>
        <v>0.18490000000000001</v>
      </c>
      <c r="K45" s="24"/>
      <c r="L45" s="57"/>
      <c r="Q45" s="84"/>
      <c r="R45" s="84"/>
      <c r="S45" s="84"/>
    </row>
    <row r="46" spans="1:19" x14ac:dyDescent="0.2">
      <c r="A46" s="85"/>
      <c r="B46" s="86"/>
      <c r="C46" s="86"/>
      <c r="D46" s="23" t="s">
        <v>52</v>
      </c>
      <c r="E46" s="135" t="str">
        <f>B32</f>
        <v>IMPREVISTOS</v>
      </c>
      <c r="F46" s="135"/>
      <c r="G46" s="135"/>
      <c r="H46" s="24">
        <f>H36</f>
        <v>5091503.72</v>
      </c>
      <c r="I46" s="27">
        <f>I36</f>
        <v>0.04</v>
      </c>
    </row>
    <row r="47" spans="1:19" ht="12.75" customHeight="1" x14ac:dyDescent="0.2">
      <c r="A47" s="85"/>
      <c r="B47" s="86"/>
      <c r="C47" s="86"/>
      <c r="D47" s="23" t="s">
        <v>56</v>
      </c>
      <c r="E47" s="135" t="str">
        <f>B38</f>
        <v>UTILIDAD</v>
      </c>
      <c r="F47" s="135"/>
      <c r="G47" s="135"/>
      <c r="H47" s="24">
        <f>H41</f>
        <v>3818627.79</v>
      </c>
      <c r="I47" s="27">
        <f>I41</f>
        <v>0.03</v>
      </c>
    </row>
    <row r="48" spans="1:19" ht="12.75" customHeight="1" x14ac:dyDescent="0.2">
      <c r="A48" s="107"/>
      <c r="B48" s="86"/>
      <c r="C48" s="86"/>
      <c r="D48" s="108"/>
      <c r="E48" s="127"/>
      <c r="F48" s="127"/>
      <c r="G48" s="127"/>
      <c r="H48" s="109"/>
      <c r="I48" s="110"/>
    </row>
    <row r="49" spans="1:15" ht="12.75" customHeight="1" thickBot="1" x14ac:dyDescent="0.25">
      <c r="A49" s="3"/>
      <c r="B49" s="86"/>
      <c r="C49" s="86"/>
      <c r="D49" s="111"/>
      <c r="E49" s="112" t="s">
        <v>62</v>
      </c>
      <c r="F49" s="113"/>
      <c r="G49" s="113"/>
      <c r="H49" s="114">
        <f>SUM(H45:H48)</f>
        <v>23090012.374288</v>
      </c>
      <c r="I49" s="115">
        <f>SUM(I45:I48)</f>
        <v>0.25490000000000002</v>
      </c>
      <c r="O49" s="62"/>
    </row>
    <row r="50" spans="1:15" ht="12.75" customHeight="1" x14ac:dyDescent="0.2">
      <c r="A50" s="85"/>
      <c r="B50" s="86"/>
      <c r="C50" s="86"/>
      <c r="I50" s="4"/>
    </row>
    <row r="51" spans="1:15" ht="12.75" customHeight="1" thickBot="1" x14ac:dyDescent="0.25">
      <c r="A51" s="116"/>
      <c r="B51" s="117"/>
      <c r="C51" s="117"/>
      <c r="D51" s="118"/>
      <c r="E51" s="118"/>
      <c r="F51" s="117"/>
      <c r="G51" s="117"/>
      <c r="H51" s="119"/>
      <c r="I51" s="120"/>
    </row>
    <row r="52" spans="1:15" ht="12.75" customHeight="1" x14ac:dyDescent="0.2">
      <c r="A52" s="87"/>
      <c r="B52" s="86"/>
      <c r="C52" s="86"/>
      <c r="D52" s="121"/>
      <c r="E52" s="121"/>
      <c r="F52" s="86"/>
      <c r="G52" s="86"/>
      <c r="H52" s="122"/>
      <c r="I52" s="123"/>
    </row>
    <row r="53" spans="1:15" ht="12.75" customHeight="1" x14ac:dyDescent="0.2">
      <c r="A53" s="87"/>
      <c r="B53" s="86"/>
      <c r="C53" s="86"/>
      <c r="D53" s="121"/>
      <c r="E53" s="121"/>
      <c r="F53" s="86"/>
      <c r="G53" s="86"/>
      <c r="H53" s="122"/>
      <c r="I53" s="123"/>
    </row>
    <row r="54" spans="1:15" ht="12.75" customHeight="1" x14ac:dyDescent="0.2">
      <c r="A54" s="87"/>
      <c r="B54" s="86"/>
      <c r="C54" s="86"/>
      <c r="D54" s="121"/>
      <c r="E54" s="121"/>
      <c r="F54" s="86"/>
      <c r="G54" s="86"/>
      <c r="H54" s="122"/>
      <c r="I54" s="123"/>
    </row>
    <row r="55" spans="1:15" ht="12.75" customHeight="1" x14ac:dyDescent="0.2">
      <c r="A55" s="87"/>
      <c r="B55" s="86"/>
      <c r="C55" s="86"/>
      <c r="D55" s="121"/>
      <c r="E55" s="121"/>
      <c r="F55" s="86"/>
      <c r="G55" s="86"/>
      <c r="H55" s="122"/>
      <c r="I55" s="123"/>
    </row>
    <row r="56" spans="1:15" ht="12.75" customHeight="1" x14ac:dyDescent="0.2">
      <c r="G56" s="124"/>
      <c r="H56" s="125"/>
      <c r="I56" s="124"/>
    </row>
    <row r="57" spans="1:15" ht="8.4499999999999993" customHeight="1" x14ac:dyDescent="0.2">
      <c r="G57" s="124"/>
      <c r="H57" s="126"/>
      <c r="I57" s="124"/>
    </row>
  </sheetData>
  <mergeCells count="40">
    <mergeCell ref="B18:D18"/>
    <mergeCell ref="A1:I3"/>
    <mergeCell ref="F5:G5"/>
    <mergeCell ref="H5:I5"/>
    <mergeCell ref="H6:I6"/>
    <mergeCell ref="F7:G7"/>
    <mergeCell ref="H7:I7"/>
    <mergeCell ref="B11:C11"/>
    <mergeCell ref="B12:C12"/>
    <mergeCell ref="B13:C13"/>
    <mergeCell ref="B14:D14"/>
    <mergeCell ref="B15:D15"/>
    <mergeCell ref="B17:D17"/>
    <mergeCell ref="P28:R28"/>
    <mergeCell ref="B19:D19"/>
    <mergeCell ref="B20:D20"/>
    <mergeCell ref="B21:D21"/>
    <mergeCell ref="B22:E22"/>
    <mergeCell ref="B23:E23"/>
    <mergeCell ref="K23:L23"/>
    <mergeCell ref="B39:G40"/>
    <mergeCell ref="H39:H40"/>
    <mergeCell ref="I39:I40"/>
    <mergeCell ref="B24:E24"/>
    <mergeCell ref="B25:E25"/>
    <mergeCell ref="B26:E26"/>
    <mergeCell ref="B27:E27"/>
    <mergeCell ref="B28:E28"/>
    <mergeCell ref="B29:E29"/>
    <mergeCell ref="B33:G35"/>
    <mergeCell ref="H33:H35"/>
    <mergeCell ref="I33:I35"/>
    <mergeCell ref="P35:R35"/>
    <mergeCell ref="E48:G48"/>
    <mergeCell ref="Q42:S42"/>
    <mergeCell ref="D43:I43"/>
    <mergeCell ref="E44:G44"/>
    <mergeCell ref="E45:G45"/>
    <mergeCell ref="E46:G46"/>
    <mergeCell ref="E47:G47"/>
  </mergeCells>
  <printOptions horizontalCentered="1"/>
  <pageMargins left="0.23622047244094491" right="0.23622047244094491" top="0.74803149606299213" bottom="0.74803149606299213" header="0.31496062992125984" footer="0.31496062992125984"/>
  <pageSetup scale="99" orientation="portrait" horizontalDpi="300" verticalDpi="300" r:id="rId1"/>
  <headerFooter alignWithMargins="0">
    <oddFooter>&amp;C&amp;8&amp;A - Página &amp;P de &amp;N</oddFooter>
  </headerFooter>
  <rowBreaks count="1" manualBreakCount="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AIU</vt:lpstr>
      <vt:lpstr>AIU!Área_de_impresión</vt:lpstr>
      <vt:lpstr>AIU!P_aiu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vivobook</dc:creator>
  <cp:lastModifiedBy>David Ricardo Chaparro Triana</cp:lastModifiedBy>
  <dcterms:created xsi:type="dcterms:W3CDTF">2023-05-29T16:25:00Z</dcterms:created>
  <dcterms:modified xsi:type="dcterms:W3CDTF">2023-05-29T22:17:32Z</dcterms:modified>
</cp:coreProperties>
</file>