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\Desktop\GOBIERNO\PROCESOS 2023\GESTORES DE GOBERNANZA\última versión documentos\16 de agosto de 2023\"/>
    </mc:Choice>
  </mc:AlternateContent>
  <xr:revisionPtr revIDLastSave="0" documentId="8_{75C322F7-39AE-4876-95CF-5404744E5734}" xr6:coauthVersionLast="47" xr6:coauthVersionMax="47" xr10:uidLastSave="{00000000-0000-0000-0000-000000000000}"/>
  <bookViews>
    <workbookView xWindow="0" yWindow="720" windowWidth="20490" windowHeight="10800" xr2:uid="{4A0BC61C-3EF0-4A68-A45B-9B0F01697EB8}"/>
  </bookViews>
  <sheets>
    <sheet name="ANALISIS DE PRECI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5" i="1" l="1"/>
  <c r="M65" i="1" s="1"/>
  <c r="N65" i="1" s="1"/>
  <c r="I65" i="1"/>
  <c r="J65" i="1" s="1"/>
  <c r="K65" i="1" s="1"/>
  <c r="F65" i="1"/>
  <c r="O64" i="1"/>
  <c r="M64" i="1"/>
  <c r="N64" i="1" s="1"/>
  <c r="J64" i="1"/>
  <c r="K64" i="1" s="1"/>
  <c r="H64" i="1"/>
  <c r="G64" i="1"/>
  <c r="O63" i="1"/>
  <c r="M63" i="1"/>
  <c r="N63" i="1" s="1"/>
  <c r="J63" i="1"/>
  <c r="K63" i="1" s="1"/>
  <c r="G63" i="1"/>
  <c r="H63" i="1" s="1"/>
  <c r="O62" i="1"/>
  <c r="P62" i="1" s="1"/>
  <c r="Q62" i="1" s="1"/>
  <c r="M62" i="1"/>
  <c r="N62" i="1" s="1"/>
  <c r="J62" i="1"/>
  <c r="K62" i="1" s="1"/>
  <c r="G62" i="1"/>
  <c r="H62" i="1" s="1"/>
  <c r="O61" i="1"/>
  <c r="P61" i="1" s="1"/>
  <c r="Q61" i="1" s="1"/>
  <c r="M61" i="1"/>
  <c r="N61" i="1" s="1"/>
  <c r="J61" i="1"/>
  <c r="K61" i="1" s="1"/>
  <c r="G61" i="1"/>
  <c r="H61" i="1" s="1"/>
  <c r="O60" i="1"/>
  <c r="M60" i="1"/>
  <c r="N60" i="1" s="1"/>
  <c r="J60" i="1"/>
  <c r="K60" i="1" s="1"/>
  <c r="H60" i="1"/>
  <c r="G60" i="1"/>
  <c r="O59" i="1"/>
  <c r="M59" i="1"/>
  <c r="N59" i="1" s="1"/>
  <c r="J59" i="1"/>
  <c r="K59" i="1" s="1"/>
  <c r="G59" i="1"/>
  <c r="H59" i="1" s="1"/>
  <c r="O58" i="1"/>
  <c r="P58" i="1" s="1"/>
  <c r="Q58" i="1" s="1"/>
  <c r="M58" i="1"/>
  <c r="N58" i="1" s="1"/>
  <c r="J58" i="1"/>
  <c r="K58" i="1" s="1"/>
  <c r="G58" i="1"/>
  <c r="H58" i="1" s="1"/>
  <c r="O57" i="1"/>
  <c r="P57" i="1" s="1"/>
  <c r="Q57" i="1" s="1"/>
  <c r="M57" i="1"/>
  <c r="N57" i="1" s="1"/>
  <c r="J57" i="1"/>
  <c r="K57" i="1" s="1"/>
  <c r="G57" i="1"/>
  <c r="H57" i="1" s="1"/>
  <c r="O56" i="1"/>
  <c r="M56" i="1"/>
  <c r="N56" i="1" s="1"/>
  <c r="J56" i="1"/>
  <c r="K56" i="1" s="1"/>
  <c r="H56" i="1"/>
  <c r="G56" i="1"/>
  <c r="O55" i="1"/>
  <c r="M55" i="1"/>
  <c r="N55" i="1" s="1"/>
  <c r="J55" i="1"/>
  <c r="K55" i="1" s="1"/>
  <c r="G55" i="1"/>
  <c r="H55" i="1" s="1"/>
  <c r="O54" i="1"/>
  <c r="P54" i="1" s="1"/>
  <c r="Q54" i="1" s="1"/>
  <c r="M54" i="1"/>
  <c r="N54" i="1" s="1"/>
  <c r="J54" i="1"/>
  <c r="K54" i="1" s="1"/>
  <c r="G54" i="1"/>
  <c r="H54" i="1" s="1"/>
  <c r="Q53" i="1"/>
  <c r="O53" i="1"/>
  <c r="P53" i="1" s="1"/>
  <c r="M53" i="1"/>
  <c r="N53" i="1" s="1"/>
  <c r="J53" i="1"/>
  <c r="K53" i="1" s="1"/>
  <c r="H53" i="1"/>
  <c r="G53" i="1"/>
  <c r="O52" i="1"/>
  <c r="M52" i="1"/>
  <c r="N52" i="1" s="1"/>
  <c r="J52" i="1"/>
  <c r="K52" i="1" s="1"/>
  <c r="G52" i="1"/>
  <c r="H52" i="1" s="1"/>
  <c r="P51" i="1"/>
  <c r="O51" i="1"/>
  <c r="M51" i="1"/>
  <c r="N51" i="1" s="1"/>
  <c r="J51" i="1"/>
  <c r="K51" i="1" s="1"/>
  <c r="G51" i="1"/>
  <c r="H51" i="1" s="1"/>
  <c r="O50" i="1"/>
  <c r="P50" i="1" s="1"/>
  <c r="Q50" i="1" s="1"/>
  <c r="M50" i="1"/>
  <c r="N50" i="1" s="1"/>
  <c r="J50" i="1"/>
  <c r="K50" i="1" s="1"/>
  <c r="G50" i="1"/>
  <c r="H50" i="1" s="1"/>
  <c r="O49" i="1"/>
  <c r="P49" i="1" s="1"/>
  <c r="Q49" i="1" s="1"/>
  <c r="M49" i="1"/>
  <c r="N49" i="1" s="1"/>
  <c r="J49" i="1"/>
  <c r="K49" i="1" s="1"/>
  <c r="G49" i="1"/>
  <c r="H49" i="1" s="1"/>
  <c r="O48" i="1"/>
  <c r="M48" i="1"/>
  <c r="N48" i="1" s="1"/>
  <c r="J48" i="1"/>
  <c r="K48" i="1" s="1"/>
  <c r="G48" i="1"/>
  <c r="H48" i="1" s="1"/>
  <c r="O47" i="1"/>
  <c r="M47" i="1"/>
  <c r="N47" i="1" s="1"/>
  <c r="J47" i="1"/>
  <c r="K47" i="1" s="1"/>
  <c r="G47" i="1"/>
  <c r="H47" i="1" s="1"/>
  <c r="O46" i="1"/>
  <c r="P46" i="1" s="1"/>
  <c r="Q46" i="1" s="1"/>
  <c r="M46" i="1"/>
  <c r="N46" i="1" s="1"/>
  <c r="J46" i="1"/>
  <c r="K46" i="1" s="1"/>
  <c r="G46" i="1"/>
  <c r="H46" i="1" s="1"/>
  <c r="O45" i="1"/>
  <c r="P45" i="1" s="1"/>
  <c r="M45" i="1"/>
  <c r="N45" i="1" s="1"/>
  <c r="J45" i="1"/>
  <c r="K45" i="1" s="1"/>
  <c r="G45" i="1"/>
  <c r="H45" i="1" s="1"/>
  <c r="O44" i="1"/>
  <c r="M44" i="1"/>
  <c r="N44" i="1" s="1"/>
  <c r="J44" i="1"/>
  <c r="K44" i="1" s="1"/>
  <c r="H44" i="1"/>
  <c r="G44" i="1"/>
  <c r="O43" i="1"/>
  <c r="P43" i="1" s="1"/>
  <c r="M43" i="1"/>
  <c r="N43" i="1" s="1"/>
  <c r="J43" i="1"/>
  <c r="K43" i="1" s="1"/>
  <c r="G43" i="1"/>
  <c r="H43" i="1" s="1"/>
  <c r="P42" i="1"/>
  <c r="Q42" i="1" s="1"/>
  <c r="O42" i="1"/>
  <c r="M42" i="1"/>
  <c r="N42" i="1" s="1"/>
  <c r="J42" i="1"/>
  <c r="K42" i="1" s="1"/>
  <c r="G42" i="1"/>
  <c r="H42" i="1" s="1"/>
  <c r="O41" i="1"/>
  <c r="P41" i="1" s="1"/>
  <c r="Q41" i="1" s="1"/>
  <c r="M41" i="1"/>
  <c r="N41" i="1" s="1"/>
  <c r="J41" i="1"/>
  <c r="K41" i="1" s="1"/>
  <c r="G41" i="1"/>
  <c r="H41" i="1" s="1"/>
  <c r="O40" i="1"/>
  <c r="N40" i="1"/>
  <c r="M40" i="1"/>
  <c r="J40" i="1"/>
  <c r="K40" i="1" s="1"/>
  <c r="G40" i="1"/>
  <c r="H40" i="1" s="1"/>
  <c r="O39" i="1"/>
  <c r="M39" i="1"/>
  <c r="N39" i="1" s="1"/>
  <c r="J39" i="1"/>
  <c r="K39" i="1" s="1"/>
  <c r="G39" i="1"/>
  <c r="H39" i="1" s="1"/>
  <c r="O38" i="1"/>
  <c r="M38" i="1"/>
  <c r="N38" i="1" s="1"/>
  <c r="J38" i="1"/>
  <c r="K38" i="1" s="1"/>
  <c r="G38" i="1"/>
  <c r="H38" i="1" s="1"/>
  <c r="Q37" i="1"/>
  <c r="O37" i="1"/>
  <c r="P37" i="1" s="1"/>
  <c r="M37" i="1"/>
  <c r="N37" i="1" s="1"/>
  <c r="J37" i="1"/>
  <c r="K37" i="1" s="1"/>
  <c r="H37" i="1"/>
  <c r="G37" i="1"/>
  <c r="O36" i="1"/>
  <c r="M36" i="1"/>
  <c r="N36" i="1" s="1"/>
  <c r="J36" i="1"/>
  <c r="K36" i="1" s="1"/>
  <c r="G36" i="1"/>
  <c r="H36" i="1" s="1"/>
  <c r="P35" i="1"/>
  <c r="O35" i="1"/>
  <c r="M35" i="1"/>
  <c r="N35" i="1" s="1"/>
  <c r="J35" i="1"/>
  <c r="K35" i="1" s="1"/>
  <c r="G35" i="1"/>
  <c r="H35" i="1" s="1"/>
  <c r="O34" i="1"/>
  <c r="P34" i="1" s="1"/>
  <c r="Q34" i="1" s="1"/>
  <c r="M34" i="1"/>
  <c r="N34" i="1" s="1"/>
  <c r="J34" i="1"/>
  <c r="K34" i="1" s="1"/>
  <c r="G34" i="1"/>
  <c r="H34" i="1" s="1"/>
  <c r="O33" i="1"/>
  <c r="P33" i="1" s="1"/>
  <c r="Q33" i="1" s="1"/>
  <c r="M33" i="1"/>
  <c r="N33" i="1" s="1"/>
  <c r="J33" i="1"/>
  <c r="K33" i="1" s="1"/>
  <c r="G33" i="1"/>
  <c r="H33" i="1" s="1"/>
  <c r="O32" i="1"/>
  <c r="M32" i="1"/>
  <c r="N32" i="1" s="1"/>
  <c r="J32" i="1"/>
  <c r="K32" i="1" s="1"/>
  <c r="G32" i="1"/>
  <c r="H32" i="1" s="1"/>
  <c r="O31" i="1"/>
  <c r="M31" i="1"/>
  <c r="N31" i="1" s="1"/>
  <c r="J31" i="1"/>
  <c r="K31" i="1" s="1"/>
  <c r="G31" i="1"/>
  <c r="H31" i="1" s="1"/>
  <c r="O30" i="1"/>
  <c r="P30" i="1" s="1"/>
  <c r="Q30" i="1" s="1"/>
  <c r="M30" i="1"/>
  <c r="N30" i="1" s="1"/>
  <c r="J30" i="1"/>
  <c r="K30" i="1" s="1"/>
  <c r="G30" i="1"/>
  <c r="H30" i="1" s="1"/>
  <c r="O29" i="1"/>
  <c r="P29" i="1" s="1"/>
  <c r="M29" i="1"/>
  <c r="N29" i="1" s="1"/>
  <c r="J29" i="1"/>
  <c r="K29" i="1" s="1"/>
  <c r="G29" i="1"/>
  <c r="H29" i="1" s="1"/>
  <c r="O28" i="1"/>
  <c r="M28" i="1"/>
  <c r="N28" i="1" s="1"/>
  <c r="J28" i="1"/>
  <c r="K28" i="1" s="1"/>
  <c r="G28" i="1"/>
  <c r="H28" i="1" s="1"/>
  <c r="O27" i="1"/>
  <c r="P27" i="1" s="1"/>
  <c r="M27" i="1"/>
  <c r="N27" i="1" s="1"/>
  <c r="J27" i="1"/>
  <c r="K27" i="1" s="1"/>
  <c r="G27" i="1"/>
  <c r="H27" i="1" s="1"/>
  <c r="P26" i="1"/>
  <c r="Q26" i="1" s="1"/>
  <c r="O26" i="1"/>
  <c r="M26" i="1"/>
  <c r="N26" i="1" s="1"/>
  <c r="J26" i="1"/>
  <c r="K26" i="1" s="1"/>
  <c r="G26" i="1"/>
  <c r="H26" i="1" s="1"/>
  <c r="O25" i="1"/>
  <c r="P25" i="1" s="1"/>
  <c r="Q25" i="1" s="1"/>
  <c r="M25" i="1"/>
  <c r="N25" i="1" s="1"/>
  <c r="J25" i="1"/>
  <c r="K25" i="1" s="1"/>
  <c r="G25" i="1"/>
  <c r="H25" i="1" s="1"/>
  <c r="O24" i="1"/>
  <c r="M24" i="1"/>
  <c r="N24" i="1" s="1"/>
  <c r="J24" i="1"/>
  <c r="K24" i="1" s="1"/>
  <c r="G24" i="1"/>
  <c r="H24" i="1" s="1"/>
  <c r="O23" i="1"/>
  <c r="M23" i="1"/>
  <c r="N23" i="1" s="1"/>
  <c r="J23" i="1"/>
  <c r="K23" i="1" s="1"/>
  <c r="G23" i="1"/>
  <c r="H23" i="1" s="1"/>
  <c r="O22" i="1"/>
  <c r="M22" i="1"/>
  <c r="N22" i="1" s="1"/>
  <c r="J22" i="1"/>
  <c r="K22" i="1" s="1"/>
  <c r="G22" i="1"/>
  <c r="H22" i="1" s="1"/>
  <c r="O21" i="1"/>
  <c r="P21" i="1" s="1"/>
  <c r="M21" i="1"/>
  <c r="N21" i="1" s="1"/>
  <c r="J21" i="1"/>
  <c r="K21" i="1" s="1"/>
  <c r="G21" i="1"/>
  <c r="H21" i="1" s="1"/>
  <c r="O20" i="1"/>
  <c r="M20" i="1"/>
  <c r="N20" i="1" s="1"/>
  <c r="J20" i="1"/>
  <c r="K20" i="1" s="1"/>
  <c r="G20" i="1"/>
  <c r="H20" i="1" s="1"/>
  <c r="O19" i="1"/>
  <c r="M19" i="1"/>
  <c r="N19" i="1" s="1"/>
  <c r="J19" i="1"/>
  <c r="K19" i="1" s="1"/>
  <c r="G19" i="1"/>
  <c r="H19" i="1" s="1"/>
  <c r="O18" i="1"/>
  <c r="P18" i="1" s="1"/>
  <c r="Q18" i="1" s="1"/>
  <c r="M18" i="1"/>
  <c r="N18" i="1" s="1"/>
  <c r="J18" i="1"/>
  <c r="K18" i="1" s="1"/>
  <c r="G18" i="1"/>
  <c r="H18" i="1" s="1"/>
  <c r="O17" i="1"/>
  <c r="P17" i="1" s="1"/>
  <c r="Q17" i="1" s="1"/>
  <c r="M17" i="1"/>
  <c r="N17" i="1" s="1"/>
  <c r="J17" i="1"/>
  <c r="K17" i="1" s="1"/>
  <c r="G17" i="1"/>
  <c r="H17" i="1" s="1"/>
  <c r="O16" i="1"/>
  <c r="M16" i="1"/>
  <c r="N16" i="1" s="1"/>
  <c r="J16" i="1"/>
  <c r="K16" i="1" s="1"/>
  <c r="G16" i="1"/>
  <c r="H16" i="1" s="1"/>
  <c r="O15" i="1"/>
  <c r="P15" i="1" s="1"/>
  <c r="M15" i="1"/>
  <c r="N15" i="1" s="1"/>
  <c r="J15" i="1"/>
  <c r="K15" i="1" s="1"/>
  <c r="G15" i="1"/>
  <c r="H15" i="1" s="1"/>
  <c r="O14" i="1"/>
  <c r="P14" i="1" s="1"/>
  <c r="Q14" i="1" s="1"/>
  <c r="M14" i="1"/>
  <c r="N14" i="1" s="1"/>
  <c r="J14" i="1"/>
  <c r="K14" i="1" s="1"/>
  <c r="G14" i="1"/>
  <c r="H14" i="1" s="1"/>
  <c r="Q13" i="1"/>
  <c r="O13" i="1"/>
  <c r="P13" i="1" s="1"/>
  <c r="M13" i="1"/>
  <c r="N13" i="1" s="1"/>
  <c r="J13" i="1"/>
  <c r="K13" i="1" s="1"/>
  <c r="G13" i="1"/>
  <c r="H13" i="1" s="1"/>
  <c r="O12" i="1"/>
  <c r="M12" i="1"/>
  <c r="N12" i="1" s="1"/>
  <c r="J12" i="1"/>
  <c r="K12" i="1" s="1"/>
  <c r="G12" i="1"/>
  <c r="H12" i="1" s="1"/>
  <c r="O11" i="1"/>
  <c r="P11" i="1" s="1"/>
  <c r="Q11" i="1" s="1"/>
  <c r="M11" i="1"/>
  <c r="N11" i="1" s="1"/>
  <c r="J11" i="1"/>
  <c r="K11" i="1" s="1"/>
  <c r="G11" i="1"/>
  <c r="H11" i="1" s="1"/>
  <c r="S7" i="1"/>
  <c r="T7" i="1" s="1"/>
  <c r="O7" i="1"/>
  <c r="P7" i="1" s="1"/>
  <c r="Q7" i="1" s="1"/>
  <c r="J7" i="1"/>
  <c r="K7" i="1" s="1"/>
  <c r="L7" i="1" s="1"/>
  <c r="E7" i="1"/>
  <c r="F7" i="1" s="1"/>
  <c r="S6" i="1"/>
  <c r="T6" i="1" s="1"/>
  <c r="O6" i="1"/>
  <c r="P6" i="1" s="1"/>
  <c r="Q6" i="1" s="1"/>
  <c r="J6" i="1"/>
  <c r="K6" i="1" s="1"/>
  <c r="L6" i="1" s="1"/>
  <c r="E6" i="1"/>
  <c r="F6" i="1" s="1"/>
  <c r="S5" i="1"/>
  <c r="T5" i="1" s="1"/>
  <c r="O5" i="1"/>
  <c r="P5" i="1" s="1"/>
  <c r="Q5" i="1" s="1"/>
  <c r="J5" i="1"/>
  <c r="K5" i="1" s="1"/>
  <c r="L5" i="1" s="1"/>
  <c r="E5" i="1"/>
  <c r="F5" i="1" s="1"/>
  <c r="S4" i="1"/>
  <c r="T4" i="1" s="1"/>
  <c r="O4" i="1"/>
  <c r="P4" i="1" s="1"/>
  <c r="Q4" i="1" s="1"/>
  <c r="J4" i="1"/>
  <c r="K4" i="1" s="1"/>
  <c r="L4" i="1" s="1"/>
  <c r="E4" i="1"/>
  <c r="F4" i="1" s="1"/>
  <c r="G4" i="1" s="1"/>
  <c r="S3" i="1"/>
  <c r="O3" i="1"/>
  <c r="P3" i="1" s="1"/>
  <c r="Q3" i="1" s="1"/>
  <c r="J3" i="1"/>
  <c r="K3" i="1" s="1"/>
  <c r="L3" i="1" s="1"/>
  <c r="E3" i="1"/>
  <c r="F3" i="1" s="1"/>
  <c r="G3" i="1" s="1"/>
  <c r="Q21" i="1" l="1"/>
  <c r="U4" i="1"/>
  <c r="V4" i="1" s="1"/>
  <c r="Q22" i="1"/>
  <c r="G8" i="1"/>
  <c r="U6" i="1"/>
  <c r="V6" i="1" s="1"/>
  <c r="P22" i="1"/>
  <c r="Q29" i="1"/>
  <c r="P38" i="1"/>
  <c r="Q38" i="1" s="1"/>
  <c r="Q45" i="1"/>
  <c r="L8" i="1"/>
  <c r="Q8" i="1"/>
  <c r="P63" i="1"/>
  <c r="Q63" i="1" s="1"/>
  <c r="P12" i="1"/>
  <c r="Q12" i="1" s="1"/>
  <c r="P23" i="1"/>
  <c r="Q23" i="1" s="1"/>
  <c r="P28" i="1"/>
  <c r="Q28" i="1" s="1"/>
  <c r="P36" i="1"/>
  <c r="Q36" i="1" s="1"/>
  <c r="P44" i="1"/>
  <c r="Q44" i="1" s="1"/>
  <c r="P52" i="1"/>
  <c r="Q52" i="1" s="1"/>
  <c r="U5" i="1"/>
  <c r="V5" i="1" s="1"/>
  <c r="U7" i="1"/>
  <c r="V7" i="1" s="1"/>
  <c r="Q27" i="1"/>
  <c r="Q35" i="1"/>
  <c r="Q43" i="1"/>
  <c r="Q51" i="1"/>
  <c r="P55" i="1"/>
  <c r="Q55" i="1" s="1"/>
  <c r="U3" i="1"/>
  <c r="V3" i="1" s="1"/>
  <c r="Q15" i="1"/>
  <c r="T3" i="1"/>
  <c r="P20" i="1"/>
  <c r="Q20" i="1" s="1"/>
  <c r="P31" i="1"/>
  <c r="Q31" i="1" s="1"/>
  <c r="P39" i="1"/>
  <c r="Q39" i="1" s="1"/>
  <c r="P47" i="1"/>
  <c r="Q47" i="1" s="1"/>
  <c r="P16" i="1"/>
  <c r="Q16" i="1" s="1"/>
  <c r="P19" i="1"/>
  <c r="Q19" i="1" s="1"/>
  <c r="P24" i="1"/>
  <c r="Q24" i="1" s="1"/>
  <c r="P32" i="1"/>
  <c r="Q32" i="1" s="1"/>
  <c r="P40" i="1"/>
  <c r="Q40" i="1" s="1"/>
  <c r="P48" i="1"/>
  <c r="Q48" i="1" s="1"/>
  <c r="P59" i="1"/>
  <c r="Q59" i="1" s="1"/>
  <c r="O65" i="1"/>
  <c r="G65" i="1"/>
  <c r="H65" i="1" s="1"/>
  <c r="P56" i="1"/>
  <c r="Q56" i="1" s="1"/>
  <c r="P60" i="1"/>
  <c r="Q60" i="1" s="1"/>
  <c r="P64" i="1"/>
  <c r="Q64" i="1" s="1"/>
  <c r="P65" i="1" l="1"/>
  <c r="Q65" i="1" s="1"/>
  <c r="V8" i="1"/>
</calcChain>
</file>

<file path=xl/sharedStrings.xml><?xml version="1.0" encoding="utf-8"?>
<sst xmlns="http://schemas.openxmlformats.org/spreadsheetml/2006/main" count="117" uniqueCount="87">
  <si>
    <t>ESPECIFICACIONES TECNICA PROCESO GESTORES DE GOBERNANZA</t>
  </si>
  <si>
    <t>Categoria</t>
  </si>
  <si>
    <t xml:space="preserve"> Personal </t>
  </si>
  <si>
    <t xml:space="preserve"> No              (A) </t>
  </si>
  <si>
    <t>VALOR UNITARIO X PERSONA</t>
  </si>
  <si>
    <t>IVA 19%</t>
  </si>
  <si>
    <t>VALOR TOTAL IVA INCLUIDO</t>
  </si>
  <si>
    <t>VALOR TOTAL X MES</t>
  </si>
  <si>
    <t xml:space="preserve"> No              </t>
  </si>
  <si>
    <t xml:space="preserve">PERSONAL PROFESIONAL </t>
  </si>
  <si>
    <t>Coordinador general de proyecto: Profesionales en áreas económicas y administrativas y/o áreas sociales, con posgrado en gerencia de proyectos, áreas de administración o áreas sociales. Con experiencia en coordinación de proyectos</t>
  </si>
  <si>
    <t>Líder Territorial Profesionales en áreas económicas y administrativas y/o Ingeniería Civil o Ambiental) y/o Arquitectura y/o Ecología. Ciencias sociales. Con experiencia de mínimo 5 años en coordinación de proyectos o intervención comunitaria en proyectos sociales y/o proyectos de gobernanza del espacio público y/o proyectos de cultura ciudadana, gobernanza y/o proyectos de desarrollo sostenible y/o disminución del impacto ambiental.</t>
  </si>
  <si>
    <t>Profesionales de Desarrollo Comunitario (Profesional en áreas sociales, ciencias políticas,  educación, trabajo social, sociología, Psicología, salud pública, con experiencia mínima de 3 años en intervención social y trabajo comunitario en proyectos sociales y/o  territoriales y/o proyectos de cultura ciudadana, gobernanza y/o proyectos de desarrollo sostenible y/o de educación ambiental).</t>
  </si>
  <si>
    <t>Profesionales en Arte Urbano (Profesional en artes plásticas, diseño gráfico o con experiencia mayor a 3 años en arte urbano.</t>
  </si>
  <si>
    <t xml:space="preserve">PERSONAL TÉCNICO </t>
  </si>
  <si>
    <t>Equipo Operativo (Bachiller con experiencia de mínimo 6 meses en trabajo social, y/o comunitario, y/o actividades logísticas).</t>
  </si>
  <si>
    <t xml:space="preserve">TOTAL PERSONAL REQUERIDO INCLUDO IVA </t>
  </si>
  <si>
    <t>Tipo de Bien o Servicio</t>
  </si>
  <si>
    <t>Bien o Servicio</t>
  </si>
  <si>
    <t>UN</t>
  </si>
  <si>
    <t>VALOR UNITARIO ANTES DE IVA</t>
  </si>
  <si>
    <t>VALOR UNITARIO INCLUIDO IVA</t>
  </si>
  <si>
    <t>SERVICIO DE TRANSPORTE</t>
  </si>
  <si>
    <t>Servicio de transporte en Microbús para 25 personas ida y regreso zona rural. X Hora</t>
  </si>
  <si>
    <t>Servicio de transporte en Microbús para 25 personas ida y regreso zona rural / urbano. X Hora</t>
  </si>
  <si>
    <t>Camión cerrado de 2,5 toneladas mínimo. X Hora</t>
  </si>
  <si>
    <t>MATERIAL P.O.P.</t>
  </si>
  <si>
    <t>Pendón Roll Up.</t>
  </si>
  <si>
    <t xml:space="preserve"> Afiches medio pliego.</t>
  </si>
  <si>
    <t>Manillas plásticas.</t>
  </si>
  <si>
    <t xml:space="preserve">INSUMOS </t>
  </si>
  <si>
    <t>Cinta de peligro amarilla rollo x 500 mt.</t>
  </si>
  <si>
    <t>Pinturas de agua cuñete vinilo tipo 1.</t>
  </si>
  <si>
    <t xml:space="preserve">Thinner x galón. </t>
  </si>
  <si>
    <t>  Aerosoles powerlak esmalte.</t>
  </si>
  <si>
    <t>Brochas delgadas 2 x ½ pulgadas. </t>
  </si>
  <si>
    <t>Brochas gruesas 4 pulgadas.</t>
  </si>
  <si>
    <t>Rodillos 9 pulgadas 23 cm.</t>
  </si>
  <si>
    <t>Bandeja plástica escurridor de rodillo.</t>
  </si>
  <si>
    <t>Espátulas metálicas 4 pulgadas.</t>
  </si>
  <si>
    <t>Lijas de agua microfina grano 1000.</t>
  </si>
  <si>
    <t>Trapos para limpiar docenas en microfibra. </t>
  </si>
  <si>
    <t>Alquiler de pala redonda con mango largo 45 pulgadas.</t>
  </si>
  <si>
    <t>Alquiler de machete 18 pulgadas.</t>
  </si>
  <si>
    <t>Alquiler de carretilla Bugy tolva plástica capacidad 250Kg.</t>
  </si>
  <si>
    <t>Bolsas de basura industrial negra 100 X 120 cm x 20</t>
  </si>
  <si>
    <t>Alquiler de escaleras de tijera metálicas 4 pasos.</t>
  </si>
  <si>
    <t>Alquiler de Rastrillos jardineros de 14 dientes.</t>
  </si>
  <si>
    <t>Kit de aseo escoba, trapeador y recogedor.  </t>
  </si>
  <si>
    <t>Alquiler de Manguera de riego de 1 pulgada de presión y 100 metros de largo. </t>
  </si>
  <si>
    <t>Jabón en polvo 600 gr.</t>
  </si>
  <si>
    <t>Costales en fibra 50 kg.</t>
  </si>
  <si>
    <t>Tarros de cuñete o más grandes para cargar agua.</t>
  </si>
  <si>
    <t>Guantes de carnaza reforzado. (1 par por persona).</t>
  </si>
  <si>
    <t>Cajas de guantes nitrilo por 100 unidades.</t>
  </si>
  <si>
    <t>Kit de Tijeras oficina por 3 unidades.</t>
  </si>
  <si>
    <t>Alquiler de Tijeras para podar extensible para pasto, césped, prado, ramas y hojas. </t>
  </si>
  <si>
    <t>Alquiler de carpas medianas de 3 por 4 mts.</t>
  </si>
  <si>
    <t>Alquiler de Sillas rimax plásticas sin brazos.</t>
  </si>
  <si>
    <t>Alquiler de Mesas rimax 80x80x72 cm plástica.</t>
  </si>
  <si>
    <t>Rollos de Cabuya de fique 200 metros.</t>
  </si>
  <si>
    <t>Plásticos negros 3 metros de ancho.</t>
  </si>
  <si>
    <t>Plantas ornamentales para exteriores (helechos, rosas, palmeras, etc)</t>
  </si>
  <si>
    <t>Césped grama natural rollo 200 M cuadrados.</t>
  </si>
  <si>
    <t>Tapizante sintético espesor 25 mm rollo 100 X 100cm.</t>
  </si>
  <si>
    <t>Eliminador de grafitis Krud Kutter 946 ml</t>
  </si>
  <si>
    <t>ALIMENTACION</t>
  </si>
  <si>
    <t>Agua en Bolsa (x24 unid)</t>
  </si>
  <si>
    <t>Agua en botella (x24 unid)</t>
  </si>
  <si>
    <t>Refrigerio Tipo I – incluye: un (1) producto de panadería (Ej. Pandebono, almojábana, fritos) y una bebida envasada (Ej. Jugo, avena)</t>
  </si>
  <si>
    <t>Refrigerio Tipo II – Incluye producto de hojaldre (Ej. Pastel de pollo) y una bebida envasada (Ej. Jugo, avena).</t>
  </si>
  <si>
    <t>Refrigerio Tipo III Corresponde a alimentos más elaborados (Ej. Sándwich gourmet, crepes, wraps) y una bebida fría (E. jugo natural) y bebida caliente (Ej. Café, te)</t>
  </si>
  <si>
    <t>Almuerzo ejecutivo: Proteína, harina, principio, ensalada y bebida (empaques para los alimentos deberán ser 100% biodegradables)</t>
  </si>
  <si>
    <t>Almuerzo premium: Proteína, harina, principio, ensalada y bebida (empaques para los alimentos deberán ser 100% biodegradables)</t>
  </si>
  <si>
    <t>PAPELERIA</t>
  </si>
  <si>
    <t>Lapiceros caja 12 unidades</t>
  </si>
  <si>
    <t>Tablas plastica de anotar (PORFA DESCRIBIR TABLAS PARA MAYOR ENTENDIMIENTO)</t>
  </si>
  <si>
    <t>Cajas marcadores x 12 (Caja X12 Marcadores Surtidos Borrables Para Tablero Expo)</t>
  </si>
  <si>
    <t>Cartulinas pliego x 50 unidades</t>
  </si>
  <si>
    <t>Cinta enmascarar en rollos</t>
  </si>
  <si>
    <t>Impresión tamaño carta</t>
  </si>
  <si>
    <t>SUBTOTAL BOLSA DE BIENES Y SERVICIOS  PRECIOS UNITARIOS</t>
  </si>
  <si>
    <t>PROMEDIO - PRECIO TECHO PERSONAL</t>
  </si>
  <si>
    <t>PROMEDIO - PRECIO TECHO BOLSA DE BIENES Y SERVICIOS</t>
  </si>
  <si>
    <t>COTIZACION 1</t>
  </si>
  <si>
    <t>COTIZACION 2</t>
  </si>
  <si>
    <t>COTIZACION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</si>
</sst>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XDR&quot;* #,##0.00_-;\-&quot;XDR&quot;* #,##0.00_-;_-&quot;XDR&quot;* &quot;-&quot;??_-;_-@_-"/>
    <numFmt numFmtId="165" formatCode="_-&quot;$&quot;\ * #,##0_-;\-&quot;$&quot;\ * #,##0_-;_-&quot;$&quot;\ * &quot;-&quot;??_-;_-@_-"/>
    <numFmt numFmtId="166" formatCode="[$$-240A]\ #,##0"/>
    <numFmt numFmtId="167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2BF0F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5" fontId="2" fillId="6" borderId="9" xfId="0" applyNumberFormat="1" applyFont="1" applyFill="1" applyBorder="1" applyAlignment="1">
      <alignment vertical="center" wrapText="1"/>
    </xf>
    <xf numFmtId="165" fontId="3" fillId="0" borderId="9" xfId="0" applyNumberFormat="1" applyFont="1" applyBorder="1"/>
    <xf numFmtId="0" fontId="3" fillId="0" borderId="7" xfId="0" applyFont="1" applyBorder="1"/>
    <xf numFmtId="0" fontId="3" fillId="0" borderId="8" xfId="0" applyFont="1" applyBorder="1"/>
    <xf numFmtId="166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6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6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66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7" fontId="4" fillId="0" borderId="6" xfId="0" applyNumberFormat="1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7" fontId="4" fillId="0" borderId="1" xfId="1" applyNumberFormat="1" applyFont="1" applyFill="1" applyBorder="1" applyAlignment="1">
      <alignment horizontal="center" vertical="center" wrapText="1"/>
    </xf>
    <xf numFmtId="167" fontId="4" fillId="3" borderId="1" xfId="0" applyNumberFormat="1" applyFont="1" applyFill="1" applyBorder="1" applyAlignment="1">
      <alignment horizontal="center" vertical="center" wrapText="1"/>
    </xf>
    <xf numFmtId="167" fontId="4" fillId="4" borderId="1" xfId="0" applyNumberFormat="1" applyFont="1" applyFill="1" applyBorder="1" applyAlignment="1">
      <alignment horizontal="center" vertical="center" wrapText="1"/>
    </xf>
    <xf numFmtId="167" fontId="4" fillId="5" borderId="1" xfId="0" applyNumberFormat="1" applyFont="1" applyFill="1" applyBorder="1" applyAlignment="1">
      <alignment horizontal="center" vertical="center" wrapText="1"/>
    </xf>
    <xf numFmtId="167" fontId="4" fillId="7" borderId="1" xfId="0" applyNumberFormat="1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F3B22-F49F-4CCD-B44A-973C191C32E7}">
  <dimension ref="A1:V65"/>
  <sheetViews>
    <sheetView tabSelected="1" topLeftCell="G1" workbookViewId="0">
      <selection activeCell="L4" sqref="L4"/>
    </sheetView>
  </sheetViews>
  <sheetFormatPr baseColWidth="10" defaultRowHeight="12.75" x14ac:dyDescent="0.2"/>
  <cols>
    <col min="1" max="1" width="15.140625" style="2" customWidth="1"/>
    <col min="2" max="2" width="50.85546875" style="2" customWidth="1"/>
    <col min="3" max="3" width="4" style="2" bestFit="1" customWidth="1"/>
    <col min="4" max="6" width="11.85546875" style="2" bestFit="1" customWidth="1"/>
    <col min="7" max="7" width="13.85546875" style="2" bestFit="1" customWidth="1"/>
    <col min="8" max="8" width="10.85546875" style="2" customWidth="1"/>
    <col min="9" max="11" width="11.85546875" style="2" bestFit="1" customWidth="1"/>
    <col min="12" max="12" width="13.85546875" style="2" bestFit="1" customWidth="1"/>
    <col min="13" max="13" width="11.42578125" style="2"/>
    <col min="14" max="16" width="11.85546875" style="2" bestFit="1" customWidth="1"/>
    <col min="17" max="17" width="13.85546875" style="2" bestFit="1" customWidth="1"/>
    <col min="18" max="18" width="9.140625" style="2" customWidth="1"/>
    <col min="19" max="21" width="11.85546875" style="2" bestFit="1" customWidth="1"/>
    <col min="22" max="22" width="13.85546875" style="2" bestFit="1" customWidth="1"/>
    <col min="23" max="16384" width="11.42578125" style="2"/>
  </cols>
  <sheetData>
    <row r="1" spans="1:22" x14ac:dyDescent="0.2">
      <c r="A1" s="53" t="s">
        <v>0</v>
      </c>
      <c r="B1" s="53"/>
      <c r="C1" s="39" t="s">
        <v>84</v>
      </c>
      <c r="D1" s="40"/>
      <c r="E1" s="40"/>
      <c r="F1" s="40"/>
      <c r="G1" s="40"/>
      <c r="H1" s="54" t="s">
        <v>85</v>
      </c>
      <c r="I1" s="55"/>
      <c r="J1" s="55"/>
      <c r="K1" s="55"/>
      <c r="L1" s="55"/>
      <c r="M1" s="56" t="s">
        <v>86</v>
      </c>
      <c r="N1" s="57"/>
      <c r="O1" s="57"/>
      <c r="P1" s="57"/>
      <c r="Q1" s="57"/>
      <c r="R1" s="39" t="s">
        <v>82</v>
      </c>
      <c r="S1" s="40"/>
      <c r="T1" s="40"/>
      <c r="U1" s="40"/>
      <c r="V1" s="40"/>
    </row>
    <row r="2" spans="1:22" ht="45" x14ac:dyDescent="0.2">
      <c r="A2" s="1" t="s">
        <v>1</v>
      </c>
      <c r="B2" s="1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4</v>
      </c>
      <c r="J2" s="5" t="s">
        <v>5</v>
      </c>
      <c r="K2" s="5" t="s">
        <v>6</v>
      </c>
      <c r="L2" s="5" t="s">
        <v>7</v>
      </c>
      <c r="M2" s="6" t="s">
        <v>8</v>
      </c>
      <c r="N2" s="6" t="s">
        <v>4</v>
      </c>
      <c r="O2" s="6" t="s">
        <v>5</v>
      </c>
      <c r="P2" s="6" t="s">
        <v>6</v>
      </c>
      <c r="Q2" s="6" t="s">
        <v>7</v>
      </c>
      <c r="R2" s="4" t="s">
        <v>8</v>
      </c>
      <c r="S2" s="4" t="s">
        <v>4</v>
      </c>
      <c r="T2" s="4" t="s">
        <v>5</v>
      </c>
      <c r="U2" s="4" t="s">
        <v>6</v>
      </c>
      <c r="V2" s="4" t="s">
        <v>7</v>
      </c>
    </row>
    <row r="3" spans="1:22" ht="63.75" x14ac:dyDescent="0.2">
      <c r="A3" s="50" t="s">
        <v>9</v>
      </c>
      <c r="B3" s="7" t="s">
        <v>10</v>
      </c>
      <c r="C3" s="8">
        <v>1</v>
      </c>
      <c r="D3" s="9">
        <v>6302521</v>
      </c>
      <c r="E3" s="9">
        <f>D3*19%</f>
        <v>1197478.99</v>
      </c>
      <c r="F3" s="9">
        <f>D3+E3</f>
        <v>7499999.9900000002</v>
      </c>
      <c r="G3" s="9">
        <f>F3*C3</f>
        <v>7499999.9900000002</v>
      </c>
      <c r="H3" s="10">
        <v>1</v>
      </c>
      <c r="I3" s="9">
        <v>6000000</v>
      </c>
      <c r="J3" s="9">
        <f>I3*19%</f>
        <v>1140000</v>
      </c>
      <c r="K3" s="9">
        <f>I3+J3</f>
        <v>7140000</v>
      </c>
      <c r="L3" s="9">
        <f>K3*H3</f>
        <v>7140000</v>
      </c>
      <c r="M3" s="8">
        <v>1</v>
      </c>
      <c r="N3" s="9">
        <v>5500000</v>
      </c>
      <c r="O3" s="9">
        <f>N3*19%</f>
        <v>1045000</v>
      </c>
      <c r="P3" s="9">
        <f>N3+O3</f>
        <v>6545000</v>
      </c>
      <c r="Q3" s="9">
        <f>P3*M3</f>
        <v>6545000</v>
      </c>
      <c r="R3" s="8">
        <v>1</v>
      </c>
      <c r="S3" s="9">
        <f>AVERAGE(D3,I3,N3)</f>
        <v>5934173.666666667</v>
      </c>
      <c r="T3" s="9">
        <f>S3*19%</f>
        <v>1127492.9966666668</v>
      </c>
      <c r="U3" s="11">
        <f>S3+T3</f>
        <v>7061666.663333334</v>
      </c>
      <c r="V3" s="9">
        <f>U3*R3</f>
        <v>7061666.663333334</v>
      </c>
    </row>
    <row r="4" spans="1:22" ht="114.75" x14ac:dyDescent="0.2">
      <c r="A4" s="51"/>
      <c r="B4" s="7" t="s">
        <v>11</v>
      </c>
      <c r="C4" s="8">
        <v>3</v>
      </c>
      <c r="D4" s="9">
        <v>6302521</v>
      </c>
      <c r="E4" s="9">
        <f>D4*19%</f>
        <v>1197478.99</v>
      </c>
      <c r="F4" s="9">
        <f>D4+E4</f>
        <v>7499999.9900000002</v>
      </c>
      <c r="G4" s="9">
        <f>F4*C4</f>
        <v>22499999.969999999</v>
      </c>
      <c r="H4" s="8">
        <v>3</v>
      </c>
      <c r="I4" s="9">
        <v>5500000</v>
      </c>
      <c r="J4" s="9">
        <f>I4*19%</f>
        <v>1045000</v>
      </c>
      <c r="K4" s="9">
        <f>I4+J4</f>
        <v>6545000</v>
      </c>
      <c r="L4" s="9">
        <f>K4*H4</f>
        <v>19635000</v>
      </c>
      <c r="M4" s="8">
        <v>3</v>
      </c>
      <c r="N4" s="9">
        <v>5500000</v>
      </c>
      <c r="O4" s="9">
        <f>N4*19%</f>
        <v>1045000</v>
      </c>
      <c r="P4" s="9">
        <f>N4+O4</f>
        <v>6545000</v>
      </c>
      <c r="Q4" s="9">
        <f>P4*M4</f>
        <v>19635000</v>
      </c>
      <c r="R4" s="8">
        <v>3</v>
      </c>
      <c r="S4" s="9">
        <f>AVERAGE(D4,I4,N4)</f>
        <v>5767507</v>
      </c>
      <c r="T4" s="9">
        <f>S4*19%</f>
        <v>1095826.33</v>
      </c>
      <c r="U4" s="11">
        <f>S4+T4</f>
        <v>6863333.3300000001</v>
      </c>
      <c r="V4" s="9">
        <f>U4*R4</f>
        <v>20589999.990000002</v>
      </c>
    </row>
    <row r="5" spans="1:22" ht="102" x14ac:dyDescent="0.2">
      <c r="A5" s="51"/>
      <c r="B5" s="7" t="s">
        <v>12</v>
      </c>
      <c r="C5" s="8">
        <v>3</v>
      </c>
      <c r="D5" s="9">
        <v>5126050</v>
      </c>
      <c r="E5" s="9">
        <f t="shared" ref="E5:E7" si="0">D5*19%</f>
        <v>973949.5</v>
      </c>
      <c r="F5" s="9">
        <f t="shared" ref="F5:F7" si="1">D5+E5</f>
        <v>6099999.5</v>
      </c>
      <c r="G5" s="9">
        <v>18300000</v>
      </c>
      <c r="H5" s="8">
        <v>3</v>
      </c>
      <c r="I5" s="9">
        <v>5300000</v>
      </c>
      <c r="J5" s="9">
        <f t="shared" ref="J5:J7" si="2">I5*19%</f>
        <v>1007000</v>
      </c>
      <c r="K5" s="9">
        <f t="shared" ref="K5:K7" si="3">I5+J5</f>
        <v>6307000</v>
      </c>
      <c r="L5" s="9">
        <f>K5*H5</f>
        <v>18921000</v>
      </c>
      <c r="M5" s="8">
        <v>3</v>
      </c>
      <c r="N5" s="9">
        <v>5000000</v>
      </c>
      <c r="O5" s="9">
        <f t="shared" ref="O5:O7" si="4">N5*19%</f>
        <v>950000</v>
      </c>
      <c r="P5" s="9">
        <f t="shared" ref="P5:P7" si="5">N5+O5</f>
        <v>5950000</v>
      </c>
      <c r="Q5" s="9">
        <f>P5*M5</f>
        <v>17850000</v>
      </c>
      <c r="R5" s="8">
        <v>3</v>
      </c>
      <c r="S5" s="9">
        <f>AVERAGE(D5,I5,N5)</f>
        <v>5142016.666666667</v>
      </c>
      <c r="T5" s="9">
        <f t="shared" ref="T5:T7" si="6">S5*19%</f>
        <v>976983.16666666674</v>
      </c>
      <c r="U5" s="11">
        <f t="shared" ref="U5:U7" si="7">S5+T5</f>
        <v>6118999.833333334</v>
      </c>
      <c r="V5" s="9">
        <f t="shared" ref="V5:V7" si="8">U5*R5</f>
        <v>18356999.5</v>
      </c>
    </row>
    <row r="6" spans="1:22" ht="38.25" x14ac:dyDescent="0.2">
      <c r="A6" s="52"/>
      <c r="B6" s="7" t="s">
        <v>13</v>
      </c>
      <c r="C6" s="8">
        <v>4</v>
      </c>
      <c r="D6" s="9">
        <v>5126050</v>
      </c>
      <c r="E6" s="9">
        <f t="shared" si="0"/>
        <v>973949.5</v>
      </c>
      <c r="F6" s="9">
        <f t="shared" si="1"/>
        <v>6099999.5</v>
      </c>
      <c r="G6" s="9">
        <v>24400000</v>
      </c>
      <c r="H6" s="8">
        <v>4</v>
      </c>
      <c r="I6" s="9">
        <v>5300000</v>
      </c>
      <c r="J6" s="9">
        <f t="shared" si="2"/>
        <v>1007000</v>
      </c>
      <c r="K6" s="9">
        <f t="shared" si="3"/>
        <v>6307000</v>
      </c>
      <c r="L6" s="9">
        <f>K6*H6</f>
        <v>25228000</v>
      </c>
      <c r="M6" s="8">
        <v>4</v>
      </c>
      <c r="N6" s="9">
        <v>4500000</v>
      </c>
      <c r="O6" s="9">
        <f t="shared" si="4"/>
        <v>855000</v>
      </c>
      <c r="P6" s="9">
        <f t="shared" si="5"/>
        <v>5355000</v>
      </c>
      <c r="Q6" s="9">
        <f>P6*M6</f>
        <v>21420000</v>
      </c>
      <c r="R6" s="8">
        <v>4</v>
      </c>
      <c r="S6" s="9">
        <f>AVERAGE(D6,I6,N6)</f>
        <v>4975350</v>
      </c>
      <c r="T6" s="9">
        <f t="shared" si="6"/>
        <v>945316.5</v>
      </c>
      <c r="U6" s="11">
        <f t="shared" si="7"/>
        <v>5920666.5</v>
      </c>
      <c r="V6" s="9">
        <f t="shared" si="8"/>
        <v>23682666</v>
      </c>
    </row>
    <row r="7" spans="1:22" ht="38.25" x14ac:dyDescent="0.2">
      <c r="A7" s="12" t="s">
        <v>14</v>
      </c>
      <c r="B7" s="7" t="s">
        <v>15</v>
      </c>
      <c r="C7" s="8">
        <v>24</v>
      </c>
      <c r="D7" s="9">
        <v>3109244</v>
      </c>
      <c r="E7" s="9">
        <f t="shared" si="0"/>
        <v>590756.36</v>
      </c>
      <c r="F7" s="9">
        <f t="shared" si="1"/>
        <v>3700000.36</v>
      </c>
      <c r="G7" s="9">
        <v>88800000</v>
      </c>
      <c r="H7" s="8">
        <v>24</v>
      </c>
      <c r="I7" s="9">
        <v>1700000</v>
      </c>
      <c r="J7" s="9">
        <f t="shared" si="2"/>
        <v>323000</v>
      </c>
      <c r="K7" s="9">
        <f t="shared" si="3"/>
        <v>2023000</v>
      </c>
      <c r="L7" s="9">
        <f>K7*H7</f>
        <v>48552000</v>
      </c>
      <c r="M7" s="8">
        <v>24</v>
      </c>
      <c r="N7" s="9">
        <v>1900000</v>
      </c>
      <c r="O7" s="9">
        <f t="shared" si="4"/>
        <v>361000</v>
      </c>
      <c r="P7" s="9">
        <f t="shared" si="5"/>
        <v>2261000</v>
      </c>
      <c r="Q7" s="9">
        <f>P7*M7</f>
        <v>54264000</v>
      </c>
      <c r="R7" s="8">
        <v>24</v>
      </c>
      <c r="S7" s="9">
        <f>AVERAGE(D7,I7,N7)</f>
        <v>2236414.6666666665</v>
      </c>
      <c r="T7" s="9">
        <f t="shared" si="6"/>
        <v>424918.78666666662</v>
      </c>
      <c r="U7" s="11">
        <f t="shared" si="7"/>
        <v>2661333.4533333331</v>
      </c>
      <c r="V7" s="9">
        <f t="shared" si="8"/>
        <v>63872002.879999995</v>
      </c>
    </row>
    <row r="8" spans="1:22" x14ac:dyDescent="0.2">
      <c r="A8" s="41" t="s">
        <v>16</v>
      </c>
      <c r="B8" s="42"/>
      <c r="C8" s="42"/>
      <c r="D8" s="42"/>
      <c r="E8" s="42"/>
      <c r="F8" s="42"/>
      <c r="G8" s="13">
        <f>SUM(G3:G7)</f>
        <v>161499999.96000001</v>
      </c>
      <c r="H8" s="43" t="s">
        <v>16</v>
      </c>
      <c r="I8" s="44"/>
      <c r="J8" s="44"/>
      <c r="K8" s="44"/>
      <c r="L8" s="14">
        <f>SUM(L3:L7)</f>
        <v>119476000</v>
      </c>
      <c r="M8" s="43" t="s">
        <v>16</v>
      </c>
      <c r="N8" s="44"/>
      <c r="O8" s="44"/>
      <c r="P8" s="44"/>
      <c r="Q8" s="14">
        <f>SUM(Q3:Q7)</f>
        <v>119714000</v>
      </c>
      <c r="R8" s="15" t="s">
        <v>16</v>
      </c>
      <c r="S8" s="16"/>
      <c r="T8" s="16"/>
      <c r="U8" s="16"/>
      <c r="V8" s="14">
        <f>SUM(V3:V7)</f>
        <v>133563335.03333333</v>
      </c>
    </row>
    <row r="9" spans="1:22" ht="27" customHeight="1" x14ac:dyDescent="0.2">
      <c r="A9" s="45" t="s">
        <v>17</v>
      </c>
      <c r="B9" s="45" t="s">
        <v>18</v>
      </c>
      <c r="C9" s="45"/>
      <c r="D9" s="45"/>
      <c r="E9" s="45" t="s">
        <v>19</v>
      </c>
      <c r="F9" s="46" t="s">
        <v>84</v>
      </c>
      <c r="G9" s="46"/>
      <c r="H9" s="46"/>
      <c r="I9" s="47" t="s">
        <v>85</v>
      </c>
      <c r="J9" s="47"/>
      <c r="K9" s="47"/>
      <c r="L9" s="48" t="s">
        <v>86</v>
      </c>
      <c r="M9" s="48"/>
      <c r="N9" s="48"/>
      <c r="O9" s="49" t="s">
        <v>83</v>
      </c>
      <c r="P9" s="49"/>
      <c r="Q9" s="49"/>
    </row>
    <row r="10" spans="1:22" ht="51" x14ac:dyDescent="0.2">
      <c r="A10" s="45"/>
      <c r="B10" s="45"/>
      <c r="C10" s="45"/>
      <c r="D10" s="45"/>
      <c r="E10" s="45"/>
      <c r="F10" s="17" t="s">
        <v>20</v>
      </c>
      <c r="G10" s="17" t="s">
        <v>20</v>
      </c>
      <c r="H10" s="18" t="s">
        <v>21</v>
      </c>
      <c r="I10" s="19" t="s">
        <v>20</v>
      </c>
      <c r="J10" s="19" t="s">
        <v>20</v>
      </c>
      <c r="K10" s="20" t="s">
        <v>21</v>
      </c>
      <c r="L10" s="21" t="s">
        <v>20</v>
      </c>
      <c r="M10" s="21" t="s">
        <v>20</v>
      </c>
      <c r="N10" s="22" t="s">
        <v>21</v>
      </c>
      <c r="O10" s="23" t="s">
        <v>20</v>
      </c>
      <c r="P10" s="23" t="s">
        <v>20</v>
      </c>
      <c r="Q10" s="24" t="s">
        <v>21</v>
      </c>
    </row>
    <row r="11" spans="1:22" x14ac:dyDescent="0.2">
      <c r="A11" s="38" t="s">
        <v>22</v>
      </c>
      <c r="B11" s="37" t="s">
        <v>23</v>
      </c>
      <c r="C11" s="37"/>
      <c r="D11" s="37"/>
      <c r="E11" s="25">
        <v>1</v>
      </c>
      <c r="F11" s="26">
        <v>280000</v>
      </c>
      <c r="G11" s="26">
        <f>F11*19%</f>
        <v>53200</v>
      </c>
      <c r="H11" s="27">
        <f>F11+G11</f>
        <v>333200</v>
      </c>
      <c r="I11" s="27">
        <v>134454</v>
      </c>
      <c r="J11" s="27">
        <f>I11*19%</f>
        <v>25546.260000000002</v>
      </c>
      <c r="K11" s="27">
        <f>I11+J11</f>
        <v>160000.26</v>
      </c>
      <c r="L11" s="27">
        <v>126050</v>
      </c>
      <c r="M11" s="27">
        <f>L11*19%</f>
        <v>23949.5</v>
      </c>
      <c r="N11" s="27">
        <f>L11+M11</f>
        <v>149999.5</v>
      </c>
      <c r="O11" s="27">
        <f t="shared" ref="O11:O65" si="9">AVERAGE(F11,I11,L11)</f>
        <v>180168</v>
      </c>
      <c r="P11" s="27">
        <f>O11*19%</f>
        <v>34231.919999999998</v>
      </c>
      <c r="Q11" s="27">
        <f>O11+P11</f>
        <v>214399.91999999998</v>
      </c>
    </row>
    <row r="12" spans="1:22" x14ac:dyDescent="0.2">
      <c r="A12" s="38"/>
      <c r="B12" s="37" t="s">
        <v>24</v>
      </c>
      <c r="C12" s="37"/>
      <c r="D12" s="37"/>
      <c r="E12" s="25">
        <v>1</v>
      </c>
      <c r="F12" s="27">
        <v>250000</v>
      </c>
      <c r="G12" s="27">
        <f t="shared" ref="G12:G65" si="10">F12*19%</f>
        <v>47500</v>
      </c>
      <c r="H12" s="27">
        <f>F12+G12</f>
        <v>297500</v>
      </c>
      <c r="I12" s="27">
        <v>134454</v>
      </c>
      <c r="J12" s="27">
        <f t="shared" ref="J12:J65" si="11">I12*19%</f>
        <v>25546.260000000002</v>
      </c>
      <c r="K12" s="27">
        <f t="shared" ref="K12:K65" si="12">I12+J12</f>
        <v>160000.26</v>
      </c>
      <c r="L12" s="27">
        <v>126050</v>
      </c>
      <c r="M12" s="27">
        <f t="shared" ref="M12:M65" si="13">L12*19%</f>
        <v>23949.5</v>
      </c>
      <c r="N12" s="27">
        <f t="shared" ref="N12:N65" si="14">L12+M12</f>
        <v>149999.5</v>
      </c>
      <c r="O12" s="27">
        <f t="shared" si="9"/>
        <v>170168</v>
      </c>
      <c r="P12" s="27">
        <f t="shared" ref="P12:P65" si="15">O12*19%</f>
        <v>32331.920000000002</v>
      </c>
      <c r="Q12" s="27">
        <f t="shared" ref="Q12:Q65" si="16">O12+P12</f>
        <v>202499.92</v>
      </c>
    </row>
    <row r="13" spans="1:22" x14ac:dyDescent="0.2">
      <c r="A13" s="38"/>
      <c r="B13" s="38" t="s">
        <v>25</v>
      </c>
      <c r="C13" s="38"/>
      <c r="D13" s="38"/>
      <c r="E13" s="25">
        <v>1</v>
      </c>
      <c r="F13" s="27">
        <v>180000</v>
      </c>
      <c r="G13" s="27">
        <f t="shared" si="10"/>
        <v>34200</v>
      </c>
      <c r="H13" s="27">
        <f>F13+G13</f>
        <v>214200</v>
      </c>
      <c r="I13" s="27">
        <v>436975</v>
      </c>
      <c r="J13" s="27">
        <f t="shared" si="11"/>
        <v>83025.25</v>
      </c>
      <c r="K13" s="27">
        <f t="shared" si="12"/>
        <v>520000.25</v>
      </c>
      <c r="L13" s="27">
        <v>420168</v>
      </c>
      <c r="M13" s="27">
        <f t="shared" si="13"/>
        <v>79831.92</v>
      </c>
      <c r="N13" s="27">
        <f t="shared" si="14"/>
        <v>499999.92</v>
      </c>
      <c r="O13" s="27">
        <f t="shared" si="9"/>
        <v>345714.33333333331</v>
      </c>
      <c r="P13" s="27">
        <f t="shared" si="15"/>
        <v>65685.723333333328</v>
      </c>
      <c r="Q13" s="27">
        <f t="shared" si="16"/>
        <v>411400.05666666664</v>
      </c>
    </row>
    <row r="14" spans="1:22" x14ac:dyDescent="0.2">
      <c r="A14" s="38" t="s">
        <v>26</v>
      </c>
      <c r="B14" s="38" t="s">
        <v>27</v>
      </c>
      <c r="C14" s="38"/>
      <c r="D14" s="38"/>
      <c r="E14" s="25">
        <v>1</v>
      </c>
      <c r="F14" s="27">
        <v>300000</v>
      </c>
      <c r="G14" s="27">
        <f t="shared" si="10"/>
        <v>57000</v>
      </c>
      <c r="H14" s="27">
        <f t="shared" ref="H14:H65" si="17">F14+G14</f>
        <v>357000</v>
      </c>
      <c r="I14" s="27">
        <v>319328</v>
      </c>
      <c r="J14" s="27">
        <f t="shared" si="11"/>
        <v>60672.32</v>
      </c>
      <c r="K14" s="27">
        <f t="shared" si="12"/>
        <v>380000.32</v>
      </c>
      <c r="L14" s="27">
        <v>268908</v>
      </c>
      <c r="M14" s="27">
        <f t="shared" si="13"/>
        <v>51092.520000000004</v>
      </c>
      <c r="N14" s="27">
        <f t="shared" si="14"/>
        <v>320000.52</v>
      </c>
      <c r="O14" s="27">
        <f t="shared" si="9"/>
        <v>296078.66666666669</v>
      </c>
      <c r="P14" s="27">
        <f t="shared" si="15"/>
        <v>56254.94666666667</v>
      </c>
      <c r="Q14" s="27">
        <f t="shared" si="16"/>
        <v>352333.61333333334</v>
      </c>
    </row>
    <row r="15" spans="1:22" x14ac:dyDescent="0.2">
      <c r="A15" s="38"/>
      <c r="B15" s="38" t="s">
        <v>28</v>
      </c>
      <c r="C15" s="38"/>
      <c r="D15" s="38"/>
      <c r="E15" s="25">
        <v>1</v>
      </c>
      <c r="F15" s="27">
        <v>15000</v>
      </c>
      <c r="G15" s="27">
        <f t="shared" si="10"/>
        <v>2850</v>
      </c>
      <c r="H15" s="27">
        <f t="shared" si="17"/>
        <v>17850</v>
      </c>
      <c r="I15" s="27">
        <v>10084</v>
      </c>
      <c r="J15" s="27">
        <f t="shared" si="11"/>
        <v>1915.96</v>
      </c>
      <c r="K15" s="27">
        <f t="shared" si="12"/>
        <v>11999.96</v>
      </c>
      <c r="L15" s="27">
        <v>10084</v>
      </c>
      <c r="M15" s="27">
        <f t="shared" si="13"/>
        <v>1915.96</v>
      </c>
      <c r="N15" s="27">
        <f t="shared" si="14"/>
        <v>11999.96</v>
      </c>
      <c r="O15" s="27">
        <f t="shared" si="9"/>
        <v>11722.666666666666</v>
      </c>
      <c r="P15" s="27">
        <f t="shared" si="15"/>
        <v>2227.3066666666664</v>
      </c>
      <c r="Q15" s="27">
        <f t="shared" si="16"/>
        <v>13949.973333333332</v>
      </c>
    </row>
    <row r="16" spans="1:22" x14ac:dyDescent="0.2">
      <c r="A16" s="38"/>
      <c r="B16" s="38" t="s">
        <v>29</v>
      </c>
      <c r="C16" s="38"/>
      <c r="D16" s="38"/>
      <c r="E16" s="25">
        <v>1</v>
      </c>
      <c r="F16" s="27">
        <v>3500</v>
      </c>
      <c r="G16" s="27">
        <f t="shared" si="10"/>
        <v>665</v>
      </c>
      <c r="H16" s="27">
        <f t="shared" si="17"/>
        <v>4165</v>
      </c>
      <c r="I16" s="27">
        <v>5462</v>
      </c>
      <c r="J16" s="27">
        <f t="shared" si="11"/>
        <v>1037.78</v>
      </c>
      <c r="K16" s="27">
        <f t="shared" si="12"/>
        <v>6499.78</v>
      </c>
      <c r="L16" s="27">
        <v>5042</v>
      </c>
      <c r="M16" s="27">
        <f t="shared" si="13"/>
        <v>957.98</v>
      </c>
      <c r="N16" s="27">
        <f t="shared" si="14"/>
        <v>5999.98</v>
      </c>
      <c r="O16" s="27">
        <f t="shared" si="9"/>
        <v>4668</v>
      </c>
      <c r="P16" s="27">
        <f t="shared" si="15"/>
        <v>886.92</v>
      </c>
      <c r="Q16" s="27">
        <f t="shared" si="16"/>
        <v>5554.92</v>
      </c>
    </row>
    <row r="17" spans="1:17" x14ac:dyDescent="0.2">
      <c r="A17" s="36" t="s">
        <v>30</v>
      </c>
      <c r="B17" s="38" t="s">
        <v>31</v>
      </c>
      <c r="C17" s="38"/>
      <c r="D17" s="38"/>
      <c r="E17" s="25">
        <v>1</v>
      </c>
      <c r="F17" s="27">
        <v>27000</v>
      </c>
      <c r="G17" s="27">
        <f t="shared" si="10"/>
        <v>5130</v>
      </c>
      <c r="H17" s="27">
        <f t="shared" si="17"/>
        <v>32130</v>
      </c>
      <c r="I17" s="27">
        <v>50420</v>
      </c>
      <c r="J17" s="27">
        <f t="shared" si="11"/>
        <v>9579.7999999999993</v>
      </c>
      <c r="K17" s="27">
        <f t="shared" si="12"/>
        <v>59999.8</v>
      </c>
      <c r="L17" s="27">
        <v>52101</v>
      </c>
      <c r="M17" s="27">
        <f t="shared" si="13"/>
        <v>9899.19</v>
      </c>
      <c r="N17" s="27">
        <f t="shared" si="14"/>
        <v>62000.19</v>
      </c>
      <c r="O17" s="27">
        <f t="shared" si="9"/>
        <v>43173.666666666664</v>
      </c>
      <c r="P17" s="27">
        <f t="shared" si="15"/>
        <v>8202.996666666666</v>
      </c>
      <c r="Q17" s="27">
        <f t="shared" si="16"/>
        <v>51376.66333333333</v>
      </c>
    </row>
    <row r="18" spans="1:17" x14ac:dyDescent="0.2">
      <c r="A18" s="36"/>
      <c r="B18" s="38" t="s">
        <v>32</v>
      </c>
      <c r="C18" s="38"/>
      <c r="D18" s="38"/>
      <c r="E18" s="25">
        <v>1</v>
      </c>
      <c r="F18" s="27">
        <v>400000</v>
      </c>
      <c r="G18" s="27">
        <f t="shared" si="10"/>
        <v>76000</v>
      </c>
      <c r="H18" s="27">
        <f t="shared" si="17"/>
        <v>476000</v>
      </c>
      <c r="I18" s="27">
        <v>470588</v>
      </c>
      <c r="J18" s="27">
        <f t="shared" si="11"/>
        <v>89411.72</v>
      </c>
      <c r="K18" s="27">
        <f t="shared" si="12"/>
        <v>559999.72</v>
      </c>
      <c r="L18" s="27">
        <v>445378</v>
      </c>
      <c r="M18" s="27">
        <f t="shared" si="13"/>
        <v>84621.82</v>
      </c>
      <c r="N18" s="27">
        <f t="shared" si="14"/>
        <v>529999.82000000007</v>
      </c>
      <c r="O18" s="27">
        <f t="shared" si="9"/>
        <v>438655.33333333331</v>
      </c>
      <c r="P18" s="27">
        <f t="shared" si="15"/>
        <v>83344.513333333336</v>
      </c>
      <c r="Q18" s="27">
        <f t="shared" si="16"/>
        <v>521999.84666666668</v>
      </c>
    </row>
    <row r="19" spans="1:17" x14ac:dyDescent="0.2">
      <c r="A19" s="36"/>
      <c r="B19" s="38" t="s">
        <v>33</v>
      </c>
      <c r="C19" s="38"/>
      <c r="D19" s="38"/>
      <c r="E19" s="25">
        <v>1</v>
      </c>
      <c r="F19" s="27">
        <v>75000</v>
      </c>
      <c r="G19" s="27">
        <f t="shared" si="10"/>
        <v>14250</v>
      </c>
      <c r="H19" s="27">
        <f t="shared" si="17"/>
        <v>89250</v>
      </c>
      <c r="I19" s="27">
        <v>76471</v>
      </c>
      <c r="J19" s="27">
        <f t="shared" si="11"/>
        <v>14529.49</v>
      </c>
      <c r="K19" s="27">
        <f t="shared" si="12"/>
        <v>91000.49</v>
      </c>
      <c r="L19" s="27">
        <v>71429</v>
      </c>
      <c r="M19" s="27">
        <f t="shared" si="13"/>
        <v>13571.51</v>
      </c>
      <c r="N19" s="27">
        <f t="shared" si="14"/>
        <v>85000.51</v>
      </c>
      <c r="O19" s="27">
        <f t="shared" si="9"/>
        <v>74300</v>
      </c>
      <c r="P19" s="27">
        <f t="shared" si="15"/>
        <v>14117</v>
      </c>
      <c r="Q19" s="27">
        <f t="shared" si="16"/>
        <v>88417</v>
      </c>
    </row>
    <row r="20" spans="1:17" x14ac:dyDescent="0.2">
      <c r="A20" s="36"/>
      <c r="B20" s="38" t="s">
        <v>34</v>
      </c>
      <c r="C20" s="38"/>
      <c r="D20" s="38"/>
      <c r="E20" s="25">
        <v>1</v>
      </c>
      <c r="F20" s="27">
        <v>38000</v>
      </c>
      <c r="G20" s="27">
        <f t="shared" si="10"/>
        <v>7220</v>
      </c>
      <c r="H20" s="27">
        <f t="shared" si="17"/>
        <v>45220</v>
      </c>
      <c r="I20" s="27">
        <v>20168</v>
      </c>
      <c r="J20" s="27">
        <f t="shared" si="11"/>
        <v>3831.92</v>
      </c>
      <c r="K20" s="27">
        <f t="shared" si="12"/>
        <v>23999.919999999998</v>
      </c>
      <c r="L20" s="27">
        <v>21008</v>
      </c>
      <c r="M20" s="27">
        <f t="shared" si="13"/>
        <v>3991.52</v>
      </c>
      <c r="N20" s="27">
        <f t="shared" si="14"/>
        <v>24999.52</v>
      </c>
      <c r="O20" s="27">
        <f t="shared" si="9"/>
        <v>26392</v>
      </c>
      <c r="P20" s="27">
        <f t="shared" si="15"/>
        <v>5014.4800000000005</v>
      </c>
      <c r="Q20" s="27">
        <f t="shared" si="16"/>
        <v>31406.48</v>
      </c>
    </row>
    <row r="21" spans="1:17" x14ac:dyDescent="0.2">
      <c r="A21" s="36"/>
      <c r="B21" s="38" t="s">
        <v>35</v>
      </c>
      <c r="C21" s="38"/>
      <c r="D21" s="38"/>
      <c r="E21" s="25">
        <v>1</v>
      </c>
      <c r="F21" s="27">
        <v>12000</v>
      </c>
      <c r="G21" s="27">
        <f t="shared" si="10"/>
        <v>2280</v>
      </c>
      <c r="H21" s="27">
        <f t="shared" si="17"/>
        <v>14280</v>
      </c>
      <c r="I21" s="27">
        <v>23529</v>
      </c>
      <c r="J21" s="27">
        <f t="shared" si="11"/>
        <v>4470.51</v>
      </c>
      <c r="K21" s="27">
        <f t="shared" si="12"/>
        <v>27999.510000000002</v>
      </c>
      <c r="L21" s="27">
        <v>21008</v>
      </c>
      <c r="M21" s="27">
        <f t="shared" si="13"/>
        <v>3991.52</v>
      </c>
      <c r="N21" s="27">
        <f t="shared" si="14"/>
        <v>24999.52</v>
      </c>
      <c r="O21" s="27">
        <f t="shared" si="9"/>
        <v>18845.666666666668</v>
      </c>
      <c r="P21" s="27">
        <f t="shared" si="15"/>
        <v>3580.6766666666667</v>
      </c>
      <c r="Q21" s="27">
        <f t="shared" si="16"/>
        <v>22426.343333333334</v>
      </c>
    </row>
    <row r="22" spans="1:17" x14ac:dyDescent="0.2">
      <c r="A22" s="36"/>
      <c r="B22" s="38" t="s">
        <v>36</v>
      </c>
      <c r="C22" s="38"/>
      <c r="D22" s="38"/>
      <c r="E22" s="25">
        <v>1</v>
      </c>
      <c r="F22" s="27">
        <v>30000</v>
      </c>
      <c r="G22" s="27">
        <f t="shared" si="10"/>
        <v>5700</v>
      </c>
      <c r="H22" s="27">
        <f t="shared" si="17"/>
        <v>35700</v>
      </c>
      <c r="I22" s="27">
        <v>37815</v>
      </c>
      <c r="J22" s="27">
        <f t="shared" si="11"/>
        <v>7184.85</v>
      </c>
      <c r="K22" s="27">
        <f t="shared" si="12"/>
        <v>44999.85</v>
      </c>
      <c r="L22" s="27">
        <v>35294</v>
      </c>
      <c r="M22" s="27">
        <f t="shared" si="13"/>
        <v>6705.86</v>
      </c>
      <c r="N22" s="27">
        <f t="shared" si="14"/>
        <v>41999.86</v>
      </c>
      <c r="O22" s="27">
        <f t="shared" si="9"/>
        <v>34369.666666666664</v>
      </c>
      <c r="P22" s="27">
        <f t="shared" si="15"/>
        <v>6530.2366666666667</v>
      </c>
      <c r="Q22" s="27">
        <f t="shared" si="16"/>
        <v>40899.903333333328</v>
      </c>
    </row>
    <row r="23" spans="1:17" x14ac:dyDescent="0.2">
      <c r="A23" s="36"/>
      <c r="B23" s="38" t="s">
        <v>37</v>
      </c>
      <c r="C23" s="38"/>
      <c r="D23" s="38"/>
      <c r="E23" s="25">
        <v>1</v>
      </c>
      <c r="F23" s="27">
        <v>23000</v>
      </c>
      <c r="G23" s="27">
        <f t="shared" si="10"/>
        <v>4370</v>
      </c>
      <c r="H23" s="27">
        <f t="shared" si="17"/>
        <v>27370</v>
      </c>
      <c r="I23" s="27">
        <v>27731</v>
      </c>
      <c r="J23" s="27">
        <f t="shared" si="11"/>
        <v>5268.89</v>
      </c>
      <c r="K23" s="27">
        <f t="shared" si="12"/>
        <v>32999.89</v>
      </c>
      <c r="L23" s="27">
        <v>26891</v>
      </c>
      <c r="M23" s="27">
        <f t="shared" si="13"/>
        <v>5109.29</v>
      </c>
      <c r="N23" s="27">
        <f t="shared" si="14"/>
        <v>32000.29</v>
      </c>
      <c r="O23" s="27">
        <f t="shared" si="9"/>
        <v>25874</v>
      </c>
      <c r="P23" s="27">
        <f t="shared" si="15"/>
        <v>4916.0600000000004</v>
      </c>
      <c r="Q23" s="27">
        <f t="shared" si="16"/>
        <v>30790.06</v>
      </c>
    </row>
    <row r="24" spans="1:17" x14ac:dyDescent="0.2">
      <c r="A24" s="36"/>
      <c r="B24" s="38" t="s">
        <v>38</v>
      </c>
      <c r="C24" s="38"/>
      <c r="D24" s="38"/>
      <c r="E24" s="25">
        <v>1</v>
      </c>
      <c r="F24" s="27">
        <v>20000</v>
      </c>
      <c r="G24" s="27">
        <f t="shared" si="10"/>
        <v>3800</v>
      </c>
      <c r="H24" s="27">
        <f t="shared" si="17"/>
        <v>23800</v>
      </c>
      <c r="I24" s="27">
        <v>16807</v>
      </c>
      <c r="J24" s="27">
        <f t="shared" si="11"/>
        <v>3193.33</v>
      </c>
      <c r="K24" s="27">
        <f t="shared" si="12"/>
        <v>20000.330000000002</v>
      </c>
      <c r="L24" s="27">
        <v>12605</v>
      </c>
      <c r="M24" s="27">
        <f t="shared" si="13"/>
        <v>2394.9499999999998</v>
      </c>
      <c r="N24" s="27">
        <f t="shared" si="14"/>
        <v>14999.95</v>
      </c>
      <c r="O24" s="27">
        <f t="shared" si="9"/>
        <v>16470.666666666668</v>
      </c>
      <c r="P24" s="27">
        <f t="shared" si="15"/>
        <v>3129.4266666666667</v>
      </c>
      <c r="Q24" s="27">
        <f t="shared" si="16"/>
        <v>19600.093333333334</v>
      </c>
    </row>
    <row r="25" spans="1:17" x14ac:dyDescent="0.2">
      <c r="A25" s="36"/>
      <c r="B25" s="38" t="s">
        <v>39</v>
      </c>
      <c r="C25" s="38"/>
      <c r="D25" s="38"/>
      <c r="E25" s="25">
        <v>1</v>
      </c>
      <c r="F25" s="27">
        <v>10000</v>
      </c>
      <c r="G25" s="27">
        <f t="shared" si="10"/>
        <v>1900</v>
      </c>
      <c r="H25" s="27">
        <f t="shared" si="17"/>
        <v>11900</v>
      </c>
      <c r="I25" s="27">
        <v>13445</v>
      </c>
      <c r="J25" s="27">
        <f t="shared" si="11"/>
        <v>2554.5500000000002</v>
      </c>
      <c r="K25" s="27">
        <f t="shared" si="12"/>
        <v>15999.55</v>
      </c>
      <c r="L25" s="27">
        <v>14286</v>
      </c>
      <c r="M25" s="27">
        <f t="shared" si="13"/>
        <v>2714.34</v>
      </c>
      <c r="N25" s="27">
        <f t="shared" si="14"/>
        <v>17000.34</v>
      </c>
      <c r="O25" s="27">
        <f t="shared" si="9"/>
        <v>12577</v>
      </c>
      <c r="P25" s="27">
        <f t="shared" si="15"/>
        <v>2389.63</v>
      </c>
      <c r="Q25" s="27">
        <f t="shared" si="16"/>
        <v>14966.630000000001</v>
      </c>
    </row>
    <row r="26" spans="1:17" x14ac:dyDescent="0.2">
      <c r="A26" s="36"/>
      <c r="B26" s="38" t="s">
        <v>40</v>
      </c>
      <c r="C26" s="38"/>
      <c r="D26" s="38"/>
      <c r="E26" s="25">
        <v>1</v>
      </c>
      <c r="F26" s="27">
        <v>4500</v>
      </c>
      <c r="G26" s="27">
        <f t="shared" si="10"/>
        <v>855</v>
      </c>
      <c r="H26" s="27">
        <f t="shared" si="17"/>
        <v>5355</v>
      </c>
      <c r="I26" s="27">
        <v>3782</v>
      </c>
      <c r="J26" s="27">
        <f t="shared" si="11"/>
        <v>718.58</v>
      </c>
      <c r="K26" s="27">
        <f t="shared" si="12"/>
        <v>4500.58</v>
      </c>
      <c r="L26" s="27">
        <v>3361</v>
      </c>
      <c r="M26" s="27">
        <f t="shared" si="13"/>
        <v>638.59</v>
      </c>
      <c r="N26" s="27">
        <f t="shared" si="14"/>
        <v>3999.59</v>
      </c>
      <c r="O26" s="27">
        <f t="shared" si="9"/>
        <v>3881</v>
      </c>
      <c r="P26" s="27">
        <f t="shared" si="15"/>
        <v>737.39</v>
      </c>
      <c r="Q26" s="27">
        <f t="shared" si="16"/>
        <v>4618.3900000000003</v>
      </c>
    </row>
    <row r="27" spans="1:17" x14ac:dyDescent="0.2">
      <c r="A27" s="36"/>
      <c r="B27" s="38" t="s">
        <v>41</v>
      </c>
      <c r="C27" s="38"/>
      <c r="D27" s="38"/>
      <c r="E27" s="25">
        <v>1</v>
      </c>
      <c r="F27" s="27">
        <v>20000</v>
      </c>
      <c r="G27" s="27">
        <f t="shared" si="10"/>
        <v>3800</v>
      </c>
      <c r="H27" s="27">
        <f t="shared" si="17"/>
        <v>23800</v>
      </c>
      <c r="I27" s="27">
        <v>29412</v>
      </c>
      <c r="J27" s="27">
        <f t="shared" si="11"/>
        <v>5588.28</v>
      </c>
      <c r="K27" s="27">
        <f t="shared" si="12"/>
        <v>35000.28</v>
      </c>
      <c r="L27" s="27">
        <v>32773</v>
      </c>
      <c r="M27" s="27">
        <f t="shared" si="13"/>
        <v>6226.87</v>
      </c>
      <c r="N27" s="27">
        <f t="shared" si="14"/>
        <v>38999.870000000003</v>
      </c>
      <c r="O27" s="27">
        <f t="shared" si="9"/>
        <v>27395</v>
      </c>
      <c r="P27" s="27">
        <f t="shared" si="15"/>
        <v>5205.05</v>
      </c>
      <c r="Q27" s="27">
        <f t="shared" si="16"/>
        <v>32600.05</v>
      </c>
    </row>
    <row r="28" spans="1:17" x14ac:dyDescent="0.2">
      <c r="A28" s="36"/>
      <c r="B28" s="38" t="s">
        <v>42</v>
      </c>
      <c r="C28" s="38"/>
      <c r="D28" s="38"/>
      <c r="E28" s="25">
        <v>1</v>
      </c>
      <c r="F28" s="27">
        <v>16807</v>
      </c>
      <c r="G28" s="27">
        <f t="shared" si="10"/>
        <v>3193.33</v>
      </c>
      <c r="H28" s="27">
        <f t="shared" si="17"/>
        <v>20000.330000000002</v>
      </c>
      <c r="I28" s="27">
        <v>11765</v>
      </c>
      <c r="J28" s="27">
        <f t="shared" si="11"/>
        <v>2235.35</v>
      </c>
      <c r="K28" s="27">
        <f t="shared" si="12"/>
        <v>14000.35</v>
      </c>
      <c r="L28" s="27">
        <v>12605</v>
      </c>
      <c r="M28" s="27">
        <f t="shared" si="13"/>
        <v>2394.9499999999998</v>
      </c>
      <c r="N28" s="27">
        <f t="shared" si="14"/>
        <v>14999.95</v>
      </c>
      <c r="O28" s="27">
        <f t="shared" si="9"/>
        <v>13725.666666666666</v>
      </c>
      <c r="P28" s="27">
        <f t="shared" si="15"/>
        <v>2607.8766666666666</v>
      </c>
      <c r="Q28" s="27">
        <f t="shared" si="16"/>
        <v>16333.543333333333</v>
      </c>
    </row>
    <row r="29" spans="1:17" x14ac:dyDescent="0.2">
      <c r="A29" s="36"/>
      <c r="B29" s="38" t="s">
        <v>43</v>
      </c>
      <c r="C29" s="38"/>
      <c r="D29" s="38"/>
      <c r="E29" s="25">
        <v>1</v>
      </c>
      <c r="F29" s="27">
        <v>13445</v>
      </c>
      <c r="G29" s="27">
        <f t="shared" si="10"/>
        <v>2554.5500000000002</v>
      </c>
      <c r="H29" s="27">
        <f t="shared" si="17"/>
        <v>15999.55</v>
      </c>
      <c r="I29" s="27">
        <v>9244</v>
      </c>
      <c r="J29" s="27">
        <f t="shared" si="11"/>
        <v>1756.3600000000001</v>
      </c>
      <c r="K29" s="27">
        <f t="shared" si="12"/>
        <v>11000.36</v>
      </c>
      <c r="L29" s="27">
        <v>10084</v>
      </c>
      <c r="M29" s="27">
        <f t="shared" si="13"/>
        <v>1915.96</v>
      </c>
      <c r="N29" s="27">
        <f t="shared" si="14"/>
        <v>11999.96</v>
      </c>
      <c r="O29" s="27">
        <f t="shared" si="9"/>
        <v>10924.333333333334</v>
      </c>
      <c r="P29" s="27">
        <f t="shared" si="15"/>
        <v>2075.6233333333334</v>
      </c>
      <c r="Q29" s="27">
        <f t="shared" si="16"/>
        <v>12999.956666666667</v>
      </c>
    </row>
    <row r="30" spans="1:17" x14ac:dyDescent="0.2">
      <c r="A30" s="36"/>
      <c r="B30" s="38" t="s">
        <v>44</v>
      </c>
      <c r="C30" s="38"/>
      <c r="D30" s="38"/>
      <c r="E30" s="25">
        <v>1</v>
      </c>
      <c r="F30" s="27">
        <v>42017</v>
      </c>
      <c r="G30" s="27">
        <f t="shared" si="10"/>
        <v>7983.2300000000005</v>
      </c>
      <c r="H30" s="27">
        <f t="shared" si="17"/>
        <v>50000.23</v>
      </c>
      <c r="I30" s="27">
        <v>68908</v>
      </c>
      <c r="J30" s="27">
        <f t="shared" si="11"/>
        <v>13092.52</v>
      </c>
      <c r="K30" s="27">
        <f t="shared" si="12"/>
        <v>82000.52</v>
      </c>
      <c r="L30" s="27">
        <v>67227</v>
      </c>
      <c r="M30" s="27">
        <f t="shared" si="13"/>
        <v>12773.130000000001</v>
      </c>
      <c r="N30" s="27">
        <f t="shared" si="14"/>
        <v>80000.13</v>
      </c>
      <c r="O30" s="27">
        <f t="shared" si="9"/>
        <v>59384</v>
      </c>
      <c r="P30" s="27">
        <f t="shared" si="15"/>
        <v>11282.960000000001</v>
      </c>
      <c r="Q30" s="27">
        <f t="shared" si="16"/>
        <v>70666.960000000006</v>
      </c>
    </row>
    <row r="31" spans="1:17" x14ac:dyDescent="0.2">
      <c r="A31" s="36"/>
      <c r="B31" s="38" t="s">
        <v>45</v>
      </c>
      <c r="C31" s="38"/>
      <c r="D31" s="38"/>
      <c r="E31" s="25">
        <v>1</v>
      </c>
      <c r="F31" s="27">
        <v>2941</v>
      </c>
      <c r="G31" s="27">
        <f t="shared" si="10"/>
        <v>558.79</v>
      </c>
      <c r="H31" s="27">
        <f t="shared" si="17"/>
        <v>3499.79</v>
      </c>
      <c r="I31" s="27">
        <v>3109</v>
      </c>
      <c r="J31" s="27">
        <f t="shared" si="11"/>
        <v>590.71</v>
      </c>
      <c r="K31" s="27">
        <f t="shared" si="12"/>
        <v>3699.71</v>
      </c>
      <c r="L31" s="27">
        <v>3361</v>
      </c>
      <c r="M31" s="27">
        <f t="shared" si="13"/>
        <v>638.59</v>
      </c>
      <c r="N31" s="27">
        <f t="shared" si="14"/>
        <v>3999.59</v>
      </c>
      <c r="O31" s="27">
        <f t="shared" si="9"/>
        <v>3137</v>
      </c>
      <c r="P31" s="27">
        <f t="shared" si="15"/>
        <v>596.03</v>
      </c>
      <c r="Q31" s="27">
        <f t="shared" si="16"/>
        <v>3733.0299999999997</v>
      </c>
    </row>
    <row r="32" spans="1:17" x14ac:dyDescent="0.2">
      <c r="A32" s="36"/>
      <c r="B32" s="38" t="s">
        <v>46</v>
      </c>
      <c r="C32" s="38"/>
      <c r="D32" s="38"/>
      <c r="E32" s="25">
        <v>1</v>
      </c>
      <c r="F32" s="27">
        <v>50420</v>
      </c>
      <c r="G32" s="27">
        <f t="shared" si="10"/>
        <v>9579.7999999999993</v>
      </c>
      <c r="H32" s="27">
        <f t="shared" si="17"/>
        <v>59999.8</v>
      </c>
      <c r="I32" s="27">
        <v>54622</v>
      </c>
      <c r="J32" s="27">
        <f t="shared" si="11"/>
        <v>10378.18</v>
      </c>
      <c r="K32" s="27">
        <f t="shared" si="12"/>
        <v>65000.18</v>
      </c>
      <c r="L32" s="27">
        <v>52101</v>
      </c>
      <c r="M32" s="27">
        <f t="shared" si="13"/>
        <v>9899.19</v>
      </c>
      <c r="N32" s="27">
        <f t="shared" si="14"/>
        <v>62000.19</v>
      </c>
      <c r="O32" s="27">
        <f t="shared" si="9"/>
        <v>52381</v>
      </c>
      <c r="P32" s="27">
        <f t="shared" si="15"/>
        <v>9952.39</v>
      </c>
      <c r="Q32" s="27">
        <f t="shared" si="16"/>
        <v>62333.39</v>
      </c>
    </row>
    <row r="33" spans="1:17" x14ac:dyDescent="0.2">
      <c r="A33" s="36"/>
      <c r="B33" s="38" t="s">
        <v>47</v>
      </c>
      <c r="C33" s="38"/>
      <c r="D33" s="38"/>
      <c r="E33" s="25">
        <v>1</v>
      </c>
      <c r="F33" s="27">
        <v>12605</v>
      </c>
      <c r="G33" s="27">
        <f t="shared" si="10"/>
        <v>2394.9499999999998</v>
      </c>
      <c r="H33" s="27">
        <f t="shared" si="17"/>
        <v>14999.95</v>
      </c>
      <c r="I33" s="27">
        <v>10084</v>
      </c>
      <c r="J33" s="27">
        <f t="shared" si="11"/>
        <v>1915.96</v>
      </c>
      <c r="K33" s="27">
        <f t="shared" si="12"/>
        <v>11999.96</v>
      </c>
      <c r="L33" s="27">
        <v>11765</v>
      </c>
      <c r="M33" s="27">
        <f t="shared" si="13"/>
        <v>2235.35</v>
      </c>
      <c r="N33" s="27">
        <f t="shared" si="14"/>
        <v>14000.35</v>
      </c>
      <c r="O33" s="27">
        <f t="shared" si="9"/>
        <v>11484.666666666666</v>
      </c>
      <c r="P33" s="27">
        <f t="shared" si="15"/>
        <v>2182.0866666666666</v>
      </c>
      <c r="Q33" s="27">
        <f t="shared" si="16"/>
        <v>13666.753333333332</v>
      </c>
    </row>
    <row r="34" spans="1:17" x14ac:dyDescent="0.2">
      <c r="A34" s="36"/>
      <c r="B34" s="38" t="s">
        <v>48</v>
      </c>
      <c r="C34" s="38"/>
      <c r="D34" s="38"/>
      <c r="E34" s="25">
        <v>1</v>
      </c>
      <c r="F34" s="27">
        <v>50000</v>
      </c>
      <c r="G34" s="27">
        <f t="shared" si="10"/>
        <v>9500</v>
      </c>
      <c r="H34" s="27">
        <f t="shared" si="17"/>
        <v>59500</v>
      </c>
      <c r="I34" s="27">
        <v>37815</v>
      </c>
      <c r="J34" s="27">
        <f t="shared" si="11"/>
        <v>7184.85</v>
      </c>
      <c r="K34" s="27">
        <f t="shared" si="12"/>
        <v>44999.85</v>
      </c>
      <c r="L34" s="27">
        <v>37815</v>
      </c>
      <c r="M34" s="27">
        <f t="shared" si="13"/>
        <v>7184.85</v>
      </c>
      <c r="N34" s="27">
        <f t="shared" si="14"/>
        <v>44999.85</v>
      </c>
      <c r="O34" s="27">
        <f t="shared" si="9"/>
        <v>41876.666666666664</v>
      </c>
      <c r="P34" s="27">
        <f t="shared" si="15"/>
        <v>7956.5666666666666</v>
      </c>
      <c r="Q34" s="27">
        <f t="shared" si="16"/>
        <v>49833.23333333333</v>
      </c>
    </row>
    <row r="35" spans="1:17" x14ac:dyDescent="0.2">
      <c r="A35" s="36"/>
      <c r="B35" s="38" t="s">
        <v>49</v>
      </c>
      <c r="C35" s="38"/>
      <c r="D35" s="38"/>
      <c r="E35" s="25">
        <v>1</v>
      </c>
      <c r="F35" s="27">
        <v>100000</v>
      </c>
      <c r="G35" s="27">
        <f t="shared" si="10"/>
        <v>19000</v>
      </c>
      <c r="H35" s="27">
        <f t="shared" si="17"/>
        <v>119000</v>
      </c>
      <c r="I35" s="27">
        <v>33613</v>
      </c>
      <c r="J35" s="27">
        <f t="shared" si="11"/>
        <v>6386.47</v>
      </c>
      <c r="K35" s="27">
        <f t="shared" si="12"/>
        <v>39999.47</v>
      </c>
      <c r="L35" s="27">
        <v>35294</v>
      </c>
      <c r="M35" s="27">
        <f t="shared" si="13"/>
        <v>6705.86</v>
      </c>
      <c r="N35" s="27">
        <f t="shared" si="14"/>
        <v>41999.86</v>
      </c>
      <c r="O35" s="27">
        <f t="shared" si="9"/>
        <v>56302.333333333336</v>
      </c>
      <c r="P35" s="27">
        <f t="shared" si="15"/>
        <v>10697.443333333335</v>
      </c>
      <c r="Q35" s="27">
        <f t="shared" si="16"/>
        <v>66999.776666666672</v>
      </c>
    </row>
    <row r="36" spans="1:17" x14ac:dyDescent="0.2">
      <c r="A36" s="36"/>
      <c r="B36" s="38" t="s">
        <v>50</v>
      </c>
      <c r="C36" s="38"/>
      <c r="D36" s="38"/>
      <c r="E36" s="25">
        <v>1</v>
      </c>
      <c r="F36" s="27">
        <v>20000</v>
      </c>
      <c r="G36" s="27">
        <f t="shared" si="10"/>
        <v>3800</v>
      </c>
      <c r="H36" s="27">
        <f t="shared" si="17"/>
        <v>23800</v>
      </c>
      <c r="I36" s="27">
        <v>10504</v>
      </c>
      <c r="J36" s="27">
        <f t="shared" si="11"/>
        <v>1995.76</v>
      </c>
      <c r="K36" s="27">
        <f t="shared" si="12"/>
        <v>12499.76</v>
      </c>
      <c r="L36" s="27">
        <v>10924</v>
      </c>
      <c r="M36" s="27">
        <f t="shared" si="13"/>
        <v>2075.56</v>
      </c>
      <c r="N36" s="27">
        <f t="shared" si="14"/>
        <v>12999.56</v>
      </c>
      <c r="O36" s="27">
        <f t="shared" si="9"/>
        <v>13809.333333333334</v>
      </c>
      <c r="P36" s="27">
        <f t="shared" si="15"/>
        <v>2623.7733333333335</v>
      </c>
      <c r="Q36" s="27">
        <f t="shared" si="16"/>
        <v>16433.106666666667</v>
      </c>
    </row>
    <row r="37" spans="1:17" x14ac:dyDescent="0.2">
      <c r="A37" s="36"/>
      <c r="B37" s="38" t="s">
        <v>51</v>
      </c>
      <c r="C37" s="38"/>
      <c r="D37" s="38"/>
      <c r="E37" s="25">
        <v>1</v>
      </c>
      <c r="F37" s="27">
        <v>15000</v>
      </c>
      <c r="G37" s="27">
        <f t="shared" si="10"/>
        <v>2850</v>
      </c>
      <c r="H37" s="27">
        <f t="shared" si="17"/>
        <v>17850</v>
      </c>
      <c r="I37" s="27">
        <v>5042</v>
      </c>
      <c r="J37" s="27">
        <f t="shared" si="11"/>
        <v>957.98</v>
      </c>
      <c r="K37" s="27">
        <f t="shared" si="12"/>
        <v>5999.98</v>
      </c>
      <c r="L37" s="27">
        <v>4202</v>
      </c>
      <c r="M37" s="27">
        <f t="shared" si="13"/>
        <v>798.38</v>
      </c>
      <c r="N37" s="27">
        <f t="shared" si="14"/>
        <v>5000.38</v>
      </c>
      <c r="O37" s="27">
        <f t="shared" si="9"/>
        <v>8081.333333333333</v>
      </c>
      <c r="P37" s="27">
        <f t="shared" si="15"/>
        <v>1535.4533333333334</v>
      </c>
      <c r="Q37" s="27">
        <f t="shared" si="16"/>
        <v>9616.7866666666669</v>
      </c>
    </row>
    <row r="38" spans="1:17" x14ac:dyDescent="0.2">
      <c r="A38" s="36"/>
      <c r="B38" s="38" t="s">
        <v>52</v>
      </c>
      <c r="C38" s="38"/>
      <c r="D38" s="38"/>
      <c r="E38" s="25">
        <v>1</v>
      </c>
      <c r="F38" s="27">
        <v>10000</v>
      </c>
      <c r="G38" s="27">
        <f t="shared" si="10"/>
        <v>1900</v>
      </c>
      <c r="H38" s="27">
        <f t="shared" si="17"/>
        <v>11900</v>
      </c>
      <c r="I38" s="27">
        <v>21008</v>
      </c>
      <c r="J38" s="27">
        <f t="shared" si="11"/>
        <v>3991.52</v>
      </c>
      <c r="K38" s="27">
        <f t="shared" si="12"/>
        <v>24999.52</v>
      </c>
      <c r="L38" s="27">
        <v>17647</v>
      </c>
      <c r="M38" s="27">
        <f t="shared" si="13"/>
        <v>3352.93</v>
      </c>
      <c r="N38" s="27">
        <f t="shared" si="14"/>
        <v>20999.93</v>
      </c>
      <c r="O38" s="27">
        <f t="shared" si="9"/>
        <v>16218.333333333334</v>
      </c>
      <c r="P38" s="27">
        <f t="shared" si="15"/>
        <v>3081.4833333333336</v>
      </c>
      <c r="Q38" s="27">
        <f t="shared" si="16"/>
        <v>19299.816666666666</v>
      </c>
    </row>
    <row r="39" spans="1:17" x14ac:dyDescent="0.2">
      <c r="A39" s="36"/>
      <c r="B39" s="38" t="s">
        <v>53</v>
      </c>
      <c r="C39" s="38"/>
      <c r="D39" s="38"/>
      <c r="E39" s="25">
        <v>1</v>
      </c>
      <c r="F39" s="27">
        <v>35000</v>
      </c>
      <c r="G39" s="27">
        <f t="shared" si="10"/>
        <v>6650</v>
      </c>
      <c r="H39" s="27">
        <f t="shared" si="17"/>
        <v>41650</v>
      </c>
      <c r="I39" s="27">
        <v>20588</v>
      </c>
      <c r="J39" s="27">
        <f t="shared" si="11"/>
        <v>3911.7200000000003</v>
      </c>
      <c r="K39" s="27">
        <f t="shared" si="12"/>
        <v>24499.72</v>
      </c>
      <c r="L39" s="27">
        <v>19328</v>
      </c>
      <c r="M39" s="27">
        <f t="shared" si="13"/>
        <v>3672.32</v>
      </c>
      <c r="N39" s="27">
        <f t="shared" si="14"/>
        <v>23000.32</v>
      </c>
      <c r="O39" s="27">
        <f t="shared" si="9"/>
        <v>24972</v>
      </c>
      <c r="P39" s="27">
        <f t="shared" si="15"/>
        <v>4744.68</v>
      </c>
      <c r="Q39" s="27">
        <f t="shared" si="16"/>
        <v>29716.68</v>
      </c>
    </row>
    <row r="40" spans="1:17" x14ac:dyDescent="0.2">
      <c r="A40" s="36"/>
      <c r="B40" s="38" t="s">
        <v>54</v>
      </c>
      <c r="C40" s="38"/>
      <c r="D40" s="38"/>
      <c r="E40" s="25">
        <v>1</v>
      </c>
      <c r="F40" s="27">
        <v>45000</v>
      </c>
      <c r="G40" s="27">
        <f t="shared" si="10"/>
        <v>8550</v>
      </c>
      <c r="H40" s="27">
        <f t="shared" si="17"/>
        <v>53550</v>
      </c>
      <c r="I40" s="27">
        <v>79832</v>
      </c>
      <c r="J40" s="27">
        <f t="shared" si="11"/>
        <v>15168.08</v>
      </c>
      <c r="K40" s="27">
        <f t="shared" si="12"/>
        <v>95000.08</v>
      </c>
      <c r="L40" s="27">
        <v>77311</v>
      </c>
      <c r="M40" s="27">
        <f t="shared" si="13"/>
        <v>14689.09</v>
      </c>
      <c r="N40" s="27">
        <f t="shared" si="14"/>
        <v>92000.09</v>
      </c>
      <c r="O40" s="27">
        <f t="shared" si="9"/>
        <v>67381</v>
      </c>
      <c r="P40" s="27">
        <f t="shared" si="15"/>
        <v>12802.39</v>
      </c>
      <c r="Q40" s="27">
        <f t="shared" si="16"/>
        <v>80183.39</v>
      </c>
    </row>
    <row r="41" spans="1:17" x14ac:dyDescent="0.2">
      <c r="A41" s="36"/>
      <c r="B41" s="38" t="s">
        <v>55</v>
      </c>
      <c r="C41" s="38"/>
      <c r="D41" s="38"/>
      <c r="E41" s="25">
        <v>1</v>
      </c>
      <c r="F41" s="27">
        <v>17000</v>
      </c>
      <c r="G41" s="27">
        <f t="shared" si="10"/>
        <v>3230</v>
      </c>
      <c r="H41" s="27">
        <f t="shared" si="17"/>
        <v>20230</v>
      </c>
      <c r="I41" s="27">
        <v>24370</v>
      </c>
      <c r="J41" s="27">
        <f t="shared" si="11"/>
        <v>4630.3</v>
      </c>
      <c r="K41" s="27">
        <f t="shared" si="12"/>
        <v>29000.3</v>
      </c>
      <c r="L41" s="27">
        <v>25210</v>
      </c>
      <c r="M41" s="27">
        <f t="shared" si="13"/>
        <v>4789.8999999999996</v>
      </c>
      <c r="N41" s="27">
        <f t="shared" si="14"/>
        <v>29999.9</v>
      </c>
      <c r="O41" s="27">
        <f t="shared" si="9"/>
        <v>22193.333333333332</v>
      </c>
      <c r="P41" s="27">
        <f t="shared" si="15"/>
        <v>4216.7333333333336</v>
      </c>
      <c r="Q41" s="27">
        <f t="shared" si="16"/>
        <v>26410.066666666666</v>
      </c>
    </row>
    <row r="42" spans="1:17" x14ac:dyDescent="0.2">
      <c r="A42" s="36"/>
      <c r="B42" s="38" t="s">
        <v>56</v>
      </c>
      <c r="C42" s="38"/>
      <c r="D42" s="38"/>
      <c r="E42" s="25">
        <v>1</v>
      </c>
      <c r="F42" s="27">
        <v>45000</v>
      </c>
      <c r="G42" s="27">
        <f t="shared" si="10"/>
        <v>8550</v>
      </c>
      <c r="H42" s="27">
        <f t="shared" si="17"/>
        <v>53550</v>
      </c>
      <c r="I42" s="27">
        <v>15966</v>
      </c>
      <c r="J42" s="27">
        <f t="shared" si="11"/>
        <v>3033.54</v>
      </c>
      <c r="K42" s="27">
        <f t="shared" si="12"/>
        <v>18999.54</v>
      </c>
      <c r="L42" s="27">
        <v>14286</v>
      </c>
      <c r="M42" s="27">
        <f t="shared" si="13"/>
        <v>2714.34</v>
      </c>
      <c r="N42" s="27">
        <f t="shared" si="14"/>
        <v>17000.34</v>
      </c>
      <c r="O42" s="27">
        <f t="shared" si="9"/>
        <v>25084</v>
      </c>
      <c r="P42" s="27">
        <f t="shared" si="15"/>
        <v>4765.96</v>
      </c>
      <c r="Q42" s="27">
        <f t="shared" si="16"/>
        <v>29849.96</v>
      </c>
    </row>
    <row r="43" spans="1:17" x14ac:dyDescent="0.2">
      <c r="A43" s="36"/>
      <c r="B43" s="38" t="s">
        <v>57</v>
      </c>
      <c r="C43" s="38"/>
      <c r="D43" s="38"/>
      <c r="E43" s="25">
        <v>1</v>
      </c>
      <c r="F43" s="27">
        <v>180000</v>
      </c>
      <c r="G43" s="27">
        <f t="shared" si="10"/>
        <v>34200</v>
      </c>
      <c r="H43" s="27">
        <f t="shared" si="17"/>
        <v>214200</v>
      </c>
      <c r="I43" s="27">
        <v>105042</v>
      </c>
      <c r="J43" s="27">
        <f t="shared" si="11"/>
        <v>19957.98</v>
      </c>
      <c r="K43" s="27">
        <f t="shared" si="12"/>
        <v>124999.98</v>
      </c>
      <c r="L43" s="27">
        <v>109244</v>
      </c>
      <c r="M43" s="27">
        <f t="shared" si="13"/>
        <v>20756.36</v>
      </c>
      <c r="N43" s="27">
        <f t="shared" si="14"/>
        <v>130000.36</v>
      </c>
      <c r="O43" s="27">
        <f t="shared" si="9"/>
        <v>131428.66666666666</v>
      </c>
      <c r="P43" s="27">
        <f t="shared" si="15"/>
        <v>24971.446666666667</v>
      </c>
      <c r="Q43" s="27">
        <f t="shared" si="16"/>
        <v>156400.11333333331</v>
      </c>
    </row>
    <row r="44" spans="1:17" x14ac:dyDescent="0.2">
      <c r="A44" s="36"/>
      <c r="B44" s="38" t="s">
        <v>58</v>
      </c>
      <c r="C44" s="38"/>
      <c r="D44" s="38"/>
      <c r="E44" s="25">
        <v>1</v>
      </c>
      <c r="F44" s="27">
        <v>1300</v>
      </c>
      <c r="G44" s="27">
        <f t="shared" si="10"/>
        <v>247</v>
      </c>
      <c r="H44" s="27">
        <f t="shared" si="17"/>
        <v>1547</v>
      </c>
      <c r="I44" s="27">
        <v>1092</v>
      </c>
      <c r="J44" s="27">
        <f t="shared" si="11"/>
        <v>207.48</v>
      </c>
      <c r="K44" s="27">
        <f t="shared" si="12"/>
        <v>1299.48</v>
      </c>
      <c r="L44" s="27">
        <v>1008</v>
      </c>
      <c r="M44" s="27">
        <f t="shared" si="13"/>
        <v>191.52</v>
      </c>
      <c r="N44" s="27">
        <f t="shared" si="14"/>
        <v>1199.52</v>
      </c>
      <c r="O44" s="27">
        <f t="shared" si="9"/>
        <v>1133.3333333333333</v>
      </c>
      <c r="P44" s="27">
        <f t="shared" si="15"/>
        <v>215.33333333333331</v>
      </c>
      <c r="Q44" s="27">
        <f t="shared" si="16"/>
        <v>1348.6666666666665</v>
      </c>
    </row>
    <row r="45" spans="1:17" x14ac:dyDescent="0.2">
      <c r="A45" s="36"/>
      <c r="B45" s="37" t="s">
        <v>59</v>
      </c>
      <c r="C45" s="37"/>
      <c r="D45" s="37"/>
      <c r="E45" s="25">
        <v>1</v>
      </c>
      <c r="F45" s="27">
        <v>12000</v>
      </c>
      <c r="G45" s="27">
        <f t="shared" si="10"/>
        <v>2280</v>
      </c>
      <c r="H45" s="27">
        <f t="shared" si="17"/>
        <v>14280</v>
      </c>
      <c r="I45" s="27">
        <v>10084</v>
      </c>
      <c r="J45" s="27">
        <f t="shared" si="11"/>
        <v>1915.96</v>
      </c>
      <c r="K45" s="27">
        <f t="shared" si="12"/>
        <v>11999.96</v>
      </c>
      <c r="L45" s="27">
        <v>12605</v>
      </c>
      <c r="M45" s="27">
        <f t="shared" si="13"/>
        <v>2394.9499999999998</v>
      </c>
      <c r="N45" s="27">
        <f t="shared" si="14"/>
        <v>14999.95</v>
      </c>
      <c r="O45" s="27">
        <f t="shared" si="9"/>
        <v>11563</v>
      </c>
      <c r="P45" s="27">
        <f t="shared" si="15"/>
        <v>2196.9699999999998</v>
      </c>
      <c r="Q45" s="27">
        <f t="shared" si="16"/>
        <v>13759.97</v>
      </c>
    </row>
    <row r="46" spans="1:17" x14ac:dyDescent="0.2">
      <c r="A46" s="36"/>
      <c r="B46" s="37" t="s">
        <v>60</v>
      </c>
      <c r="C46" s="37"/>
      <c r="D46" s="37"/>
      <c r="E46" s="25">
        <v>1</v>
      </c>
      <c r="F46" s="27">
        <v>45000</v>
      </c>
      <c r="G46" s="27">
        <f t="shared" si="10"/>
        <v>8550</v>
      </c>
      <c r="H46" s="27">
        <f t="shared" si="17"/>
        <v>53550</v>
      </c>
      <c r="I46" s="27">
        <v>43697</v>
      </c>
      <c r="J46" s="27">
        <f t="shared" si="11"/>
        <v>8302.43</v>
      </c>
      <c r="K46" s="27">
        <f t="shared" si="12"/>
        <v>51999.43</v>
      </c>
      <c r="L46" s="27">
        <v>42017</v>
      </c>
      <c r="M46" s="27">
        <f t="shared" si="13"/>
        <v>7983.2300000000005</v>
      </c>
      <c r="N46" s="27">
        <f t="shared" si="14"/>
        <v>50000.23</v>
      </c>
      <c r="O46" s="27">
        <f t="shared" si="9"/>
        <v>43571.333333333336</v>
      </c>
      <c r="P46" s="27">
        <f t="shared" si="15"/>
        <v>8278.5533333333333</v>
      </c>
      <c r="Q46" s="27">
        <f t="shared" si="16"/>
        <v>51849.886666666673</v>
      </c>
    </row>
    <row r="47" spans="1:17" x14ac:dyDescent="0.2">
      <c r="A47" s="36"/>
      <c r="B47" s="37" t="s">
        <v>61</v>
      </c>
      <c r="C47" s="37"/>
      <c r="D47" s="37"/>
      <c r="E47" s="25">
        <v>1</v>
      </c>
      <c r="F47" s="27">
        <v>6700</v>
      </c>
      <c r="G47" s="27">
        <f t="shared" si="10"/>
        <v>1273</v>
      </c>
      <c r="H47" s="27">
        <f t="shared" si="17"/>
        <v>7973</v>
      </c>
      <c r="I47" s="27">
        <v>26891</v>
      </c>
      <c r="J47" s="27">
        <f t="shared" si="11"/>
        <v>5109.29</v>
      </c>
      <c r="K47" s="27">
        <f t="shared" si="12"/>
        <v>32000.29</v>
      </c>
      <c r="L47" s="27">
        <v>25210</v>
      </c>
      <c r="M47" s="27">
        <f t="shared" si="13"/>
        <v>4789.8999999999996</v>
      </c>
      <c r="N47" s="27">
        <f t="shared" si="14"/>
        <v>29999.9</v>
      </c>
      <c r="O47" s="27">
        <f t="shared" si="9"/>
        <v>19600.333333333332</v>
      </c>
      <c r="P47" s="27">
        <f t="shared" si="15"/>
        <v>3724.063333333333</v>
      </c>
      <c r="Q47" s="27">
        <f t="shared" si="16"/>
        <v>23324.396666666664</v>
      </c>
    </row>
    <row r="48" spans="1:17" x14ac:dyDescent="0.2">
      <c r="A48" s="36"/>
      <c r="B48" s="37" t="s">
        <v>62</v>
      </c>
      <c r="C48" s="37"/>
      <c r="D48" s="37"/>
      <c r="E48" s="25">
        <v>1</v>
      </c>
      <c r="F48" s="27">
        <v>150000</v>
      </c>
      <c r="G48" s="27">
        <f t="shared" si="10"/>
        <v>28500</v>
      </c>
      <c r="H48" s="27">
        <f t="shared" si="17"/>
        <v>178500</v>
      </c>
      <c r="I48" s="27">
        <v>47059</v>
      </c>
      <c r="J48" s="27">
        <f t="shared" si="11"/>
        <v>8941.2100000000009</v>
      </c>
      <c r="K48" s="27">
        <f t="shared" si="12"/>
        <v>56000.21</v>
      </c>
      <c r="L48" s="27">
        <v>46218</v>
      </c>
      <c r="M48" s="27">
        <f t="shared" si="13"/>
        <v>8781.42</v>
      </c>
      <c r="N48" s="27">
        <f t="shared" si="14"/>
        <v>54999.42</v>
      </c>
      <c r="O48" s="27">
        <f t="shared" si="9"/>
        <v>81092.333333333328</v>
      </c>
      <c r="P48" s="27">
        <f t="shared" si="15"/>
        <v>15407.543333333333</v>
      </c>
      <c r="Q48" s="27">
        <f t="shared" si="16"/>
        <v>96499.876666666663</v>
      </c>
    </row>
    <row r="49" spans="1:17" x14ac:dyDescent="0.2">
      <c r="A49" s="36"/>
      <c r="B49" s="37" t="s">
        <v>63</v>
      </c>
      <c r="C49" s="37"/>
      <c r="D49" s="37"/>
      <c r="E49" s="25">
        <v>1</v>
      </c>
      <c r="F49" s="27">
        <v>4500000</v>
      </c>
      <c r="G49" s="27">
        <f t="shared" si="10"/>
        <v>855000</v>
      </c>
      <c r="H49" s="27">
        <f t="shared" si="17"/>
        <v>5355000</v>
      </c>
      <c r="I49" s="27">
        <v>2268908</v>
      </c>
      <c r="J49" s="27">
        <f t="shared" si="11"/>
        <v>431092.52</v>
      </c>
      <c r="K49" s="27">
        <f t="shared" si="12"/>
        <v>2700000.52</v>
      </c>
      <c r="L49" s="27">
        <v>2184874</v>
      </c>
      <c r="M49" s="27">
        <f t="shared" si="13"/>
        <v>415126.06</v>
      </c>
      <c r="N49" s="27">
        <f t="shared" si="14"/>
        <v>2600000.06</v>
      </c>
      <c r="O49" s="27">
        <f t="shared" si="9"/>
        <v>2984594</v>
      </c>
      <c r="P49" s="27">
        <f t="shared" si="15"/>
        <v>567072.86</v>
      </c>
      <c r="Q49" s="27">
        <f t="shared" si="16"/>
        <v>3551666.86</v>
      </c>
    </row>
    <row r="50" spans="1:17" x14ac:dyDescent="0.2">
      <c r="A50" s="36"/>
      <c r="B50" s="37" t="s">
        <v>64</v>
      </c>
      <c r="C50" s="37"/>
      <c r="D50" s="37"/>
      <c r="E50" s="25">
        <v>1</v>
      </c>
      <c r="F50" s="27">
        <v>65000</v>
      </c>
      <c r="G50" s="27">
        <f t="shared" si="10"/>
        <v>12350</v>
      </c>
      <c r="H50" s="27">
        <f t="shared" si="17"/>
        <v>77350</v>
      </c>
      <c r="I50" s="27">
        <v>85714</v>
      </c>
      <c r="J50" s="27">
        <f t="shared" si="11"/>
        <v>16285.66</v>
      </c>
      <c r="K50" s="27">
        <f t="shared" si="12"/>
        <v>101999.66</v>
      </c>
      <c r="L50" s="27">
        <v>84034</v>
      </c>
      <c r="M50" s="27">
        <f t="shared" si="13"/>
        <v>15966.460000000001</v>
      </c>
      <c r="N50" s="27">
        <f t="shared" si="14"/>
        <v>100000.46</v>
      </c>
      <c r="O50" s="27">
        <f t="shared" si="9"/>
        <v>78249.333333333328</v>
      </c>
      <c r="P50" s="27">
        <f t="shared" si="15"/>
        <v>14867.373333333333</v>
      </c>
      <c r="Q50" s="27">
        <f t="shared" si="16"/>
        <v>93116.706666666665</v>
      </c>
    </row>
    <row r="51" spans="1:17" x14ac:dyDescent="0.2">
      <c r="A51" s="36"/>
      <c r="B51" s="37" t="s">
        <v>65</v>
      </c>
      <c r="C51" s="37"/>
      <c r="D51" s="37"/>
      <c r="E51" s="25">
        <v>1</v>
      </c>
      <c r="F51" s="27">
        <v>85000</v>
      </c>
      <c r="G51" s="27">
        <f t="shared" si="10"/>
        <v>16150</v>
      </c>
      <c r="H51" s="27">
        <f t="shared" si="17"/>
        <v>101150</v>
      </c>
      <c r="I51" s="27">
        <v>68487</v>
      </c>
      <c r="J51" s="27">
        <f t="shared" si="11"/>
        <v>13012.53</v>
      </c>
      <c r="K51" s="27">
        <f t="shared" si="12"/>
        <v>81499.53</v>
      </c>
      <c r="L51" s="27">
        <v>68908</v>
      </c>
      <c r="M51" s="27">
        <f t="shared" si="13"/>
        <v>13092.52</v>
      </c>
      <c r="N51" s="27">
        <f t="shared" si="14"/>
        <v>82000.52</v>
      </c>
      <c r="O51" s="27">
        <f t="shared" si="9"/>
        <v>74131.666666666672</v>
      </c>
      <c r="P51" s="27">
        <f t="shared" si="15"/>
        <v>14085.016666666668</v>
      </c>
      <c r="Q51" s="27">
        <f t="shared" si="16"/>
        <v>88216.683333333334</v>
      </c>
    </row>
    <row r="52" spans="1:17" x14ac:dyDescent="0.2">
      <c r="A52" s="36" t="s">
        <v>66</v>
      </c>
      <c r="B52" s="37" t="s">
        <v>67</v>
      </c>
      <c r="C52" s="37"/>
      <c r="D52" s="37"/>
      <c r="E52" s="25">
        <v>1</v>
      </c>
      <c r="F52" s="27">
        <v>12000</v>
      </c>
      <c r="G52" s="27">
        <f t="shared" si="10"/>
        <v>2280</v>
      </c>
      <c r="H52" s="27">
        <f t="shared" si="17"/>
        <v>14280</v>
      </c>
      <c r="I52" s="27">
        <v>7983</v>
      </c>
      <c r="J52" s="27">
        <f t="shared" si="11"/>
        <v>1516.77</v>
      </c>
      <c r="K52" s="27">
        <f t="shared" si="12"/>
        <v>9499.77</v>
      </c>
      <c r="L52" s="27">
        <v>8403</v>
      </c>
      <c r="M52" s="27">
        <f t="shared" si="13"/>
        <v>1596.57</v>
      </c>
      <c r="N52" s="27">
        <f t="shared" si="14"/>
        <v>9999.57</v>
      </c>
      <c r="O52" s="27">
        <f t="shared" si="9"/>
        <v>9462</v>
      </c>
      <c r="P52" s="27">
        <f t="shared" si="15"/>
        <v>1797.78</v>
      </c>
      <c r="Q52" s="27">
        <f t="shared" si="16"/>
        <v>11259.78</v>
      </c>
    </row>
    <row r="53" spans="1:17" x14ac:dyDescent="0.2">
      <c r="A53" s="36"/>
      <c r="B53" s="37" t="s">
        <v>68</v>
      </c>
      <c r="C53" s="37"/>
      <c r="D53" s="37"/>
      <c r="E53" s="25">
        <v>1</v>
      </c>
      <c r="F53" s="27">
        <v>36000</v>
      </c>
      <c r="G53" s="27">
        <f t="shared" si="10"/>
        <v>6840</v>
      </c>
      <c r="H53" s="27">
        <f t="shared" si="17"/>
        <v>42840</v>
      </c>
      <c r="I53" s="27">
        <v>45378</v>
      </c>
      <c r="J53" s="27">
        <f t="shared" si="11"/>
        <v>8621.82</v>
      </c>
      <c r="K53" s="27">
        <f t="shared" si="12"/>
        <v>53999.82</v>
      </c>
      <c r="L53" s="27">
        <v>46218</v>
      </c>
      <c r="M53" s="27">
        <f t="shared" si="13"/>
        <v>8781.42</v>
      </c>
      <c r="N53" s="27">
        <f t="shared" si="14"/>
        <v>54999.42</v>
      </c>
      <c r="O53" s="27">
        <f t="shared" si="9"/>
        <v>42532</v>
      </c>
      <c r="P53" s="27">
        <f t="shared" si="15"/>
        <v>8081.08</v>
      </c>
      <c r="Q53" s="27">
        <f t="shared" si="16"/>
        <v>50613.08</v>
      </c>
    </row>
    <row r="54" spans="1:17" x14ac:dyDescent="0.2">
      <c r="A54" s="36"/>
      <c r="B54" s="37" t="s">
        <v>69</v>
      </c>
      <c r="C54" s="37"/>
      <c r="D54" s="37"/>
      <c r="E54" s="25">
        <v>1</v>
      </c>
      <c r="F54" s="27">
        <v>10500</v>
      </c>
      <c r="G54" s="27">
        <f t="shared" si="10"/>
        <v>1995</v>
      </c>
      <c r="H54" s="27">
        <f t="shared" si="17"/>
        <v>12495</v>
      </c>
      <c r="I54" s="27">
        <v>6723</v>
      </c>
      <c r="J54" s="27">
        <f t="shared" si="11"/>
        <v>1277.3700000000001</v>
      </c>
      <c r="K54" s="27">
        <f t="shared" si="12"/>
        <v>8000.37</v>
      </c>
      <c r="L54" s="27">
        <v>5882</v>
      </c>
      <c r="M54" s="27">
        <f t="shared" si="13"/>
        <v>1117.58</v>
      </c>
      <c r="N54" s="27">
        <f t="shared" si="14"/>
        <v>6999.58</v>
      </c>
      <c r="O54" s="27">
        <f t="shared" si="9"/>
        <v>7701.666666666667</v>
      </c>
      <c r="P54" s="27">
        <f t="shared" si="15"/>
        <v>1463.3166666666668</v>
      </c>
      <c r="Q54" s="27">
        <f t="shared" si="16"/>
        <v>9164.9833333333336</v>
      </c>
    </row>
    <row r="55" spans="1:17" x14ac:dyDescent="0.2">
      <c r="A55" s="36"/>
      <c r="B55" s="37" t="s">
        <v>70</v>
      </c>
      <c r="C55" s="37"/>
      <c r="D55" s="37"/>
      <c r="E55" s="25">
        <v>1</v>
      </c>
      <c r="F55" s="27">
        <v>12000</v>
      </c>
      <c r="G55" s="27">
        <f t="shared" si="10"/>
        <v>2280</v>
      </c>
      <c r="H55" s="27">
        <f t="shared" si="17"/>
        <v>14280</v>
      </c>
      <c r="I55" s="27">
        <v>8824</v>
      </c>
      <c r="J55" s="27">
        <f t="shared" si="11"/>
        <v>1676.56</v>
      </c>
      <c r="K55" s="27">
        <f t="shared" si="12"/>
        <v>10500.56</v>
      </c>
      <c r="L55" s="27">
        <v>10084</v>
      </c>
      <c r="M55" s="27">
        <f t="shared" si="13"/>
        <v>1915.96</v>
      </c>
      <c r="N55" s="27">
        <f t="shared" si="14"/>
        <v>11999.96</v>
      </c>
      <c r="O55" s="27">
        <f t="shared" si="9"/>
        <v>10302.666666666666</v>
      </c>
      <c r="P55" s="27">
        <f t="shared" si="15"/>
        <v>1957.5066666666667</v>
      </c>
      <c r="Q55" s="27">
        <f t="shared" si="16"/>
        <v>12260.173333333332</v>
      </c>
    </row>
    <row r="56" spans="1:17" x14ac:dyDescent="0.2">
      <c r="A56" s="36"/>
      <c r="B56" s="37" t="s">
        <v>71</v>
      </c>
      <c r="C56" s="37"/>
      <c r="D56" s="37"/>
      <c r="E56" s="25">
        <v>1</v>
      </c>
      <c r="F56" s="27">
        <v>25000</v>
      </c>
      <c r="G56" s="27">
        <f t="shared" si="10"/>
        <v>4750</v>
      </c>
      <c r="H56" s="27">
        <f t="shared" si="17"/>
        <v>29750</v>
      </c>
      <c r="I56" s="27">
        <v>20168</v>
      </c>
      <c r="J56" s="27">
        <f t="shared" si="11"/>
        <v>3831.92</v>
      </c>
      <c r="K56" s="27">
        <f t="shared" si="12"/>
        <v>23999.919999999998</v>
      </c>
      <c r="L56" s="27">
        <v>18487</v>
      </c>
      <c r="M56" s="27">
        <f t="shared" si="13"/>
        <v>3512.53</v>
      </c>
      <c r="N56" s="27">
        <f t="shared" si="14"/>
        <v>21999.53</v>
      </c>
      <c r="O56" s="27">
        <f t="shared" si="9"/>
        <v>21218.333333333332</v>
      </c>
      <c r="P56" s="27">
        <f t="shared" si="15"/>
        <v>4031.4833333333331</v>
      </c>
      <c r="Q56" s="27">
        <f t="shared" si="16"/>
        <v>25249.816666666666</v>
      </c>
    </row>
    <row r="57" spans="1:17" x14ac:dyDescent="0.2">
      <c r="A57" s="36"/>
      <c r="B57" s="37" t="s">
        <v>72</v>
      </c>
      <c r="C57" s="37"/>
      <c r="D57" s="37"/>
      <c r="E57" s="25">
        <v>1</v>
      </c>
      <c r="F57" s="27">
        <v>30000</v>
      </c>
      <c r="G57" s="27">
        <f t="shared" si="10"/>
        <v>5700</v>
      </c>
      <c r="H57" s="27">
        <f t="shared" si="17"/>
        <v>35700</v>
      </c>
      <c r="I57" s="27">
        <v>20168</v>
      </c>
      <c r="J57" s="27">
        <f t="shared" si="11"/>
        <v>3831.92</v>
      </c>
      <c r="K57" s="27">
        <f t="shared" si="12"/>
        <v>23999.919999999998</v>
      </c>
      <c r="L57" s="27">
        <v>21008</v>
      </c>
      <c r="M57" s="27">
        <f t="shared" si="13"/>
        <v>3991.52</v>
      </c>
      <c r="N57" s="27">
        <f t="shared" si="14"/>
        <v>24999.52</v>
      </c>
      <c r="O57" s="27">
        <f t="shared" si="9"/>
        <v>23725.333333333332</v>
      </c>
      <c r="P57" s="27">
        <f t="shared" si="15"/>
        <v>4507.8133333333335</v>
      </c>
      <c r="Q57" s="27">
        <f t="shared" si="16"/>
        <v>28233.146666666667</v>
      </c>
    </row>
    <row r="58" spans="1:17" x14ac:dyDescent="0.2">
      <c r="A58" s="36"/>
      <c r="B58" s="37" t="s">
        <v>73</v>
      </c>
      <c r="C58" s="37"/>
      <c r="D58" s="37"/>
      <c r="E58" s="25">
        <v>1</v>
      </c>
      <c r="F58" s="27">
        <v>60000</v>
      </c>
      <c r="G58" s="27">
        <f t="shared" si="10"/>
        <v>11400</v>
      </c>
      <c r="H58" s="27">
        <f t="shared" si="17"/>
        <v>71400</v>
      </c>
      <c r="I58" s="27">
        <v>23529</v>
      </c>
      <c r="J58" s="27">
        <f t="shared" si="11"/>
        <v>4470.51</v>
      </c>
      <c r="K58" s="27">
        <f t="shared" si="12"/>
        <v>27999.510000000002</v>
      </c>
      <c r="L58" s="27">
        <v>26891</v>
      </c>
      <c r="M58" s="27">
        <f t="shared" si="13"/>
        <v>5109.29</v>
      </c>
      <c r="N58" s="27">
        <f t="shared" si="14"/>
        <v>32000.29</v>
      </c>
      <c r="O58" s="27">
        <f t="shared" si="9"/>
        <v>36806.666666666664</v>
      </c>
      <c r="P58" s="27">
        <f t="shared" si="15"/>
        <v>6993.2666666666664</v>
      </c>
      <c r="Q58" s="27">
        <f t="shared" si="16"/>
        <v>43799.933333333334</v>
      </c>
    </row>
    <row r="59" spans="1:17" x14ac:dyDescent="0.2">
      <c r="A59" s="36" t="s">
        <v>74</v>
      </c>
      <c r="B59" s="37" t="s">
        <v>75</v>
      </c>
      <c r="C59" s="37"/>
      <c r="D59" s="37"/>
      <c r="E59" s="25">
        <v>1</v>
      </c>
      <c r="F59" s="27">
        <v>21600</v>
      </c>
      <c r="G59" s="27">
        <f t="shared" si="10"/>
        <v>4104</v>
      </c>
      <c r="H59" s="27">
        <f t="shared" si="17"/>
        <v>25704</v>
      </c>
      <c r="I59" s="27">
        <v>33613</v>
      </c>
      <c r="J59" s="27">
        <f t="shared" si="11"/>
        <v>6386.47</v>
      </c>
      <c r="K59" s="27">
        <f t="shared" si="12"/>
        <v>39999.47</v>
      </c>
      <c r="L59" s="27">
        <v>33613</v>
      </c>
      <c r="M59" s="27">
        <f t="shared" si="13"/>
        <v>6386.47</v>
      </c>
      <c r="N59" s="27">
        <f t="shared" si="14"/>
        <v>39999.47</v>
      </c>
      <c r="O59" s="27">
        <f t="shared" si="9"/>
        <v>29608.666666666668</v>
      </c>
      <c r="P59" s="27">
        <f t="shared" si="15"/>
        <v>5625.6466666666665</v>
      </c>
      <c r="Q59" s="27">
        <f t="shared" si="16"/>
        <v>35234.313333333332</v>
      </c>
    </row>
    <row r="60" spans="1:17" x14ac:dyDescent="0.2">
      <c r="A60" s="36"/>
      <c r="B60" s="37" t="s">
        <v>76</v>
      </c>
      <c r="C60" s="37"/>
      <c r="D60" s="37"/>
      <c r="E60" s="25">
        <v>1</v>
      </c>
      <c r="F60" s="27">
        <v>21000</v>
      </c>
      <c r="G60" s="27">
        <f t="shared" si="10"/>
        <v>3990</v>
      </c>
      <c r="H60" s="27">
        <f t="shared" si="17"/>
        <v>24990</v>
      </c>
      <c r="I60" s="27">
        <v>15966</v>
      </c>
      <c r="J60" s="27">
        <f t="shared" si="11"/>
        <v>3033.54</v>
      </c>
      <c r="K60" s="27">
        <f t="shared" si="12"/>
        <v>18999.54</v>
      </c>
      <c r="L60" s="27">
        <v>16807</v>
      </c>
      <c r="M60" s="27">
        <f t="shared" si="13"/>
        <v>3193.33</v>
      </c>
      <c r="N60" s="27">
        <f t="shared" si="14"/>
        <v>20000.330000000002</v>
      </c>
      <c r="O60" s="27">
        <f t="shared" si="9"/>
        <v>17924.333333333332</v>
      </c>
      <c r="P60" s="27">
        <f t="shared" si="15"/>
        <v>3405.623333333333</v>
      </c>
      <c r="Q60" s="27">
        <f t="shared" si="16"/>
        <v>21329.956666666665</v>
      </c>
    </row>
    <row r="61" spans="1:17" x14ac:dyDescent="0.2">
      <c r="A61" s="36"/>
      <c r="B61" s="37" t="s">
        <v>77</v>
      </c>
      <c r="C61" s="37"/>
      <c r="D61" s="37"/>
      <c r="E61" s="25">
        <v>1</v>
      </c>
      <c r="F61" s="27">
        <v>48000</v>
      </c>
      <c r="G61" s="27">
        <f t="shared" si="10"/>
        <v>9120</v>
      </c>
      <c r="H61" s="27">
        <f t="shared" si="17"/>
        <v>57120</v>
      </c>
      <c r="I61" s="27">
        <v>60504</v>
      </c>
      <c r="J61" s="27">
        <f t="shared" si="11"/>
        <v>11495.76</v>
      </c>
      <c r="K61" s="27">
        <f t="shared" si="12"/>
        <v>71999.759999999995</v>
      </c>
      <c r="L61" s="27">
        <v>58824</v>
      </c>
      <c r="M61" s="27">
        <f t="shared" si="13"/>
        <v>11176.56</v>
      </c>
      <c r="N61" s="27">
        <f t="shared" si="14"/>
        <v>70000.56</v>
      </c>
      <c r="O61" s="27">
        <f t="shared" si="9"/>
        <v>55776</v>
      </c>
      <c r="P61" s="27">
        <f t="shared" si="15"/>
        <v>10597.44</v>
      </c>
      <c r="Q61" s="27">
        <f t="shared" si="16"/>
        <v>66373.440000000002</v>
      </c>
    </row>
    <row r="62" spans="1:17" x14ac:dyDescent="0.2">
      <c r="A62" s="36"/>
      <c r="B62" s="37" t="s">
        <v>78</v>
      </c>
      <c r="C62" s="37"/>
      <c r="D62" s="37"/>
      <c r="E62" s="25">
        <v>1</v>
      </c>
      <c r="F62" s="27">
        <v>200000</v>
      </c>
      <c r="G62" s="27">
        <f t="shared" si="10"/>
        <v>38000</v>
      </c>
      <c r="H62" s="27">
        <f t="shared" si="17"/>
        <v>238000</v>
      </c>
      <c r="I62" s="27">
        <v>107563</v>
      </c>
      <c r="J62" s="27">
        <f t="shared" si="11"/>
        <v>20436.97</v>
      </c>
      <c r="K62" s="27">
        <f t="shared" si="12"/>
        <v>127999.97</v>
      </c>
      <c r="L62" s="27">
        <v>109244</v>
      </c>
      <c r="M62" s="27">
        <f t="shared" si="13"/>
        <v>20756.36</v>
      </c>
      <c r="N62" s="27">
        <f t="shared" si="14"/>
        <v>130000.36</v>
      </c>
      <c r="O62" s="27">
        <f t="shared" si="9"/>
        <v>138935.66666666666</v>
      </c>
      <c r="P62" s="27">
        <f t="shared" si="15"/>
        <v>26397.776666666665</v>
      </c>
      <c r="Q62" s="27">
        <f t="shared" si="16"/>
        <v>165333.44333333333</v>
      </c>
    </row>
    <row r="63" spans="1:17" x14ac:dyDescent="0.2">
      <c r="A63" s="36"/>
      <c r="B63" s="37" t="s">
        <v>79</v>
      </c>
      <c r="C63" s="37"/>
      <c r="D63" s="37"/>
      <c r="E63" s="25">
        <v>1</v>
      </c>
      <c r="F63" s="27">
        <v>10500</v>
      </c>
      <c r="G63" s="27">
        <f t="shared" si="10"/>
        <v>1995</v>
      </c>
      <c r="H63" s="27">
        <f t="shared" si="17"/>
        <v>12495</v>
      </c>
      <c r="I63" s="27">
        <v>21429</v>
      </c>
      <c r="J63" s="27">
        <f t="shared" si="11"/>
        <v>4071.51</v>
      </c>
      <c r="K63" s="27">
        <f t="shared" si="12"/>
        <v>25500.510000000002</v>
      </c>
      <c r="L63" s="27">
        <v>18487</v>
      </c>
      <c r="M63" s="27">
        <f t="shared" si="13"/>
        <v>3512.53</v>
      </c>
      <c r="N63" s="27">
        <f t="shared" si="14"/>
        <v>21999.53</v>
      </c>
      <c r="O63" s="27">
        <f t="shared" si="9"/>
        <v>16805.333333333332</v>
      </c>
      <c r="P63" s="27">
        <f t="shared" si="15"/>
        <v>3193.0133333333333</v>
      </c>
      <c r="Q63" s="27">
        <f t="shared" si="16"/>
        <v>19998.346666666665</v>
      </c>
    </row>
    <row r="64" spans="1:17" x14ac:dyDescent="0.2">
      <c r="A64" s="36"/>
      <c r="B64" s="37" t="s">
        <v>80</v>
      </c>
      <c r="C64" s="37"/>
      <c r="D64" s="37"/>
      <c r="E64" s="25">
        <v>1</v>
      </c>
      <c r="F64" s="27">
        <v>2500</v>
      </c>
      <c r="G64" s="27">
        <f t="shared" si="10"/>
        <v>475</v>
      </c>
      <c r="H64" s="27">
        <f t="shared" si="17"/>
        <v>2975</v>
      </c>
      <c r="I64" s="27">
        <v>1008</v>
      </c>
      <c r="J64" s="27">
        <f t="shared" si="11"/>
        <v>191.52</v>
      </c>
      <c r="K64" s="27">
        <f t="shared" si="12"/>
        <v>1199.52</v>
      </c>
      <c r="L64" s="27">
        <v>924</v>
      </c>
      <c r="M64" s="27">
        <f t="shared" si="13"/>
        <v>175.56</v>
      </c>
      <c r="N64" s="27">
        <f t="shared" si="14"/>
        <v>1099.56</v>
      </c>
      <c r="O64" s="27">
        <f t="shared" si="9"/>
        <v>1477.3333333333333</v>
      </c>
      <c r="P64" s="27">
        <f t="shared" si="15"/>
        <v>280.69333333333333</v>
      </c>
      <c r="Q64" s="27">
        <f t="shared" si="16"/>
        <v>1758.0266666666666</v>
      </c>
    </row>
    <row r="65" spans="1:17" x14ac:dyDescent="0.2">
      <c r="A65" s="33" t="s">
        <v>81</v>
      </c>
      <c r="B65" s="34"/>
      <c r="C65" s="34"/>
      <c r="D65" s="34"/>
      <c r="E65" s="35"/>
      <c r="F65" s="28">
        <f t="shared" ref="F65" si="18">SUM(F11:F64)</f>
        <v>7697335</v>
      </c>
      <c r="G65" s="27">
        <f t="shared" si="10"/>
        <v>1462493.65</v>
      </c>
      <c r="H65" s="29">
        <f t="shared" si="17"/>
        <v>9159828.6500000004</v>
      </c>
      <c r="I65" s="27">
        <f>SUM(I11:I64)</f>
        <v>5247225</v>
      </c>
      <c r="J65" s="27">
        <f t="shared" si="11"/>
        <v>996972.75</v>
      </c>
      <c r="K65" s="30">
        <f t="shared" si="12"/>
        <v>6244197.75</v>
      </c>
      <c r="L65" s="27">
        <f>SUM(L11:L64)</f>
        <v>5040586</v>
      </c>
      <c r="M65" s="27">
        <f t="shared" si="13"/>
        <v>957711.34</v>
      </c>
      <c r="N65" s="31">
        <f t="shared" si="14"/>
        <v>5998297.3399999999</v>
      </c>
      <c r="O65" s="27">
        <f t="shared" si="9"/>
        <v>5995048.666666667</v>
      </c>
      <c r="P65" s="27">
        <f t="shared" si="15"/>
        <v>1139059.2466666668</v>
      </c>
      <c r="Q65" s="32">
        <f t="shared" si="16"/>
        <v>7134107.913333334</v>
      </c>
    </row>
  </sheetData>
  <mergeCells count="76">
    <mergeCell ref="R1:V1"/>
    <mergeCell ref="A8:F8"/>
    <mergeCell ref="H8:K8"/>
    <mergeCell ref="M8:P8"/>
    <mergeCell ref="A9:A10"/>
    <mergeCell ref="B9:D10"/>
    <mergeCell ref="E9:E10"/>
    <mergeCell ref="F9:H9"/>
    <mergeCell ref="I9:K9"/>
    <mergeCell ref="L9:N9"/>
    <mergeCell ref="O9:Q9"/>
    <mergeCell ref="A3:A6"/>
    <mergeCell ref="A1:B1"/>
    <mergeCell ref="C1:G1"/>
    <mergeCell ref="H1:L1"/>
    <mergeCell ref="M1:Q1"/>
    <mergeCell ref="B22:D22"/>
    <mergeCell ref="B23:D23"/>
    <mergeCell ref="B24:D24"/>
    <mergeCell ref="B25:D25"/>
    <mergeCell ref="A11:A13"/>
    <mergeCell ref="B11:D11"/>
    <mergeCell ref="B12:D12"/>
    <mergeCell ref="B13:D13"/>
    <mergeCell ref="A14:A16"/>
    <mergeCell ref="B14:D14"/>
    <mergeCell ref="B15:D15"/>
    <mergeCell ref="B16:D16"/>
    <mergeCell ref="B37:D37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49:D49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0:D50"/>
    <mergeCell ref="B51:D51"/>
    <mergeCell ref="A52:A58"/>
    <mergeCell ref="B52:D52"/>
    <mergeCell ref="B53:D53"/>
    <mergeCell ref="B54:D54"/>
    <mergeCell ref="B55:D55"/>
    <mergeCell ref="B56:D56"/>
    <mergeCell ref="B57:D57"/>
    <mergeCell ref="B58:D58"/>
    <mergeCell ref="A17:A51"/>
    <mergeCell ref="B17:D17"/>
    <mergeCell ref="B18:D18"/>
    <mergeCell ref="B19:D19"/>
    <mergeCell ref="B20:D20"/>
    <mergeCell ref="B21:D21"/>
    <mergeCell ref="A65:E65"/>
    <mergeCell ref="A59:A64"/>
    <mergeCell ref="B59:D59"/>
    <mergeCell ref="B60:D60"/>
    <mergeCell ref="B61:D61"/>
    <mergeCell ref="B62:D62"/>
    <mergeCell ref="B63:D63"/>
    <mergeCell ref="B64:D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 PRECIOS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Fabian Cobo Diaz</dc:creator>
  <cp:lastModifiedBy>Maria del mar Benjumea Ochoa</cp:lastModifiedBy>
  <dcterms:created xsi:type="dcterms:W3CDTF">2023-08-08T22:39:16Z</dcterms:created>
  <dcterms:modified xsi:type="dcterms:W3CDTF">2023-08-16T20:26:35Z</dcterms:modified>
</cp:coreProperties>
</file>