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F:\PROCESOS 2023\SELECCION ABREVIADA SMI-SAMC-114-2023\PREPLIEGOS\"/>
    </mc:Choice>
  </mc:AlternateContent>
  <xr:revisionPtr revIDLastSave="0" documentId="13_ncr:1_{74E905C7-7332-4324-9F29-BC86421C915E}" xr6:coauthVersionLast="47" xr6:coauthVersionMax="47" xr10:uidLastSave="{00000000-0000-0000-0000-000000000000}"/>
  <bookViews>
    <workbookView xWindow="-120" yWindow="-120" windowWidth="20730" windowHeight="11310" firstSheet="1" activeTab="2" xr2:uid="{00000000-000D-0000-FFFF-FFFF00000000}"/>
  </bookViews>
  <sheets>
    <sheet name="chequeo " sheetId="17" state="hidden" r:id="rId1"/>
    <sheet name="PRESUPUESTO OFICIAL (Entidad)" sheetId="18" r:id="rId2"/>
    <sheet name="PROTA ECONOM (Proponente)" sheetId="56" r:id="rId3"/>
    <sheet name="Analisis de AU" sheetId="59" r:id="rId4"/>
    <sheet name="Analisis Trib cost Indirecto" sheetId="60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\0" localSheetId="2">'[1]CRA.MODI'!#REF!</definedName>
    <definedName name="\0">'[1]CRA.MODI'!#REF!</definedName>
    <definedName name="\b" localSheetId="2">#REF!</definedName>
    <definedName name="\b">#REF!</definedName>
    <definedName name="\c" localSheetId="2">#REF!</definedName>
    <definedName name="\c">#REF!</definedName>
    <definedName name="\e" localSheetId="2">#REF!</definedName>
    <definedName name="\e">#REF!</definedName>
    <definedName name="\i" localSheetId="2">#REF!</definedName>
    <definedName name="\i">#REF!</definedName>
    <definedName name="\m" localSheetId="2">#REF!</definedName>
    <definedName name="\m">#REF!</definedName>
    <definedName name="\r" localSheetId="2">#REF!</definedName>
    <definedName name="\r">#REF!</definedName>
    <definedName name="\sa" localSheetId="2">#REF!</definedName>
    <definedName name="\sa">#REF!</definedName>
    <definedName name="\t" localSheetId="2">#REF!</definedName>
    <definedName name="\t">#REF!</definedName>
    <definedName name="\x" localSheetId="2">#REF!</definedName>
    <definedName name="\x">#REF!</definedName>
    <definedName name="\z" localSheetId="2">#REF!</definedName>
    <definedName name="\z">#REF!</definedName>
    <definedName name="_" localSheetId="2">#REF!</definedName>
    <definedName name="_">#REF!</definedName>
    <definedName name="___EST12" localSheetId="2">#REF!</definedName>
    <definedName name="___EST12">#REF!</definedName>
    <definedName name="__aiu2">[2]AIU!$J$105</definedName>
    <definedName name="__EST1" localSheetId="2">#REF!</definedName>
    <definedName name="__EST1">#REF!</definedName>
    <definedName name="__EST10" localSheetId="2">#REF!</definedName>
    <definedName name="__EST10">#REF!</definedName>
    <definedName name="__EST11" localSheetId="2">#REF!</definedName>
    <definedName name="__EST11">#REF!</definedName>
    <definedName name="__EST12" localSheetId="2">#REF!</definedName>
    <definedName name="__EST12">#REF!</definedName>
    <definedName name="__EST13" localSheetId="2">#REF!</definedName>
    <definedName name="__EST13">#REF!</definedName>
    <definedName name="__EST14" localSheetId="2">#REF!</definedName>
    <definedName name="__EST14">#REF!</definedName>
    <definedName name="__EST15" localSheetId="2">#REF!</definedName>
    <definedName name="__EST15">#REF!</definedName>
    <definedName name="__EST16" localSheetId="2">#REF!</definedName>
    <definedName name="__EST16">#REF!</definedName>
    <definedName name="__EST17" localSheetId="2">#REF!</definedName>
    <definedName name="__EST17">#REF!</definedName>
    <definedName name="__EST18" localSheetId="2">#REF!</definedName>
    <definedName name="__EST18">#REF!</definedName>
    <definedName name="__EST19" localSheetId="2">#REF!</definedName>
    <definedName name="__EST19">#REF!</definedName>
    <definedName name="__EST2" localSheetId="2">#REF!</definedName>
    <definedName name="__EST2">#REF!</definedName>
    <definedName name="__EST23" localSheetId="2">#REF!</definedName>
    <definedName name="__EST23">#REF!</definedName>
    <definedName name="__EST3" localSheetId="2">#REF!</definedName>
    <definedName name="__EST3">#REF!</definedName>
    <definedName name="__EST4" localSheetId="2">#REF!</definedName>
    <definedName name="__EST4">#REF!</definedName>
    <definedName name="__EST5" localSheetId="2">#REF!</definedName>
    <definedName name="__EST5">#REF!</definedName>
    <definedName name="__EST6" localSheetId="2">#REF!</definedName>
    <definedName name="__EST6">#REF!</definedName>
    <definedName name="__EST7" localSheetId="2">#REF!</definedName>
    <definedName name="__EST7">#REF!</definedName>
    <definedName name="__EST8" localSheetId="2">#REF!</definedName>
    <definedName name="__EST8">#REF!</definedName>
    <definedName name="__EST9" localSheetId="2">#REF!</definedName>
    <definedName name="__EST9">#REF!</definedName>
    <definedName name="__EXC1" localSheetId="2">#REF!</definedName>
    <definedName name="__EXC1">#REF!</definedName>
    <definedName name="__EXC10" localSheetId="2">#REF!</definedName>
    <definedName name="__EXC10">#REF!</definedName>
    <definedName name="__EXC11" localSheetId="2">#REF!</definedName>
    <definedName name="__EXC11">#REF!</definedName>
    <definedName name="__EXC12" localSheetId="2">#REF!</definedName>
    <definedName name="__EXC12">#REF!</definedName>
    <definedName name="__EXC2" localSheetId="2">#REF!</definedName>
    <definedName name="__EXC2">#REF!</definedName>
    <definedName name="__EXC3" localSheetId="2">#REF!</definedName>
    <definedName name="__EXC3">#REF!</definedName>
    <definedName name="__EXC4" localSheetId="2">#REF!</definedName>
    <definedName name="__EXC4">#REF!</definedName>
    <definedName name="__EXC5" localSheetId="2">#REF!</definedName>
    <definedName name="__EXC5">#REF!</definedName>
    <definedName name="__EXC6" localSheetId="2">#REF!</definedName>
    <definedName name="__EXC6">#REF!</definedName>
    <definedName name="__EXC7" localSheetId="2">#REF!</definedName>
    <definedName name="__EXC7">#REF!</definedName>
    <definedName name="__EXC8" localSheetId="2">#REF!</definedName>
    <definedName name="__EXC8">#REF!</definedName>
    <definedName name="__EXC9" localSheetId="2">#REF!</definedName>
    <definedName name="__EXC9">#REF!</definedName>
    <definedName name="_aiu2">[2]AIU!$J$105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23" localSheetId="2">#REF!</definedName>
    <definedName name="_EST23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IPC2002" localSheetId="2">#REF!</definedName>
    <definedName name="_IPC2002">#REF!</definedName>
    <definedName name="_Key1" localSheetId="2" hidden="1">#REF!</definedName>
    <definedName name="_Key1" hidden="1">#REF!</definedName>
    <definedName name="_Order1" hidden="1">255</definedName>
    <definedName name="_PJ50" localSheetId="2">#REF!</definedName>
    <definedName name="_PJ50">#REF!</definedName>
    <definedName name="_Sort" localSheetId="2" hidden="1">#REF!</definedName>
    <definedName name="_Sort" hidden="1">#REF!</definedName>
    <definedName name="_z" localSheetId="2">#REF!</definedName>
    <definedName name="_z">#REF!</definedName>
    <definedName name="A" localSheetId="2">#REF!</definedName>
    <definedName name="A">#REF!</definedName>
    <definedName name="A_impresión_IM" localSheetId="2">'[1]CRA.MODI'!#REF!</definedName>
    <definedName name="A_impresión_IM">'[1]CRA.MODI'!#REF!</definedName>
    <definedName name="AA" localSheetId="2">#REF!</definedName>
    <definedName name="AA">#REF!</definedName>
    <definedName name="aaa" localSheetId="2">#REF!</definedName>
    <definedName name="aaa">#REF!</definedName>
    <definedName name="ab" localSheetId="2">#REF!</definedName>
    <definedName name="ab">#REF!</definedName>
    <definedName name="AccessDatabase" hidden="1">"A:\SAIN.mdb"</definedName>
    <definedName name="af" localSheetId="2">#REF!</definedName>
    <definedName name="af">#REF!</definedName>
    <definedName name="AHER">[3]HER!$A:$C</definedName>
    <definedName name="ALTO" localSheetId="2">#REF!</definedName>
    <definedName name="ALTO">#REF!</definedName>
    <definedName name="altosutro" localSheetId="2">#REF!</definedName>
    <definedName name="altosutro">#REF!</definedName>
    <definedName name="ALTURA" localSheetId="2">#REF!</definedName>
    <definedName name="ALTURA">#REF!</definedName>
    <definedName name="alturaarena" localSheetId="2">#REF!</definedName>
    <definedName name="alturaarena">#REF!</definedName>
    <definedName name="ALTURAPLACAS" localSheetId="2">#REF!</definedName>
    <definedName name="ALTURAPLACAS">#REF!</definedName>
    <definedName name="AMAT">[3]MAT!$A:$C</definedName>
    <definedName name="ANALISIS" localSheetId="2">#REF!</definedName>
    <definedName name="ANALISIS">#REF!</definedName>
    <definedName name="ANALISIS_UNITARIOS" localSheetId="2">#REF!</definedName>
    <definedName name="ANALISIS_UNITARIOS">#REF!</definedName>
    <definedName name="ancho" localSheetId="2">#REF!</definedName>
    <definedName name="ancho">#REF!</definedName>
    <definedName name="anchodesarenador" localSheetId="2">#REF!</definedName>
    <definedName name="anchodesarenador">#REF!</definedName>
    <definedName name="ANCHOPLACAS" localSheetId="2">#REF!</definedName>
    <definedName name="ANCHOPLACAS">#REF!</definedName>
    <definedName name="anchosutro" localSheetId="2">#REF!</definedName>
    <definedName name="anchosutro">#REF!</definedName>
    <definedName name="ap">[4]Planilla!$D$58</definedName>
    <definedName name="APER">[3]PER!$A:$C</definedName>
    <definedName name="_xlnm.Extract" localSheetId="2">#REF!</definedName>
    <definedName name="_xlnm.Extract">#REF!</definedName>
    <definedName name="_xlnm.Print_Area" localSheetId="3">'Analisis de AU'!$A$1:$E$52</definedName>
    <definedName name="_xlnm.Print_Area" localSheetId="4">'Analisis Trib cost Indirecto'!$A$1:$E$32</definedName>
    <definedName name="_xlnm.Print_Area" localSheetId="1">'PRESUPUESTO OFICIAL (Entidad)'!$A$1:$J$95</definedName>
    <definedName name="_xlnm.Print_Area" localSheetId="2">'PROTA ECONOM (Proponente)'!$A$1:$J$99</definedName>
    <definedName name="_xlnm.Print_Area">#REF!</definedName>
    <definedName name="ATRS">[3]TRANS!$A:$D</definedName>
    <definedName name="b" localSheetId="2">#REF!</definedName>
    <definedName name="b">#REF!</definedName>
    <definedName name="Base_datos_IM" localSheetId="2">#REF!</definedName>
    <definedName name="Base_datos_IM">#REF!</definedName>
    <definedName name="BASE_DE_DATOS" localSheetId="2">#REF!</definedName>
    <definedName name="BASE_DE_DATOS">#REF!</definedName>
    <definedName name="_xlnm.Database" localSheetId="2">#REF!</definedName>
    <definedName name="_xlnm.Database">#REF!</definedName>
    <definedName name="BORDE1" localSheetId="2">#REF!</definedName>
    <definedName name="BORDE1">#REF!</definedName>
    <definedName name="BORDE2" localSheetId="2">#REF!</definedName>
    <definedName name="BORDE2">#REF!</definedName>
    <definedName name="BORDE3" localSheetId="2">#REF!</definedName>
    <definedName name="BORDE3">#REF!</definedName>
    <definedName name="BuiltIn_Print_Area">'[5]PTAR ANDES'!$A$4:$H$272</definedName>
    <definedName name="BuiltIn_Print_Area___0" localSheetId="2">#REF!</definedName>
    <definedName name="BuiltIn_Print_Area___0">#REF!</definedName>
    <definedName name="BuiltIn_Print_Titles">#N/A</definedName>
    <definedName name="caed" localSheetId="2">#REF!</definedName>
    <definedName name="caed">#REF!</definedName>
    <definedName name="canal" localSheetId="2">#REF!</definedName>
    <definedName name="canal">#REF!</definedName>
    <definedName name="CANTDS">[6]Modelo!$J$7:$J$10,[6]Modelo!$J$13:$J$27,[6]Modelo!$J$30:$J$33,[6]Modelo!$J$36:$J$40</definedName>
    <definedName name="ccto210" localSheetId="2">#REF!</definedName>
    <definedName name="ccto210">#REF!</definedName>
    <definedName name="CEMENTO">[7]Insum!$A$3:$H$63</definedName>
    <definedName name="CICLOPEO" localSheetId="2">#REF!</definedName>
    <definedName name="CICLOPEO">#REF!</definedName>
    <definedName name="CNT_M">[6]Modelo!$H$13:$H$27</definedName>
    <definedName name="Coef.erradas" localSheetId="2">#REF!</definedName>
    <definedName name="Coef.erradas">#REF!</definedName>
    <definedName name="COEF.INFILT" localSheetId="2">#REF!</definedName>
    <definedName name="COEF.INFILT">#REF!</definedName>
    <definedName name="coef.retorno" localSheetId="2">#REF!</definedName>
    <definedName name="coef.retorno">#REF!</definedName>
    <definedName name="col_dos" localSheetId="2">#REF!</definedName>
    <definedName name="col_dos">#REF!</definedName>
    <definedName name="CompanyAddress" localSheetId="2">#REF!</definedName>
    <definedName name="CompanyAddress">#REF!</definedName>
    <definedName name="CompanyCity" localSheetId="2">#REF!</definedName>
    <definedName name="CompanyCity">#REF!</definedName>
    <definedName name="CompanyCountry" localSheetId="2">#REF!</definedName>
    <definedName name="CompanyCountry">#REF!</definedName>
    <definedName name="CompanyName" localSheetId="2">#REF!</definedName>
    <definedName name="CompanyName">#REF!</definedName>
    <definedName name="CompanyState" localSheetId="2">#REF!</definedName>
    <definedName name="CompanyState">#REF!</definedName>
    <definedName name="CompanyZip" localSheetId="2">#REF!</definedName>
    <definedName name="CompanyZip">#REF!</definedName>
    <definedName name="consumo" localSheetId="2">#REF!</definedName>
    <definedName name="consumo">#REF!</definedName>
    <definedName name="CRITERIO" localSheetId="2">#REF!</definedName>
    <definedName name="CRITERIO">#REF!</definedName>
    <definedName name="_xlnm.Criteria" localSheetId="2">#REF!</definedName>
    <definedName name="_xlnm.Criteria">#REF!</definedName>
    <definedName name="Criterios_IM" localSheetId="2">#REF!</definedName>
    <definedName name="Criterios_IM">#REF!</definedName>
    <definedName name="Cuadrillas" localSheetId="2">#REF!</definedName>
    <definedName name="Cuadrillas">#REF!</definedName>
    <definedName name="curva">"Chart 11"</definedName>
    <definedName name="d" localSheetId="2">#REF!</definedName>
    <definedName name="d">#REF!</definedName>
    <definedName name="DA" localSheetId="2">#REF!</definedName>
    <definedName name="DA">#REF!</definedName>
    <definedName name="DataDisplayed">"Ejemplo"</definedName>
    <definedName name="datos" localSheetId="2">#REF!</definedName>
    <definedName name="datos">#REF!</definedName>
    <definedName name="Descrip_cuadrillas" localSheetId="2">#REF!</definedName>
    <definedName name="Descrip_cuadrillas">#REF!</definedName>
    <definedName name="Descrip_equipos" localSheetId="2">#REF!</definedName>
    <definedName name="Descrip_equipos">#REF!</definedName>
    <definedName name="Descrip_transporte" localSheetId="2">#REF!</definedName>
    <definedName name="Descrip_transporte">#REF!</definedName>
    <definedName name="Descripción" localSheetId="2">#REF!</definedName>
    <definedName name="Descripción">#REF!</definedName>
    <definedName name="descrpcion" localSheetId="2">#REF!</definedName>
    <definedName name="descrpcion">#REF!</definedName>
    <definedName name="DETENCION" localSheetId="2">'[8]CHEQUEO '!#REF!</definedName>
    <definedName name="DETENCION">'[8]CHEQUEO '!#REF!</definedName>
    <definedName name="Diametros" localSheetId="2">#REF!</definedName>
    <definedName name="Diametros">#REF!</definedName>
    <definedName name="diasacumulacion" localSheetId="2">#REF!</definedName>
    <definedName name="diasacumulacion">#REF!</definedName>
    <definedName name="E" localSheetId="2">#REF!</definedName>
    <definedName name="E">#REF!</definedName>
    <definedName name="ENCABEZA" localSheetId="2">#REF!</definedName>
    <definedName name="ENCABEZA">#REF!</definedName>
    <definedName name="EQUI">[9]EQUIPO!$B$2:$B$36</definedName>
    <definedName name="EQUIPO" localSheetId="2">#REF!</definedName>
    <definedName name="EQUIPO">#REF!</definedName>
    <definedName name="EQUIPO_1">[9]EQUIPO!$B$2:$D$36</definedName>
    <definedName name="Equipos" localSheetId="2">#REF!</definedName>
    <definedName name="Equipos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PESORPLACAS" localSheetId="2">#REF!</definedName>
    <definedName name="ESPESORPLACAS">#REF!</definedName>
    <definedName name="ET_DSC">[6]Modelo!$P$2</definedName>
    <definedName name="ET_IMO">[6]Modelo!$O$44</definedName>
    <definedName name="ET_IND">[6]Modelo!$O$42</definedName>
    <definedName name="Excel_BuiltIn_Print_Area_1" localSheetId="2">#REF!</definedName>
    <definedName name="Excel_BuiltIn_Print_Area_1">#REF!</definedName>
    <definedName name="Excel_BuiltIn_Print_Area_1_1" localSheetId="2">#REF!</definedName>
    <definedName name="Excel_BuiltIn_Print_Area_1_1">#REF!</definedName>
    <definedName name="Excel_BuiltIn_Print_Area_1_1_1" localSheetId="2">#REF!</definedName>
    <definedName name="Excel_BuiltIn_Print_Area_1_1_1">#REF!</definedName>
    <definedName name="Excel_BuiltIn_Print_Area_1_1_1_1" localSheetId="2">#REF!</definedName>
    <definedName name="Excel_BuiltIn_Print_Area_1_1_1_1">#REF!</definedName>
    <definedName name="Excel_BuiltIn_Print_Area_7" localSheetId="2">#REF!</definedName>
    <definedName name="Excel_BuiltIn_Print_Area_7">#REF!</definedName>
    <definedName name="Excel_BuiltIn_Print_Titles_1" localSheetId="2">#REF!</definedName>
    <definedName name="Excel_BuiltIn_Print_Titles_1">#REF!</definedName>
    <definedName name="Excel_BuiltIn_Print_Titles_1_1" localSheetId="2">#REF!</definedName>
    <definedName name="Excel_BuiltIn_Print_Titles_1_1">#REF!</definedName>
    <definedName name="Excel_BuiltIn_Print_Titles_1_1_1" localSheetId="2">#REF!</definedName>
    <definedName name="Excel_BuiltIn_Print_Titles_1_1_1">#REF!</definedName>
    <definedName name="Excel_BuiltIn_Print_Titles_3" localSheetId="2">'[10]COSTOS OFICINA'!#REF!</definedName>
    <definedName name="Excel_BuiltIn_Print_Titles_3">'[10]COSTOS OFICINA'!#REF!</definedName>
    <definedName name="Excel_BuiltIn_Print_Titles_4" localSheetId="2">'[10]COSTOS CAMPAMENTO'!#REF!</definedName>
    <definedName name="Excel_BuiltIn_Print_Titles_4">'[10]COSTOS CAMPAMENTO'!#REF!</definedName>
    <definedName name="factorarena" localSheetId="2">#REF!</definedName>
    <definedName name="factorarena">#REF!</definedName>
    <definedName name="FASD" localSheetId="2">#REF!</definedName>
    <definedName name="FASD">#REF!</definedName>
    <definedName name="Festivos">'[11]días habiles 2015'!$D$2:$D$21</definedName>
    <definedName name="FF" localSheetId="2">#REF!</definedName>
    <definedName name="FF">#REF!</definedName>
    <definedName name="Fin_de_semana">'[11]días habiles 2015'!$M$1:$M$2</definedName>
    <definedName name="Format" localSheetId="2">#REF!</definedName>
    <definedName name="Format">#REF!</definedName>
    <definedName name="Ft" localSheetId="2">#REF!</definedName>
    <definedName name="Ft">#REF!</definedName>
    <definedName name="grados" localSheetId="2">#REF!</definedName>
    <definedName name="grados">#REF!</definedName>
    <definedName name="GSEGSG" localSheetId="2">#REF!</definedName>
    <definedName name="GSEGSG">#REF!</definedName>
    <definedName name="h" localSheetId="2">#REF!</definedName>
    <definedName name="h">#REF!</definedName>
    <definedName name="Hab.predio" localSheetId="2">#REF!</definedName>
    <definedName name="Hab.predio">#REF!</definedName>
    <definedName name="HILERAS" localSheetId="2">#REF!</definedName>
    <definedName name="HILERAS">#REF!</definedName>
    <definedName name="hqmaxsutro" localSheetId="2">#REF!</definedName>
    <definedName name="hqmaxsutro">#REF!</definedName>
    <definedName name="hQminsutro" localSheetId="2">#REF!</definedName>
    <definedName name="hQminsutro">#REF!</definedName>
    <definedName name="IF" localSheetId="2">'[12]A. P. U.'!#REF!</definedName>
    <definedName name="IF">'[12]A. P. U.'!#REF!</definedName>
    <definedName name="inf" localSheetId="2">#REF!</definedName>
    <definedName name="inf">#REF!</definedName>
    <definedName name="INSUMOS" localSheetId="2">#REF!</definedName>
    <definedName name="INSUMOS">#REF!</definedName>
    <definedName name="INSUMOSTOTAL" localSheetId="2">#REF!</definedName>
    <definedName name="INSUMOSTOTAL">#REF!</definedName>
    <definedName name="ITEMS" localSheetId="2">#REF!</definedName>
    <definedName name="ITEMS">#REF!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L" localSheetId="2">'[1]CRA.MODI'!#REF!</definedName>
    <definedName name="L">'[1]CRA.MODI'!#REF!</definedName>
    <definedName name="largovertedero" localSheetId="2">#REF!</definedName>
    <definedName name="largovertedero">#REF!</definedName>
    <definedName name="List_cuadrillas" localSheetId="2">#REF!</definedName>
    <definedName name="List_cuadrillas">#REF!</definedName>
    <definedName name="longituddesarenador" localSheetId="2">#REF!</definedName>
    <definedName name="longituddesarenador">#REF!</definedName>
    <definedName name="mac" localSheetId="2">#REF!</definedName>
    <definedName name="mac">#REF!</definedName>
    <definedName name="MANOBRA" localSheetId="2">#REF!</definedName>
    <definedName name="MANOBRA">#REF!</definedName>
    <definedName name="MAQUINAR">[7]Insum!$A$68:$H$98</definedName>
    <definedName name="MATER">[9]MATERIAL!$B$3:$B$580</definedName>
    <definedName name="MATERIAL" localSheetId="2">#REF!</definedName>
    <definedName name="MATERIAL">#REF!</definedName>
    <definedName name="Materiales" localSheetId="2">#REF!</definedName>
    <definedName name="Materiales">#REF!</definedName>
    <definedName name="Mcotas" localSheetId="2">#REF!</definedName>
    <definedName name="Mcotas">#REF!</definedName>
    <definedName name="MiT" localSheetId="2">#REF!</definedName>
    <definedName name="MiT">#REF!</definedName>
    <definedName name="MiV" localSheetId="2">#REF!</definedName>
    <definedName name="MiV">#REF!</definedName>
    <definedName name="MmIL" localSheetId="2">#REF!</definedName>
    <definedName name="MmIL">#REF!</definedName>
    <definedName name="Mtotalizado" localSheetId="2">#REF!</definedName>
    <definedName name="Mtotalizado">#REF!</definedName>
    <definedName name="Muro" localSheetId="2">#REF!</definedName>
    <definedName name="Muro">#REF!</definedName>
    <definedName name="muro." localSheetId="2">#REF!</definedName>
    <definedName name="muro.">#REF!</definedName>
    <definedName name="MUROTRE" localSheetId="2">#REF!</definedName>
    <definedName name="MUROTRE">#REF!</definedName>
    <definedName name="MUROTRES" localSheetId="2">#REF!</definedName>
    <definedName name="MUROTRES">#REF!</definedName>
    <definedName name="MUROTRES." localSheetId="2">#REF!</definedName>
    <definedName name="MUROTRES.">#REF!</definedName>
    <definedName name="NUMERO" localSheetId="2">#REF!</definedName>
    <definedName name="NUMERO">#REF!</definedName>
    <definedName name="o">[4]Planilla!$C$60</definedName>
    <definedName name="Obra" localSheetId="2">#REF!</definedName>
    <definedName name="Obra">#REF!</definedName>
    <definedName name="ofyaydnt">'[13]mano de obra'!$E$30</definedName>
    <definedName name="OK" localSheetId="2">#REF!</definedName>
    <definedName name="OK">#REF!</definedName>
    <definedName name="op">[4]Planilla!$D$60</definedName>
    <definedName name="PAVA" localSheetId="2">#REF!</definedName>
    <definedName name="PAVA">#REF!</definedName>
    <definedName name="pntll">[13]mater!$D$56</definedName>
    <definedName name="PRESUPUESTO" localSheetId="2">#REF!</definedName>
    <definedName name="PRESUPUESTO">#REF!</definedName>
    <definedName name="PREUGA" localSheetId="2">#REF!</definedName>
    <definedName name="PREUGA">#REF!</definedName>
    <definedName name="Print_Area" localSheetId="0">'chequeo '!$A$1:$J$83</definedName>
    <definedName name="Print_Area" localSheetId="1">'PRESUPUESTO OFICIAL (Entidad)'!$A$2:$J$88</definedName>
    <definedName name="Print_Area" localSheetId="2">'PROTA ECONOM (Proponente)'!$A$2:$J$92</definedName>
    <definedName name="PRINT_AREA">#REF!</definedName>
    <definedName name="PRINT_AREA_MI" localSheetId="2">#REF!</definedName>
    <definedName name="PRINT_AREA_MI">#REF!</definedName>
    <definedName name="Proponente" localSheetId="2">#REF!</definedName>
    <definedName name="Proponente">#REF!</definedName>
    <definedName name="prueba" localSheetId="2">#REF!</definedName>
    <definedName name="prueba">#REF!</definedName>
    <definedName name="ptmtlcbñ">[13]mater!$I$175</definedName>
    <definedName name="puertas" localSheetId="2">#REF!</definedName>
    <definedName name="puertas">#REF!</definedName>
    <definedName name="Q" localSheetId="2">#REF!</definedName>
    <definedName name="Q">#REF!</definedName>
    <definedName name="QMAX">[8]CALCULOS!$A$3</definedName>
    <definedName name="qmaxdesarenador" localSheetId="2">#REF!</definedName>
    <definedName name="qmaxdesarenador">#REF!</definedName>
    <definedName name="Qmed" localSheetId="2">#REF!</definedName>
    <definedName name="Qmed">#REF!</definedName>
    <definedName name="QMIN" localSheetId="2">#REF!</definedName>
    <definedName name="QMIN">#REF!</definedName>
    <definedName name="qmindesarenador" localSheetId="2">#REF!</definedName>
    <definedName name="qmindesarenador">#REF!</definedName>
    <definedName name="radianes" localSheetId="2">#REF!</definedName>
    <definedName name="radianes">#REF!</definedName>
    <definedName name="rell" localSheetId="2">#REF!</definedName>
    <definedName name="rell">#REF!</definedName>
    <definedName name="rfref" localSheetId="2">#REF!</definedName>
    <definedName name="rfref">#REF!</definedName>
    <definedName name="S" localSheetId="2">#REF!</definedName>
    <definedName name="S">#REF!</definedName>
    <definedName name="Salarios" localSheetId="2">#REF!</definedName>
    <definedName name="Salarios">#REF!</definedName>
    <definedName name="sbrbasa">[13]mater!$D$29</definedName>
    <definedName name="sdf" localSheetId="2">#REF!</definedName>
    <definedName name="sdf">#REF!</definedName>
    <definedName name="SEPARACIONPLACAS" localSheetId="2">#REF!</definedName>
    <definedName name="SEPARACIONPLACAS">#REF!</definedName>
    <definedName name="sfnlavplt">[13]mater!$I$122</definedName>
    <definedName name="SHARED_FORMULA_21">#N/A</definedName>
    <definedName name="Slicer_Contact_Type">#N/A</definedName>
    <definedName name="TABLA" localSheetId="2">'[1]CRA.MODI'!#REF!</definedName>
    <definedName name="TABLA">'[1]CRA.MODI'!#REF!</definedName>
    <definedName name="tablonx" localSheetId="2">'[14]BASE DE DATOS'!#REF!</definedName>
    <definedName name="tablonx">'[14]BASE DE DATOS'!#REF!</definedName>
    <definedName name="tblfrmlt">[13]mater!$D$31</definedName>
    <definedName name="tbpvc4">[13]mater!$D$89</definedName>
    <definedName name="TITULOANALISISUNITARIOS" localSheetId="2">#REF!</definedName>
    <definedName name="TITULOANALISISUNITARIOS">#REF!</definedName>
    <definedName name="TITULOPRESUPUESTO" localSheetId="2">#REF!</definedName>
    <definedName name="TITULOPRESUPUESTO">#REF!</definedName>
    <definedName name="_xlnm.Print_Titles">#N/A</definedName>
    <definedName name="Títulos_a_imprimir_IM" localSheetId="2">#REF!</definedName>
    <definedName name="Títulos_a_imprimir_IM">#REF!</definedName>
    <definedName name="TODOANA" localSheetId="2">#REF!</definedName>
    <definedName name="TODOANA">#REF!</definedName>
    <definedName name="TODOINSU" localSheetId="2">#REF!</definedName>
    <definedName name="TODOINSU">#REF!</definedName>
    <definedName name="TODOITEM" localSheetId="2">#REF!</definedName>
    <definedName name="TODOITEM">#REF!</definedName>
    <definedName name="Transporte" localSheetId="2">#REF!</definedName>
    <definedName name="Transporte">#REF!</definedName>
    <definedName name="Ubicación" localSheetId="2">#REF!</definedName>
    <definedName name="Ubicación">#REF!</definedName>
    <definedName name="UNDS">[6]UNDS!$A:$B</definedName>
    <definedName name="Unidades">[15]Presup_Cancha!$J$14:$J$18</definedName>
    <definedName name="UNITARIO">[16]Unitarios!$A$3:$D$13</definedName>
    <definedName name="Unitarios" localSheetId="2">#REF!</definedName>
    <definedName name="Unitarios">#REF!</definedName>
    <definedName name="v" localSheetId="2">#REF!</definedName>
    <definedName name="v">#REF!</definedName>
    <definedName name="velosidadhorizontal" localSheetId="2">#REF!</definedName>
    <definedName name="velosidadhorizontal">#REF!</definedName>
    <definedName name="Vh" localSheetId="2">#REF!</definedName>
    <definedName name="Vh">#REF!</definedName>
    <definedName name="Vo" localSheetId="2">#REF!</definedName>
    <definedName name="Vo">#REF!</definedName>
    <definedName name="volumenarena" localSheetId="2">#REF!</definedName>
    <definedName name="volumenarena">#REF!</definedName>
    <definedName name="VOLUMENDIARIO" localSheetId="2">#REF!</definedName>
    <definedName name="VOLUMENDIARIO">#REF!</definedName>
    <definedName name="Vs" localSheetId="2">#REF!</definedName>
    <definedName name="Vs">#REF!</definedName>
    <definedName name="WDBIFG" localSheetId="2">'[1]CRA.MODI'!#REF!</definedName>
    <definedName name="WDBIFG">'[1]CRA.MODI'!#REF!</definedName>
    <definedName name="WSERWEER" localSheetId="2">'[17]COSTOS OFICINA'!#REF!</definedName>
    <definedName name="WSERWEER">'[17]COSTOS OFICINA'!#REF!</definedName>
    <definedName name="z" localSheetId="2">#REF!</definedName>
    <definedName name="z">#REF!</definedName>
  </definedNames>
  <calcPr calcId="191029"/>
</workbook>
</file>

<file path=xl/calcChain.xml><?xml version="1.0" encoding="utf-8"?>
<calcChain xmlns="http://schemas.openxmlformats.org/spreadsheetml/2006/main">
  <c r="C6" i="60" l="1"/>
  <c r="C7" i="60" s="1"/>
  <c r="D25" i="59"/>
  <c r="E25" i="59" s="1"/>
  <c r="D24" i="59"/>
  <c r="E24" i="59" s="1"/>
  <c r="E23" i="59"/>
  <c r="D22" i="59"/>
  <c r="E22" i="59" s="1"/>
  <c r="D21" i="59"/>
  <c r="E21" i="59" s="1"/>
  <c r="D15" i="59"/>
  <c r="E15" i="59" s="1"/>
  <c r="D14" i="59"/>
  <c r="E14" i="59" s="1"/>
  <c r="D13" i="59"/>
  <c r="E13" i="59" s="1"/>
  <c r="D12" i="59"/>
  <c r="E12" i="59" s="1"/>
  <c r="D11" i="59"/>
  <c r="E11" i="59" s="1"/>
  <c r="C6" i="59"/>
  <c r="E41" i="59" s="1"/>
  <c r="E27" i="59" l="1"/>
  <c r="E16" i="59"/>
  <c r="B16" i="60"/>
  <c r="E16" i="60" s="1"/>
  <c r="B11" i="60"/>
  <c r="E11" i="60" s="1"/>
  <c r="B13" i="60"/>
  <c r="E13" i="60" s="1"/>
  <c r="B14" i="60"/>
  <c r="E14" i="60" s="1"/>
  <c r="B15" i="60"/>
  <c r="E15" i="60" s="1"/>
  <c r="B12" i="60"/>
  <c r="E12" i="60" s="1"/>
  <c r="E17" i="59"/>
  <c r="E18" i="59" s="1"/>
  <c r="C7" i="59"/>
  <c r="E18" i="60" l="1"/>
  <c r="E20" i="60" s="1"/>
  <c r="D20" i="60" s="1"/>
  <c r="D22" i="60" s="1"/>
  <c r="C5" i="60" s="1"/>
  <c r="B31" i="59"/>
  <c r="E31" i="59" s="1"/>
  <c r="B34" i="59"/>
  <c r="E34" i="59" s="1"/>
  <c r="B35" i="59"/>
  <c r="E35" i="59" s="1"/>
  <c r="B30" i="59"/>
  <c r="E30" i="59" s="1"/>
  <c r="B32" i="59"/>
  <c r="E32" i="59" s="1"/>
  <c r="B33" i="59"/>
  <c r="E33" i="59" s="1"/>
  <c r="E37" i="59" l="1"/>
  <c r="E39" i="59" s="1"/>
  <c r="D39" i="59" s="1"/>
  <c r="D43" i="59" s="1"/>
  <c r="C5" i="59" s="1"/>
</calcChain>
</file>

<file path=xl/sharedStrings.xml><?xml version="1.0" encoding="utf-8"?>
<sst xmlns="http://schemas.openxmlformats.org/spreadsheetml/2006/main" count="512" uniqueCount="209">
  <si>
    <t>FORMULARIO 1</t>
  </si>
  <si>
    <t>PRESUPUESTO OFICIAL</t>
  </si>
  <si>
    <t>OBJETO: OBRAS DE CONSTRUCCIÓN Y/O MANTENIMIENTO Y/O REPARACIÓN VIAL EN CONCRETO RÍGIDO EN DIFERENTES SECTORES DEL MUNICIPIO DE PEREIRA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</si>
  <si>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</si>
  <si>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</si>
  <si>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</si>
  <si>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</si>
  <si>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</si>
  <si>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</si>
  <si>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</si>
  <si>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</si>
  <si>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</si>
  <si>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</si>
  <si>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</si>
  <si>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Localización y replanteo vías</t>
  </si>
  <si>
    <t>m</t>
  </si>
  <si>
    <t>Arrendamiento Inmueble-Campamento</t>
  </si>
  <si>
    <t>m2/mes</t>
  </si>
  <si>
    <t>Valla Informativa Instalada</t>
  </si>
  <si>
    <t>m2</t>
  </si>
  <si>
    <t xml:space="preserve">Cerramiento Provisional En guadua + Yute </t>
  </si>
  <si>
    <t>Demol Sardineles</t>
  </si>
  <si>
    <t>Demol Piso Concreto S/Te Man</t>
  </si>
  <si>
    <t>Red provisional agua</t>
  </si>
  <si>
    <t>Red provisional eléctrica</t>
  </si>
  <si>
    <t>Subtotal</t>
  </si>
  <si>
    <t>MOVIMIENTO DE TIERRAS</t>
  </si>
  <si>
    <t>Excavación conglomer H=0-2 m mec</t>
  </si>
  <si>
    <t>m3</t>
  </si>
  <si>
    <t>Exc config subrasante man</t>
  </si>
  <si>
    <t>Lleno comp mater sitio man</t>
  </si>
  <si>
    <t>Cargue mecanico + retiro + mat sobrante Incluye el deposito (cargue y retiro a escombrera oficial o autorizada) mec</t>
  </si>
  <si>
    <t>Afirmado Su+Tr+Ri+Co man</t>
  </si>
  <si>
    <t>Sobreacarreo horizontal &gt;100 m  man</t>
  </si>
  <si>
    <t>DEMARCACIÓN VIAL-SEGURIDAD</t>
  </si>
  <si>
    <t xml:space="preserve">Pintura tráfico línea carril / borde Vía </t>
  </si>
  <si>
    <t>Delineador tubular entre 1-1.4 m</t>
  </si>
  <si>
    <t>Un</t>
  </si>
  <si>
    <t>Cinta Plastica Seguridad Cal 6</t>
  </si>
  <si>
    <t>Señal Reglament Reflectiva D=0.6M</t>
  </si>
  <si>
    <t>LABORES DE REPOSICION</t>
  </si>
  <si>
    <t>Cuerpo cámara de inspección   C20.7 MPa</t>
  </si>
  <si>
    <t>Cono cám insp C20.7 MPa D=1.2 T 24"</t>
  </si>
  <si>
    <t>Escalera gato 3/4" L=1 m, inclcuye anclajes de 3/4"</t>
  </si>
  <si>
    <t>Tapa cám alc A&amp;A Hf+ aro  Manhole</t>
  </si>
  <si>
    <t>Empotram tub alcant Ø variable</t>
  </si>
  <si>
    <t>Caja insp C20.7 MPa .80 H=1.3 libre</t>
  </si>
  <si>
    <t>Base y cañuela cámara inspección D=1.20 m</t>
  </si>
  <si>
    <t>Tub PVC Novafort 250 mm</t>
  </si>
  <si>
    <t>Tub PVC Novafort 400 mm</t>
  </si>
  <si>
    <t>OBRAS EXTERIORES</t>
  </si>
  <si>
    <t xml:space="preserve">Sardinel T1 C20.7 MPa S/ Placa 200 cm2&lt; área transv&lt; =380 cm2 </t>
  </si>
  <si>
    <t>Sumid desar A.A.C17.2 MPa doble reja</t>
  </si>
  <si>
    <t>PAVIMENTOS</t>
  </si>
  <si>
    <t>Pavimento  MR=4.1 MPa premezclado</t>
  </si>
  <si>
    <t>Base granular tipo INVIAS</t>
  </si>
  <si>
    <t>Acero Fy=420 MPa  Co+Fi+Ar</t>
  </si>
  <si>
    <t>Kg</t>
  </si>
  <si>
    <t>Sellado junta Sikaflex + Sika ROD 15 Lm Sl</t>
  </si>
  <si>
    <t>Corte mecánico placas y pavimentos de concreto rígido H&lt;=6 cm (incluye operario)</t>
  </si>
  <si>
    <t>Dovela transferencia de cargas</t>
  </si>
  <si>
    <t>kg</t>
  </si>
  <si>
    <t xml:space="preserve">Canastilla soporte de dovelas. hierro 3/8 y 1/4" </t>
  </si>
  <si>
    <t xml:space="preserve">SUBTOTAL OBRAS </t>
  </si>
  <si>
    <t>SUBTOTAL OBRAS (INCLUYE IVA)</t>
  </si>
  <si>
    <t>VALOR SUBTOTAL</t>
  </si>
  <si>
    <t xml:space="preserve">VALOR TOTAL EN LETRAS: </t>
  </si>
  <si>
    <t xml:space="preserve">NOTA 1:  Se debe tener en cuenta que el PRECIO UNITARIO incluye el valor de A.I.U. 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</si>
  <si>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</si>
  <si>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</si>
  <si>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ADMINISTRACION</t>
  </si>
  <si>
    <t>A=</t>
  </si>
  <si>
    <t xml:space="preserve">NOTA 3: El A.I.U y su discriminación deben estar en porcentaje (%). </t>
  </si>
  <si>
    <t>IMPREVISTOS</t>
  </si>
  <si>
    <t>I=</t>
  </si>
  <si>
    <t xml:space="preserve">NOTA 4: Cuando la fracción decimal del peso sea  igual o superior a 5 se aproximara por exceso al número entero siguiente del peso y cuando la fracción decimal del peso sea inferior a 5 se aproximará por defecto al número entero del peso. </t>
  </si>
  <si>
    <t>UTILIDAD</t>
  </si>
  <si>
    <t>U=</t>
  </si>
  <si>
    <t>TOTAL A.I.U</t>
  </si>
  <si>
    <t>A.I.U.=</t>
  </si>
  <si>
    <t>COSTOS INDIRECTOS</t>
  </si>
  <si>
    <t>Actividad</t>
  </si>
  <si>
    <t>Cant.</t>
  </si>
  <si>
    <t>Costo Directo</t>
  </si>
  <si>
    <t>Valor total</t>
  </si>
  <si>
    <t>SC 1</t>
  </si>
  <si>
    <t>Pólizas</t>
  </si>
  <si>
    <t>Según Factura</t>
  </si>
  <si>
    <t>SC 2</t>
  </si>
  <si>
    <t>Alquiler de baño portatil (2 aseos semanales)</t>
  </si>
  <si>
    <t>SC 3</t>
  </si>
  <si>
    <t>Alquiler equipos para dotación de oficina, consumibles de oficina (Papeleria y utiles), servicios publicos provisionales, comunicaciones, expedición de indentificaciones entre otros.</t>
  </si>
  <si>
    <t>Ensayos de Laboratorio</t>
  </si>
  <si>
    <t>Según.Factura.</t>
  </si>
  <si>
    <t>SC 4</t>
  </si>
  <si>
    <t>Servicios de Vigilancia privada (24 horas-noche) Con Arma, incluye supervisión</t>
  </si>
  <si>
    <t>SC 5</t>
  </si>
  <si>
    <t>Protocolo de bioseguridad</t>
  </si>
  <si>
    <t>SUBTOTAL COSTOS INDIRECTOS</t>
  </si>
  <si>
    <t>(D)</t>
  </si>
  <si>
    <t>Carga Tributaria (%)</t>
  </si>
  <si>
    <t>(E)</t>
  </si>
  <si>
    <t>VALOR COSTOS INDIRECTOS</t>
  </si>
  <si>
    <t>(F) = (D+E)</t>
  </si>
  <si>
    <t xml:space="preserve">VALOR TOTAL PROYECTO </t>
  </si>
  <si>
    <t>AU CALCULADO</t>
  </si>
  <si>
    <t>VALOR UTILIDAD</t>
  </si>
  <si>
    <t>Subtotal Impuestos</t>
  </si>
  <si>
    <t>Estampilla Pro Universidad Tecnológica</t>
  </si>
  <si>
    <t>Industria y Comercio</t>
  </si>
  <si>
    <t>Estampilla Pro Adulto mayor (si &gt; 30 SMMLV)</t>
  </si>
  <si>
    <t>Estampilla Procultura (si &gt; 15 SMMLV)</t>
  </si>
  <si>
    <t>V/r PARCIAL</t>
  </si>
  <si>
    <t>VALOR</t>
  </si>
  <si>
    <t>IMPUESTOS</t>
  </si>
  <si>
    <t>Total personal y actividades de Apoyo</t>
  </si>
  <si>
    <t>No. MESES</t>
  </si>
  <si>
    <t>PERSONAL  Y ACTIVIDADES DE APOYO</t>
  </si>
  <si>
    <t>Total Personal</t>
  </si>
  <si>
    <t>Subtotal Personal</t>
  </si>
  <si>
    <t>SUELDO MES</t>
  </si>
  <si>
    <t>PRESUP OFICIAL:</t>
  </si>
  <si>
    <t>Anticipo:</t>
  </si>
  <si>
    <t>DIRECTO:</t>
  </si>
  <si>
    <t>PLAZO (meses):</t>
  </si>
  <si>
    <t>AU (calculado):</t>
  </si>
  <si>
    <t>OBJETO:</t>
  </si>
  <si>
    <t>INFORMACION GENERAL DEL CONTRATO:</t>
  </si>
  <si>
    <t>Fecha:</t>
  </si>
  <si>
    <t>AU (supuesto):</t>
  </si>
  <si>
    <t>Version:</t>
  </si>
  <si>
    <t>% DE TRIBUTACION</t>
  </si>
  <si>
    <t>VALOR TOTAL TRIBUTACION</t>
  </si>
  <si>
    <r>
      <t>Contribucion Especial (</t>
    </r>
    <r>
      <rPr>
        <sz val="11"/>
        <color indexed="10"/>
        <rFont val="Calibri"/>
        <family val="2"/>
      </rPr>
      <t>solo obra</t>
    </r>
    <r>
      <rPr>
        <sz val="11"/>
        <rFont val="Calibri"/>
        <family val="2"/>
      </rPr>
      <t>)</t>
    </r>
  </si>
  <si>
    <t>VR TOTAL INDIRECTOS:</t>
  </si>
  <si>
    <t>INDIRECTOS:</t>
  </si>
  <si>
    <t>% Tributacion:</t>
  </si>
  <si>
    <t>ALCALDIA DE PEREIRA - SECRETARIA DE INFRAESTRUCTURA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</si>
  <si>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</si>
  <si>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</si>
  <si>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</si>
  <si>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VALOR TOTAL</t>
  </si>
  <si>
    <t>ÍTEM DE PAGO</t>
  </si>
  <si>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</si>
  <si>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</si>
  <si>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</si>
  <si>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</si>
  <si>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 xml:space="preserve">Asesor Ambiental     </t>
  </si>
  <si>
    <t>Contador</t>
  </si>
  <si>
    <t>Comisión de topografía con servicio de escolta  (Día) (Según Factura)</t>
  </si>
  <si>
    <t>ALCALDIA DE PEREIRA</t>
  </si>
  <si>
    <t>Salario Minimo:</t>
  </si>
  <si>
    <t>DEDICACION MES</t>
  </si>
  <si>
    <t>Factor Prestacional</t>
  </si>
  <si>
    <t>Asesor en gestión social</t>
  </si>
  <si>
    <t>Contribucion Especial</t>
  </si>
  <si>
    <t>Estampilla Pro Deporte y Recreación (Acuerdo 14-2020)</t>
  </si>
  <si>
    <t>VALOR TOTAL ADMINISTRACION</t>
  </si>
  <si>
    <t>Según factura</t>
  </si>
  <si>
    <t>Alquiler De Baño Portatil (2 Aseos Semanales)</t>
  </si>
  <si>
    <t>Servicios de Vigilancia privada (24 horas-incluye supervisión) Con Arma</t>
  </si>
  <si>
    <t>Volantes y pasavias informativos</t>
  </si>
  <si>
    <t>VALOR TOTAL PROYECTO</t>
  </si>
  <si>
    <t>Secretaria</t>
  </si>
  <si>
    <t>Ajuste a diseños</t>
  </si>
  <si>
    <t>PROPUESTA ECONOMICA</t>
  </si>
  <si>
    <t xml:space="preserve">MOVIMIENTO DE TIERRAS </t>
  </si>
  <si>
    <t>Excavación mat común seco H=0-1,5 m man</t>
  </si>
  <si>
    <t>REALIZAR LAS OBRAS DE REHABILITACION VIA DE ACCESO EN LA ENTRADA 2 VIA PEREIRA ARMENIA KM 5, VEREDA HUERTAS CORREGIMIENTO TRIBUNAS CORCEGA DEL MUNICIPIO DE PEREIRA</t>
  </si>
  <si>
    <t>Campamento (tabla +teja Ac+ piso)</t>
  </si>
  <si>
    <t>Descapote y limpieza manual</t>
  </si>
  <si>
    <t>Demol pavimento flexible E&lt;.21 m</t>
  </si>
  <si>
    <t>Valla informativa instalada</t>
  </si>
  <si>
    <t>Lleno material común mec</t>
  </si>
  <si>
    <t>Afirmado Tr+Ri+Co mec Espesor =0,10</t>
  </si>
  <si>
    <t>Cargue mecanico + retiro y transporte de mat sobrante Incluye el costo de disposicion en escombrera oficial o autorizada - mec  (m3)</t>
  </si>
  <si>
    <t>ACUEDUCTO Y ALCANTARILLADO</t>
  </si>
  <si>
    <t>Tub PVC Novafort 315 mm</t>
  </si>
  <si>
    <t>Caja insp C20.7 MPa 1.0 H=1.3 libre</t>
  </si>
  <si>
    <t>DEMARCACIÓN VIAL - SEGURIDAD</t>
  </si>
  <si>
    <t>Pintura tráfico flechas dirección</t>
  </si>
  <si>
    <t xml:space="preserve">Pintura tráfico cruces y marcas viales </t>
  </si>
  <si>
    <t>Cinta plastica seguridad cal 6</t>
  </si>
  <si>
    <t>CONCRETOS, MORTEROS Y ACEROS</t>
  </si>
  <si>
    <t>Concreto simple 20.7 MPa</t>
  </si>
  <si>
    <t>Malla Electrosoldada (sum + trans + instal)</t>
  </si>
  <si>
    <t>Solado conc F'C=10,3 MPa</t>
  </si>
  <si>
    <t>Cuneta C20.7 MPa vaciadas in situ</t>
  </si>
  <si>
    <t>Anden C 20.7 MPa E=.10 m</t>
  </si>
  <si>
    <t xml:space="preserve">Sardinel T2 C20.7 MPa S/ Suelo 500 cm2&gt; área transv&lt; =1000 cm2 </t>
  </si>
  <si>
    <t>Sumid Longit + Reja W=.4 m C 17.2 MPa</t>
  </si>
  <si>
    <t>Canal Trapez.6/.4 H=.3 Libre T=.12</t>
  </si>
  <si>
    <t>Pavimento Concreto Asfaltico Caliente MDC 19 (Incl Transporte)</t>
  </si>
  <si>
    <t>Escarificacion, conformacion y estabilizacion de via, incluye asesoria tecnica en adecuacion de via previa y durante la estabilizacion ionica-suministro e instalacion de estabilizador ionico.</t>
  </si>
  <si>
    <t>Imprimación con emulsión asfaltica</t>
  </si>
  <si>
    <t xml:space="preserve">Ensayos de Laboratorio para vias </t>
  </si>
  <si>
    <t>Transporte personal y equipos</t>
  </si>
  <si>
    <t>Gastos financieros y similares (fiducia + 4x1000)</t>
  </si>
  <si>
    <t>PMT</t>
  </si>
  <si>
    <t>ANALISIS DE AU 2021</t>
  </si>
  <si>
    <t>OBJETO: “REALIZAR LAS OBRAS DE REHABILITACION VIA DE ACCESO EN LA ENTRADA 2 VIA PEREIRA ARMENIA KM 5, VEREDA HUERTAS CORREGIMIENTO TRIBUNAS CORCEGA DEL MUNICIPIO DE PEREIRA”</t>
  </si>
  <si>
    <t>PERSONAL DE PLANILLA (con vinculacion)</t>
  </si>
  <si>
    <t>Director de obra ingeniero civil o 
Ingeniero de transporte y vias</t>
  </si>
  <si>
    <t>Ingeniero 1- Residente ingeniero civil o 
Ingeniero de transporte y vias</t>
  </si>
  <si>
    <t>Maestro de Obra o Tecnólogo en obras Civiles (1)</t>
  </si>
  <si>
    <t>Almacenista</t>
  </si>
  <si>
    <t xml:space="preserve">Asesor SISO/HSEQ </t>
  </si>
  <si>
    <t>Asesor calidad, programación y control de obra</t>
  </si>
  <si>
    <t>ANALISIS DE % DE TRIBUTACION 2021 (COSTOS INDIRECTOS)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</si>
</sst>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5" formatCode="&quot;$&quot;\ #,##0;\-&quot;$&quot;\ #,##0"/>
    <numFmt numFmtId="7" formatCode="&quot;$&quot;\ #,##0.00;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_);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[$$-1409]* #,##0_-;\-[$$-1409]* #,##0_-;_-[$$-1409]* &quot;-&quot;_-;_-@_-"/>
    <numFmt numFmtId="168" formatCode="_-&quot;$&quot;* #,##0.00_-;\-&quot;$&quot;* #,##0.00_-;_-&quot;$&quot;* &quot;-&quot;??_-;_-@_-"/>
    <numFmt numFmtId="169" formatCode="_-&quot;$&quot;* #,##0_-;\-&quot;$&quot;* #,##0_-;_-&quot;$&quot;* &quot;-&quot;_-;_-@_-"/>
    <numFmt numFmtId="170" formatCode="_-* #,##0.00\ &quot;€&quot;_-;\-* #,##0.00\ &quot;€&quot;_-;_-* &quot;-&quot;??\ &quot;€&quot;_-;_-@_-"/>
    <numFmt numFmtId="171" formatCode="_ &quot;$&quot;\ * #,##0_ ;_ &quot;$&quot;\ * \-#,##0_ ;_ &quot;$&quot;\ * &quot;-&quot;??_ ;_ @_ "/>
    <numFmt numFmtId="172" formatCode="#,##0.00&quot; &quot;;&quot; (&quot;#,##0.00&quot;)&quot;;&quot; -&quot;#&quot; &quot;;@&quot; &quot;"/>
    <numFmt numFmtId="173" formatCode="_ * #,##0.00_ ;_ * \-#,##0.00_ ;_ * &quot;-&quot;??_ ;_ @_ "/>
    <numFmt numFmtId="174" formatCode="_-* #,##0.00\ &quot;Pts&quot;_-;\-* #,##0.00\ &quot;Pts&quot;_-;_-* &quot;-&quot;??\ &quot;Pts&quot;_-;_-@_-"/>
    <numFmt numFmtId="175" formatCode="_-* #,##0.00\ _€_-;\-* #,##0.00\ _€_-;_-* \-??\ _€_-;_-@_-"/>
    <numFmt numFmtId="176" formatCode="_ &quot;$&quot;\ * #,##0.00_ ;_ &quot;$&quot;\ * \-#,##0.00_ ;_ &quot;$&quot;\ * &quot;-&quot;??_ ;_ @_ "/>
    <numFmt numFmtId="177" formatCode="&quot;$ &quot;#,##0.00;&quot;$ -&quot;#,##0.00"/>
    <numFmt numFmtId="178" formatCode="_(* #,##0.00_);_(* \(#,##0.00\);_(* \-??_);_(@_)"/>
    <numFmt numFmtId="179" formatCode="_-[$€-2]* #,##0.00_-;\-[$€-2]* #,##0.00_-;_-[$€-2]* &quot;-&quot;??_-"/>
    <numFmt numFmtId="180" formatCode="_(&quot;$ &quot;* #,##0.00_);_(&quot;$ &quot;* \(#,##0.00\);_(&quot;$ &quot;* \-??_);_(@_)"/>
    <numFmt numFmtId="181" formatCode="_ * #,##0.00_ ;_ * \-#,##0.00_ ;_ * \-??_ ;_ @_ "/>
    <numFmt numFmtId="182" formatCode="_ &quot;$&quot;\ * #,##0_ ;_ &quot;$&quot;\ * \-#,##0_ ;_ &quot;$&quot;\ * &quot;-&quot;_ ;_ @_ "/>
    <numFmt numFmtId="183" formatCode="_ * #,##0_ ;_ * \-#,##0_ ;_ * &quot;-&quot;_ ;_ @_ "/>
    <numFmt numFmtId="184" formatCode="_([$€]* #,##0.00_);_([$€]* \(#,##0.00\);_([$€]* &quot;-&quot;??_);_(@_)"/>
    <numFmt numFmtId="185" formatCode="_-* #,##0.00\ &quot;$&quot;_-;\-* #,##0.00\ &quot;$&quot;_-;_-* &quot;-&quot;??\ &quot;$&quot;_-;_-@_-"/>
    <numFmt numFmtId="186" formatCode="#,##0.0000"/>
    <numFmt numFmtId="187" formatCode="_-* #,##0.00\ _€_-;\-* #,##0.00\ _€_-;_-* &quot;-&quot;??\ _€_-;_-@_-"/>
    <numFmt numFmtId="188" formatCode="#,##0.000"/>
    <numFmt numFmtId="189" formatCode="_-* #,##0\ &quot;€&quot;_-;\-* #,##0\ &quot;€&quot;_-;_-* &quot;-&quot;\ &quot;€&quot;_-;_-@_-"/>
    <numFmt numFmtId="190" formatCode="&quot;$&quot;\ #,##0.00"/>
    <numFmt numFmtId="191" formatCode="* #,##0.00_ ;* \-#,##0.00_ ;* \-??_ ;_ @_ "/>
    <numFmt numFmtId="192" formatCode="_(* #,##0.0_);_(* \(#,##0.0\);_(* &quot;-&quot;??_);_(@_)"/>
    <numFmt numFmtId="193" formatCode="_-* #,##0.00\ _$_-;\-* #,##0.00\ _$_-;_-* &quot;-&quot;??\ _$_-;_-@_-"/>
    <numFmt numFmtId="194" formatCode="&quot;$&quot;\ #,##0;[Red]&quot;$&quot;\ \-#,##0"/>
    <numFmt numFmtId="195" formatCode="0#.00\ \L\t"/>
    <numFmt numFmtId="196" formatCode="_-* #,##0.000_-;\-* #,##0.000_-;_-* &quot;-&quot;_-;_-@_-"/>
    <numFmt numFmtId="197" formatCode="#,##0.000;\-#,##0.000"/>
    <numFmt numFmtId="198" formatCode="_-* #,##0\ _€_-;\-* #,##0\ _€_-;_-* &quot;-&quot;??\ _€_-;_-@_-"/>
    <numFmt numFmtId="199" formatCode="_-&quot;$&quot;\ * #,##0_-;\-&quot;$&quot;\ * #,##0_-;_-&quot;$&quot;\ * &quot;-&quot;??_-;_-@_-"/>
    <numFmt numFmtId="200" formatCode="0.0%"/>
    <numFmt numFmtId="201" formatCode="_-[$$-1409]* #,##0.00_-;\-[$$-1409]* #,##0.00_-;_-[$$-1409]* &quot;-&quot;_-;_-@_-"/>
    <numFmt numFmtId="202" formatCode="_ &quot;$&quot;\ * #,##0.000_ ;_ &quot;$&quot;\ * \-#,##0.000_ ;_ &quot;$&quot;\ * &quot;-&quot;??_ ;_ @_ "/>
    <numFmt numFmtId="203" formatCode="_-&quot;$&quot;\ * #,##0.000_-;\-&quot;$&quot;\ * #,##0.000_-;_-&quot;$&quot;\ * &quot;-&quot;??_-;_-@_-"/>
    <numFmt numFmtId="204" formatCode="_-[$$-409]* #,##0.00_ ;_-[$$-409]* \-#,##0.00\ ;_-[$$-409]* &quot;-&quot;??_ ;_-@_ "/>
    <numFmt numFmtId="205" formatCode="_([$$-240A]\ * #,##0.00_);_([$$-240A]\ * \(#,##0.00\);_([$$-240A]\ * &quot;-&quot;??_);_(@_)"/>
    <numFmt numFmtId="206" formatCode="&quot;$&quot;\ #,##0"/>
    <numFmt numFmtId="207" formatCode="#,##0.0_);\(#,##0.0\)"/>
    <numFmt numFmtId="208" formatCode="_-[$$-240A]\ * #,##0.00_ ;_-[$$-240A]\ * \-#,##0.00\ ;_-[$$-240A]\ * &quot;-&quot;??_ ;_-@_ "/>
    <numFmt numFmtId="209" formatCode="&quot;$&quot;#,##0"/>
    <numFmt numFmtId="210" formatCode="_-[$$-1409]* #,##0.0000_-;\-[$$-1409]* #,##0.0000_-;_-[$$-1409]* &quot;-&quot;_-;_-@_-"/>
    <numFmt numFmtId="211" formatCode="_-[$$-1409]* #,##0.00000_-;\-[$$-1409]* #,##0.00000_-;_-[$$-1409]* &quot;-&quot;_-;_-@_-"/>
    <numFmt numFmtId="212" formatCode="0.0"/>
    <numFmt numFmtId="213" formatCode="[$$-1409]#,##0;\-[$$-1409]#,##0"/>
    <numFmt numFmtId="214" formatCode="#,##0_ ;\-#,##0\ "/>
    <numFmt numFmtId="215" formatCode="&quot;$&quot;#,##0.00"/>
    <numFmt numFmtId="216" formatCode="0.000%"/>
  </numFmts>
  <fonts count="76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8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3"/>
      <color indexed="56"/>
      <name val="Calibri"/>
      <family val="2"/>
    </font>
    <font>
      <i/>
      <sz val="11"/>
      <color indexed="23"/>
      <name val="Calibri"/>
      <family val="2"/>
    </font>
    <font>
      <sz val="9"/>
      <name val="AvantGarde Bk BT"/>
      <family val="2"/>
    </font>
    <font>
      <sz val="9"/>
      <name val="AvantGarde Bk BT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1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1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u/>
      <sz val="7.7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color theme="1"/>
      <name val="Arial"/>
      <family val="2"/>
    </font>
    <font>
      <b/>
      <sz val="9"/>
      <name val="Arial"/>
      <family val="2"/>
    </font>
    <font>
      <b/>
      <sz val="10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color rgb="FFFFFF00"/>
      <name val="Calibri"/>
      <family val="2"/>
      <scheme val="minor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sz val="12"/>
      <name val="Abadi MT Condensed Light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indexed="56"/>
      <name val="Cambria"/>
      <family val="2"/>
    </font>
    <font>
      <sz val="9"/>
      <color theme="1"/>
      <name val="Calibri"/>
      <family val="2"/>
      <scheme val="minor"/>
    </font>
  </fonts>
  <fills count="7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</fills>
  <borders count="8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11">
    <xf numFmtId="167" fontId="0" fillId="0" borderId="0"/>
    <xf numFmtId="167" fontId="9" fillId="2" borderId="0" applyNumberFormat="0" applyBorder="0" applyAlignment="0" applyProtection="0"/>
    <xf numFmtId="0" fontId="9" fillId="2" borderId="0" applyNumberFormat="0" applyBorder="0" applyAlignment="0" applyProtection="0"/>
    <xf numFmtId="167" fontId="9" fillId="3" borderId="0" applyNumberFormat="0" applyBorder="0" applyAlignment="0" applyProtection="0"/>
    <xf numFmtId="0" fontId="9" fillId="3" borderId="0" applyNumberFormat="0" applyBorder="0" applyAlignment="0" applyProtection="0"/>
    <xf numFmtId="167" fontId="9" fillId="4" borderId="0" applyNumberFormat="0" applyBorder="0" applyAlignment="0" applyProtection="0"/>
    <xf numFmtId="0" fontId="9" fillId="4" borderId="0" applyNumberFormat="0" applyBorder="0" applyAlignment="0" applyProtection="0"/>
    <xf numFmtId="167" fontId="9" fillId="5" borderId="0" applyNumberFormat="0" applyBorder="0" applyAlignment="0" applyProtection="0"/>
    <xf numFmtId="0" fontId="9" fillId="5" borderId="0" applyNumberFormat="0" applyBorder="0" applyAlignment="0" applyProtection="0"/>
    <xf numFmtId="167" fontId="9" fillId="6" borderId="0" applyNumberFormat="0" applyBorder="0" applyAlignment="0" applyProtection="0"/>
    <xf numFmtId="0" fontId="9" fillId="6" borderId="0" applyNumberFormat="0" applyBorder="0" applyAlignment="0" applyProtection="0"/>
    <xf numFmtId="167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32" fillId="25" borderId="0" applyNumberFormat="0" applyBorder="0" applyAlignment="0" applyProtection="0"/>
    <xf numFmtId="0" fontId="9" fillId="2" borderId="0" applyNumberFormat="0" applyBorder="0" applyAlignment="0" applyProtection="0"/>
    <xf numFmtId="0" fontId="32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32" fillId="26" borderId="0" applyNumberFormat="0" applyBorder="0" applyAlignment="0" applyProtection="0"/>
    <xf numFmtId="0" fontId="9" fillId="3" borderId="0" applyNumberFormat="0" applyBorder="0" applyAlignment="0" applyProtection="0"/>
    <xf numFmtId="0" fontId="32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32" fillId="27" borderId="0" applyNumberFormat="0" applyBorder="0" applyAlignment="0" applyProtection="0"/>
    <xf numFmtId="0" fontId="9" fillId="4" borderId="0" applyNumberFormat="0" applyBorder="0" applyAlignment="0" applyProtection="0"/>
    <xf numFmtId="0" fontId="32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32" fillId="28" borderId="0" applyNumberFormat="0" applyBorder="0" applyAlignment="0" applyProtection="0"/>
    <xf numFmtId="0" fontId="9" fillId="5" borderId="0" applyNumberFormat="0" applyBorder="0" applyAlignment="0" applyProtection="0"/>
    <xf numFmtId="0" fontId="32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32" fillId="29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32" fillId="30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167" fontId="9" fillId="9" borderId="0" applyNumberFormat="0" applyBorder="0" applyAlignment="0" applyProtection="0"/>
    <xf numFmtId="0" fontId="9" fillId="9" borderId="0" applyNumberFormat="0" applyBorder="0" applyAlignment="0" applyProtection="0"/>
    <xf numFmtId="167" fontId="9" fillId="10" borderId="0" applyNumberFormat="0" applyBorder="0" applyAlignment="0" applyProtection="0"/>
    <xf numFmtId="0" fontId="9" fillId="10" borderId="0" applyNumberFormat="0" applyBorder="0" applyAlignment="0" applyProtection="0"/>
    <xf numFmtId="167" fontId="9" fillId="11" borderId="0" applyNumberFormat="0" applyBorder="0" applyAlignment="0" applyProtection="0"/>
    <xf numFmtId="0" fontId="9" fillId="11" borderId="0" applyNumberFormat="0" applyBorder="0" applyAlignment="0" applyProtection="0"/>
    <xf numFmtId="167" fontId="9" fillId="5" borderId="0" applyNumberFormat="0" applyBorder="0" applyAlignment="0" applyProtection="0"/>
    <xf numFmtId="0" fontId="9" fillId="5" borderId="0" applyNumberFormat="0" applyBorder="0" applyAlignment="0" applyProtection="0"/>
    <xf numFmtId="167" fontId="9" fillId="9" borderId="0" applyNumberFormat="0" applyBorder="0" applyAlignment="0" applyProtection="0"/>
    <xf numFmtId="0" fontId="9" fillId="9" borderId="0" applyNumberFormat="0" applyBorder="0" applyAlignment="0" applyProtection="0"/>
    <xf numFmtId="167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32" fillId="31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32" fillId="32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32" fillId="33" borderId="0" applyNumberFormat="0" applyBorder="0" applyAlignment="0" applyProtection="0"/>
    <xf numFmtId="0" fontId="9" fillId="11" borderId="0" applyNumberFormat="0" applyBorder="0" applyAlignment="0" applyProtection="0"/>
    <xf numFmtId="0" fontId="32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32" fillId="3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9" borderId="0" applyNumberFormat="0" applyBorder="0" applyAlignment="0" applyProtection="0"/>
    <xf numFmtId="0" fontId="32" fillId="35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32" fillId="36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167" fontId="18" fillId="15" borderId="0" applyNumberFormat="0" applyBorder="0" applyAlignment="0" applyProtection="0"/>
    <xf numFmtId="0" fontId="18" fillId="15" borderId="0" applyNumberFormat="0" applyBorder="0" applyAlignment="0" applyProtection="0"/>
    <xf numFmtId="167" fontId="18" fillId="10" borderId="0" applyNumberFormat="0" applyBorder="0" applyAlignment="0" applyProtection="0"/>
    <xf numFmtId="0" fontId="18" fillId="10" borderId="0" applyNumberFormat="0" applyBorder="0" applyAlignment="0" applyProtection="0"/>
    <xf numFmtId="167" fontId="18" fillId="11" borderId="0" applyNumberFormat="0" applyBorder="0" applyAlignment="0" applyProtection="0"/>
    <xf numFmtId="0" fontId="18" fillId="11" borderId="0" applyNumberFormat="0" applyBorder="0" applyAlignment="0" applyProtection="0"/>
    <xf numFmtId="167" fontId="18" fillId="16" borderId="0" applyNumberFormat="0" applyBorder="0" applyAlignment="0" applyProtection="0"/>
    <xf numFmtId="0" fontId="18" fillId="16" borderId="0" applyNumberFormat="0" applyBorder="0" applyAlignment="0" applyProtection="0"/>
    <xf numFmtId="167" fontId="18" fillId="17" borderId="0" applyNumberFormat="0" applyBorder="0" applyAlignment="0" applyProtection="0"/>
    <xf numFmtId="0" fontId="18" fillId="17" borderId="0" applyNumberFormat="0" applyBorder="0" applyAlignment="0" applyProtection="0"/>
    <xf numFmtId="167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5" borderId="0" applyNumberFormat="0" applyBorder="0" applyAlignment="0" applyProtection="0"/>
    <xf numFmtId="0" fontId="18" fillId="10" borderId="0" applyNumberFormat="0" applyBorder="0" applyAlignment="0" applyProtection="0"/>
    <xf numFmtId="0" fontId="33" fillId="37" borderId="0" applyNumberFormat="0" applyBorder="0" applyAlignment="0" applyProtection="0"/>
    <xf numFmtId="0" fontId="18" fillId="11" borderId="0" applyNumberFormat="0" applyBorder="0" applyAlignment="0" applyProtection="0"/>
    <xf numFmtId="0" fontId="33" fillId="38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33" fillId="39" borderId="0" applyNumberFormat="0" applyBorder="0" applyAlignment="0" applyProtection="0"/>
    <xf numFmtId="0" fontId="18" fillId="18" borderId="0" applyNumberFormat="0" applyBorder="0" applyAlignment="0" applyProtection="0"/>
    <xf numFmtId="167" fontId="18" fillId="20" borderId="0" applyNumberFormat="0" applyBorder="0" applyAlignment="0" applyProtection="0"/>
    <xf numFmtId="0" fontId="18" fillId="20" borderId="0" applyNumberFormat="0" applyBorder="0" applyAlignment="0" applyProtection="0"/>
    <xf numFmtId="167" fontId="18" fillId="21" borderId="0" applyNumberFormat="0" applyBorder="0" applyAlignment="0" applyProtection="0"/>
    <xf numFmtId="0" fontId="18" fillId="21" borderId="0" applyNumberFormat="0" applyBorder="0" applyAlignment="0" applyProtection="0"/>
    <xf numFmtId="167" fontId="18" fillId="19" borderId="0" applyNumberFormat="0" applyBorder="0" applyAlignment="0" applyProtection="0"/>
    <xf numFmtId="0" fontId="18" fillId="19" borderId="0" applyNumberFormat="0" applyBorder="0" applyAlignment="0" applyProtection="0"/>
    <xf numFmtId="167" fontId="18" fillId="16" borderId="0" applyNumberFormat="0" applyBorder="0" applyAlignment="0" applyProtection="0"/>
    <xf numFmtId="0" fontId="18" fillId="16" borderId="0" applyNumberFormat="0" applyBorder="0" applyAlignment="0" applyProtection="0"/>
    <xf numFmtId="167" fontId="18" fillId="17" borderId="0" applyNumberFormat="0" applyBorder="0" applyAlignment="0" applyProtection="0"/>
    <xf numFmtId="0" fontId="18" fillId="17" borderId="0" applyNumberFormat="0" applyBorder="0" applyAlignment="0" applyProtection="0"/>
    <xf numFmtId="167" fontId="18" fillId="22" borderId="0" applyNumberFormat="0" applyBorder="0" applyAlignment="0" applyProtection="0"/>
    <xf numFmtId="0" fontId="18" fillId="22" borderId="0" applyNumberFormat="0" applyBorder="0" applyAlignment="0" applyProtection="0"/>
    <xf numFmtId="167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0" fillId="4" borderId="0" applyNumberFormat="0" applyBorder="0" applyAlignment="0" applyProtection="0"/>
    <xf numFmtId="167" fontId="20" fillId="13" borderId="1" applyNumberFormat="0" applyAlignment="0" applyProtection="0"/>
    <xf numFmtId="0" fontId="20" fillId="13" borderId="1" applyNumberFormat="0" applyAlignment="0" applyProtection="0"/>
    <xf numFmtId="0" fontId="20" fillId="13" borderId="1" applyNumberFormat="0" applyAlignment="0" applyProtection="0"/>
    <xf numFmtId="0" fontId="15" fillId="23" borderId="2" applyNumberFormat="0" applyAlignment="0" applyProtection="0"/>
    <xf numFmtId="0" fontId="14" fillId="0" borderId="3" applyNumberFormat="0" applyFill="0" applyAlignment="0" applyProtection="0"/>
    <xf numFmtId="167" fontId="15" fillId="23" borderId="2" applyNumberFormat="0" applyAlignment="0" applyProtection="0"/>
    <xf numFmtId="0" fontId="15" fillId="23" borderId="2" applyNumberFormat="0" applyAlignment="0" applyProtection="0"/>
    <xf numFmtId="0" fontId="13" fillId="0" borderId="0" applyNumberFormat="0" applyFill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19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22" borderId="0" applyNumberFormat="0" applyBorder="0" applyAlignment="0" applyProtection="0"/>
    <xf numFmtId="0" fontId="11" fillId="7" borderId="1" applyNumberFormat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34" fillId="0" borderId="0" applyBorder="0" applyProtection="0"/>
    <xf numFmtId="0" fontId="9" fillId="0" borderId="0"/>
    <xf numFmtId="0" fontId="17" fillId="0" borderId="0"/>
    <xf numFmtId="172" fontId="35" fillId="0" borderId="0" applyBorder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7" fontId="10" fillId="4" borderId="0" applyNumberFormat="0" applyBorder="0" applyAlignment="0" applyProtection="0"/>
    <xf numFmtId="0" fontId="10" fillId="4" borderId="0" applyNumberFormat="0" applyBorder="0" applyAlignment="0" applyProtection="0"/>
    <xf numFmtId="167" fontId="19" fillId="0" borderId="4" applyNumberFormat="0" applyFill="0" applyAlignment="0" applyProtection="0"/>
    <xf numFmtId="0" fontId="19" fillId="0" borderId="4" applyNumberFormat="0" applyFill="0" applyAlignment="0" applyProtection="0"/>
    <xf numFmtId="167" fontId="23" fillId="0" borderId="5" applyNumberFormat="0" applyFill="0" applyAlignment="0" applyProtection="0"/>
    <xf numFmtId="0" fontId="23" fillId="0" borderId="5" applyNumberFormat="0" applyFill="0" applyAlignment="0" applyProtection="0"/>
    <xf numFmtId="167" fontId="13" fillId="0" borderId="6" applyNumberFormat="0" applyFill="0" applyAlignment="0" applyProtection="0"/>
    <xf numFmtId="0" fontId="13" fillId="0" borderId="6" applyNumberFormat="0" applyFill="0" applyAlignment="0" applyProtection="0"/>
    <xf numFmtId="167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22" fillId="3" borderId="0" applyNumberFormat="0" applyBorder="0" applyAlignment="0" applyProtection="0"/>
    <xf numFmtId="167" fontId="11" fillId="7" borderId="1" applyNumberFormat="0" applyAlignment="0" applyProtection="0"/>
    <xf numFmtId="0" fontId="11" fillId="7" borderId="1" applyNumberFormat="0" applyAlignment="0" applyProtection="0"/>
    <xf numFmtId="167" fontId="14" fillId="0" borderId="3" applyNumberFormat="0" applyFill="0" applyAlignment="0" applyProtection="0"/>
    <xf numFmtId="0" fontId="14" fillId="0" borderId="3" applyNumberFormat="0" applyFill="0" applyAlignment="0" applyProtection="0"/>
    <xf numFmtId="41" fontId="32" fillId="0" borderId="0" applyFont="0" applyFill="0" applyBorder="0" applyAlignment="0" applyProtection="0"/>
    <xf numFmtId="183" fontId="8" fillId="0" borderId="0" applyFont="0" applyFill="0" applyBorder="0" applyAlignment="0" applyProtection="0"/>
    <xf numFmtId="41" fontId="32" fillId="0" borderId="0" applyFont="0" applyFill="0" applyBorder="0" applyAlignment="0" applyProtection="0"/>
    <xf numFmtId="19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87" fontId="32" fillId="0" borderId="0" applyFont="0" applyFill="0" applyBorder="0" applyAlignment="0" applyProtection="0"/>
    <xf numFmtId="194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1" fontId="17" fillId="0" borderId="0"/>
    <xf numFmtId="17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1" fontId="17" fillId="0" borderId="0"/>
    <xf numFmtId="181" fontId="17" fillId="0" borderId="0"/>
    <xf numFmtId="43" fontId="8" fillId="0" borderId="0" applyFont="0" applyFill="0" applyBorder="0" applyAlignment="0" applyProtection="0"/>
    <xf numFmtId="181" fontId="17" fillId="0" borderId="0"/>
    <xf numFmtId="43" fontId="8" fillId="0" borderId="0" applyFont="0" applyFill="0" applyBorder="0" applyAlignment="0" applyProtection="0"/>
    <xf numFmtId="181" fontId="17" fillId="0" borderId="0"/>
    <xf numFmtId="182" fontId="32" fillId="0" borderId="0" applyFont="0" applyFill="0" applyBorder="0" applyAlignment="0" applyProtection="0"/>
    <xf numFmtId="182" fontId="32" fillId="0" borderId="0" applyFont="0" applyFill="0" applyBorder="0" applyAlignment="0" applyProtection="0"/>
    <xf numFmtId="182" fontId="32" fillId="0" borderId="0" applyFont="0" applyFill="0" applyBorder="0" applyAlignment="0" applyProtection="0"/>
    <xf numFmtId="178" fontId="17" fillId="0" borderId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173" fontId="8" fillId="0" borderId="0" applyFont="0" applyFill="0" applyBorder="0" applyAlignment="0" applyProtection="0"/>
    <xf numFmtId="175" fontId="17" fillId="0" borderId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177" fontId="17" fillId="0" borderId="0"/>
    <xf numFmtId="43" fontId="32" fillId="0" borderId="0" applyFont="0" applyFill="0" applyBorder="0" applyAlignment="0" applyProtection="0"/>
    <xf numFmtId="177" fontId="17" fillId="0" borderId="0"/>
    <xf numFmtId="43" fontId="32" fillId="0" borderId="0" applyFont="0" applyFill="0" applyBorder="0" applyAlignment="0" applyProtection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3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5" fontId="17" fillId="0" borderId="0"/>
    <xf numFmtId="43" fontId="32" fillId="0" borderId="0" applyFont="0" applyFill="0" applyBorder="0" applyAlignment="0" applyProtection="0"/>
    <xf numFmtId="175" fontId="17" fillId="0" borderId="0"/>
    <xf numFmtId="175" fontId="17" fillId="0" borderId="0"/>
    <xf numFmtId="175" fontId="17" fillId="0" borderId="0"/>
    <xf numFmtId="175" fontId="17" fillId="0" borderId="0"/>
    <xf numFmtId="175" fontId="17" fillId="0" borderId="0"/>
    <xf numFmtId="175" fontId="17" fillId="0" borderId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8" fontId="17" fillId="0" borderId="0"/>
    <xf numFmtId="43" fontId="32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8" fontId="17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8" fontId="17" fillId="0" borderId="0"/>
    <xf numFmtId="191" fontId="9" fillId="0" borderId="0" applyFill="0" applyBorder="0" applyAlignment="0" applyProtection="0"/>
    <xf numFmtId="187" fontId="8" fillId="0" borderId="0" applyFont="0" applyFill="0" applyBorder="0" applyAlignment="0" applyProtection="0"/>
    <xf numFmtId="174" fontId="8" fillId="0" borderId="0"/>
    <xf numFmtId="195" fontId="8" fillId="0" borderId="0" applyFont="0" applyFill="0" applyBorder="0" applyAlignment="0" applyProtection="0"/>
    <xf numFmtId="168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19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2" fontId="32" fillId="0" borderId="0" applyFont="0" applyFill="0" applyBorder="0" applyAlignment="0" applyProtection="0"/>
    <xf numFmtId="186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69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5" fontId="32" fillId="0" borderId="0" applyFont="0" applyFill="0" applyBorder="0" applyAlignment="0" applyProtection="0"/>
    <xf numFmtId="192" fontId="8" fillId="0" borderId="0" applyFont="0" applyFill="0" applyBorder="0" applyAlignment="0" applyProtection="0"/>
    <xf numFmtId="180" fontId="17" fillId="0" borderId="0"/>
    <xf numFmtId="185" fontId="8" fillId="0" borderId="0" applyFont="0" applyFill="0" applyBorder="0" applyAlignment="0" applyProtection="0"/>
    <xf numFmtId="168" fontId="32" fillId="0" borderId="0" applyFont="0" applyFill="0" applyBorder="0" applyAlignment="0" applyProtection="0"/>
    <xf numFmtId="18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5" fontId="32" fillId="0" borderId="0" applyFont="0" applyFill="0" applyBorder="0" applyAlignment="0" applyProtection="0"/>
    <xf numFmtId="174" fontId="8" fillId="0" borderId="0" applyFont="0" applyFill="0" applyBorder="0" applyAlignment="0" applyProtection="0"/>
    <xf numFmtId="180" fontId="17" fillId="0" borderId="0"/>
    <xf numFmtId="0" fontId="25" fillId="0" borderId="0" applyFont="0" applyFill="0" applyBorder="0" applyAlignment="0" applyProtection="0"/>
    <xf numFmtId="174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80" fontId="17" fillId="0" borderId="0"/>
    <xf numFmtId="168" fontId="32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8" fontId="3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8" fontId="32" fillId="0" borderId="0" applyFont="0" applyFill="0" applyBorder="0" applyAlignment="0" applyProtection="0"/>
    <xf numFmtId="167" fontId="8" fillId="0" borderId="0" applyFont="0" applyFill="0" applyBorder="0" applyAlignment="0" applyProtection="0"/>
    <xf numFmtId="171" fontId="32" fillId="0" borderId="0" applyFont="0" applyFill="0" applyBorder="0" applyAlignment="0" applyProtection="0"/>
    <xf numFmtId="185" fontId="8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1" fillId="24" borderId="0"/>
    <xf numFmtId="0" fontId="21" fillId="24" borderId="0"/>
    <xf numFmtId="0" fontId="21" fillId="24" borderId="0"/>
    <xf numFmtId="0" fontId="21" fillId="24" borderId="0"/>
    <xf numFmtId="0" fontId="21" fillId="24" borderId="0"/>
    <xf numFmtId="0" fontId="27" fillId="14" borderId="0" applyNumberFormat="0" applyBorder="0" applyAlignment="0" applyProtection="0"/>
    <xf numFmtId="0" fontId="12" fillId="0" borderId="0"/>
    <xf numFmtId="0" fontId="12" fillId="0" borderId="0"/>
    <xf numFmtId="0" fontId="8" fillId="0" borderId="0"/>
    <xf numFmtId="0" fontId="12" fillId="0" borderId="0"/>
    <xf numFmtId="0" fontId="32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32" fillId="0" borderId="0"/>
    <xf numFmtId="0" fontId="8" fillId="0" borderId="0"/>
    <xf numFmtId="0" fontId="8" fillId="0" borderId="0"/>
    <xf numFmtId="0" fontId="32" fillId="0" borderId="0"/>
    <xf numFmtId="0" fontId="8" fillId="0" borderId="0"/>
    <xf numFmtId="0" fontId="32" fillId="0" borderId="0"/>
    <xf numFmtId="0" fontId="8" fillId="0" borderId="0"/>
    <xf numFmtId="0" fontId="8" fillId="0" borderId="0"/>
    <xf numFmtId="0" fontId="32" fillId="0" borderId="0"/>
    <xf numFmtId="167" fontId="8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167" fontId="8" fillId="0" borderId="0"/>
    <xf numFmtId="167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167" fontId="8" fillId="0" borderId="0"/>
    <xf numFmtId="167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167" fontId="9" fillId="0" borderId="0"/>
    <xf numFmtId="0" fontId="8" fillId="0" borderId="0"/>
    <xf numFmtId="0" fontId="8" fillId="0" borderId="0"/>
    <xf numFmtId="0" fontId="32" fillId="0" borderId="0"/>
    <xf numFmtId="0" fontId="8" fillId="0" borderId="0"/>
    <xf numFmtId="0" fontId="32" fillId="0" borderId="0"/>
    <xf numFmtId="0" fontId="8" fillId="0" borderId="0"/>
    <xf numFmtId="0" fontId="32" fillId="0" borderId="0"/>
    <xf numFmtId="0" fontId="32" fillId="0" borderId="0"/>
    <xf numFmtId="0" fontId="32" fillId="0" borderId="0"/>
    <xf numFmtId="167" fontId="8" fillId="0" borderId="0"/>
    <xf numFmtId="0" fontId="17" fillId="0" borderId="0"/>
    <xf numFmtId="0" fontId="32" fillId="0" borderId="0"/>
    <xf numFmtId="0" fontId="32" fillId="0" borderId="0"/>
    <xf numFmtId="0" fontId="32" fillId="0" borderId="0"/>
    <xf numFmtId="0" fontId="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8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9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8" fillId="0" borderId="0"/>
    <xf numFmtId="167" fontId="8" fillId="0" borderId="0"/>
    <xf numFmtId="0" fontId="9" fillId="0" borderId="0"/>
    <xf numFmtId="0" fontId="32" fillId="0" borderId="0"/>
    <xf numFmtId="0" fontId="12" fillId="0" borderId="0"/>
    <xf numFmtId="167" fontId="8" fillId="0" borderId="0"/>
    <xf numFmtId="0" fontId="32" fillId="0" borderId="0"/>
    <xf numFmtId="0" fontId="17" fillId="0" borderId="0"/>
    <xf numFmtId="0" fontId="32" fillId="0" borderId="0"/>
    <xf numFmtId="0" fontId="32" fillId="0" borderId="0"/>
    <xf numFmtId="0" fontId="17" fillId="0" borderId="0"/>
    <xf numFmtId="0" fontId="8" fillId="0" borderId="0"/>
    <xf numFmtId="0" fontId="32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26" fillId="0" borderId="0"/>
    <xf numFmtId="167" fontId="8" fillId="0" borderId="0"/>
    <xf numFmtId="167" fontId="8" fillId="0" borderId="0"/>
    <xf numFmtId="167" fontId="8" fillId="0" borderId="0"/>
    <xf numFmtId="0" fontId="8" fillId="0" borderId="0"/>
    <xf numFmtId="0" fontId="12" fillId="0" borderId="0"/>
    <xf numFmtId="167" fontId="32" fillId="0" borderId="0"/>
    <xf numFmtId="0" fontId="8" fillId="0" borderId="0"/>
    <xf numFmtId="0" fontId="32" fillId="0" borderId="0"/>
    <xf numFmtId="0" fontId="12" fillId="0" borderId="0"/>
    <xf numFmtId="0" fontId="32" fillId="0" borderId="0"/>
    <xf numFmtId="0" fontId="8" fillId="0" borderId="0"/>
    <xf numFmtId="0" fontId="17" fillId="0" borderId="0"/>
    <xf numFmtId="0" fontId="32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32" fillId="40" borderId="55" applyNumberFormat="0" applyFont="0" applyAlignment="0" applyProtection="0"/>
    <xf numFmtId="0" fontId="8" fillId="8" borderId="7" applyNumberFormat="0" applyFont="0" applyAlignment="0" applyProtection="0"/>
    <xf numFmtId="0" fontId="9" fillId="40" borderId="55" applyNumberFormat="0" applyFont="0" applyAlignment="0" applyProtection="0"/>
    <xf numFmtId="0" fontId="8" fillId="8" borderId="7" applyNumberFormat="0" applyFont="0" applyAlignment="0" applyProtection="0"/>
    <xf numFmtId="0" fontId="32" fillId="40" borderId="55" applyNumberFormat="0" applyFont="0" applyAlignment="0" applyProtection="0"/>
    <xf numFmtId="0" fontId="8" fillId="8" borderId="7" applyNumberFormat="0" applyFont="0" applyAlignment="0" applyProtection="0"/>
    <xf numFmtId="0" fontId="8" fillId="8" borderId="7" applyNumberFormat="0" applyFont="0" applyAlignment="0" applyProtection="0"/>
    <xf numFmtId="167" fontId="9" fillId="8" borderId="7" applyNumberFormat="0" applyFont="0" applyAlignment="0" applyProtection="0"/>
    <xf numFmtId="0" fontId="9" fillId="8" borderId="7" applyNumberFormat="0" applyFont="0" applyAlignment="0" applyProtection="0"/>
    <xf numFmtId="167" fontId="29" fillId="13" borderId="8" applyNumberFormat="0" applyAlignment="0" applyProtection="0"/>
    <xf numFmtId="0" fontId="29" fillId="13" borderId="8" applyNumberForma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/>
    <xf numFmtId="9" fontId="17" fillId="0" borderId="0"/>
    <xf numFmtId="9" fontId="8" fillId="0" borderId="0" applyFont="0" applyFill="0" applyBorder="0" applyAlignment="0" applyProtection="0"/>
    <xf numFmtId="9" fontId="17" fillId="0" borderId="0"/>
    <xf numFmtId="9" fontId="8" fillId="0" borderId="0" applyFont="0" applyFill="0" applyBorder="0" applyAlignment="0" applyProtection="0"/>
    <xf numFmtId="9" fontId="17" fillId="0" borderId="0"/>
    <xf numFmtId="9" fontId="17" fillId="0" borderId="0"/>
    <xf numFmtId="9" fontId="8" fillId="0" borderId="0" applyFont="0" applyFill="0" applyBorder="0" applyAlignment="0" applyProtection="0"/>
    <xf numFmtId="9" fontId="17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7" fillId="0" borderId="0"/>
    <xf numFmtId="9" fontId="8" fillId="0" borderId="0" applyFont="0" applyFill="0" applyBorder="0" applyAlignment="0" applyProtection="0"/>
    <xf numFmtId="0" fontId="29" fillId="13" borderId="8" applyNumberFormat="0" applyAlignment="0" applyProtection="0"/>
    <xf numFmtId="0" fontId="1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7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9" fillId="0" borderId="4" applyNumberFormat="0" applyFill="0" applyAlignment="0" applyProtection="0"/>
    <xf numFmtId="0" fontId="23" fillId="0" borderId="5" applyNumberFormat="0" applyFill="0" applyAlignment="0" applyProtection="0"/>
    <xf numFmtId="0" fontId="13" fillId="0" borderId="6" applyNumberFormat="0" applyFill="0" applyAlignment="0" applyProtection="0"/>
    <xf numFmtId="0" fontId="28" fillId="0" borderId="0" applyNumberFormat="0" applyFill="0" applyBorder="0" applyAlignment="0" applyProtection="0"/>
    <xf numFmtId="0" fontId="30" fillId="0" borderId="9"/>
    <xf numFmtId="0" fontId="30" fillId="0" borderId="9"/>
    <xf numFmtId="0" fontId="30" fillId="0" borderId="9"/>
    <xf numFmtId="0" fontId="30" fillId="0" borderId="9"/>
    <xf numFmtId="0" fontId="30" fillId="0" borderId="9"/>
    <xf numFmtId="0" fontId="31" fillId="0" borderId="9" applyNumberFormat="0" applyFill="0" applyAlignment="0" applyProtection="0"/>
    <xf numFmtId="167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6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167" fontId="9" fillId="51" borderId="0" applyNumberFormat="0" applyBorder="0" applyAlignment="0" applyProtection="0"/>
    <xf numFmtId="167" fontId="9" fillId="52" borderId="0" applyNumberFormat="0" applyBorder="0" applyAlignment="0" applyProtection="0"/>
    <xf numFmtId="167" fontId="9" fillId="53" borderId="0" applyNumberFormat="0" applyBorder="0" applyAlignment="0" applyProtection="0"/>
    <xf numFmtId="167" fontId="9" fillId="54" borderId="0" applyNumberFormat="0" applyBorder="0" applyAlignment="0" applyProtection="0"/>
    <xf numFmtId="167" fontId="9" fillId="55" borderId="0" applyNumberFormat="0" applyBorder="0" applyAlignment="0" applyProtection="0"/>
    <xf numFmtId="167" fontId="9" fillId="56" borderId="0" applyNumberFormat="0" applyBorder="0" applyAlignment="0" applyProtection="0"/>
    <xf numFmtId="167" fontId="9" fillId="57" borderId="0" applyNumberFormat="0" applyBorder="0" applyAlignment="0" applyProtection="0"/>
    <xf numFmtId="167" fontId="9" fillId="58" borderId="0" applyNumberFormat="0" applyBorder="0" applyAlignment="0" applyProtection="0"/>
    <xf numFmtId="167" fontId="9" fillId="59" borderId="0" applyNumberFormat="0" applyBorder="0" applyAlignment="0" applyProtection="0"/>
    <xf numFmtId="167" fontId="9" fillId="54" borderId="0" applyNumberFormat="0" applyBorder="0" applyAlignment="0" applyProtection="0"/>
    <xf numFmtId="167" fontId="9" fillId="57" borderId="0" applyNumberFormat="0" applyBorder="0" applyAlignment="0" applyProtection="0"/>
    <xf numFmtId="167" fontId="9" fillId="60" borderId="0" applyNumberFormat="0" applyBorder="0" applyAlignment="0" applyProtection="0"/>
    <xf numFmtId="167" fontId="18" fillId="61" borderId="0" applyNumberFormat="0" applyBorder="0" applyAlignment="0" applyProtection="0"/>
    <xf numFmtId="167" fontId="18" fillId="58" borderId="0" applyNumberFormat="0" applyBorder="0" applyAlignment="0" applyProtection="0"/>
    <xf numFmtId="167" fontId="18" fillId="59" borderId="0" applyNumberFormat="0" applyBorder="0" applyAlignment="0" applyProtection="0"/>
    <xf numFmtId="167" fontId="18" fillId="62" borderId="0" applyNumberFormat="0" applyBorder="0" applyAlignment="0" applyProtection="0"/>
    <xf numFmtId="167" fontId="18" fillId="63" borderId="0" applyNumberFormat="0" applyBorder="0" applyAlignment="0" applyProtection="0"/>
    <xf numFmtId="167" fontId="18" fillId="64" borderId="0" applyNumberFormat="0" applyBorder="0" applyAlignment="0" applyProtection="0"/>
    <xf numFmtId="167" fontId="18" fillId="65" borderId="0" applyNumberFormat="0" applyBorder="0" applyAlignment="0" applyProtection="0"/>
    <xf numFmtId="167" fontId="18" fillId="66" borderId="0" applyNumberFormat="0" applyBorder="0" applyAlignment="0" applyProtection="0"/>
    <xf numFmtId="167" fontId="18" fillId="67" borderId="0" applyNumberFormat="0" applyBorder="0" applyAlignment="0" applyProtection="0"/>
    <xf numFmtId="167" fontId="18" fillId="62" borderId="0" applyNumberFormat="0" applyBorder="0" applyAlignment="0" applyProtection="0"/>
    <xf numFmtId="167" fontId="18" fillId="63" borderId="0" applyNumberFormat="0" applyBorder="0" applyAlignment="0" applyProtection="0"/>
    <xf numFmtId="167" fontId="18" fillId="68" borderId="0" applyNumberFormat="0" applyBorder="0" applyAlignment="0" applyProtection="0"/>
    <xf numFmtId="167" fontId="22" fillId="52" borderId="0" applyNumberFormat="0" applyBorder="0" applyAlignment="0" applyProtection="0"/>
    <xf numFmtId="167" fontId="20" fillId="69" borderId="77" applyNumberFormat="0" applyAlignment="0" applyProtection="0"/>
    <xf numFmtId="167" fontId="23" fillId="0" borderId="5" applyNumberFormat="0" applyFill="0" applyAlignment="0" applyProtection="0"/>
    <xf numFmtId="167" fontId="13" fillId="0" borderId="6" applyNumberFormat="0" applyFill="0" applyAlignment="0" applyProtection="0"/>
    <xf numFmtId="167" fontId="29" fillId="69" borderId="78" applyNumberFormat="0" applyAlignment="0" applyProtection="0"/>
    <xf numFmtId="167" fontId="74" fillId="0" borderId="0" applyNumberFormat="0" applyFill="0" applyBorder="0" applyAlignment="0" applyProtection="0"/>
  </cellStyleXfs>
  <cellXfs count="549">
    <xf numFmtId="167" fontId="0" fillId="0" borderId="0" xfId="0"/>
    <xf numFmtId="167" fontId="40" fillId="0" borderId="0" xfId="0" applyFont="1"/>
    <xf numFmtId="167" fontId="40" fillId="0" borderId="0" xfId="0" applyFont="1" applyAlignment="1">
      <alignment horizontal="center"/>
    </xf>
    <xf numFmtId="0" fontId="1" fillId="0" borderId="0" xfId="406" applyFont="1"/>
    <xf numFmtId="0" fontId="1" fillId="0" borderId="0" xfId="406" applyFont="1" applyAlignment="1">
      <alignment horizontal="center"/>
    </xf>
    <xf numFmtId="0" fontId="1" fillId="0" borderId="10" xfId="406" applyFont="1" applyBorder="1"/>
    <xf numFmtId="0" fontId="1" fillId="41" borderId="10" xfId="406" applyFont="1" applyFill="1" applyBorder="1"/>
    <xf numFmtId="0" fontId="2" fillId="42" borderId="11" xfId="362" applyFont="1" applyFill="1" applyBorder="1" applyAlignment="1">
      <alignment horizontal="center" vertical="center"/>
    </xf>
    <xf numFmtId="0" fontId="2" fillId="0" borderId="12" xfId="360" applyFont="1" applyBorder="1" applyAlignment="1">
      <alignment horizontal="center" vertical="center" wrapText="1"/>
    </xf>
    <xf numFmtId="0" fontId="1" fillId="0" borderId="13" xfId="362" applyFont="1" applyBorder="1" applyAlignment="1">
      <alignment horizontal="center" vertical="center"/>
    </xf>
    <xf numFmtId="0" fontId="1" fillId="0" borderId="14" xfId="362" applyFont="1" applyBorder="1" applyAlignment="1">
      <alignment horizontal="center" vertical="center"/>
    </xf>
    <xf numFmtId="196" fontId="41" fillId="43" borderId="15" xfId="174" applyNumberFormat="1" applyFont="1" applyFill="1" applyBorder="1" applyAlignment="1">
      <alignment horizontal="left" wrapText="1"/>
    </xf>
    <xf numFmtId="0" fontId="42" fillId="43" borderId="16" xfId="0" applyNumberFormat="1" applyFont="1" applyFill="1" applyBorder="1"/>
    <xf numFmtId="0" fontId="42" fillId="43" borderId="17" xfId="0" applyNumberFormat="1" applyFont="1" applyFill="1" applyBorder="1"/>
    <xf numFmtId="197" fontId="3" fillId="0" borderId="18" xfId="0" applyNumberFormat="1" applyFont="1" applyBorder="1" applyAlignment="1">
      <alignment vertical="center" wrapText="1"/>
    </xf>
    <xf numFmtId="0" fontId="1" fillId="0" borderId="19" xfId="362" applyFont="1" applyBorder="1" applyAlignment="1">
      <alignment horizontal="center" vertical="center"/>
    </xf>
    <xf numFmtId="39" fontId="3" fillId="0" borderId="18" xfId="0" applyNumberFormat="1" applyFont="1" applyBorder="1" applyAlignment="1">
      <alignment vertical="center" wrapText="1"/>
    </xf>
    <xf numFmtId="39" fontId="3" fillId="0" borderId="18" xfId="0" applyNumberFormat="1" applyFont="1" applyBorder="1" applyAlignment="1">
      <alignment horizontal="center" vertical="center" wrapText="1"/>
    </xf>
    <xf numFmtId="198" fontId="3" fillId="0" borderId="18" xfId="188" applyNumberFormat="1" applyFont="1" applyFill="1" applyBorder="1" applyAlignment="1">
      <alignment vertical="center" wrapText="1"/>
    </xf>
    <xf numFmtId="0" fontId="1" fillId="0" borderId="18" xfId="362" applyFont="1" applyBorder="1" applyAlignment="1">
      <alignment horizontal="center" vertical="center"/>
    </xf>
    <xf numFmtId="197" fontId="3" fillId="0" borderId="20" xfId="174" applyNumberFormat="1" applyFont="1" applyFill="1" applyBorder="1" applyAlignment="1">
      <alignment horizontal="right" vertical="center"/>
    </xf>
    <xf numFmtId="199" fontId="4" fillId="41" borderId="21" xfId="287" applyNumberFormat="1" applyFont="1" applyFill="1" applyBorder="1" applyAlignment="1">
      <alignment vertical="center" wrapText="1"/>
    </xf>
    <xf numFmtId="0" fontId="42" fillId="43" borderId="22" xfId="0" applyNumberFormat="1" applyFont="1" applyFill="1" applyBorder="1"/>
    <xf numFmtId="196" fontId="3" fillId="0" borderId="20" xfId="174" applyNumberFormat="1" applyFont="1" applyFill="1" applyBorder="1" applyAlignment="1">
      <alignment horizontal="right" vertical="center"/>
    </xf>
    <xf numFmtId="196" fontId="3" fillId="0" borderId="23" xfId="174" applyNumberFormat="1" applyFont="1" applyFill="1" applyBorder="1" applyAlignment="1">
      <alignment horizontal="right" vertical="center"/>
    </xf>
    <xf numFmtId="0" fontId="42" fillId="0" borderId="18" xfId="0" applyNumberFormat="1" applyFont="1" applyBorder="1" applyAlignment="1">
      <alignment horizontal="left"/>
    </xf>
    <xf numFmtId="39" fontId="3" fillId="0" borderId="18" xfId="0" applyNumberFormat="1" applyFont="1" applyBorder="1" applyAlignment="1">
      <alignment horizontal="center" vertical="center"/>
    </xf>
    <xf numFmtId="196" fontId="42" fillId="41" borderId="20" xfId="174" applyNumberFormat="1" applyFont="1" applyFill="1" applyBorder="1" applyAlignment="1">
      <alignment horizontal="center"/>
    </xf>
    <xf numFmtId="0" fontId="3" fillId="41" borderId="18" xfId="365" applyNumberFormat="1" applyFont="1" applyFill="1" applyBorder="1" applyAlignment="1">
      <alignment horizontal="left" wrapText="1"/>
    </xf>
    <xf numFmtId="0" fontId="42" fillId="41" borderId="18" xfId="0" applyNumberFormat="1" applyFont="1" applyFill="1" applyBorder="1" applyAlignment="1">
      <alignment horizontal="center" vertical="center"/>
    </xf>
    <xf numFmtId="196" fontId="3" fillId="0" borderId="18" xfId="174" applyNumberFormat="1" applyFont="1" applyFill="1" applyBorder="1" applyAlignment="1">
      <alignment horizontal="right" vertical="center"/>
    </xf>
    <xf numFmtId="0" fontId="1" fillId="0" borderId="20" xfId="362" applyFont="1" applyBorder="1" applyAlignment="1">
      <alignment horizontal="center" vertical="center"/>
    </xf>
    <xf numFmtId="0" fontId="2" fillId="0" borderId="20" xfId="362" applyFont="1" applyBorder="1" applyAlignment="1">
      <alignment horizontal="left" vertical="center"/>
    </xf>
    <xf numFmtId="0" fontId="1" fillId="0" borderId="14" xfId="360" applyFont="1" applyBorder="1" applyAlignment="1">
      <alignment horizontal="center" vertical="center"/>
    </xf>
    <xf numFmtId="0" fontId="1" fillId="0" borderId="24" xfId="362" applyFont="1" applyBorder="1" applyAlignment="1">
      <alignment horizontal="center" vertical="center"/>
    </xf>
    <xf numFmtId="199" fontId="4" fillId="41" borderId="25" xfId="287" applyNumberFormat="1" applyFont="1" applyFill="1" applyBorder="1" applyAlignment="1">
      <alignment vertical="center" wrapText="1"/>
    </xf>
    <xf numFmtId="196" fontId="41" fillId="43" borderId="20" xfId="174" applyNumberFormat="1" applyFont="1" applyFill="1" applyBorder="1" applyAlignment="1">
      <alignment horizontal="left" wrapText="1"/>
    </xf>
    <xf numFmtId="0" fontId="42" fillId="43" borderId="18" xfId="0" applyNumberFormat="1" applyFont="1" applyFill="1" applyBorder="1" applyAlignment="1">
      <alignment horizontal="center"/>
    </xf>
    <xf numFmtId="198" fontId="42" fillId="43" borderId="18" xfId="188" applyNumberFormat="1" applyFont="1" applyFill="1" applyBorder="1" applyAlignment="1"/>
    <xf numFmtId="0" fontId="42" fillId="0" borderId="18" xfId="0" applyNumberFormat="1" applyFont="1" applyBorder="1" applyAlignment="1">
      <alignment horizontal="left" vertical="center"/>
    </xf>
    <xf numFmtId="198" fontId="3" fillId="0" borderId="18" xfId="188" applyNumberFormat="1" applyFont="1" applyFill="1" applyBorder="1" applyAlignment="1">
      <alignment horizontal="center" vertical="center" wrapText="1"/>
    </xf>
    <xf numFmtId="0" fontId="42" fillId="0" borderId="18" xfId="0" applyNumberFormat="1" applyFont="1" applyBorder="1" applyAlignment="1">
      <alignment horizontal="left" wrapText="1"/>
    </xf>
    <xf numFmtId="0" fontId="1" fillId="0" borderId="26" xfId="406" applyFont="1" applyBorder="1"/>
    <xf numFmtId="0" fontId="1" fillId="0" borderId="26" xfId="362" applyFont="1" applyBorder="1" applyAlignment="1">
      <alignment horizontal="center" vertical="center"/>
    </xf>
    <xf numFmtId="0" fontId="1" fillId="0" borderId="27" xfId="362" applyFont="1" applyBorder="1" applyAlignment="1">
      <alignment horizontal="center" vertical="center"/>
    </xf>
    <xf numFmtId="0" fontId="1" fillId="0" borderId="28" xfId="406" applyFont="1" applyBorder="1"/>
    <xf numFmtId="167" fontId="40" fillId="0" borderId="10" xfId="0" applyFont="1" applyBorder="1"/>
    <xf numFmtId="167" fontId="1" fillId="0" borderId="28" xfId="727" applyFont="1" applyBorder="1"/>
    <xf numFmtId="49" fontId="2" fillId="0" borderId="10" xfId="1127" applyNumberFormat="1" applyFont="1" applyBorder="1" applyAlignment="1">
      <alignment horizontal="right" vertical="center"/>
    </xf>
    <xf numFmtId="49" fontId="2" fillId="0" borderId="0" xfId="1127" applyNumberFormat="1" applyFont="1" applyAlignment="1">
      <alignment horizontal="right" vertical="center"/>
    </xf>
    <xf numFmtId="0" fontId="1" fillId="0" borderId="10" xfId="732" applyFont="1" applyBorder="1"/>
    <xf numFmtId="0" fontId="1" fillId="0" borderId="0" xfId="732" applyFont="1" applyAlignment="1">
      <alignment horizontal="center"/>
    </xf>
    <xf numFmtId="0" fontId="1" fillId="0" borderId="0" xfId="732" applyFont="1"/>
    <xf numFmtId="0" fontId="1" fillId="0" borderId="29" xfId="732" applyFont="1" applyBorder="1" applyAlignment="1">
      <alignment horizontal="left" vertical="center"/>
    </xf>
    <xf numFmtId="200" fontId="1" fillId="0" borderId="30" xfId="302" applyNumberFormat="1" applyFont="1" applyBorder="1" applyAlignment="1">
      <alignment horizontal="center" vertical="center"/>
    </xf>
    <xf numFmtId="0" fontId="2" fillId="0" borderId="30" xfId="732" applyFont="1" applyBorder="1" applyAlignment="1">
      <alignment vertical="center"/>
    </xf>
    <xf numFmtId="0" fontId="1" fillId="0" borderId="0" xfId="360" applyFont="1" applyAlignment="1">
      <alignment horizontal="center" vertical="center"/>
    </xf>
    <xf numFmtId="201" fontId="2" fillId="0" borderId="31" xfId="732" applyNumberFormat="1" applyFont="1" applyBorder="1" applyAlignment="1">
      <alignment horizontal="left" vertical="center"/>
    </xf>
    <xf numFmtId="201" fontId="1" fillId="0" borderId="25" xfId="302" applyNumberFormat="1" applyFont="1" applyBorder="1" applyAlignment="1">
      <alignment horizontal="center" vertical="center"/>
    </xf>
    <xf numFmtId="201" fontId="1" fillId="0" borderId="25" xfId="302" applyNumberFormat="1" applyFont="1" applyBorder="1" applyAlignment="1">
      <alignment vertical="center"/>
    </xf>
    <xf numFmtId="2" fontId="1" fillId="0" borderId="0" xfId="732" applyNumberFormat="1" applyFont="1"/>
    <xf numFmtId="167" fontId="1" fillId="0" borderId="0" xfId="406" applyNumberFormat="1" applyFont="1"/>
    <xf numFmtId="0" fontId="42" fillId="43" borderId="11" xfId="0" applyNumberFormat="1" applyFont="1" applyFill="1" applyBorder="1"/>
    <xf numFmtId="0" fontId="42" fillId="43" borderId="32" xfId="0" applyNumberFormat="1" applyFont="1" applyFill="1" applyBorder="1"/>
    <xf numFmtId="44" fontId="42" fillId="0" borderId="33" xfId="332" applyNumberFormat="1" applyFont="1" applyFill="1" applyBorder="1" applyAlignment="1">
      <alignment horizontal="center" vertical="center"/>
    </xf>
    <xf numFmtId="199" fontId="4" fillId="41" borderId="34" xfId="287" applyNumberFormat="1" applyFont="1" applyFill="1" applyBorder="1" applyAlignment="1">
      <alignment vertical="center" wrapText="1"/>
    </xf>
    <xf numFmtId="201" fontId="41" fillId="41" borderId="35" xfId="1111" applyNumberFormat="1" applyFont="1" applyFill="1" applyBorder="1"/>
    <xf numFmtId="202" fontId="42" fillId="0" borderId="33" xfId="332" applyNumberFormat="1" applyFont="1" applyFill="1" applyBorder="1" applyAlignment="1">
      <alignment horizontal="center" vertical="center"/>
    </xf>
    <xf numFmtId="176" fontId="4" fillId="41" borderId="36" xfId="0" applyNumberFormat="1" applyFont="1" applyFill="1" applyBorder="1" applyAlignment="1">
      <alignment horizontal="center" vertical="center" wrapText="1"/>
    </xf>
    <xf numFmtId="203" fontId="3" fillId="0" borderId="33" xfId="287" applyNumberFormat="1" applyFont="1" applyFill="1" applyBorder="1" applyAlignment="1">
      <alignment horizontal="center" vertical="center" wrapText="1"/>
    </xf>
    <xf numFmtId="44" fontId="4" fillId="41" borderId="36" xfId="0" applyNumberFormat="1" applyFont="1" applyFill="1" applyBorder="1" applyAlignment="1">
      <alignment horizontal="center" vertical="center" wrapText="1"/>
    </xf>
    <xf numFmtId="44" fontId="3" fillId="0" borderId="18" xfId="287" applyNumberFormat="1" applyFont="1" applyFill="1" applyBorder="1" applyAlignment="1">
      <alignment horizontal="center" vertical="center" wrapText="1"/>
    </xf>
    <xf numFmtId="44" fontId="3" fillId="0" borderId="33" xfId="287" applyNumberFormat="1" applyFont="1" applyFill="1" applyBorder="1" applyAlignment="1">
      <alignment horizontal="center" vertical="center" wrapText="1"/>
    </xf>
    <xf numFmtId="199" fontId="4" fillId="41" borderId="37" xfId="287" applyNumberFormat="1" applyFont="1" applyFill="1" applyBorder="1" applyAlignment="1">
      <alignment vertical="center" wrapText="1"/>
    </xf>
    <xf numFmtId="176" fontId="4" fillId="41" borderId="33" xfId="0" applyNumberFormat="1" applyFont="1" applyFill="1" applyBorder="1" applyAlignment="1">
      <alignment horizontal="center" vertical="center" wrapText="1"/>
    </xf>
    <xf numFmtId="204" fontId="42" fillId="43" borderId="18" xfId="0" applyNumberFormat="1" applyFont="1" applyFill="1" applyBorder="1" applyAlignment="1">
      <alignment horizontal="center"/>
    </xf>
    <xf numFmtId="171" fontId="42" fillId="43" borderId="33" xfId="332" applyNumberFormat="1" applyFont="1" applyFill="1" applyBorder="1" applyAlignment="1">
      <alignment horizontal="center" vertical="center"/>
    </xf>
    <xf numFmtId="176" fontId="4" fillId="41" borderId="35" xfId="0" applyNumberFormat="1" applyFont="1" applyFill="1" applyBorder="1" applyAlignment="1">
      <alignment horizontal="center" vertical="center" wrapText="1"/>
    </xf>
    <xf numFmtId="167" fontId="40" fillId="0" borderId="38" xfId="0" applyFont="1" applyBorder="1"/>
    <xf numFmtId="176" fontId="4" fillId="43" borderId="35" xfId="0" applyNumberFormat="1" applyFont="1" applyFill="1" applyBorder="1" applyAlignment="1">
      <alignment horizontal="center" vertical="center" wrapText="1"/>
    </xf>
    <xf numFmtId="49" fontId="2" fillId="0" borderId="0" xfId="1127" applyNumberFormat="1" applyFont="1" applyAlignment="1">
      <alignment horizontal="center" vertical="center"/>
    </xf>
    <xf numFmtId="167" fontId="2" fillId="0" borderId="38" xfId="1127" applyNumberFormat="1" applyFont="1" applyBorder="1" applyAlignment="1">
      <alignment vertical="center"/>
    </xf>
    <xf numFmtId="0" fontId="2" fillId="0" borderId="39" xfId="732" applyFont="1" applyBorder="1" applyAlignment="1">
      <alignment horizontal="center" vertical="center"/>
    </xf>
    <xf numFmtId="167" fontId="5" fillId="0" borderId="40" xfId="302" applyNumberFormat="1" applyFont="1" applyBorder="1" applyAlignment="1">
      <alignment vertical="center"/>
    </xf>
    <xf numFmtId="201" fontId="1" fillId="0" borderId="37" xfId="732" applyNumberFormat="1" applyFont="1" applyBorder="1" applyAlignment="1">
      <alignment horizontal="center" vertical="center"/>
    </xf>
    <xf numFmtId="201" fontId="6" fillId="0" borderId="33" xfId="302" applyNumberFormat="1" applyFont="1" applyBorder="1" applyAlignment="1">
      <alignment vertical="center"/>
    </xf>
    <xf numFmtId="201" fontId="6" fillId="43" borderId="35" xfId="302" applyNumberFormat="1" applyFont="1" applyFill="1" applyBorder="1" applyAlignment="1">
      <alignment vertical="center"/>
    </xf>
    <xf numFmtId="205" fontId="1" fillId="0" borderId="0" xfId="302" applyNumberFormat="1" applyFont="1" applyBorder="1" applyAlignment="1">
      <alignment horizontal="center"/>
    </xf>
    <xf numFmtId="167" fontId="2" fillId="0" borderId="38" xfId="302" applyNumberFormat="1" applyFont="1" applyBorder="1" applyAlignment="1">
      <alignment vertical="center"/>
    </xf>
    <xf numFmtId="0" fontId="2" fillId="0" borderId="29" xfId="366" applyFont="1" applyBorder="1" applyAlignment="1">
      <alignment vertical="center"/>
    </xf>
    <xf numFmtId="0" fontId="2" fillId="0" borderId="30" xfId="366" applyFont="1" applyBorder="1" applyAlignment="1">
      <alignment vertical="center"/>
    </xf>
    <xf numFmtId="0" fontId="2" fillId="0" borderId="30" xfId="366" applyFont="1" applyBorder="1" applyAlignment="1">
      <alignment vertical="center" wrapText="1"/>
    </xf>
    <xf numFmtId="0" fontId="1" fillId="41" borderId="41" xfId="439" applyFont="1" applyFill="1" applyBorder="1" applyAlignment="1">
      <alignment vertical="center" wrapText="1"/>
    </xf>
    <xf numFmtId="0" fontId="1" fillId="41" borderId="11" xfId="439" applyFont="1" applyFill="1" applyBorder="1" applyAlignment="1">
      <alignment vertical="center" wrapText="1"/>
    </xf>
    <xf numFmtId="0" fontId="2" fillId="42" borderId="41" xfId="362" applyFont="1" applyFill="1" applyBorder="1" applyAlignment="1">
      <alignment vertical="center"/>
    </xf>
    <xf numFmtId="0" fontId="2" fillId="42" borderId="11" xfId="362" applyFont="1" applyFill="1" applyBorder="1" applyAlignment="1">
      <alignment vertical="center"/>
    </xf>
    <xf numFmtId="0" fontId="1" fillId="0" borderId="20" xfId="362" applyFont="1" applyBorder="1" applyAlignment="1">
      <alignment horizontal="left" vertical="center"/>
    </xf>
    <xf numFmtId="2" fontId="1" fillId="0" borderId="18" xfId="362" applyNumberFormat="1" applyFont="1" applyBorder="1" applyAlignment="1">
      <alignment horizontal="center" vertical="center"/>
    </xf>
    <xf numFmtId="167" fontId="7" fillId="41" borderId="18" xfId="1111" applyFont="1" applyFill="1" applyBorder="1" applyAlignment="1">
      <alignment horizontal="center" vertical="center"/>
    </xf>
    <xf numFmtId="167" fontId="7" fillId="41" borderId="18" xfId="1111" applyFont="1" applyFill="1" applyBorder="1" applyAlignment="1">
      <alignment horizontal="center" vertical="center" wrapText="1"/>
    </xf>
    <xf numFmtId="0" fontId="3" fillId="41" borderId="18" xfId="194" applyNumberFormat="1" applyFont="1" applyFill="1" applyBorder="1" applyAlignment="1">
      <alignment horizontal="center" vertical="center"/>
    </xf>
    <xf numFmtId="167" fontId="42" fillId="41" borderId="18" xfId="0" applyFont="1" applyFill="1" applyBorder="1" applyAlignment="1">
      <alignment horizontal="left" vertical="center" wrapText="1"/>
    </xf>
    <xf numFmtId="167" fontId="42" fillId="41" borderId="18" xfId="0" applyFont="1" applyFill="1" applyBorder="1" applyAlignment="1">
      <alignment horizontal="center" vertical="center" wrapText="1"/>
    </xf>
    <xf numFmtId="198" fontId="3" fillId="41" borderId="18" xfId="188" applyNumberFormat="1" applyFont="1" applyFill="1" applyBorder="1" applyAlignment="1">
      <alignment vertical="center"/>
    </xf>
    <xf numFmtId="167" fontId="3" fillId="41" borderId="18" xfId="1111" applyFont="1" applyFill="1" applyBorder="1" applyAlignment="1">
      <alignment horizontal="left" vertical="center"/>
    </xf>
    <xf numFmtId="193" fontId="3" fillId="41" borderId="18" xfId="285" applyNumberFormat="1" applyFont="1" applyFill="1" applyBorder="1" applyAlignment="1">
      <alignment horizontal="left" vertical="center" wrapText="1"/>
    </xf>
    <xf numFmtId="193" fontId="3" fillId="41" borderId="18" xfId="285" applyNumberFormat="1" applyFont="1" applyFill="1" applyBorder="1" applyAlignment="1">
      <alignment horizontal="left" vertical="center"/>
    </xf>
    <xf numFmtId="206" fontId="3" fillId="41" borderId="18" xfId="285" applyNumberFormat="1" applyFont="1" applyFill="1" applyBorder="1" applyAlignment="1">
      <alignment horizontal="center" vertical="center"/>
    </xf>
    <xf numFmtId="2" fontId="1" fillId="0" borderId="19" xfId="362" applyNumberFormat="1" applyFont="1" applyBorder="1" applyAlignment="1">
      <alignment horizontal="center" vertical="center"/>
    </xf>
    <xf numFmtId="193" fontId="8" fillId="41" borderId="19" xfId="285" applyNumberFormat="1" applyFill="1" applyBorder="1" applyAlignment="1">
      <alignment horizontal="left" vertical="center" wrapText="1"/>
    </xf>
    <xf numFmtId="206" fontId="8" fillId="41" borderId="19" xfId="285" applyNumberFormat="1" applyFill="1" applyBorder="1" applyAlignment="1">
      <alignment horizontal="center" vertical="center" wrapText="1"/>
    </xf>
    <xf numFmtId="207" fontId="43" fillId="41" borderId="19" xfId="287" applyNumberFormat="1" applyFont="1" applyFill="1" applyBorder="1" applyAlignment="1">
      <alignment vertical="center"/>
    </xf>
    <xf numFmtId="167" fontId="7" fillId="41" borderId="18" xfId="0" applyFont="1" applyFill="1" applyBorder="1" applyAlignment="1">
      <alignment horizontal="left" vertical="center"/>
    </xf>
    <xf numFmtId="167" fontId="7" fillId="41" borderId="18" xfId="0" applyFont="1" applyFill="1" applyBorder="1" applyAlignment="1">
      <alignment horizontal="left" vertical="center" wrapText="1"/>
    </xf>
    <xf numFmtId="10" fontId="7" fillId="41" borderId="18" xfId="1142" applyNumberFormat="1" applyFont="1" applyFill="1" applyBorder="1" applyAlignment="1">
      <alignment horizontal="right" vertical="center"/>
    </xf>
    <xf numFmtId="0" fontId="1" fillId="0" borderId="42" xfId="362" applyFont="1" applyBorder="1" applyAlignment="1">
      <alignment horizontal="left" vertical="center"/>
    </xf>
    <xf numFmtId="2" fontId="1" fillId="0" borderId="12" xfId="362" applyNumberFormat="1" applyFont="1" applyBorder="1" applyAlignment="1">
      <alignment horizontal="center" vertical="center"/>
    </xf>
    <xf numFmtId="2" fontId="1" fillId="0" borderId="43" xfId="362" applyNumberFormat="1" applyFont="1" applyBorder="1" applyAlignment="1">
      <alignment horizontal="center" vertical="center"/>
    </xf>
    <xf numFmtId="167" fontId="7" fillId="41" borderId="12" xfId="0" applyFont="1" applyFill="1" applyBorder="1" applyAlignment="1">
      <alignment horizontal="left" vertical="center"/>
    </xf>
    <xf numFmtId="167" fontId="7" fillId="41" borderId="43" xfId="0" applyFont="1" applyFill="1" applyBorder="1" applyAlignment="1">
      <alignment horizontal="left" vertical="center" wrapText="1"/>
    </xf>
    <xf numFmtId="167" fontId="7" fillId="41" borderId="43" xfId="0" applyFont="1" applyFill="1" applyBorder="1" applyAlignment="1">
      <alignment horizontal="left" vertical="center"/>
    </xf>
    <xf numFmtId="167" fontId="2" fillId="41" borderId="44" xfId="286" applyNumberFormat="1" applyFont="1" applyFill="1" applyBorder="1" applyAlignment="1">
      <alignment horizontal="center" vertical="center"/>
    </xf>
    <xf numFmtId="208" fontId="2" fillId="41" borderId="18" xfId="286" applyNumberFormat="1" applyFont="1" applyFill="1" applyBorder="1" applyAlignment="1">
      <alignment horizontal="center" vertical="center"/>
    </xf>
    <xf numFmtId="10" fontId="1" fillId="44" borderId="33" xfId="1139" applyNumberFormat="1" applyFont="1" applyFill="1" applyBorder="1" applyAlignment="1">
      <alignment horizontal="center" vertical="center"/>
    </xf>
    <xf numFmtId="208" fontId="2" fillId="41" borderId="43" xfId="286" applyNumberFormat="1" applyFont="1" applyFill="1" applyBorder="1" applyAlignment="1">
      <alignment horizontal="center" vertical="center"/>
    </xf>
    <xf numFmtId="167" fontId="2" fillId="42" borderId="45" xfId="362" applyNumberFormat="1" applyFont="1" applyFill="1" applyBorder="1" applyAlignment="1">
      <alignment vertical="center"/>
    </xf>
    <xf numFmtId="167" fontId="7" fillId="41" borderId="18" xfId="322" applyFont="1" applyFill="1" applyBorder="1" applyAlignment="1">
      <alignment horizontal="center" vertical="center"/>
    </xf>
    <xf numFmtId="167" fontId="7" fillId="41" borderId="33" xfId="322" applyFont="1" applyFill="1" applyBorder="1" applyAlignment="1">
      <alignment horizontal="center" vertical="center"/>
    </xf>
    <xf numFmtId="167" fontId="42" fillId="0" borderId="18" xfId="0" applyFont="1" applyBorder="1" applyAlignment="1">
      <alignment horizontal="center" vertical="center"/>
    </xf>
    <xf numFmtId="169" fontId="3" fillId="41" borderId="33" xfId="288" applyFont="1" applyFill="1" applyBorder="1" applyAlignment="1">
      <alignment horizontal="center" vertical="center"/>
    </xf>
    <xf numFmtId="169" fontId="3" fillId="41" borderId="18" xfId="288" applyFont="1" applyFill="1" applyBorder="1" applyAlignment="1">
      <alignment horizontal="center" vertical="center"/>
    </xf>
    <xf numFmtId="209" fontId="8" fillId="0" borderId="19" xfId="353" applyNumberFormat="1" applyFont="1" applyBorder="1" applyAlignment="1">
      <alignment horizontal="center" vertical="center"/>
    </xf>
    <xf numFmtId="167" fontId="43" fillId="0" borderId="44" xfId="304" applyNumberFormat="1" applyFont="1" applyFill="1" applyBorder="1" applyAlignment="1">
      <alignment horizontal="right"/>
    </xf>
    <xf numFmtId="167" fontId="8" fillId="41" borderId="18" xfId="0" applyFont="1" applyFill="1" applyBorder="1" applyAlignment="1">
      <alignment horizontal="center" vertical="center"/>
    </xf>
    <xf numFmtId="167" fontId="7" fillId="41" borderId="33" xfId="299" applyNumberFormat="1" applyFont="1" applyFill="1" applyBorder="1" applyAlignment="1">
      <alignment horizontal="right" vertical="center"/>
    </xf>
    <xf numFmtId="167" fontId="8" fillId="41" borderId="43" xfId="0" applyFont="1" applyFill="1" applyBorder="1" applyAlignment="1">
      <alignment horizontal="center" vertical="center"/>
    </xf>
    <xf numFmtId="167" fontId="7" fillId="41" borderId="35" xfId="299" applyNumberFormat="1" applyFont="1" applyFill="1" applyBorder="1" applyAlignment="1">
      <alignment horizontal="right" vertical="center"/>
    </xf>
    <xf numFmtId="201" fontId="6" fillId="43" borderId="46" xfId="406" applyNumberFormat="1" applyFont="1" applyFill="1" applyBorder="1"/>
    <xf numFmtId="176" fontId="42" fillId="0" borderId="33" xfId="332" applyNumberFormat="1" applyFont="1" applyFill="1" applyBorder="1" applyAlignment="1">
      <alignment horizontal="center" vertical="center"/>
    </xf>
    <xf numFmtId="10" fontId="1" fillId="0" borderId="33" xfId="1139" applyNumberFormat="1" applyFont="1" applyFill="1" applyBorder="1" applyAlignment="1">
      <alignment horizontal="center" vertical="center"/>
    </xf>
    <xf numFmtId="210" fontId="40" fillId="0" borderId="0" xfId="0" applyNumberFormat="1" applyFont="1"/>
    <xf numFmtId="167" fontId="44" fillId="0" borderId="50" xfId="0" applyFont="1" applyBorder="1" applyAlignment="1">
      <alignment horizontal="center" vertical="center"/>
    </xf>
    <xf numFmtId="167" fontId="47" fillId="0" borderId="26" xfId="0" applyFont="1" applyBorder="1"/>
    <xf numFmtId="167" fontId="47" fillId="0" borderId="10" xfId="0" applyFont="1" applyBorder="1"/>
    <xf numFmtId="167" fontId="47" fillId="0" borderId="31" xfId="0" applyFont="1" applyBorder="1"/>
    <xf numFmtId="167" fontId="44" fillId="0" borderId="10" xfId="0" applyFont="1" applyBorder="1"/>
    <xf numFmtId="167" fontId="44" fillId="0" borderId="31" xfId="0" applyFont="1" applyBorder="1"/>
    <xf numFmtId="167" fontId="47" fillId="46" borderId="20" xfId="0" applyFont="1" applyFill="1" applyBorder="1" applyAlignment="1">
      <alignment horizontal="center" vertical="center" wrapText="1"/>
    </xf>
    <xf numFmtId="167" fontId="49" fillId="0" borderId="10" xfId="0" applyFont="1" applyBorder="1"/>
    <xf numFmtId="167" fontId="46" fillId="0" borderId="10" xfId="0" applyFont="1" applyBorder="1"/>
    <xf numFmtId="167" fontId="46" fillId="0" borderId="41" xfId="0" applyFont="1" applyBorder="1"/>
    <xf numFmtId="206" fontId="44" fillId="0" borderId="38" xfId="0" applyNumberFormat="1" applyFont="1" applyBorder="1"/>
    <xf numFmtId="206" fontId="47" fillId="0" borderId="33" xfId="0" applyNumberFormat="1" applyFont="1" applyBorder="1"/>
    <xf numFmtId="197" fontId="3" fillId="0" borderId="19" xfId="0" applyNumberFormat="1" applyFont="1" applyBorder="1" applyAlignment="1">
      <alignment vertical="center" wrapText="1"/>
    </xf>
    <xf numFmtId="0" fontId="3" fillId="0" borderId="10" xfId="359" applyFont="1" applyBorder="1" applyAlignment="1">
      <alignment horizontal="left" vertical="center"/>
    </xf>
    <xf numFmtId="0" fontId="3" fillId="0" borderId="0" xfId="359" applyFont="1" applyAlignment="1">
      <alignment horizontal="center" vertical="center"/>
    </xf>
    <xf numFmtId="0" fontId="51" fillId="0" borderId="0" xfId="1101" applyFont="1" applyAlignment="1" applyProtection="1">
      <alignment horizontal="justify" vertical="center"/>
      <protection hidden="1"/>
    </xf>
    <xf numFmtId="1" fontId="51" fillId="0" borderId="0" xfId="1101" applyNumberFormat="1" applyFont="1" applyAlignment="1" applyProtection="1">
      <alignment horizontal="center" vertical="center"/>
      <protection hidden="1"/>
    </xf>
    <xf numFmtId="208" fontId="4" fillId="44" borderId="18" xfId="286" applyNumberFormat="1" applyFont="1" applyFill="1" applyBorder="1" applyAlignment="1">
      <alignment horizontal="center" vertical="center"/>
    </xf>
    <xf numFmtId="208" fontId="4" fillId="44" borderId="44" xfId="286" applyNumberFormat="1" applyFont="1" applyFill="1" applyBorder="1" applyAlignment="1">
      <alignment horizontal="center" vertical="center"/>
    </xf>
    <xf numFmtId="10" fontId="3" fillId="48" borderId="33" xfId="1140" applyNumberFormat="1" applyFont="1" applyFill="1" applyBorder="1" applyAlignment="1">
      <alignment horizontal="center" vertical="center"/>
    </xf>
    <xf numFmtId="0" fontId="5" fillId="0" borderId="0" xfId="406" applyFont="1"/>
    <xf numFmtId="167" fontId="53" fillId="0" borderId="60" xfId="0" applyFont="1" applyBorder="1" applyAlignment="1">
      <alignment horizontal="left" vertical="center"/>
    </xf>
    <xf numFmtId="167" fontId="54" fillId="0" borderId="60" xfId="0" applyFont="1" applyBorder="1" applyAlignment="1">
      <alignment horizontal="left" vertical="center"/>
    </xf>
    <xf numFmtId="0" fontId="1" fillId="0" borderId="41" xfId="406" applyFont="1" applyBorder="1"/>
    <xf numFmtId="0" fontId="1" fillId="0" borderId="11" xfId="406" applyFont="1" applyBorder="1"/>
    <xf numFmtId="0" fontId="1" fillId="0" borderId="11" xfId="406" applyFont="1" applyBorder="1" applyAlignment="1">
      <alignment horizontal="center"/>
    </xf>
    <xf numFmtId="167" fontId="1" fillId="0" borderId="45" xfId="406" applyNumberFormat="1" applyFont="1" applyBorder="1"/>
    <xf numFmtId="0" fontId="5" fillId="0" borderId="38" xfId="406" applyFont="1" applyBorder="1"/>
    <xf numFmtId="167" fontId="53" fillId="0" borderId="62" xfId="0" applyFont="1" applyBorder="1" applyAlignment="1">
      <alignment horizontal="left" vertical="center"/>
    </xf>
    <xf numFmtId="214" fontId="54" fillId="0" borderId="60" xfId="0" applyNumberFormat="1" applyFont="1" applyBorder="1" applyAlignment="1">
      <alignment horizontal="left" vertical="center"/>
    </xf>
    <xf numFmtId="4" fontId="3" fillId="0" borderId="57" xfId="187" applyNumberFormat="1" applyFont="1" applyBorder="1" applyAlignment="1">
      <alignment vertical="center" wrapText="1"/>
    </xf>
    <xf numFmtId="167" fontId="57" fillId="0" borderId="0" xfId="0" applyFont="1"/>
    <xf numFmtId="4" fontId="8" fillId="0" borderId="19" xfId="187" applyNumberFormat="1" applyFont="1" applyFill="1" applyBorder="1" applyAlignment="1">
      <alignment vertical="center" wrapText="1"/>
    </xf>
    <xf numFmtId="2" fontId="44" fillId="41" borderId="33" xfId="0" applyNumberFormat="1" applyFont="1" applyFill="1" applyBorder="1" applyAlignment="1">
      <alignment horizontal="center"/>
    </xf>
    <xf numFmtId="9" fontId="44" fillId="38" borderId="33" xfId="0" applyNumberFormat="1" applyFont="1" applyFill="1" applyBorder="1" applyAlignment="1">
      <alignment horizontal="center"/>
    </xf>
    <xf numFmtId="167" fontId="3" fillId="0" borderId="58" xfId="0" applyFont="1" applyBorder="1" applyAlignment="1">
      <alignment horizontal="left"/>
    </xf>
    <xf numFmtId="216" fontId="32" fillId="0" borderId="0" xfId="1139" applyNumberFormat="1" applyFont="1"/>
    <xf numFmtId="0" fontId="58" fillId="0" borderId="20" xfId="194" applyNumberFormat="1" applyFont="1" applyFill="1" applyBorder="1" applyAlignment="1">
      <alignment horizontal="center" vertical="center"/>
    </xf>
    <xf numFmtId="0" fontId="1" fillId="0" borderId="63" xfId="362" applyFont="1" applyBorder="1" applyAlignment="1">
      <alignment horizontal="center" vertical="center"/>
    </xf>
    <xf numFmtId="167" fontId="44" fillId="0" borderId="65" xfId="0" applyFont="1" applyBorder="1" applyAlignment="1">
      <alignment horizontal="center" vertical="center"/>
    </xf>
    <xf numFmtId="2" fontId="44" fillId="0" borderId="66" xfId="0" applyNumberFormat="1" applyFont="1" applyBorder="1" applyAlignment="1">
      <alignment horizontal="center"/>
    </xf>
    <xf numFmtId="9" fontId="44" fillId="0" borderId="66" xfId="0" applyNumberFormat="1" applyFont="1" applyBorder="1" applyAlignment="1">
      <alignment horizontal="center"/>
    </xf>
    <xf numFmtId="2" fontId="44" fillId="0" borderId="65" xfId="0" applyNumberFormat="1" applyFont="1" applyBorder="1" applyAlignment="1">
      <alignment horizontal="center" vertical="center"/>
    </xf>
    <xf numFmtId="2" fontId="44" fillId="0" borderId="65" xfId="0" applyNumberFormat="1" applyFont="1" applyBorder="1" applyAlignment="1">
      <alignment horizontal="center"/>
    </xf>
    <xf numFmtId="206" fontId="44" fillId="0" borderId="67" xfId="0" applyNumberFormat="1" applyFont="1" applyBorder="1"/>
    <xf numFmtId="10" fontId="47" fillId="0" borderId="65" xfId="0" applyNumberFormat="1" applyFont="1" applyBorder="1" applyAlignment="1">
      <alignment horizontal="center"/>
    </xf>
    <xf numFmtId="201" fontId="45" fillId="41" borderId="67" xfId="0" applyNumberFormat="1" applyFont="1" applyFill="1" applyBorder="1"/>
    <xf numFmtId="201" fontId="45" fillId="0" borderId="67" xfId="0" applyNumberFormat="1" applyFont="1" applyBorder="1"/>
    <xf numFmtId="10" fontId="48" fillId="45" borderId="65" xfId="0" applyNumberFormat="1" applyFont="1" applyFill="1" applyBorder="1" applyAlignment="1">
      <alignment horizontal="center"/>
    </xf>
    <xf numFmtId="201" fontId="47" fillId="0" borderId="67" xfId="0" applyNumberFormat="1" applyFont="1" applyBorder="1"/>
    <xf numFmtId="206" fontId="45" fillId="47" borderId="67" xfId="0" applyNumberFormat="1" applyFont="1" applyFill="1" applyBorder="1"/>
    <xf numFmtId="169" fontId="40" fillId="0" borderId="0" xfId="288" applyFont="1"/>
    <xf numFmtId="197" fontId="3" fillId="0" borderId="63" xfId="0" applyNumberFormat="1" applyFont="1" applyBorder="1" applyAlignment="1">
      <alignment vertical="center" wrapText="1"/>
    </xf>
    <xf numFmtId="167" fontId="3" fillId="41" borderId="63" xfId="0" applyFont="1" applyFill="1" applyBorder="1" applyAlignment="1">
      <alignment horizontal="left" vertical="center" wrapText="1"/>
    </xf>
    <xf numFmtId="167" fontId="3" fillId="41" borderId="63" xfId="0" applyFont="1" applyFill="1" applyBorder="1" applyAlignment="1">
      <alignment horizontal="center" vertical="center"/>
    </xf>
    <xf numFmtId="0" fontId="8" fillId="0" borderId="0" xfId="359" applyAlignment="1">
      <alignment horizontal="left" vertical="center" wrapText="1"/>
    </xf>
    <xf numFmtId="206" fontId="66" fillId="0" borderId="19" xfId="285" applyNumberFormat="1" applyFont="1" applyBorder="1" applyAlignment="1">
      <alignment horizontal="center" vertical="center" wrapText="1"/>
    </xf>
    <xf numFmtId="206" fontId="67" fillId="46" borderId="32" xfId="322" applyNumberFormat="1" applyFont="1" applyFill="1" applyBorder="1" applyAlignment="1">
      <alignment horizontal="center"/>
    </xf>
    <xf numFmtId="0" fontId="1" fillId="48" borderId="15" xfId="362" applyFont="1" applyFill="1" applyBorder="1" applyAlignment="1">
      <alignment horizontal="left" vertical="center"/>
    </xf>
    <xf numFmtId="2" fontId="1" fillId="48" borderId="68" xfId="362" applyNumberFormat="1" applyFont="1" applyFill="1" applyBorder="1" applyAlignment="1">
      <alignment horizontal="center" vertical="center"/>
    </xf>
    <xf numFmtId="0" fontId="58" fillId="48" borderId="15" xfId="194" applyNumberFormat="1" applyFont="1" applyFill="1" applyBorder="1" applyAlignment="1">
      <alignment horizontal="center" vertical="center"/>
    </xf>
    <xf numFmtId="167" fontId="58" fillId="46" borderId="32" xfId="0" applyFont="1" applyFill="1" applyBorder="1" applyAlignment="1">
      <alignment horizontal="center"/>
    </xf>
    <xf numFmtId="0" fontId="64" fillId="0" borderId="43" xfId="360" applyFont="1" applyBorder="1" applyAlignment="1">
      <alignment horizontal="center" vertical="center" wrapText="1"/>
    </xf>
    <xf numFmtId="167" fontId="68" fillId="0" borderId="0" xfId="0" applyFont="1"/>
    <xf numFmtId="167" fontId="8" fillId="41" borderId="69" xfId="0" applyFont="1" applyFill="1" applyBorder="1" applyAlignment="1">
      <alignment horizontal="center" vertical="center"/>
    </xf>
    <xf numFmtId="7" fontId="4" fillId="41" borderId="56" xfId="302" applyNumberFormat="1" applyFont="1" applyFill="1" applyBorder="1" applyAlignment="1">
      <alignment horizontal="right" vertical="center"/>
    </xf>
    <xf numFmtId="7" fontId="4" fillId="41" borderId="46" xfId="302" applyNumberFormat="1" applyFont="1" applyFill="1" applyBorder="1" applyAlignment="1">
      <alignment horizontal="right" vertical="center"/>
    </xf>
    <xf numFmtId="0" fontId="8" fillId="0" borderId="19" xfId="365" applyNumberFormat="1" applyBorder="1" applyAlignment="1">
      <alignment horizontal="left" vertical="center" wrapText="1"/>
    </xf>
    <xf numFmtId="167" fontId="67" fillId="46" borderId="22" xfId="0" applyFont="1" applyFill="1" applyBorder="1" applyAlignment="1">
      <alignment horizontal="left" vertical="center"/>
    </xf>
    <xf numFmtId="167" fontId="58" fillId="46" borderId="68" xfId="0" applyFont="1" applyFill="1" applyBorder="1" applyAlignment="1">
      <alignment horizontal="center"/>
    </xf>
    <xf numFmtId="167" fontId="58" fillId="49" borderId="24" xfId="0" applyFont="1" applyFill="1" applyBorder="1"/>
    <xf numFmtId="167" fontId="58" fillId="49" borderId="19" xfId="0" applyFont="1" applyFill="1" applyBorder="1" applyAlignment="1">
      <alignment horizontal="center"/>
    </xf>
    <xf numFmtId="2" fontId="58" fillId="41" borderId="19" xfId="0" applyNumberFormat="1" applyFont="1" applyFill="1" applyBorder="1" applyAlignment="1">
      <alignment horizontal="center"/>
    </xf>
    <xf numFmtId="167" fontId="58" fillId="49" borderId="70" xfId="0" applyFont="1" applyFill="1" applyBorder="1" applyAlignment="1">
      <alignment horizontal="center"/>
    </xf>
    <xf numFmtId="2" fontId="58" fillId="41" borderId="70" xfId="0" applyNumberFormat="1" applyFont="1" applyFill="1" applyBorder="1" applyAlignment="1">
      <alignment horizontal="center"/>
    </xf>
    <xf numFmtId="167" fontId="58" fillId="46" borderId="68" xfId="0" applyFont="1" applyFill="1" applyBorder="1" applyAlignment="1">
      <alignment horizontal="center" vertical="center"/>
    </xf>
    <xf numFmtId="2" fontId="58" fillId="46" borderId="68" xfId="0" applyNumberFormat="1" applyFont="1" applyFill="1" applyBorder="1" applyAlignment="1">
      <alignment horizontal="center" vertical="center"/>
    </xf>
    <xf numFmtId="167" fontId="59" fillId="41" borderId="24" xfId="0" applyFont="1" applyFill="1" applyBorder="1" applyAlignment="1" applyProtection="1">
      <alignment horizontal="left" wrapText="1"/>
      <protection hidden="1"/>
    </xf>
    <xf numFmtId="167" fontId="59" fillId="41" borderId="19" xfId="0" applyFont="1" applyFill="1" applyBorder="1" applyAlignment="1" applyProtection="1">
      <alignment horizontal="center"/>
      <protection hidden="1"/>
    </xf>
    <xf numFmtId="2" fontId="59" fillId="41" borderId="19" xfId="0" applyNumberFormat="1" applyFont="1" applyFill="1" applyBorder="1" applyAlignment="1" applyProtection="1">
      <alignment horizontal="center"/>
      <protection hidden="1"/>
    </xf>
    <xf numFmtId="167" fontId="59" fillId="41" borderId="14" xfId="0" applyFont="1" applyFill="1" applyBorder="1" applyAlignment="1" applyProtection="1">
      <alignment horizontal="left" wrapText="1"/>
      <protection hidden="1"/>
    </xf>
    <xf numFmtId="167" fontId="59" fillId="41" borderId="70" xfId="0" applyFont="1" applyFill="1" applyBorder="1" applyAlignment="1" applyProtection="1">
      <alignment horizontal="center"/>
      <protection hidden="1"/>
    </xf>
    <xf numFmtId="2" fontId="59" fillId="41" borderId="70" xfId="0" applyNumberFormat="1" applyFont="1" applyFill="1" applyBorder="1" applyAlignment="1" applyProtection="1">
      <alignment horizontal="center"/>
      <protection hidden="1"/>
    </xf>
    <xf numFmtId="167" fontId="59" fillId="0" borderId="14" xfId="0" applyFont="1" applyBorder="1" applyAlignment="1">
      <alignment horizontal="left" vertical="center" wrapText="1"/>
    </xf>
    <xf numFmtId="167" fontId="58" fillId="41" borderId="70" xfId="0" applyFont="1" applyFill="1" applyBorder="1" applyAlignment="1">
      <alignment horizontal="center" vertical="center"/>
    </xf>
    <xf numFmtId="2" fontId="58" fillId="41" borderId="70" xfId="0" applyNumberFormat="1" applyFont="1" applyFill="1" applyBorder="1" applyAlignment="1">
      <alignment horizontal="center" vertical="center"/>
    </xf>
    <xf numFmtId="167" fontId="59" fillId="41" borderId="14" xfId="0" applyFont="1" applyFill="1" applyBorder="1" applyAlignment="1" applyProtection="1">
      <alignment horizontal="left"/>
      <protection hidden="1"/>
    </xf>
    <xf numFmtId="2" fontId="60" fillId="41" borderId="70" xfId="0" applyNumberFormat="1" applyFont="1" applyFill="1" applyBorder="1" applyAlignment="1">
      <alignment horizontal="center" vertical="center"/>
    </xf>
    <xf numFmtId="167" fontId="59" fillId="41" borderId="71" xfId="0" applyFont="1" applyFill="1" applyBorder="1" applyAlignment="1" applyProtection="1">
      <alignment horizontal="left"/>
      <protection hidden="1"/>
    </xf>
    <xf numFmtId="167" fontId="59" fillId="0" borderId="24" xfId="0" applyFont="1" applyBorder="1" applyAlignment="1">
      <alignment horizontal="left"/>
    </xf>
    <xf numFmtId="167" fontId="59" fillId="0" borderId="14" xfId="0" applyFont="1" applyBorder="1" applyAlignment="1">
      <alignment horizontal="left"/>
    </xf>
    <xf numFmtId="167" fontId="59" fillId="0" borderId="14" xfId="0" applyFont="1" applyBorder="1" applyAlignment="1">
      <alignment horizontal="left" wrapText="1"/>
    </xf>
    <xf numFmtId="167" fontId="59" fillId="41" borderId="14" xfId="0" applyFont="1" applyFill="1" applyBorder="1" applyAlignment="1">
      <alignment horizontal="left" vertical="center" wrapText="1"/>
    </xf>
    <xf numFmtId="167" fontId="58" fillId="49" borderId="70" xfId="0" applyFont="1" applyFill="1" applyBorder="1" applyAlignment="1">
      <alignment horizontal="center" vertical="center" wrapText="1"/>
    </xf>
    <xf numFmtId="2" fontId="58" fillId="41" borderId="70" xfId="0" applyNumberFormat="1" applyFont="1" applyFill="1" applyBorder="1" applyAlignment="1">
      <alignment horizontal="center" vertical="center" wrapText="1"/>
    </xf>
    <xf numFmtId="2" fontId="58" fillId="0" borderId="19" xfId="0" applyNumberFormat="1" applyFont="1" applyBorder="1" applyAlignment="1">
      <alignment horizontal="center"/>
    </xf>
    <xf numFmtId="190" fontId="58" fillId="0" borderId="19" xfId="0" applyNumberFormat="1" applyFont="1" applyBorder="1"/>
    <xf numFmtId="44" fontId="59" fillId="0" borderId="44" xfId="332" applyNumberFormat="1" applyFont="1" applyFill="1" applyBorder="1" applyAlignment="1">
      <alignment horizontal="center" vertical="center"/>
    </xf>
    <xf numFmtId="190" fontId="58" fillId="0" borderId="63" xfId="0" applyNumberFormat="1" applyFont="1" applyBorder="1"/>
    <xf numFmtId="164" fontId="58" fillId="0" borderId="43" xfId="299" applyNumberFormat="1" applyFont="1" applyBorder="1" applyAlignment="1">
      <alignment horizontal="center" vertical="center" wrapText="1"/>
    </xf>
    <xf numFmtId="164" fontId="67" fillId="0" borderId="36" xfId="299" applyNumberFormat="1" applyFont="1" applyBorder="1" applyAlignment="1">
      <alignment horizontal="right" vertical="center" wrapText="1"/>
    </xf>
    <xf numFmtId="212" fontId="51" fillId="0" borderId="57" xfId="1101" applyNumberFormat="1" applyFont="1" applyBorder="1" applyAlignment="1" applyProtection="1">
      <alignment horizontal="center" vertical="center"/>
      <protection hidden="1"/>
    </xf>
    <xf numFmtId="167" fontId="61" fillId="0" borderId="0" xfId="0" applyFont="1"/>
    <xf numFmtId="190" fontId="58" fillId="0" borderId="24" xfId="0" applyNumberFormat="1" applyFont="1" applyBorder="1" applyAlignment="1">
      <alignment vertical="center"/>
    </xf>
    <xf numFmtId="164" fontId="58" fillId="0" borderId="43" xfId="299" applyNumberFormat="1" applyFont="1" applyBorder="1" applyAlignment="1">
      <alignment horizontal="right" vertical="center" wrapText="1"/>
    </xf>
    <xf numFmtId="190" fontId="67" fillId="0" borderId="56" xfId="187" applyNumberFormat="1" applyFont="1" applyBorder="1" applyAlignment="1">
      <alignment horizontal="right" vertical="center"/>
    </xf>
    <xf numFmtId="167" fontId="58" fillId="49" borderId="14" xfId="0" applyFont="1" applyFill="1" applyBorder="1"/>
    <xf numFmtId="2" fontId="58" fillId="0" borderId="70" xfId="0" applyNumberFormat="1" applyFont="1" applyBorder="1" applyAlignment="1">
      <alignment horizontal="center"/>
    </xf>
    <xf numFmtId="193" fontId="8" fillId="0" borderId="70" xfId="285" applyNumberFormat="1" applyBorder="1" applyAlignment="1">
      <alignment horizontal="left" vertical="center" wrapText="1"/>
    </xf>
    <xf numFmtId="193" fontId="8" fillId="0" borderId="70" xfId="285" applyNumberFormat="1" applyBorder="1" applyAlignment="1">
      <alignment horizontal="left" vertical="center"/>
    </xf>
    <xf numFmtId="167" fontId="8" fillId="0" borderId="70" xfId="1111" applyBorder="1" applyAlignment="1">
      <alignment horizontal="left" vertical="justify"/>
    </xf>
    <xf numFmtId="167" fontId="51" fillId="0" borderId="70" xfId="727" applyFont="1" applyBorder="1" applyAlignment="1">
      <alignment vertical="center" wrapText="1"/>
    </xf>
    <xf numFmtId="167" fontId="51" fillId="41" borderId="66" xfId="727" applyFont="1" applyFill="1" applyBorder="1" applyAlignment="1">
      <alignment vertical="center" wrapText="1"/>
    </xf>
    <xf numFmtId="0" fontId="58" fillId="0" borderId="23" xfId="194" applyNumberFormat="1" applyFont="1" applyFill="1" applyBorder="1" applyAlignment="1">
      <alignment horizontal="center" vertical="center"/>
    </xf>
    <xf numFmtId="0" fontId="1" fillId="0" borderId="15" xfId="362" applyFont="1" applyBorder="1" applyAlignment="1">
      <alignment horizontal="left" vertical="center"/>
    </xf>
    <xf numFmtId="2" fontId="1" fillId="0" borderId="68" xfId="362" applyNumberFormat="1" applyFont="1" applyBorder="1" applyAlignment="1">
      <alignment horizontal="center" vertical="center"/>
    </xf>
    <xf numFmtId="0" fontId="5" fillId="0" borderId="28" xfId="406" applyFont="1" applyBorder="1"/>
    <xf numFmtId="0" fontId="5" fillId="0" borderId="15" xfId="362" applyFont="1" applyBorder="1" applyAlignment="1">
      <alignment horizontal="left" vertical="center"/>
    </xf>
    <xf numFmtId="2" fontId="5" fillId="0" borderId="68" xfId="362" applyNumberFormat="1" applyFont="1" applyBorder="1" applyAlignment="1">
      <alignment horizontal="center" vertical="center"/>
    </xf>
    <xf numFmtId="167" fontId="67" fillId="41" borderId="68" xfId="1111" applyFont="1" applyFill="1" applyBorder="1" applyAlignment="1">
      <alignment horizontal="center" vertical="center"/>
    </xf>
    <xf numFmtId="167" fontId="67" fillId="41" borderId="68" xfId="1111" applyFont="1" applyFill="1" applyBorder="1" applyAlignment="1">
      <alignment horizontal="center" vertical="center" wrapText="1"/>
    </xf>
    <xf numFmtId="167" fontId="67" fillId="41" borderId="68" xfId="322" applyFont="1" applyFill="1" applyBorder="1" applyAlignment="1">
      <alignment horizontal="center" vertical="center"/>
    </xf>
    <xf numFmtId="167" fontId="67" fillId="41" borderId="72" xfId="322" applyFont="1" applyFill="1" applyBorder="1" applyAlignment="1">
      <alignment horizontal="center" vertical="center"/>
    </xf>
    <xf numFmtId="167" fontId="42" fillId="0" borderId="19" xfId="0" applyFont="1" applyBorder="1" applyAlignment="1">
      <alignment horizontal="right" vertical="center"/>
    </xf>
    <xf numFmtId="5" fontId="3" fillId="41" borderId="44" xfId="288" applyNumberFormat="1" applyFont="1" applyFill="1" applyBorder="1" applyAlignment="1">
      <alignment horizontal="right" vertical="center"/>
    </xf>
    <xf numFmtId="209" fontId="3" fillId="0" borderId="70" xfId="353" applyNumberFormat="1" applyFont="1" applyBorder="1" applyAlignment="1">
      <alignment vertical="center"/>
    </xf>
    <xf numFmtId="5" fontId="42" fillId="0" borderId="33" xfId="304" applyNumberFormat="1" applyFont="1" applyFill="1" applyBorder="1" applyAlignment="1">
      <alignment horizontal="right" vertical="center"/>
    </xf>
    <xf numFmtId="5" fontId="42" fillId="0" borderId="33" xfId="304" applyNumberFormat="1" applyFont="1" applyFill="1" applyBorder="1" applyAlignment="1">
      <alignment horizontal="right"/>
    </xf>
    <xf numFmtId="209" fontId="3" fillId="0" borderId="70" xfId="353" applyNumberFormat="1" applyFont="1" applyBorder="1" applyAlignment="1">
      <alignment horizontal="center" vertical="center"/>
    </xf>
    <xf numFmtId="176" fontId="3" fillId="0" borderId="70" xfId="300" applyFont="1" applyFill="1" applyBorder="1" applyAlignment="1">
      <alignment horizontal="center" vertical="center"/>
    </xf>
    <xf numFmtId="168" fontId="3" fillId="0" borderId="70" xfId="287" applyFont="1" applyBorder="1" applyAlignment="1">
      <alignment horizontal="center" vertical="center"/>
    </xf>
    <xf numFmtId="168" fontId="3" fillId="0" borderId="33" xfId="287" applyFont="1" applyBorder="1" applyAlignment="1">
      <alignment horizontal="center" vertical="center"/>
    </xf>
    <xf numFmtId="168" fontId="3" fillId="41" borderId="70" xfId="287" applyFont="1" applyFill="1" applyBorder="1" applyAlignment="1">
      <alignment horizontal="center" vertical="center"/>
    </xf>
    <xf numFmtId="168" fontId="3" fillId="41" borderId="33" xfId="287" applyFont="1" applyFill="1" applyBorder="1" applyAlignment="1">
      <alignment horizontal="center" vertical="center"/>
    </xf>
    <xf numFmtId="215" fontId="3" fillId="0" borderId="70" xfId="353" applyNumberFormat="1" applyFont="1" applyBorder="1" applyAlignment="1">
      <alignment vertical="center"/>
    </xf>
    <xf numFmtId="0" fontId="1" fillId="0" borderId="10" xfId="362" applyFont="1" applyBorder="1" applyAlignment="1">
      <alignment horizontal="center" vertical="center"/>
    </xf>
    <xf numFmtId="0" fontId="1" fillId="0" borderId="73" xfId="362" applyFont="1" applyBorder="1" applyAlignment="1">
      <alignment horizontal="center" vertical="center"/>
    </xf>
    <xf numFmtId="0" fontId="58" fillId="0" borderId="64" xfId="194" applyNumberFormat="1" applyFont="1" applyFill="1" applyBorder="1" applyAlignment="1">
      <alignment horizontal="center" vertical="center"/>
    </xf>
    <xf numFmtId="167" fontId="51" fillId="0" borderId="73" xfId="727" applyFont="1" applyBorder="1" applyAlignment="1">
      <alignment vertical="center" wrapText="1"/>
    </xf>
    <xf numFmtId="209" fontId="3" fillId="0" borderId="73" xfId="353" applyNumberFormat="1" applyFont="1" applyBorder="1" applyAlignment="1">
      <alignment horizontal="center" vertical="center"/>
    </xf>
    <xf numFmtId="5" fontId="42" fillId="0" borderId="36" xfId="304" applyNumberFormat="1" applyFont="1" applyFill="1" applyBorder="1" applyAlignment="1">
      <alignment horizontal="right" vertical="center"/>
    </xf>
    <xf numFmtId="0" fontId="1" fillId="0" borderId="23" xfId="362" applyFont="1" applyBorder="1" applyAlignment="1">
      <alignment horizontal="left" vertical="center"/>
    </xf>
    <xf numFmtId="167" fontId="7" fillId="41" borderId="19" xfId="0" applyFont="1" applyFill="1" applyBorder="1" applyAlignment="1">
      <alignment horizontal="left" vertical="center"/>
    </xf>
    <xf numFmtId="167" fontId="7" fillId="41" borderId="19" xfId="0" applyFont="1" applyFill="1" applyBorder="1" applyAlignment="1">
      <alignment horizontal="left" vertical="center" wrapText="1"/>
    </xf>
    <xf numFmtId="10" fontId="7" fillId="41" borderId="19" xfId="1142" applyNumberFormat="1" applyFont="1" applyFill="1" applyBorder="1" applyAlignment="1">
      <alignment horizontal="right" vertical="center"/>
    </xf>
    <xf numFmtId="167" fontId="8" fillId="41" borderId="19" xfId="0" applyFont="1" applyFill="1" applyBorder="1" applyAlignment="1">
      <alignment horizontal="center" vertical="center"/>
    </xf>
    <xf numFmtId="0" fontId="58" fillId="0" borderId="15" xfId="194" applyNumberFormat="1" applyFont="1" applyFill="1" applyBorder="1" applyAlignment="1">
      <alignment horizontal="center" vertical="center"/>
    </xf>
    <xf numFmtId="167" fontId="7" fillId="41" borderId="68" xfId="0" applyFont="1" applyFill="1" applyBorder="1" applyAlignment="1">
      <alignment horizontal="left" vertical="center"/>
    </xf>
    <xf numFmtId="167" fontId="7" fillId="41" borderId="68" xfId="0" applyFont="1" applyFill="1" applyBorder="1" applyAlignment="1">
      <alignment horizontal="left" vertical="center" wrapText="1"/>
    </xf>
    <xf numFmtId="167" fontId="8" fillId="41" borderId="68" xfId="0" applyFont="1" applyFill="1" applyBorder="1" applyAlignment="1">
      <alignment vertical="center"/>
    </xf>
    <xf numFmtId="7" fontId="4" fillId="41" borderId="72" xfId="302" applyNumberFormat="1" applyFont="1" applyFill="1" applyBorder="1" applyAlignment="1">
      <alignment horizontal="right" vertical="center"/>
    </xf>
    <xf numFmtId="167" fontId="47" fillId="46" borderId="70" xfId="0" applyFont="1" applyFill="1" applyBorder="1" applyAlignment="1">
      <alignment horizontal="center" vertical="center" wrapText="1"/>
    </xf>
    <xf numFmtId="2" fontId="47" fillId="46" borderId="70" xfId="0" applyNumberFormat="1" applyFont="1" applyFill="1" applyBorder="1" applyAlignment="1">
      <alignment horizontal="center" vertical="center" wrapText="1"/>
    </xf>
    <xf numFmtId="2" fontId="3" fillId="38" borderId="70" xfId="0" applyNumberFormat="1" applyFont="1" applyFill="1" applyBorder="1" applyAlignment="1">
      <alignment horizontal="center" vertical="center"/>
    </xf>
    <xf numFmtId="2" fontId="3" fillId="0" borderId="70" xfId="0" applyNumberFormat="1" applyFont="1" applyBorder="1" applyAlignment="1">
      <alignment horizontal="center"/>
    </xf>
    <xf numFmtId="213" fontId="3" fillId="0" borderId="70" xfId="0" applyNumberFormat="1" applyFont="1" applyBorder="1" applyAlignment="1">
      <alignment horizontal="center"/>
    </xf>
    <xf numFmtId="2" fontId="44" fillId="0" borderId="70" xfId="0" applyNumberFormat="1" applyFont="1" applyBorder="1" applyAlignment="1">
      <alignment horizontal="right"/>
    </xf>
    <xf numFmtId="197" fontId="3" fillId="0" borderId="70" xfId="0" applyNumberFormat="1" applyFont="1" applyBorder="1" applyAlignment="1">
      <alignment vertical="center" wrapText="1"/>
    </xf>
    <xf numFmtId="190" fontId="58" fillId="0" borderId="70" xfId="0" applyNumberFormat="1" applyFont="1" applyBorder="1"/>
    <xf numFmtId="2" fontId="63" fillId="0" borderId="63" xfId="0" applyNumberFormat="1" applyFont="1" applyBorder="1" applyAlignment="1">
      <alignment horizontal="center" vertical="center"/>
    </xf>
    <xf numFmtId="0" fontId="1" fillId="0" borderId="0" xfId="362" applyFont="1" applyAlignment="1">
      <alignment horizontal="center" vertical="center"/>
    </xf>
    <xf numFmtId="197" fontId="3" fillId="0" borderId="0" xfId="0" applyNumberFormat="1" applyFont="1" applyAlignment="1">
      <alignment vertical="center" wrapText="1"/>
    </xf>
    <xf numFmtId="167" fontId="58" fillId="49" borderId="0" xfId="0" applyFont="1" applyFill="1"/>
    <xf numFmtId="167" fontId="58" fillId="49" borderId="0" xfId="0" applyFont="1" applyFill="1" applyAlignment="1">
      <alignment horizontal="center"/>
    </xf>
    <xf numFmtId="2" fontId="58" fillId="0" borderId="74" xfId="0" applyNumberFormat="1" applyFont="1" applyBorder="1" applyAlignment="1">
      <alignment horizontal="center"/>
    </xf>
    <xf numFmtId="190" fontId="58" fillId="0" borderId="75" xfId="0" applyNumberFormat="1" applyFont="1" applyBorder="1" applyAlignment="1">
      <alignment vertical="center"/>
    </xf>
    <xf numFmtId="168" fontId="58" fillId="41" borderId="0" xfId="287" applyFont="1" applyFill="1" applyBorder="1" applyAlignment="1">
      <alignment horizontal="center"/>
    </xf>
    <xf numFmtId="167" fontId="59" fillId="0" borderId="0" xfId="0" applyFont="1"/>
    <xf numFmtId="0" fontId="1" fillId="0" borderId="75" xfId="362" applyFont="1" applyBorder="1" applyAlignment="1">
      <alignment horizontal="center" vertical="center"/>
    </xf>
    <xf numFmtId="197" fontId="3" fillId="0" borderId="74" xfId="0" applyNumberFormat="1" applyFont="1" applyBorder="1" applyAlignment="1">
      <alignment vertical="center" wrapText="1"/>
    </xf>
    <xf numFmtId="0" fontId="1" fillId="0" borderId="74" xfId="362" applyFont="1" applyBorder="1" applyAlignment="1">
      <alignment horizontal="center" vertical="center"/>
    </xf>
    <xf numFmtId="167" fontId="58" fillId="49" borderId="75" xfId="0" applyFont="1" applyFill="1" applyBorder="1"/>
    <xf numFmtId="167" fontId="58" fillId="49" borderId="74" xfId="0" applyFont="1" applyFill="1" applyBorder="1" applyAlignment="1">
      <alignment horizontal="center"/>
    </xf>
    <xf numFmtId="44" fontId="69" fillId="0" borderId="75" xfId="332" applyNumberFormat="1" applyFont="1" applyFill="1" applyBorder="1" applyAlignment="1">
      <alignment horizontal="center" vertical="center"/>
    </xf>
    <xf numFmtId="2" fontId="58" fillId="0" borderId="0" xfId="0" applyNumberFormat="1" applyFont="1" applyAlignment="1">
      <alignment horizontal="center"/>
    </xf>
    <xf numFmtId="190" fontId="58" fillId="0" borderId="0" xfId="0" applyNumberFormat="1" applyFont="1" applyAlignment="1">
      <alignment vertical="center"/>
    </xf>
    <xf numFmtId="167" fontId="58" fillId="49" borderId="24" xfId="0" applyFont="1" applyFill="1" applyBorder="1" applyAlignment="1">
      <alignment wrapText="1"/>
    </xf>
    <xf numFmtId="193" fontId="58" fillId="0" borderId="70" xfId="285" applyNumberFormat="1" applyFont="1" applyBorder="1" applyAlignment="1">
      <alignment horizontal="left" vertical="center" wrapText="1"/>
    </xf>
    <xf numFmtId="206" fontId="58" fillId="41" borderId="19" xfId="285" applyNumberFormat="1" applyFont="1" applyFill="1" applyBorder="1" applyAlignment="1">
      <alignment horizontal="center" vertical="center" wrapText="1"/>
    </xf>
    <xf numFmtId="2" fontId="42" fillId="41" borderId="70" xfId="287" applyNumberFormat="1" applyFont="1" applyFill="1" applyBorder="1" applyAlignment="1">
      <alignment horizontal="center" vertical="center"/>
    </xf>
    <xf numFmtId="215" fontId="3" fillId="41" borderId="70" xfId="353" applyNumberFormat="1" applyFont="1" applyFill="1" applyBorder="1" applyAlignment="1">
      <alignment vertical="center"/>
    </xf>
    <xf numFmtId="5" fontId="59" fillId="0" borderId="33" xfId="304" applyNumberFormat="1" applyFont="1" applyFill="1" applyBorder="1" applyAlignment="1">
      <alignment horizontal="center"/>
    </xf>
    <xf numFmtId="5" fontId="59" fillId="0" borderId="33" xfId="304" applyNumberFormat="1" applyFont="1" applyFill="1" applyBorder="1" applyAlignment="1">
      <alignment horizontal="center" vertical="center"/>
    </xf>
    <xf numFmtId="193" fontId="58" fillId="0" borderId="70" xfId="285" applyNumberFormat="1" applyFont="1" applyBorder="1" applyAlignment="1">
      <alignment horizontal="left" vertical="center"/>
    </xf>
    <xf numFmtId="2" fontId="59" fillId="41" borderId="70" xfId="287" applyNumberFormat="1" applyFont="1" applyFill="1" applyBorder="1" applyAlignment="1">
      <alignment horizontal="center" vertical="center"/>
    </xf>
    <xf numFmtId="209" fontId="58" fillId="41" borderId="70" xfId="353" applyNumberFormat="1" applyFont="1" applyFill="1" applyBorder="1" applyAlignment="1">
      <alignment vertical="center"/>
    </xf>
    <xf numFmtId="167" fontId="58" fillId="0" borderId="70" xfId="1111" applyFont="1" applyBorder="1" applyAlignment="1">
      <alignment horizontal="left" vertical="justify"/>
    </xf>
    <xf numFmtId="176" fontId="58" fillId="41" borderId="70" xfId="300" applyFont="1" applyFill="1" applyBorder="1" applyAlignment="1">
      <alignment horizontal="center" vertical="center"/>
    </xf>
    <xf numFmtId="206" fontId="58" fillId="0" borderId="19" xfId="285" applyNumberFormat="1" applyFont="1" applyBorder="1" applyAlignment="1">
      <alignment horizontal="center" vertical="center" wrapText="1"/>
    </xf>
    <xf numFmtId="2" fontId="58" fillId="41" borderId="70" xfId="353" applyNumberFormat="1" applyFont="1" applyFill="1" applyBorder="1" applyAlignment="1">
      <alignment horizontal="center" vertical="center"/>
    </xf>
    <xf numFmtId="209" fontId="58" fillId="0" borderId="70" xfId="353" applyNumberFormat="1" applyFont="1" applyBorder="1" applyAlignment="1">
      <alignment horizontal="center" vertical="center"/>
    </xf>
    <xf numFmtId="167" fontId="70" fillId="0" borderId="70" xfId="727" applyFont="1" applyBorder="1" applyAlignment="1">
      <alignment vertical="center" wrapText="1"/>
    </xf>
    <xf numFmtId="167" fontId="70" fillId="41" borderId="70" xfId="727" applyFont="1" applyFill="1" applyBorder="1" applyAlignment="1">
      <alignment horizontal="center" vertical="center" wrapText="1"/>
    </xf>
    <xf numFmtId="2" fontId="58" fillId="50" borderId="70" xfId="353" applyNumberFormat="1" applyFont="1" applyFill="1" applyBorder="1" applyAlignment="1">
      <alignment horizontal="center" vertical="center"/>
    </xf>
    <xf numFmtId="2" fontId="58" fillId="41" borderId="70" xfId="1111" applyNumberFormat="1" applyFont="1" applyFill="1" applyBorder="1" applyAlignment="1">
      <alignment horizontal="center" vertical="center" wrapText="1"/>
    </xf>
    <xf numFmtId="0" fontId="5" fillId="0" borderId="10" xfId="362" applyFont="1" applyBorder="1" applyAlignment="1">
      <alignment horizontal="left" vertical="center"/>
    </xf>
    <xf numFmtId="2" fontId="5" fillId="0" borderId="74" xfId="362" applyNumberFormat="1" applyFont="1" applyBorder="1" applyAlignment="1">
      <alignment horizontal="center" vertical="center"/>
    </xf>
    <xf numFmtId="2" fontId="5" fillId="0" borderId="76" xfId="362" applyNumberFormat="1" applyFont="1" applyBorder="1" applyAlignment="1">
      <alignment horizontal="center" vertical="center"/>
    </xf>
    <xf numFmtId="0" fontId="58" fillId="0" borderId="70" xfId="365" applyNumberFormat="1" applyFont="1" applyBorder="1" applyAlignment="1">
      <alignment horizontal="left" vertical="center" wrapText="1"/>
    </xf>
    <xf numFmtId="2" fontId="58" fillId="41" borderId="19" xfId="1180" applyNumberFormat="1" applyFont="1" applyFill="1" applyBorder="1" applyAlignment="1">
      <alignment horizontal="center" vertical="center"/>
    </xf>
    <xf numFmtId="167" fontId="59" fillId="41" borderId="19" xfId="0" applyFont="1" applyFill="1" applyBorder="1" applyAlignment="1">
      <alignment horizontal="right" vertical="center"/>
    </xf>
    <xf numFmtId="167" fontId="71" fillId="41" borderId="0" xfId="1111" applyFont="1" applyFill="1"/>
    <xf numFmtId="4" fontId="3" fillId="0" borderId="0" xfId="187" applyNumberFormat="1" applyFont="1" applyBorder="1" applyAlignment="1">
      <alignment vertical="center" wrapText="1"/>
    </xf>
    <xf numFmtId="164" fontId="58" fillId="0" borderId="76" xfId="299" applyNumberFormat="1" applyFont="1" applyBorder="1" applyAlignment="1">
      <alignment horizontal="right" vertical="center" wrapText="1"/>
    </xf>
    <xf numFmtId="0" fontId="58" fillId="0" borderId="58" xfId="194" applyNumberFormat="1" applyFont="1" applyFill="1" applyBorder="1" applyAlignment="1">
      <alignment horizontal="center" vertical="center"/>
    </xf>
    <xf numFmtId="167" fontId="51" fillId="0" borderId="74" xfId="727" applyFont="1" applyBorder="1" applyAlignment="1">
      <alignment vertical="center" wrapText="1"/>
    </xf>
    <xf numFmtId="167" fontId="51" fillId="0" borderId="74" xfId="727" applyFont="1" applyBorder="1" applyAlignment="1">
      <alignment horizontal="center" vertical="center" wrapText="1"/>
    </xf>
    <xf numFmtId="0" fontId="3" fillId="0" borderId="74" xfId="1111" applyNumberFormat="1" applyFont="1" applyBorder="1" applyAlignment="1">
      <alignment horizontal="center" vertical="center" wrapText="1"/>
    </xf>
    <xf numFmtId="209" fontId="3" fillId="0" borderId="74" xfId="353" applyNumberFormat="1" applyFont="1" applyBorder="1" applyAlignment="1">
      <alignment horizontal="center" vertical="center"/>
    </xf>
    <xf numFmtId="5" fontId="42" fillId="0" borderId="56" xfId="304" applyNumberFormat="1" applyFont="1" applyFill="1" applyBorder="1" applyAlignment="1">
      <alignment horizontal="right" vertical="center"/>
    </xf>
    <xf numFmtId="167" fontId="0" fillId="0" borderId="11" xfId="0" applyBorder="1"/>
    <xf numFmtId="167" fontId="0" fillId="0" borderId="11" xfId="0" applyBorder="1" applyAlignment="1">
      <alignment horizontal="center" vertical="center"/>
    </xf>
    <xf numFmtId="167" fontId="0" fillId="0" borderId="11" xfId="0" applyBorder="1" applyAlignment="1">
      <alignment horizontal="right"/>
    </xf>
    <xf numFmtId="167" fontId="0" fillId="0" borderId="45" xfId="0" applyBorder="1" applyAlignment="1">
      <alignment horizontal="center"/>
    </xf>
    <xf numFmtId="167" fontId="0" fillId="0" borderId="0" xfId="0" applyAlignment="1">
      <alignment horizontal="center"/>
    </xf>
    <xf numFmtId="167" fontId="0" fillId="0" borderId="0" xfId="0" applyAlignment="1">
      <alignment horizontal="center" vertical="center"/>
    </xf>
    <xf numFmtId="167" fontId="0" fillId="0" borderId="0" xfId="0" applyAlignment="1">
      <alignment horizontal="right"/>
    </xf>
    <xf numFmtId="167" fontId="0" fillId="0" borderId="38" xfId="0" applyBorder="1" applyAlignment="1">
      <alignment horizontal="center"/>
    </xf>
    <xf numFmtId="10" fontId="0" fillId="38" borderId="70" xfId="0" applyNumberFormat="1" applyFill="1" applyBorder="1" applyAlignment="1">
      <alignment horizontal="center"/>
    </xf>
    <xf numFmtId="167" fontId="0" fillId="0" borderId="10" xfId="0" applyBorder="1"/>
    <xf numFmtId="10" fontId="0" fillId="0" borderId="70" xfId="0" applyNumberFormat="1" applyBorder="1" applyAlignment="1">
      <alignment horizontal="center"/>
    </xf>
    <xf numFmtId="209" fontId="0" fillId="41" borderId="70" xfId="0" applyNumberFormat="1" applyFill="1" applyBorder="1" applyAlignment="1">
      <alignment horizontal="center"/>
    </xf>
    <xf numFmtId="209" fontId="0" fillId="0" borderId="70" xfId="0" applyNumberFormat="1" applyBorder="1" applyAlignment="1">
      <alignment horizontal="center"/>
    </xf>
    <xf numFmtId="215" fontId="0" fillId="0" borderId="33" xfId="0" applyNumberFormat="1" applyBorder="1" applyAlignment="1">
      <alignment horizontal="center"/>
    </xf>
    <xf numFmtId="167" fontId="0" fillId="0" borderId="38" xfId="0" applyBorder="1"/>
    <xf numFmtId="216" fontId="32" fillId="0" borderId="0" xfId="1139" applyNumberFormat="1" applyFont="1" applyFill="1"/>
    <xf numFmtId="167" fontId="47" fillId="46" borderId="33" xfId="0" applyFont="1" applyFill="1" applyBorder="1" applyAlignment="1">
      <alignment horizontal="center" vertical="center" wrapText="1"/>
    </xf>
    <xf numFmtId="167" fontId="3" fillId="0" borderId="70" xfId="0" applyFont="1" applyBorder="1" applyAlignment="1">
      <alignment wrapText="1"/>
    </xf>
    <xf numFmtId="167" fontId="3" fillId="0" borderId="70" xfId="0" applyFont="1" applyBorder="1"/>
    <xf numFmtId="167" fontId="72" fillId="0" borderId="31" xfId="0" applyFont="1" applyBorder="1"/>
    <xf numFmtId="167" fontId="44" fillId="0" borderId="65" xfId="0" applyFont="1" applyBorder="1"/>
    <xf numFmtId="206" fontId="47" fillId="0" borderId="33" xfId="0" applyNumberFormat="1" applyFont="1" applyBorder="1" applyAlignment="1">
      <alignment horizontal="center"/>
    </xf>
    <xf numFmtId="10" fontId="48" fillId="45" borderId="66" xfId="1139" applyNumberFormat="1" applyFont="1" applyFill="1" applyBorder="1" applyAlignment="1">
      <alignment horizontal="center"/>
    </xf>
    <xf numFmtId="167" fontId="44" fillId="0" borderId="0" xfId="0" applyFont="1"/>
    <xf numFmtId="167" fontId="44" fillId="0" borderId="0" xfId="0" applyFont="1" applyAlignment="1">
      <alignment horizontal="center" vertical="center"/>
    </xf>
    <xf numFmtId="2" fontId="44" fillId="0" borderId="0" xfId="0" applyNumberFormat="1" applyFont="1" applyAlignment="1">
      <alignment horizontal="center"/>
    </xf>
    <xf numFmtId="167" fontId="47" fillId="0" borderId="38" xfId="0" applyFont="1" applyBorder="1" applyAlignment="1">
      <alignment horizontal="right"/>
    </xf>
    <xf numFmtId="167" fontId="47" fillId="46" borderId="33" xfId="0" applyFont="1" applyFill="1" applyBorder="1" applyAlignment="1">
      <alignment horizontal="right" vertical="center" wrapText="1"/>
    </xf>
    <xf numFmtId="167" fontId="58" fillId="0" borderId="70" xfId="0" applyFont="1" applyBorder="1"/>
    <xf numFmtId="213" fontId="58" fillId="0" borderId="70" xfId="0" applyNumberFormat="1" applyFont="1" applyBorder="1" applyAlignment="1">
      <alignment horizontal="center"/>
    </xf>
    <xf numFmtId="2" fontId="58" fillId="38" borderId="70" xfId="0" applyNumberFormat="1" applyFont="1" applyFill="1" applyBorder="1" applyAlignment="1">
      <alignment horizontal="center" vertical="center"/>
    </xf>
    <xf numFmtId="167" fontId="58" fillId="0" borderId="65" xfId="0" applyFont="1" applyBorder="1"/>
    <xf numFmtId="4" fontId="0" fillId="0" borderId="0" xfId="0" applyNumberFormat="1"/>
    <xf numFmtId="167" fontId="58" fillId="0" borderId="31" xfId="0" applyFont="1" applyBorder="1"/>
    <xf numFmtId="206" fontId="73" fillId="0" borderId="33" xfId="0" applyNumberFormat="1" applyFont="1" applyBorder="1" applyAlignment="1">
      <alignment horizontal="center"/>
    </xf>
    <xf numFmtId="167" fontId="47" fillId="0" borderId="38" xfId="0" applyFont="1" applyBorder="1"/>
    <xf numFmtId="167" fontId="3" fillId="0" borderId="70" xfId="0" applyFont="1" applyBorder="1" applyAlignment="1">
      <alignment horizontal="left"/>
    </xf>
    <xf numFmtId="206" fontId="3" fillId="0" borderId="70" xfId="0" applyNumberFormat="1" applyFont="1" applyBorder="1" applyAlignment="1">
      <alignment horizontal="center"/>
    </xf>
    <xf numFmtId="10" fontId="3" fillId="0" borderId="70" xfId="1139" applyNumberFormat="1" applyFont="1" applyBorder="1" applyAlignment="1">
      <alignment horizontal="center" vertical="center"/>
    </xf>
    <xf numFmtId="206" fontId="3" fillId="0" borderId="75" xfId="0" applyNumberFormat="1" applyFont="1" applyBorder="1" applyAlignment="1">
      <alignment horizontal="center"/>
    </xf>
    <xf numFmtId="10" fontId="3" fillId="0" borderId="74" xfId="1139" applyNumberFormat="1" applyFont="1" applyBorder="1" applyAlignment="1">
      <alignment horizontal="center" vertical="center"/>
    </xf>
    <xf numFmtId="2" fontId="3" fillId="0" borderId="75" xfId="0" applyNumberFormat="1" applyFont="1" applyBorder="1" applyAlignment="1">
      <alignment horizontal="center"/>
    </xf>
    <xf numFmtId="206" fontId="3" fillId="0" borderId="56" xfId="0" applyNumberFormat="1" applyFont="1" applyBorder="1" applyAlignment="1">
      <alignment horizontal="center"/>
    </xf>
    <xf numFmtId="167" fontId="44" fillId="0" borderId="38" xfId="0" applyFont="1" applyBorder="1"/>
    <xf numFmtId="10" fontId="47" fillId="0" borderId="0" xfId="0" applyNumberFormat="1" applyFont="1" applyAlignment="1">
      <alignment horizontal="center"/>
    </xf>
    <xf numFmtId="206" fontId="0" fillId="0" borderId="0" xfId="0" applyNumberFormat="1" applyAlignment="1">
      <alignment horizontal="center"/>
    </xf>
    <xf numFmtId="167" fontId="44" fillId="0" borderId="50" xfId="0" applyFont="1" applyBorder="1"/>
    <xf numFmtId="167" fontId="0" fillId="0" borderId="50" xfId="0" applyBorder="1" applyAlignment="1">
      <alignment horizontal="center"/>
    </xf>
    <xf numFmtId="167" fontId="47" fillId="0" borderId="51" xfId="0" applyFont="1" applyBorder="1"/>
    <xf numFmtId="167" fontId="47" fillId="0" borderId="0" xfId="0" applyFont="1"/>
    <xf numFmtId="167" fontId="40" fillId="0" borderId="0" xfId="0" applyFont="1" applyAlignment="1">
      <alignment horizontal="right"/>
    </xf>
    <xf numFmtId="209" fontId="0" fillId="41" borderId="70" xfId="0" applyNumberFormat="1" applyFill="1" applyBorder="1" applyAlignment="1">
      <alignment horizontal="right"/>
    </xf>
    <xf numFmtId="209" fontId="0" fillId="0" borderId="70" xfId="0" applyNumberFormat="1" applyBorder="1" applyAlignment="1">
      <alignment horizontal="right"/>
    </xf>
    <xf numFmtId="167" fontId="44" fillId="0" borderId="70" xfId="0" applyFont="1" applyBorder="1"/>
    <xf numFmtId="206" fontId="44" fillId="0" borderId="70" xfId="0" applyNumberFormat="1" applyFont="1" applyBorder="1" applyAlignment="1">
      <alignment horizontal="right"/>
    </xf>
    <xf numFmtId="10" fontId="44" fillId="0" borderId="70" xfId="1139" applyNumberFormat="1" applyFont="1" applyBorder="1" applyAlignment="1">
      <alignment horizontal="right" vertical="center"/>
    </xf>
    <xf numFmtId="167" fontId="8" fillId="0" borderId="58" xfId="0" applyFont="1" applyBorder="1"/>
    <xf numFmtId="206" fontId="8" fillId="0" borderId="75" xfId="0" applyNumberFormat="1" applyFont="1" applyBorder="1" applyAlignment="1">
      <alignment horizontal="right"/>
    </xf>
    <xf numFmtId="10" fontId="8" fillId="0" borderId="74" xfId="1139" applyNumberFormat="1" applyFont="1" applyBorder="1" applyAlignment="1">
      <alignment horizontal="right" vertical="center"/>
    </xf>
    <xf numFmtId="167" fontId="8" fillId="0" borderId="10" xfId="0" applyFont="1" applyBorder="1"/>
    <xf numFmtId="206" fontId="8" fillId="0" borderId="0" xfId="0" applyNumberFormat="1" applyFont="1" applyAlignment="1">
      <alignment horizontal="right"/>
    </xf>
    <xf numFmtId="10" fontId="8" fillId="0" borderId="0" xfId="1139" applyNumberFormat="1" applyFont="1" applyBorder="1" applyAlignment="1">
      <alignment horizontal="right" vertical="center"/>
    </xf>
    <xf numFmtId="206" fontId="44" fillId="0" borderId="14" xfId="0" applyNumberFormat="1" applyFont="1" applyBorder="1" applyAlignment="1">
      <alignment horizontal="right"/>
    </xf>
    <xf numFmtId="211" fontId="0" fillId="0" borderId="0" xfId="0" applyNumberFormat="1"/>
    <xf numFmtId="167" fontId="47" fillId="0" borderId="67" xfId="0" applyFont="1" applyBorder="1"/>
    <xf numFmtId="167" fontId="46" fillId="0" borderId="0" xfId="0" applyFont="1" applyAlignment="1">
      <alignment horizontal="center"/>
    </xf>
    <xf numFmtId="167" fontId="4" fillId="41" borderId="72" xfId="302" applyNumberFormat="1" applyFont="1" applyFill="1" applyBorder="1" applyAlignment="1">
      <alignment horizontal="right" vertical="center"/>
    </xf>
    <xf numFmtId="167" fontId="58" fillId="46" borderId="22" xfId="0" applyFont="1" applyFill="1" applyBorder="1" applyAlignment="1">
      <alignment horizontal="center"/>
    </xf>
    <xf numFmtId="44" fontId="59" fillId="0" borderId="24" xfId="332" applyNumberFormat="1" applyFont="1" applyFill="1" applyBorder="1" applyAlignment="1">
      <alignment horizontal="center" vertical="center"/>
    </xf>
    <xf numFmtId="164" fontId="67" fillId="0" borderId="80" xfId="299" applyNumberFormat="1" applyFont="1" applyBorder="1" applyAlignment="1">
      <alignment horizontal="right" vertical="center" wrapText="1"/>
    </xf>
    <xf numFmtId="190" fontId="67" fillId="0" borderId="75" xfId="187" applyNumberFormat="1" applyFont="1" applyBorder="1" applyAlignment="1">
      <alignment horizontal="right" vertical="center"/>
    </xf>
    <xf numFmtId="176" fontId="4" fillId="43" borderId="27" xfId="0" applyNumberFormat="1" applyFont="1" applyFill="1" applyBorder="1" applyAlignment="1">
      <alignment horizontal="center" vertical="center" wrapText="1"/>
    </xf>
    <xf numFmtId="0" fontId="41" fillId="44" borderId="0" xfId="0" applyNumberFormat="1" applyFont="1" applyFill="1" applyAlignment="1">
      <alignment horizontal="center" vertical="center"/>
    </xf>
    <xf numFmtId="0" fontId="55" fillId="44" borderId="0" xfId="0" applyNumberFormat="1" applyFont="1" applyFill="1" applyAlignment="1">
      <alignment horizontal="center" vertical="center" wrapText="1"/>
    </xf>
    <xf numFmtId="186" fontId="41" fillId="44" borderId="0" xfId="0" applyNumberFormat="1" applyFont="1" applyFill="1" applyAlignment="1">
      <alignment horizontal="center" vertical="center"/>
    </xf>
    <xf numFmtId="0" fontId="55" fillId="44" borderId="0" xfId="0" applyNumberFormat="1" applyFont="1" applyFill="1" applyAlignment="1">
      <alignment horizontal="center" vertical="center"/>
    </xf>
    <xf numFmtId="201" fontId="40" fillId="0" borderId="0" xfId="0" applyNumberFormat="1" applyFont="1"/>
    <xf numFmtId="167" fontId="60" fillId="0" borderId="0" xfId="0" applyFont="1" applyAlignment="1">
      <alignment vertical="center"/>
    </xf>
    <xf numFmtId="0" fontId="55" fillId="43" borderId="0" xfId="0" applyNumberFormat="1" applyFont="1" applyFill="1" applyAlignment="1">
      <alignment horizontal="center" wrapText="1"/>
    </xf>
    <xf numFmtId="0" fontId="69" fillId="43" borderId="0" xfId="0" applyNumberFormat="1" applyFont="1" applyFill="1" applyAlignment="1">
      <alignment horizontal="center"/>
    </xf>
    <xf numFmtId="0" fontId="55" fillId="43" borderId="0" xfId="0" applyNumberFormat="1" applyFont="1" applyFill="1" applyAlignment="1">
      <alignment horizontal="center" vertical="center" wrapText="1"/>
    </xf>
    <xf numFmtId="0" fontId="69" fillId="43" borderId="0" xfId="0" applyNumberFormat="1" applyFont="1" applyFill="1" applyAlignment="1">
      <alignment horizontal="center" vertical="center"/>
    </xf>
    <xf numFmtId="168" fontId="58" fillId="41" borderId="0" xfId="287" applyFont="1" applyFill="1" applyBorder="1" applyAlignment="1">
      <alignment horizontal="center" vertical="center"/>
    </xf>
    <xf numFmtId="0" fontId="41" fillId="43" borderId="0" xfId="0" applyNumberFormat="1" applyFont="1" applyFill="1" applyAlignment="1">
      <alignment horizontal="center" vertical="center"/>
    </xf>
    <xf numFmtId="0" fontId="55" fillId="43" borderId="0" xfId="0" applyNumberFormat="1" applyFont="1" applyFill="1" applyAlignment="1">
      <alignment horizontal="center" vertical="center"/>
    </xf>
    <xf numFmtId="168" fontId="58" fillId="41" borderId="0" xfId="287" applyFont="1" applyFill="1" applyBorder="1" applyAlignment="1">
      <alignment horizontal="center" vertical="center" wrapText="1"/>
    </xf>
    <xf numFmtId="167" fontId="43" fillId="0" borderId="0" xfId="0" applyFont="1"/>
    <xf numFmtId="167" fontId="62" fillId="0" borderId="0" xfId="0" applyFont="1"/>
    <xf numFmtId="2" fontId="3" fillId="0" borderId="19" xfId="1179" applyNumberFormat="1" applyFont="1" applyFill="1" applyBorder="1" applyAlignment="1">
      <alignment horizontal="center" vertical="center"/>
    </xf>
    <xf numFmtId="2" fontId="42" fillId="0" borderId="70" xfId="287" applyNumberFormat="1" applyFont="1" applyFill="1" applyBorder="1" applyAlignment="1">
      <alignment horizontal="center" vertical="center"/>
    </xf>
    <xf numFmtId="2" fontId="3" fillId="0" borderId="70" xfId="353" applyNumberFormat="1" applyFont="1" applyBorder="1" applyAlignment="1">
      <alignment horizontal="center" vertical="center"/>
    </xf>
    <xf numFmtId="2" fontId="3" fillId="0" borderId="70" xfId="1111" applyNumberFormat="1" applyFont="1" applyBorder="1" applyAlignment="1">
      <alignment horizontal="center" vertical="center" wrapText="1"/>
    </xf>
    <xf numFmtId="2" fontId="3" fillId="41" borderId="70" xfId="287" applyNumberFormat="1" applyFont="1" applyFill="1" applyBorder="1" applyAlignment="1">
      <alignment horizontal="center" vertical="center" wrapText="1"/>
    </xf>
    <xf numFmtId="2" fontId="3" fillId="0" borderId="73" xfId="1111" applyNumberFormat="1" applyFont="1" applyBorder="1" applyAlignment="1">
      <alignment horizontal="center" vertical="center" wrapText="1"/>
    </xf>
    <xf numFmtId="2" fontId="3" fillId="0" borderId="74" xfId="1111" applyNumberFormat="1" applyFont="1" applyBorder="1" applyAlignment="1">
      <alignment horizontal="center" vertical="center" wrapText="1"/>
    </xf>
    <xf numFmtId="0" fontId="2" fillId="0" borderId="41" xfId="439" applyFont="1" applyBorder="1" applyAlignment="1">
      <alignment horizontal="center"/>
    </xf>
    <xf numFmtId="0" fontId="2" fillId="0" borderId="11" xfId="439" applyFont="1" applyBorder="1" applyAlignment="1">
      <alignment horizontal="center"/>
    </xf>
    <xf numFmtId="0" fontId="2" fillId="0" borderId="45" xfId="439" applyFont="1" applyBorder="1" applyAlignment="1">
      <alignment horizontal="center"/>
    </xf>
    <xf numFmtId="0" fontId="2" fillId="0" borderId="10" xfId="439" applyFont="1" applyBorder="1" applyAlignment="1">
      <alignment horizontal="center"/>
    </xf>
    <xf numFmtId="0" fontId="2" fillId="0" borderId="0" xfId="439" applyFont="1" applyAlignment="1">
      <alignment horizontal="center"/>
    </xf>
    <xf numFmtId="0" fontId="2" fillId="0" borderId="38" xfId="439" applyFont="1" applyBorder="1" applyAlignment="1">
      <alignment horizontal="center"/>
    </xf>
    <xf numFmtId="0" fontId="2" fillId="0" borderId="47" xfId="360" applyFont="1" applyBorder="1" applyAlignment="1">
      <alignment horizontal="center" vertical="center" wrapText="1"/>
    </xf>
    <xf numFmtId="0" fontId="41" fillId="43" borderId="22" xfId="365" applyNumberFormat="1" applyFont="1" applyFill="1" applyBorder="1" applyAlignment="1">
      <alignment horizontal="center" wrapText="1"/>
    </xf>
    <xf numFmtId="0" fontId="41" fillId="43" borderId="32" xfId="365" applyNumberFormat="1" applyFont="1" applyFill="1" applyBorder="1" applyAlignment="1">
      <alignment horizontal="center" wrapText="1"/>
    </xf>
    <xf numFmtId="199" fontId="4" fillId="41" borderId="48" xfId="287" applyNumberFormat="1" applyFont="1" applyFill="1" applyBorder="1" applyAlignment="1">
      <alignment horizontal="left" vertical="center" wrapText="1"/>
    </xf>
    <xf numFmtId="199" fontId="4" fillId="41" borderId="21" xfId="287" applyNumberFormat="1" applyFont="1" applyFill="1" applyBorder="1" applyAlignment="1">
      <alignment horizontal="left" vertical="center" wrapText="1"/>
    </xf>
    <xf numFmtId="0" fontId="41" fillId="43" borderId="49" xfId="365" applyNumberFormat="1" applyFont="1" applyFill="1" applyBorder="1" applyAlignment="1">
      <alignment horizontal="center" wrapText="1"/>
    </xf>
    <xf numFmtId="167" fontId="2" fillId="41" borderId="40" xfId="362" applyNumberFormat="1" applyFont="1" applyFill="1" applyBorder="1" applyAlignment="1">
      <alignment horizontal="center" vertical="center" wrapText="1"/>
    </xf>
    <xf numFmtId="167" fontId="2" fillId="41" borderId="35" xfId="362" applyNumberFormat="1" applyFont="1" applyFill="1" applyBorder="1" applyAlignment="1">
      <alignment horizontal="center" vertical="center" wrapText="1"/>
    </xf>
    <xf numFmtId="0" fontId="2" fillId="42" borderId="41" xfId="362" applyFont="1" applyFill="1" applyBorder="1" applyAlignment="1">
      <alignment horizontal="center" vertical="center"/>
    </xf>
    <xf numFmtId="0" fontId="2" fillId="42" borderId="11" xfId="362" applyFont="1" applyFill="1" applyBorder="1" applyAlignment="1">
      <alignment horizontal="center" vertical="center"/>
    </xf>
    <xf numFmtId="0" fontId="2" fillId="42" borderId="45" xfId="362" applyFont="1" applyFill="1" applyBorder="1" applyAlignment="1">
      <alignment horizontal="center" vertical="center"/>
    </xf>
    <xf numFmtId="0" fontId="2" fillId="42" borderId="10" xfId="362" applyFont="1" applyFill="1" applyBorder="1" applyAlignment="1">
      <alignment horizontal="center" vertical="center"/>
    </xf>
    <xf numFmtId="0" fontId="2" fillId="42" borderId="0" xfId="362" applyFont="1" applyFill="1" applyAlignment="1">
      <alignment horizontal="center" vertical="center"/>
    </xf>
    <xf numFmtId="0" fontId="2" fillId="42" borderId="38" xfId="362" applyFont="1" applyFill="1" applyBorder="1" applyAlignment="1">
      <alignment horizontal="center" vertical="center"/>
    </xf>
    <xf numFmtId="0" fontId="2" fillId="42" borderId="26" xfId="362" applyFont="1" applyFill="1" applyBorder="1" applyAlignment="1">
      <alignment horizontal="center" vertical="center"/>
    </xf>
    <xf numFmtId="0" fontId="2" fillId="42" borderId="50" xfId="362" applyFont="1" applyFill="1" applyBorder="1" applyAlignment="1">
      <alignment horizontal="center" vertical="center"/>
    </xf>
    <xf numFmtId="0" fontId="2" fillId="42" borderId="51" xfId="362" applyFont="1" applyFill="1" applyBorder="1" applyAlignment="1">
      <alignment horizontal="center" vertical="center"/>
    </xf>
    <xf numFmtId="199" fontId="4" fillId="41" borderId="31" xfId="287" applyNumberFormat="1" applyFont="1" applyFill="1" applyBorder="1" applyAlignment="1">
      <alignment horizontal="left" vertical="center" wrapText="1"/>
    </xf>
    <xf numFmtId="199" fontId="4" fillId="41" borderId="25" xfId="287" applyNumberFormat="1" applyFont="1" applyFill="1" applyBorder="1" applyAlignment="1">
      <alignment horizontal="left" vertical="center" wrapText="1"/>
    </xf>
    <xf numFmtId="0" fontId="41" fillId="43" borderId="14" xfId="365" applyNumberFormat="1" applyFont="1" applyFill="1" applyBorder="1" applyAlignment="1">
      <alignment horizontal="center" wrapText="1"/>
    </xf>
    <xf numFmtId="0" fontId="41" fillId="43" borderId="37" xfId="365" applyNumberFormat="1" applyFont="1" applyFill="1" applyBorder="1" applyAlignment="1">
      <alignment horizontal="center" wrapText="1"/>
    </xf>
    <xf numFmtId="199" fontId="4" fillId="41" borderId="48" xfId="287" applyNumberFormat="1" applyFont="1" applyFill="1" applyBorder="1" applyAlignment="1">
      <alignment horizontal="center" vertical="center" wrapText="1"/>
    </xf>
    <xf numFmtId="199" fontId="4" fillId="41" borderId="21" xfId="287" applyNumberFormat="1" applyFont="1" applyFill="1" applyBorder="1" applyAlignment="1">
      <alignment horizontal="center" vertical="center" wrapText="1"/>
    </xf>
    <xf numFmtId="0" fontId="41" fillId="43" borderId="16" xfId="365" applyNumberFormat="1" applyFont="1" applyFill="1" applyBorder="1" applyAlignment="1">
      <alignment horizontal="right" wrapText="1"/>
    </xf>
    <xf numFmtId="0" fontId="41" fillId="43" borderId="17" xfId="365" applyNumberFormat="1" applyFont="1" applyFill="1" applyBorder="1" applyAlignment="1">
      <alignment horizontal="right" wrapText="1"/>
    </xf>
    <xf numFmtId="0" fontId="41" fillId="43" borderId="49" xfId="365" applyNumberFormat="1" applyFont="1" applyFill="1" applyBorder="1" applyAlignment="1">
      <alignment horizontal="right" wrapText="1"/>
    </xf>
    <xf numFmtId="201" fontId="1" fillId="0" borderId="31" xfId="732" applyNumberFormat="1" applyFont="1" applyBorder="1" applyAlignment="1">
      <alignment horizontal="center" vertical="center" wrapText="1"/>
    </xf>
    <xf numFmtId="201" fontId="1" fillId="0" borderId="25" xfId="732" applyNumberFormat="1" applyFont="1" applyBorder="1" applyAlignment="1">
      <alignment horizontal="center" vertical="center" wrapText="1"/>
    </xf>
    <xf numFmtId="201" fontId="1" fillId="0" borderId="52" xfId="732" applyNumberFormat="1" applyFont="1" applyBorder="1" applyAlignment="1">
      <alignment horizontal="center" vertical="center" wrapText="1"/>
    </xf>
    <xf numFmtId="201" fontId="2" fillId="0" borderId="48" xfId="732" applyNumberFormat="1" applyFont="1" applyBorder="1" applyAlignment="1">
      <alignment horizontal="left" vertical="center"/>
    </xf>
    <xf numFmtId="201" fontId="2" fillId="0" borderId="21" xfId="732" applyNumberFormat="1" applyFont="1" applyBorder="1" applyAlignment="1">
      <alignment horizontal="left" vertical="center"/>
    </xf>
    <xf numFmtId="201" fontId="2" fillId="0" borderId="34" xfId="732" applyNumberFormat="1" applyFont="1" applyBorder="1" applyAlignment="1">
      <alignment horizontal="left" vertical="center"/>
    </xf>
    <xf numFmtId="0" fontId="2" fillId="41" borderId="18" xfId="439" applyFont="1" applyFill="1" applyBorder="1" applyAlignment="1">
      <alignment horizontal="center" vertical="center" wrapText="1"/>
    </xf>
    <xf numFmtId="0" fontId="2" fillId="41" borderId="18" xfId="439" applyFont="1" applyFill="1" applyBorder="1" applyAlignment="1">
      <alignment horizontal="center" vertical="center"/>
    </xf>
    <xf numFmtId="0" fontId="2" fillId="0" borderId="30" xfId="366" applyFont="1" applyBorder="1" applyAlignment="1">
      <alignment horizontal="center" vertical="center" wrapText="1"/>
    </xf>
    <xf numFmtId="0" fontId="2" fillId="0" borderId="53" xfId="366" applyFont="1" applyBorder="1" applyAlignment="1">
      <alignment horizontal="center" vertical="center" wrapText="1"/>
    </xf>
    <xf numFmtId="3" fontId="2" fillId="41" borderId="43" xfId="439" applyNumberFormat="1" applyFont="1" applyFill="1" applyBorder="1" applyAlignment="1">
      <alignment horizontal="center" vertical="center"/>
    </xf>
    <xf numFmtId="0" fontId="2" fillId="42" borderId="16" xfId="362" applyFont="1" applyFill="1" applyBorder="1" applyAlignment="1">
      <alignment horizontal="center" vertical="center"/>
    </xf>
    <xf numFmtId="0" fontId="2" fillId="42" borderId="17" xfId="362" applyFont="1" applyFill="1" applyBorder="1" applyAlignment="1">
      <alignment horizontal="center" vertical="center"/>
    </xf>
    <xf numFmtId="0" fontId="2" fillId="42" borderId="32" xfId="362" applyFont="1" applyFill="1" applyBorder="1" applyAlignment="1">
      <alignment horizontal="center" vertical="center"/>
    </xf>
    <xf numFmtId="0" fontId="2" fillId="41" borderId="54" xfId="362" applyFont="1" applyFill="1" applyBorder="1" applyAlignment="1">
      <alignment horizontal="center" vertical="center" wrapText="1"/>
    </xf>
    <xf numFmtId="0" fontId="2" fillId="41" borderId="42" xfId="362" applyFont="1" applyFill="1" applyBorder="1" applyAlignment="1">
      <alignment horizontal="center" vertical="center" wrapText="1"/>
    </xf>
    <xf numFmtId="0" fontId="2" fillId="41" borderId="47" xfId="362" applyFont="1" applyFill="1" applyBorder="1" applyAlignment="1">
      <alignment horizontal="center" vertical="center" wrapText="1"/>
    </xf>
    <xf numFmtId="0" fontId="2" fillId="41" borderId="12" xfId="362" applyFont="1" applyFill="1" applyBorder="1" applyAlignment="1">
      <alignment horizontal="center" vertical="center" wrapText="1"/>
    </xf>
    <xf numFmtId="4" fontId="2" fillId="41" borderId="47" xfId="362" applyNumberFormat="1" applyFont="1" applyFill="1" applyBorder="1" applyAlignment="1">
      <alignment horizontal="center" vertical="center" wrapText="1"/>
    </xf>
    <xf numFmtId="4" fontId="2" fillId="41" borderId="12" xfId="362" applyNumberFormat="1" applyFont="1" applyFill="1" applyBorder="1" applyAlignment="1">
      <alignment horizontal="center" vertical="center" wrapText="1"/>
    </xf>
    <xf numFmtId="0" fontId="2" fillId="41" borderId="20" xfId="439" applyFont="1" applyFill="1" applyBorder="1" applyAlignment="1">
      <alignment vertical="center" wrapText="1"/>
    </xf>
    <xf numFmtId="0" fontId="1" fillId="41" borderId="18" xfId="439" applyFont="1" applyFill="1" applyBorder="1" applyAlignment="1">
      <alignment vertical="center" wrapText="1"/>
    </xf>
    <xf numFmtId="3" fontId="2" fillId="41" borderId="19" xfId="439" applyNumberFormat="1" applyFont="1" applyFill="1" applyBorder="1" applyAlignment="1">
      <alignment horizontal="center" vertical="center" wrapText="1"/>
    </xf>
    <xf numFmtId="167" fontId="2" fillId="41" borderId="20" xfId="0" applyFont="1" applyFill="1" applyBorder="1" applyAlignment="1">
      <alignment vertical="center" wrapText="1"/>
    </xf>
    <xf numFmtId="167" fontId="2" fillId="41" borderId="18" xfId="0" applyFont="1" applyFill="1" applyBorder="1" applyAlignment="1">
      <alignment vertical="center" wrapText="1"/>
    </xf>
    <xf numFmtId="3" fontId="2" fillId="41" borderId="18" xfId="439" applyNumberFormat="1" applyFont="1" applyFill="1" applyBorder="1" applyAlignment="1">
      <alignment horizontal="center" vertical="center" wrapText="1"/>
    </xf>
    <xf numFmtId="3" fontId="2" fillId="41" borderId="18" xfId="439" applyNumberFormat="1" applyFont="1" applyFill="1" applyBorder="1" applyAlignment="1">
      <alignment horizontal="center" vertical="center"/>
    </xf>
    <xf numFmtId="0" fontId="2" fillId="41" borderId="18" xfId="439" applyFont="1" applyFill="1" applyBorder="1" applyAlignment="1">
      <alignment vertical="center" wrapText="1"/>
    </xf>
    <xf numFmtId="167" fontId="67" fillId="48" borderId="16" xfId="0" applyFont="1" applyFill="1" applyBorder="1" applyAlignment="1">
      <alignment horizontal="right"/>
    </xf>
    <xf numFmtId="167" fontId="67" fillId="48" borderId="17" xfId="0" applyFont="1" applyFill="1" applyBorder="1" applyAlignment="1">
      <alignment horizontal="right"/>
    </xf>
    <xf numFmtId="0" fontId="3" fillId="44" borderId="20" xfId="439" applyFont="1" applyFill="1" applyBorder="1" applyAlignment="1">
      <alignment vertical="center" wrapText="1"/>
    </xf>
    <xf numFmtId="0" fontId="3" fillId="44" borderId="18" xfId="439" applyFont="1" applyFill="1" applyBorder="1" applyAlignment="1">
      <alignment vertical="center" wrapText="1"/>
    </xf>
    <xf numFmtId="3" fontId="4" fillId="44" borderId="19" xfId="439" applyNumberFormat="1" applyFont="1" applyFill="1" applyBorder="1" applyAlignment="1">
      <alignment horizontal="center" vertical="center" wrapText="1"/>
    </xf>
    <xf numFmtId="3" fontId="4" fillId="44" borderId="18" xfId="439" applyNumberFormat="1" applyFont="1" applyFill="1" applyBorder="1" applyAlignment="1">
      <alignment horizontal="center" vertical="center"/>
    </xf>
    <xf numFmtId="0" fontId="4" fillId="44" borderId="18" xfId="439" applyFont="1" applyFill="1" applyBorder="1" applyAlignment="1">
      <alignment horizontal="center" vertical="center" wrapText="1"/>
    </xf>
    <xf numFmtId="0" fontId="4" fillId="44" borderId="18" xfId="439" applyFont="1" applyFill="1" applyBorder="1" applyAlignment="1">
      <alignment horizontal="center" vertical="center"/>
    </xf>
    <xf numFmtId="3" fontId="4" fillId="44" borderId="18" xfId="439" applyNumberFormat="1" applyFont="1" applyFill="1" applyBorder="1" applyAlignment="1">
      <alignment horizontal="center" vertical="center" wrapText="1"/>
    </xf>
    <xf numFmtId="0" fontId="52" fillId="0" borderId="61" xfId="406" applyFont="1" applyBorder="1" applyAlignment="1">
      <alignment horizontal="center" wrapText="1"/>
    </xf>
    <xf numFmtId="0" fontId="52" fillId="0" borderId="59" xfId="406" applyFont="1" applyBorder="1" applyAlignment="1">
      <alignment horizontal="center" wrapText="1"/>
    </xf>
    <xf numFmtId="0" fontId="4" fillId="0" borderId="10" xfId="439" applyFont="1" applyBorder="1" applyAlignment="1">
      <alignment horizontal="center" vertical="top"/>
    </xf>
    <xf numFmtId="0" fontId="4" fillId="0" borderId="0" xfId="439" applyFont="1" applyAlignment="1">
      <alignment horizontal="center" vertical="top"/>
    </xf>
    <xf numFmtId="0" fontId="4" fillId="0" borderId="38" xfId="439" applyFont="1" applyBorder="1" applyAlignment="1">
      <alignment horizontal="center" vertical="top"/>
    </xf>
    <xf numFmtId="0" fontId="4" fillId="0" borderId="26" xfId="439" applyFont="1" applyBorder="1" applyAlignment="1">
      <alignment horizontal="center"/>
    </xf>
    <xf numFmtId="0" fontId="4" fillId="0" borderId="50" xfId="439" applyFont="1" applyBorder="1" applyAlignment="1">
      <alignment horizontal="center"/>
    </xf>
    <xf numFmtId="0" fontId="4" fillId="0" borderId="51" xfId="439" applyFont="1" applyBorder="1" applyAlignment="1">
      <alignment horizontal="center"/>
    </xf>
    <xf numFmtId="0" fontId="4" fillId="42" borderId="26" xfId="359" applyFont="1" applyFill="1" applyBorder="1" applyAlignment="1">
      <alignment horizontal="left" vertical="center"/>
    </xf>
    <xf numFmtId="0" fontId="4" fillId="42" borderId="50" xfId="359" applyFont="1" applyFill="1" applyBorder="1" applyAlignment="1">
      <alignment horizontal="left" vertical="center"/>
    </xf>
    <xf numFmtId="167" fontId="2" fillId="41" borderId="79" xfId="362" applyNumberFormat="1" applyFont="1" applyFill="1" applyBorder="1" applyAlignment="1">
      <alignment horizontal="center" vertical="center" wrapText="1"/>
    </xf>
    <xf numFmtId="167" fontId="2" fillId="41" borderId="80" xfId="362" applyNumberFormat="1" applyFont="1" applyFill="1" applyBorder="1" applyAlignment="1">
      <alignment horizontal="center" vertical="center" wrapText="1"/>
    </xf>
    <xf numFmtId="0" fontId="4" fillId="48" borderId="41" xfId="406" applyFont="1" applyFill="1" applyBorder="1" applyAlignment="1">
      <alignment horizontal="center" vertical="center" wrapText="1"/>
    </xf>
    <xf numFmtId="0" fontId="4" fillId="48" borderId="11" xfId="406" applyFont="1" applyFill="1" applyBorder="1" applyAlignment="1">
      <alignment horizontal="center" vertical="center" wrapText="1"/>
    </xf>
    <xf numFmtId="0" fontId="4" fillId="48" borderId="45" xfId="406" applyFont="1" applyFill="1" applyBorder="1" applyAlignment="1">
      <alignment horizontal="center" vertical="center" wrapText="1"/>
    </xf>
    <xf numFmtId="0" fontId="4" fillId="48" borderId="10" xfId="406" applyFont="1" applyFill="1" applyBorder="1" applyAlignment="1">
      <alignment horizontal="center" vertical="center" wrapText="1"/>
    </xf>
    <xf numFmtId="0" fontId="4" fillId="48" borderId="0" xfId="406" applyFont="1" applyFill="1" applyAlignment="1">
      <alignment horizontal="center" vertical="center" wrapText="1"/>
    </xf>
    <xf numFmtId="0" fontId="4" fillId="48" borderId="38" xfId="406" applyFont="1" applyFill="1" applyBorder="1" applyAlignment="1">
      <alignment horizontal="center" vertical="center" wrapText="1"/>
    </xf>
    <xf numFmtId="0" fontId="56" fillId="41" borderId="54" xfId="359" applyFont="1" applyFill="1" applyBorder="1" applyAlignment="1">
      <alignment horizontal="center" vertical="center" wrapText="1"/>
    </xf>
    <xf numFmtId="0" fontId="56" fillId="41" borderId="42" xfId="359" applyFont="1" applyFill="1" applyBorder="1" applyAlignment="1">
      <alignment horizontal="center" vertical="center" wrapText="1"/>
    </xf>
    <xf numFmtId="0" fontId="65" fillId="41" borderId="47" xfId="359" applyFont="1" applyFill="1" applyBorder="1" applyAlignment="1">
      <alignment horizontal="center" vertical="center" wrapText="1"/>
    </xf>
    <xf numFmtId="0" fontId="65" fillId="41" borderId="12" xfId="359" applyFont="1" applyFill="1" applyBorder="1" applyAlignment="1">
      <alignment horizontal="center" vertical="center" wrapText="1"/>
    </xf>
    <xf numFmtId="0" fontId="56" fillId="0" borderId="47" xfId="360" applyFont="1" applyBorder="1" applyAlignment="1">
      <alignment horizontal="center" vertical="center" wrapText="1"/>
    </xf>
    <xf numFmtId="0" fontId="2" fillId="41" borderId="64" xfId="362" applyFont="1" applyFill="1" applyBorder="1" applyAlignment="1">
      <alignment horizontal="center" vertical="center" wrapText="1"/>
    </xf>
    <xf numFmtId="0" fontId="2" fillId="41" borderId="43" xfId="362" applyFont="1" applyFill="1" applyBorder="1" applyAlignment="1">
      <alignment horizontal="center" vertical="center" wrapText="1"/>
    </xf>
    <xf numFmtId="4" fontId="2" fillId="41" borderId="43" xfId="362" applyNumberFormat="1" applyFont="1" applyFill="1" applyBorder="1" applyAlignment="1">
      <alignment horizontal="center" vertical="center" wrapText="1"/>
    </xf>
    <xf numFmtId="0" fontId="4" fillId="42" borderId="51" xfId="359" applyFont="1" applyFill="1" applyBorder="1" applyAlignment="1">
      <alignment horizontal="left" vertical="center"/>
    </xf>
    <xf numFmtId="167" fontId="2" fillId="41" borderId="36" xfId="362" applyNumberFormat="1" applyFont="1" applyFill="1" applyBorder="1" applyAlignment="1">
      <alignment horizontal="center" vertical="center" wrapText="1"/>
    </xf>
    <xf numFmtId="49" fontId="40" fillId="41" borderId="64" xfId="0" applyNumberFormat="1" applyFont="1" applyFill="1" applyBorder="1" applyAlignment="1">
      <alignment horizontal="left" vertical="center" wrapText="1"/>
    </xf>
    <xf numFmtId="49" fontId="40" fillId="41" borderId="58" xfId="0" applyNumberFormat="1" applyFont="1" applyFill="1" applyBorder="1" applyAlignment="1">
      <alignment horizontal="left" vertical="center" wrapText="1"/>
    </xf>
    <xf numFmtId="49" fontId="40" fillId="41" borderId="23" xfId="0" applyNumberFormat="1" applyFont="1" applyFill="1" applyBorder="1" applyAlignment="1">
      <alignment horizontal="left" vertical="center" wrapText="1"/>
    </xf>
    <xf numFmtId="167" fontId="75" fillId="41" borderId="64" xfId="0" applyFont="1" applyFill="1" applyBorder="1" applyAlignment="1">
      <alignment horizontal="left" vertical="center" wrapText="1"/>
    </xf>
    <xf numFmtId="167" fontId="75" fillId="41" borderId="58" xfId="0" applyFont="1" applyFill="1" applyBorder="1" applyAlignment="1">
      <alignment horizontal="left" vertical="center" wrapText="1"/>
    </xf>
    <xf numFmtId="167" fontId="75" fillId="41" borderId="23" xfId="0" applyFont="1" applyFill="1" applyBorder="1" applyAlignment="1">
      <alignment horizontal="left" vertical="center" wrapText="1"/>
    </xf>
  </cellXfs>
  <cellStyles count="1211">
    <cellStyle name="20% - Accent1" xfId="1181" xr:uid="{00000000-0005-0000-0000-000000000000}"/>
    <cellStyle name="20% - Accent1 2" xfId="1" xr:uid="{00000000-0005-0000-0000-000001000000}"/>
    <cellStyle name="20% - Accent1 3" xfId="2" xr:uid="{00000000-0005-0000-0000-000002000000}"/>
    <cellStyle name="20% - Accent2" xfId="1182" xr:uid="{00000000-0005-0000-0000-000003000000}"/>
    <cellStyle name="20% - Accent2 2" xfId="3" xr:uid="{00000000-0005-0000-0000-000004000000}"/>
    <cellStyle name="20% - Accent2 3" xfId="4" xr:uid="{00000000-0005-0000-0000-000005000000}"/>
    <cellStyle name="20% - Accent3" xfId="1183" xr:uid="{00000000-0005-0000-0000-000006000000}"/>
    <cellStyle name="20% - Accent3 2" xfId="5" xr:uid="{00000000-0005-0000-0000-000007000000}"/>
    <cellStyle name="20% - Accent3 3" xfId="6" xr:uid="{00000000-0005-0000-0000-000008000000}"/>
    <cellStyle name="20% - Accent4" xfId="1184" xr:uid="{00000000-0005-0000-0000-000009000000}"/>
    <cellStyle name="20% - Accent4 2" xfId="7" xr:uid="{00000000-0005-0000-0000-00000A000000}"/>
    <cellStyle name="20% - Accent4 3" xfId="8" xr:uid="{00000000-0005-0000-0000-00000B000000}"/>
    <cellStyle name="20% - Accent5" xfId="1185" xr:uid="{00000000-0005-0000-0000-00000C000000}"/>
    <cellStyle name="20% - Accent5 2" xfId="9" xr:uid="{00000000-0005-0000-0000-00000D000000}"/>
    <cellStyle name="20% - Accent5 3" xfId="10" xr:uid="{00000000-0005-0000-0000-00000E000000}"/>
    <cellStyle name="20% - Accent6" xfId="1186" xr:uid="{00000000-0005-0000-0000-00000F000000}"/>
    <cellStyle name="20% - Accent6 2" xfId="11" xr:uid="{00000000-0005-0000-0000-000010000000}"/>
    <cellStyle name="20% - Accent6 3" xfId="12" xr:uid="{00000000-0005-0000-0000-000011000000}"/>
    <cellStyle name="20% - Énfasis1 2" xfId="13" xr:uid="{00000000-0005-0000-0000-000012000000}"/>
    <cellStyle name="20% - Énfasis1 2 2" xfId="14" xr:uid="{00000000-0005-0000-0000-000013000000}"/>
    <cellStyle name="20% - Énfasis1 2 3" xfId="15" xr:uid="{00000000-0005-0000-0000-000014000000}"/>
    <cellStyle name="20% - Énfasis1 3" xfId="16" xr:uid="{00000000-0005-0000-0000-000015000000}"/>
    <cellStyle name="20% - Énfasis1 4" xfId="17" xr:uid="{00000000-0005-0000-0000-000016000000}"/>
    <cellStyle name="20% - Énfasis1 5" xfId="18" xr:uid="{00000000-0005-0000-0000-000017000000}"/>
    <cellStyle name="20% - Énfasis2 2" xfId="19" xr:uid="{00000000-0005-0000-0000-000018000000}"/>
    <cellStyle name="20% - Énfasis2 2 2" xfId="20" xr:uid="{00000000-0005-0000-0000-000019000000}"/>
    <cellStyle name="20% - Énfasis2 2 3" xfId="21" xr:uid="{00000000-0005-0000-0000-00001A000000}"/>
    <cellStyle name="20% - Énfasis2 3" xfId="22" xr:uid="{00000000-0005-0000-0000-00001B000000}"/>
    <cellStyle name="20% - Énfasis2 4" xfId="23" xr:uid="{00000000-0005-0000-0000-00001C000000}"/>
    <cellStyle name="20% - Énfasis2 5" xfId="24" xr:uid="{00000000-0005-0000-0000-00001D000000}"/>
    <cellStyle name="20% - Énfasis3 2" xfId="25" xr:uid="{00000000-0005-0000-0000-00001E000000}"/>
    <cellStyle name="20% - Énfasis3 2 2" xfId="26" xr:uid="{00000000-0005-0000-0000-00001F000000}"/>
    <cellStyle name="20% - Énfasis3 2 3" xfId="27" xr:uid="{00000000-0005-0000-0000-000020000000}"/>
    <cellStyle name="20% - Énfasis3 3" xfId="28" xr:uid="{00000000-0005-0000-0000-000021000000}"/>
    <cellStyle name="20% - Énfasis3 4" xfId="29" xr:uid="{00000000-0005-0000-0000-000022000000}"/>
    <cellStyle name="20% - Énfasis3 5" xfId="30" xr:uid="{00000000-0005-0000-0000-000023000000}"/>
    <cellStyle name="20% - Énfasis4 2" xfId="31" xr:uid="{00000000-0005-0000-0000-000024000000}"/>
    <cellStyle name="20% - Énfasis4 2 2" xfId="32" xr:uid="{00000000-0005-0000-0000-000025000000}"/>
    <cellStyle name="20% - Énfasis4 2 3" xfId="33" xr:uid="{00000000-0005-0000-0000-000026000000}"/>
    <cellStyle name="20% - Énfasis4 3" xfId="34" xr:uid="{00000000-0005-0000-0000-000027000000}"/>
    <cellStyle name="20% - Énfasis4 4" xfId="35" xr:uid="{00000000-0005-0000-0000-000028000000}"/>
    <cellStyle name="20% - Énfasis4 5" xfId="36" xr:uid="{00000000-0005-0000-0000-000029000000}"/>
    <cellStyle name="20% - Énfasis5 2" xfId="37" xr:uid="{00000000-0005-0000-0000-00002A000000}"/>
    <cellStyle name="20% - Énfasis5 2 2" xfId="38" xr:uid="{00000000-0005-0000-0000-00002B000000}"/>
    <cellStyle name="20% - Énfasis5 3" xfId="39" xr:uid="{00000000-0005-0000-0000-00002C000000}"/>
    <cellStyle name="20% - Énfasis5 4" xfId="40" xr:uid="{00000000-0005-0000-0000-00002D000000}"/>
    <cellStyle name="20% - Énfasis5 5" xfId="41" xr:uid="{00000000-0005-0000-0000-00002E000000}"/>
    <cellStyle name="20% - Énfasis6 2" xfId="42" xr:uid="{00000000-0005-0000-0000-00002F000000}"/>
    <cellStyle name="20% - Énfasis6 2 2" xfId="43" xr:uid="{00000000-0005-0000-0000-000030000000}"/>
    <cellStyle name="20% - Énfasis6 3" xfId="44" xr:uid="{00000000-0005-0000-0000-000031000000}"/>
    <cellStyle name="20% - Énfasis6 4" xfId="45" xr:uid="{00000000-0005-0000-0000-000032000000}"/>
    <cellStyle name="20% - Énfasis6 5" xfId="46" xr:uid="{00000000-0005-0000-0000-000033000000}"/>
    <cellStyle name="40% - Accent1" xfId="1187" xr:uid="{00000000-0005-0000-0000-000034000000}"/>
    <cellStyle name="40% - Accent1 2" xfId="47" xr:uid="{00000000-0005-0000-0000-000035000000}"/>
    <cellStyle name="40% - Accent1 3" xfId="48" xr:uid="{00000000-0005-0000-0000-000036000000}"/>
    <cellStyle name="40% - Accent2" xfId="1188" xr:uid="{00000000-0005-0000-0000-000037000000}"/>
    <cellStyle name="40% - Accent2 2" xfId="49" xr:uid="{00000000-0005-0000-0000-000038000000}"/>
    <cellStyle name="40% - Accent2 3" xfId="50" xr:uid="{00000000-0005-0000-0000-000039000000}"/>
    <cellStyle name="40% - Accent3" xfId="1189" xr:uid="{00000000-0005-0000-0000-00003A000000}"/>
    <cellStyle name="40% - Accent3 2" xfId="51" xr:uid="{00000000-0005-0000-0000-00003B000000}"/>
    <cellStyle name="40% - Accent3 3" xfId="52" xr:uid="{00000000-0005-0000-0000-00003C000000}"/>
    <cellStyle name="40% - Accent4" xfId="1190" xr:uid="{00000000-0005-0000-0000-00003D000000}"/>
    <cellStyle name="40% - Accent4 2" xfId="53" xr:uid="{00000000-0005-0000-0000-00003E000000}"/>
    <cellStyle name="40% - Accent4 3" xfId="54" xr:uid="{00000000-0005-0000-0000-00003F000000}"/>
    <cellStyle name="40% - Accent5" xfId="1191" xr:uid="{00000000-0005-0000-0000-000040000000}"/>
    <cellStyle name="40% - Accent5 2" xfId="55" xr:uid="{00000000-0005-0000-0000-000041000000}"/>
    <cellStyle name="40% - Accent5 3" xfId="56" xr:uid="{00000000-0005-0000-0000-000042000000}"/>
    <cellStyle name="40% - Accent6" xfId="1192" xr:uid="{00000000-0005-0000-0000-000043000000}"/>
    <cellStyle name="40% - Accent6 2" xfId="57" xr:uid="{00000000-0005-0000-0000-000044000000}"/>
    <cellStyle name="40% - Accent6 3" xfId="58" xr:uid="{00000000-0005-0000-0000-000045000000}"/>
    <cellStyle name="40% - Énfasis1 2" xfId="59" xr:uid="{00000000-0005-0000-0000-000046000000}"/>
    <cellStyle name="40% - Énfasis1 2 2" xfId="60" xr:uid="{00000000-0005-0000-0000-000047000000}"/>
    <cellStyle name="40% - Énfasis1 3" xfId="61" xr:uid="{00000000-0005-0000-0000-000048000000}"/>
    <cellStyle name="40% - Énfasis1 4" xfId="62" xr:uid="{00000000-0005-0000-0000-000049000000}"/>
    <cellStyle name="40% - Énfasis1 5" xfId="63" xr:uid="{00000000-0005-0000-0000-00004A000000}"/>
    <cellStyle name="40% - Énfasis2 2" xfId="64" xr:uid="{00000000-0005-0000-0000-00004B000000}"/>
    <cellStyle name="40% - Énfasis2 2 2" xfId="65" xr:uid="{00000000-0005-0000-0000-00004C000000}"/>
    <cellStyle name="40% - Énfasis2 3" xfId="66" xr:uid="{00000000-0005-0000-0000-00004D000000}"/>
    <cellStyle name="40% - Énfasis2 4" xfId="67" xr:uid="{00000000-0005-0000-0000-00004E000000}"/>
    <cellStyle name="40% - Énfasis2 5" xfId="68" xr:uid="{00000000-0005-0000-0000-00004F000000}"/>
    <cellStyle name="40% - Énfasis3 2" xfId="69" xr:uid="{00000000-0005-0000-0000-000050000000}"/>
    <cellStyle name="40% - Énfasis3 2 2" xfId="70" xr:uid="{00000000-0005-0000-0000-000051000000}"/>
    <cellStyle name="40% - Énfasis3 2 3" xfId="71" xr:uid="{00000000-0005-0000-0000-000052000000}"/>
    <cellStyle name="40% - Énfasis3 3" xfId="72" xr:uid="{00000000-0005-0000-0000-000053000000}"/>
    <cellStyle name="40% - Énfasis3 4" xfId="73" xr:uid="{00000000-0005-0000-0000-000054000000}"/>
    <cellStyle name="40% - Énfasis3 5" xfId="74" xr:uid="{00000000-0005-0000-0000-000055000000}"/>
    <cellStyle name="40% - Énfasis4 2" xfId="75" xr:uid="{00000000-0005-0000-0000-000056000000}"/>
    <cellStyle name="40% - Énfasis4 2 2" xfId="76" xr:uid="{00000000-0005-0000-0000-000057000000}"/>
    <cellStyle name="40% - Énfasis4 3" xfId="77" xr:uid="{00000000-0005-0000-0000-000058000000}"/>
    <cellStyle name="40% - Énfasis4 4" xfId="78" xr:uid="{00000000-0005-0000-0000-000059000000}"/>
    <cellStyle name="40% - Énfasis4 5" xfId="79" xr:uid="{00000000-0005-0000-0000-00005A000000}"/>
    <cellStyle name="40% - Énfasis5 2" xfId="80" xr:uid="{00000000-0005-0000-0000-00005B000000}"/>
    <cellStyle name="40% - Énfasis5 2 2" xfId="81" xr:uid="{00000000-0005-0000-0000-00005C000000}"/>
    <cellStyle name="40% - Énfasis5 3" xfId="82" xr:uid="{00000000-0005-0000-0000-00005D000000}"/>
    <cellStyle name="40% - Énfasis5 4" xfId="83" xr:uid="{00000000-0005-0000-0000-00005E000000}"/>
    <cellStyle name="40% - Énfasis5 5" xfId="84" xr:uid="{00000000-0005-0000-0000-00005F000000}"/>
    <cellStyle name="40% - Énfasis6 2" xfId="85" xr:uid="{00000000-0005-0000-0000-000060000000}"/>
    <cellStyle name="40% - Énfasis6 2 2" xfId="86" xr:uid="{00000000-0005-0000-0000-000061000000}"/>
    <cellStyle name="40% - Énfasis6 3" xfId="87" xr:uid="{00000000-0005-0000-0000-000062000000}"/>
    <cellStyle name="40% - Énfasis6 4" xfId="88" xr:uid="{00000000-0005-0000-0000-000063000000}"/>
    <cellStyle name="40% - Énfasis6 5" xfId="89" xr:uid="{00000000-0005-0000-0000-000064000000}"/>
    <cellStyle name="60% - Accent1" xfId="1193" xr:uid="{00000000-0005-0000-0000-000065000000}"/>
    <cellStyle name="60% - Accent1 2" xfId="90" xr:uid="{00000000-0005-0000-0000-000066000000}"/>
    <cellStyle name="60% - Accent1 3" xfId="91" xr:uid="{00000000-0005-0000-0000-000067000000}"/>
    <cellStyle name="60% - Accent2" xfId="1194" xr:uid="{00000000-0005-0000-0000-000068000000}"/>
    <cellStyle name="60% - Accent2 2" xfId="92" xr:uid="{00000000-0005-0000-0000-000069000000}"/>
    <cellStyle name="60% - Accent2 3" xfId="93" xr:uid="{00000000-0005-0000-0000-00006A000000}"/>
    <cellStyle name="60% - Accent3" xfId="1195" xr:uid="{00000000-0005-0000-0000-00006B000000}"/>
    <cellStyle name="60% - Accent3 2" xfId="94" xr:uid="{00000000-0005-0000-0000-00006C000000}"/>
    <cellStyle name="60% - Accent3 3" xfId="95" xr:uid="{00000000-0005-0000-0000-00006D000000}"/>
    <cellStyle name="60% - Accent4" xfId="1196" xr:uid="{00000000-0005-0000-0000-00006E000000}"/>
    <cellStyle name="60% - Accent4 2" xfId="96" xr:uid="{00000000-0005-0000-0000-00006F000000}"/>
    <cellStyle name="60% - Accent4 3" xfId="97" xr:uid="{00000000-0005-0000-0000-000070000000}"/>
    <cellStyle name="60% - Accent5" xfId="1197" xr:uid="{00000000-0005-0000-0000-000071000000}"/>
    <cellStyle name="60% - Accent5 2" xfId="98" xr:uid="{00000000-0005-0000-0000-000072000000}"/>
    <cellStyle name="60% - Accent5 3" xfId="99" xr:uid="{00000000-0005-0000-0000-000073000000}"/>
    <cellStyle name="60% - Accent6" xfId="1198" xr:uid="{00000000-0005-0000-0000-000074000000}"/>
    <cellStyle name="60% - Accent6 2" xfId="100" xr:uid="{00000000-0005-0000-0000-000075000000}"/>
    <cellStyle name="60% - Accent6 3" xfId="101" xr:uid="{00000000-0005-0000-0000-000076000000}"/>
    <cellStyle name="60% - Énfasis1 2" xfId="102" xr:uid="{00000000-0005-0000-0000-000077000000}"/>
    <cellStyle name="60% - Énfasis2 2" xfId="103" xr:uid="{00000000-0005-0000-0000-000078000000}"/>
    <cellStyle name="60% - Énfasis3 2" xfId="104" xr:uid="{00000000-0005-0000-0000-000079000000}"/>
    <cellStyle name="60% - Énfasis3 3" xfId="105" xr:uid="{00000000-0005-0000-0000-00007A000000}"/>
    <cellStyle name="60% - Énfasis4 2" xfId="106" xr:uid="{00000000-0005-0000-0000-00007B000000}"/>
    <cellStyle name="60% - Énfasis4 3" xfId="107" xr:uid="{00000000-0005-0000-0000-00007C000000}"/>
    <cellStyle name="60% - Énfasis5 2" xfId="108" xr:uid="{00000000-0005-0000-0000-00007D000000}"/>
    <cellStyle name="60% - Énfasis6 2" xfId="109" xr:uid="{00000000-0005-0000-0000-00007E000000}"/>
    <cellStyle name="60% - Énfasis6 3" xfId="110" xr:uid="{00000000-0005-0000-0000-00007F000000}"/>
    <cellStyle name="Accent1" xfId="1199" xr:uid="{00000000-0005-0000-0000-000080000000}"/>
    <cellStyle name="Accent1 2" xfId="111" xr:uid="{00000000-0005-0000-0000-000081000000}"/>
    <cellStyle name="Accent1 3" xfId="112" xr:uid="{00000000-0005-0000-0000-000082000000}"/>
    <cellStyle name="Accent2" xfId="1200" xr:uid="{00000000-0005-0000-0000-000083000000}"/>
    <cellStyle name="Accent2 2" xfId="113" xr:uid="{00000000-0005-0000-0000-000084000000}"/>
    <cellStyle name="Accent2 3" xfId="114" xr:uid="{00000000-0005-0000-0000-000085000000}"/>
    <cellStyle name="Accent3" xfId="1201" xr:uid="{00000000-0005-0000-0000-000086000000}"/>
    <cellStyle name="Accent3 2" xfId="115" xr:uid="{00000000-0005-0000-0000-000087000000}"/>
    <cellStyle name="Accent3 3" xfId="116" xr:uid="{00000000-0005-0000-0000-000088000000}"/>
    <cellStyle name="Accent4" xfId="1202" xr:uid="{00000000-0005-0000-0000-000089000000}"/>
    <cellStyle name="Accent4 2" xfId="117" xr:uid="{00000000-0005-0000-0000-00008A000000}"/>
    <cellStyle name="Accent4 3" xfId="118" xr:uid="{00000000-0005-0000-0000-00008B000000}"/>
    <cellStyle name="Accent5" xfId="1203" xr:uid="{00000000-0005-0000-0000-00008C000000}"/>
    <cellStyle name="Accent5 2" xfId="119" xr:uid="{00000000-0005-0000-0000-00008D000000}"/>
    <cellStyle name="Accent5 3" xfId="120" xr:uid="{00000000-0005-0000-0000-00008E000000}"/>
    <cellStyle name="Accent6" xfId="1204" xr:uid="{00000000-0005-0000-0000-00008F000000}"/>
    <cellStyle name="Accent6 2" xfId="121" xr:uid="{00000000-0005-0000-0000-000090000000}"/>
    <cellStyle name="Accent6 3" xfId="122" xr:uid="{00000000-0005-0000-0000-000091000000}"/>
    <cellStyle name="Bad" xfId="1205" xr:uid="{00000000-0005-0000-0000-000092000000}"/>
    <cellStyle name="Bad 2" xfId="123" xr:uid="{00000000-0005-0000-0000-000093000000}"/>
    <cellStyle name="Bad 3" xfId="124" xr:uid="{00000000-0005-0000-0000-000094000000}"/>
    <cellStyle name="Buena 2" xfId="125" xr:uid="{00000000-0005-0000-0000-000095000000}"/>
    <cellStyle name="Calculation" xfId="1206" xr:uid="{00000000-0005-0000-0000-000096000000}"/>
    <cellStyle name="Calculation 2" xfId="126" xr:uid="{00000000-0005-0000-0000-000097000000}"/>
    <cellStyle name="Calculation 3" xfId="127" xr:uid="{00000000-0005-0000-0000-000098000000}"/>
    <cellStyle name="Cálculo 2" xfId="128" xr:uid="{00000000-0005-0000-0000-000099000000}"/>
    <cellStyle name="Celda de comprobación 2" xfId="129" xr:uid="{00000000-0005-0000-0000-00009A000000}"/>
    <cellStyle name="Celda vinculada 2" xfId="130" xr:uid="{00000000-0005-0000-0000-00009B000000}"/>
    <cellStyle name="Check Cell 2" xfId="131" xr:uid="{00000000-0005-0000-0000-00009C000000}"/>
    <cellStyle name="Check Cell 3" xfId="132" xr:uid="{00000000-0005-0000-0000-00009D000000}"/>
    <cellStyle name="Encabezado 4 2" xfId="133" xr:uid="{00000000-0005-0000-0000-00009E000000}"/>
    <cellStyle name="Énfasis1 2" xfId="134" xr:uid="{00000000-0005-0000-0000-00009F000000}"/>
    <cellStyle name="Énfasis2 2" xfId="135" xr:uid="{00000000-0005-0000-0000-0000A0000000}"/>
    <cellStyle name="Énfasis3 2" xfId="136" xr:uid="{00000000-0005-0000-0000-0000A1000000}"/>
    <cellStyle name="Énfasis4 2" xfId="137" xr:uid="{00000000-0005-0000-0000-0000A2000000}"/>
    <cellStyle name="Énfasis5 2" xfId="138" xr:uid="{00000000-0005-0000-0000-0000A3000000}"/>
    <cellStyle name="Énfasis6 2" xfId="139" xr:uid="{00000000-0005-0000-0000-0000A4000000}"/>
    <cellStyle name="Entrada 2" xfId="140" xr:uid="{00000000-0005-0000-0000-0000A5000000}"/>
    <cellStyle name="Euro" xfId="141" xr:uid="{00000000-0005-0000-0000-0000A6000000}"/>
    <cellStyle name="Euro 2" xfId="142" xr:uid="{00000000-0005-0000-0000-0000A7000000}"/>
    <cellStyle name="Euro 2 2" xfId="143" xr:uid="{00000000-0005-0000-0000-0000A8000000}"/>
    <cellStyle name="Euro 3" xfId="144" xr:uid="{00000000-0005-0000-0000-0000A9000000}"/>
    <cellStyle name="Euro 4" xfId="145" xr:uid="{00000000-0005-0000-0000-0000AA000000}"/>
    <cellStyle name="Euro 5" xfId="146" xr:uid="{00000000-0005-0000-0000-0000AB000000}"/>
    <cellStyle name="Euro_presupuesto" xfId="147" xr:uid="{00000000-0005-0000-0000-0000AC000000}"/>
    <cellStyle name="Excel Built-in Comma" xfId="148" xr:uid="{00000000-0005-0000-0000-0000AD000000}"/>
    <cellStyle name="Excel Built-in Normal" xfId="149" xr:uid="{00000000-0005-0000-0000-0000AE000000}"/>
    <cellStyle name="Excel Built-in Normal 2" xfId="150" xr:uid="{00000000-0005-0000-0000-0000AF000000}"/>
    <cellStyle name="Excel_BuiltIn_Comma" xfId="151" xr:uid="{00000000-0005-0000-0000-0000B0000000}"/>
    <cellStyle name="Explanatory Text" xfId="152" xr:uid="{00000000-0005-0000-0000-0000B1000000}"/>
    <cellStyle name="Explanatory Text 2" xfId="153" xr:uid="{00000000-0005-0000-0000-0000B2000000}"/>
    <cellStyle name="Explanatory Text 3" xfId="154" xr:uid="{00000000-0005-0000-0000-0000B3000000}"/>
    <cellStyle name="Good 2" xfId="155" xr:uid="{00000000-0005-0000-0000-0000B4000000}"/>
    <cellStyle name="Good 3" xfId="156" xr:uid="{00000000-0005-0000-0000-0000B5000000}"/>
    <cellStyle name="Heading 1 2" xfId="157" xr:uid="{00000000-0005-0000-0000-0000B6000000}"/>
    <cellStyle name="Heading 1 3" xfId="158" xr:uid="{00000000-0005-0000-0000-0000B7000000}"/>
    <cellStyle name="Heading 2" xfId="1207" xr:uid="{00000000-0005-0000-0000-0000B8000000}"/>
    <cellStyle name="Heading 2 2" xfId="159" xr:uid="{00000000-0005-0000-0000-0000B9000000}"/>
    <cellStyle name="Heading 2 3" xfId="160" xr:uid="{00000000-0005-0000-0000-0000BA000000}"/>
    <cellStyle name="Heading 3" xfId="1208" xr:uid="{00000000-0005-0000-0000-0000BB000000}"/>
    <cellStyle name="Heading 3 2" xfId="161" xr:uid="{00000000-0005-0000-0000-0000BC000000}"/>
    <cellStyle name="Heading 3 3" xfId="162" xr:uid="{00000000-0005-0000-0000-0000BD000000}"/>
    <cellStyle name="Heading 4 2" xfId="163" xr:uid="{00000000-0005-0000-0000-0000BE000000}"/>
    <cellStyle name="Heading 4 3" xfId="164" xr:uid="{00000000-0005-0000-0000-0000BF000000}"/>
    <cellStyle name="Hipervínculo 2" xfId="165" xr:uid="{00000000-0005-0000-0000-0000C0000000}"/>
    <cellStyle name="Hipervínculo 2 2" xfId="166" xr:uid="{00000000-0005-0000-0000-0000C1000000}"/>
    <cellStyle name="Hipervínculo 3" xfId="167" xr:uid="{00000000-0005-0000-0000-0000C2000000}"/>
    <cellStyle name="Hipervínculo 4" xfId="168" xr:uid="{00000000-0005-0000-0000-0000C3000000}"/>
    <cellStyle name="Incorrecto 2" xfId="169" xr:uid="{00000000-0005-0000-0000-0000C4000000}"/>
    <cellStyle name="Input 2" xfId="170" xr:uid="{00000000-0005-0000-0000-0000C5000000}"/>
    <cellStyle name="Input 3" xfId="171" xr:uid="{00000000-0005-0000-0000-0000C6000000}"/>
    <cellStyle name="Linked Cell 2" xfId="172" xr:uid="{00000000-0005-0000-0000-0000C7000000}"/>
    <cellStyle name="Linked Cell 3" xfId="173" xr:uid="{00000000-0005-0000-0000-0000C8000000}"/>
    <cellStyle name="Millares" xfId="1180" builtinId="3"/>
    <cellStyle name="Millares [0]" xfId="174" builtinId="6"/>
    <cellStyle name="Millares [0] 2" xfId="175" xr:uid="{00000000-0005-0000-0000-0000CB000000}"/>
    <cellStyle name="Millares [0] 3" xfId="176" xr:uid="{00000000-0005-0000-0000-0000CC000000}"/>
    <cellStyle name="Millares 10" xfId="177" xr:uid="{00000000-0005-0000-0000-0000CD000000}"/>
    <cellStyle name="Millares 11" xfId="178" xr:uid="{00000000-0005-0000-0000-0000CE000000}"/>
    <cellStyle name="Millares 12" xfId="179" xr:uid="{00000000-0005-0000-0000-0000CF000000}"/>
    <cellStyle name="Millares 13" xfId="180" xr:uid="{00000000-0005-0000-0000-0000D0000000}"/>
    <cellStyle name="Millares 13 3" xfId="1179" xr:uid="{00000000-0005-0000-0000-0000D1000000}"/>
    <cellStyle name="Millares 14" xfId="181" xr:uid="{00000000-0005-0000-0000-0000D2000000}"/>
    <cellStyle name="Millares 15" xfId="182" xr:uid="{00000000-0005-0000-0000-0000D3000000}"/>
    <cellStyle name="Millares 16" xfId="183" xr:uid="{00000000-0005-0000-0000-0000D4000000}"/>
    <cellStyle name="Millares 17" xfId="184" xr:uid="{00000000-0005-0000-0000-0000D5000000}"/>
    <cellStyle name="Millares 18" xfId="185" xr:uid="{00000000-0005-0000-0000-0000D6000000}"/>
    <cellStyle name="Millares 19" xfId="186" xr:uid="{00000000-0005-0000-0000-0000D7000000}"/>
    <cellStyle name="Millares 2" xfId="187" xr:uid="{00000000-0005-0000-0000-0000D8000000}"/>
    <cellStyle name="Millares 2 10" xfId="188" xr:uid="{00000000-0005-0000-0000-0000D9000000}"/>
    <cellStyle name="Millares 2 2" xfId="189" xr:uid="{00000000-0005-0000-0000-0000DA000000}"/>
    <cellStyle name="Millares 2 2 2" xfId="190" xr:uid="{00000000-0005-0000-0000-0000DB000000}"/>
    <cellStyle name="Millares 2 2 2 2" xfId="191" xr:uid="{00000000-0005-0000-0000-0000DC000000}"/>
    <cellStyle name="Millares 2 2 3" xfId="192" xr:uid="{00000000-0005-0000-0000-0000DD000000}"/>
    <cellStyle name="Millares 2 2 4" xfId="193" xr:uid="{00000000-0005-0000-0000-0000DE000000}"/>
    <cellStyle name="Millares 2 3" xfId="194" xr:uid="{00000000-0005-0000-0000-0000DF000000}"/>
    <cellStyle name="Millares 2 3 2" xfId="195" xr:uid="{00000000-0005-0000-0000-0000E0000000}"/>
    <cellStyle name="Millares 2 3 3" xfId="196" xr:uid="{00000000-0005-0000-0000-0000E1000000}"/>
    <cellStyle name="Millares 2 3 4" xfId="197" xr:uid="{00000000-0005-0000-0000-0000E2000000}"/>
    <cellStyle name="Millares 2 4" xfId="198" xr:uid="{00000000-0005-0000-0000-0000E3000000}"/>
    <cellStyle name="Millares 2 4 2" xfId="199" xr:uid="{00000000-0005-0000-0000-0000E4000000}"/>
    <cellStyle name="Millares 2 5" xfId="200" xr:uid="{00000000-0005-0000-0000-0000E5000000}"/>
    <cellStyle name="Millares 2 5 2" xfId="201" xr:uid="{00000000-0005-0000-0000-0000E6000000}"/>
    <cellStyle name="Millares 2 6" xfId="202" xr:uid="{00000000-0005-0000-0000-0000E7000000}"/>
    <cellStyle name="Millares 2 6 2" xfId="203" xr:uid="{00000000-0005-0000-0000-0000E8000000}"/>
    <cellStyle name="Millares 2 7" xfId="204" xr:uid="{00000000-0005-0000-0000-0000E9000000}"/>
    <cellStyle name="Millares 2 8" xfId="205" xr:uid="{00000000-0005-0000-0000-0000EA000000}"/>
    <cellStyle name="Millares 2 9" xfId="206" xr:uid="{00000000-0005-0000-0000-0000EB000000}"/>
    <cellStyle name="Millares 2_presupuesto mantenimiento zonas verdes 2011" xfId="207" xr:uid="{00000000-0005-0000-0000-0000EC000000}"/>
    <cellStyle name="Millares 20" xfId="208" xr:uid="{00000000-0005-0000-0000-0000ED000000}"/>
    <cellStyle name="Millares 21" xfId="209" xr:uid="{00000000-0005-0000-0000-0000EE000000}"/>
    <cellStyle name="Millares 22" xfId="210" xr:uid="{00000000-0005-0000-0000-0000EF000000}"/>
    <cellStyle name="Millares 23" xfId="211" xr:uid="{00000000-0005-0000-0000-0000F0000000}"/>
    <cellStyle name="Millares 24" xfId="212" xr:uid="{00000000-0005-0000-0000-0000F1000000}"/>
    <cellStyle name="Millares 25" xfId="213" xr:uid="{00000000-0005-0000-0000-0000F2000000}"/>
    <cellStyle name="Millares 26" xfId="214" xr:uid="{00000000-0005-0000-0000-0000F3000000}"/>
    <cellStyle name="Millares 27" xfId="215" xr:uid="{00000000-0005-0000-0000-0000F4000000}"/>
    <cellStyle name="Millares 28" xfId="216" xr:uid="{00000000-0005-0000-0000-0000F5000000}"/>
    <cellStyle name="Millares 29" xfId="217" xr:uid="{00000000-0005-0000-0000-0000F6000000}"/>
    <cellStyle name="Millares 3" xfId="218" xr:uid="{00000000-0005-0000-0000-0000F7000000}"/>
    <cellStyle name="Millares 3 10" xfId="219" xr:uid="{00000000-0005-0000-0000-0000F8000000}"/>
    <cellStyle name="Millares 3 11" xfId="220" xr:uid="{00000000-0005-0000-0000-0000F9000000}"/>
    <cellStyle name="Millares 3 12" xfId="221" xr:uid="{00000000-0005-0000-0000-0000FA000000}"/>
    <cellStyle name="Millares 3 2" xfId="222" xr:uid="{00000000-0005-0000-0000-0000FB000000}"/>
    <cellStyle name="Millares 3 2 10" xfId="223" xr:uid="{00000000-0005-0000-0000-0000FC000000}"/>
    <cellStyle name="Millares 3 2 11" xfId="224" xr:uid="{00000000-0005-0000-0000-0000FD000000}"/>
    <cellStyle name="Millares 3 2 2" xfId="225" xr:uid="{00000000-0005-0000-0000-0000FE000000}"/>
    <cellStyle name="Millares 3 2 2 2" xfId="226" xr:uid="{00000000-0005-0000-0000-0000FF000000}"/>
    <cellStyle name="Millares 3 2 3" xfId="227" xr:uid="{00000000-0005-0000-0000-000000010000}"/>
    <cellStyle name="Millares 3 2 4" xfId="228" xr:uid="{00000000-0005-0000-0000-000001010000}"/>
    <cellStyle name="Millares 3 2 5" xfId="229" xr:uid="{00000000-0005-0000-0000-000002010000}"/>
    <cellStyle name="Millares 3 2 6" xfId="230" xr:uid="{00000000-0005-0000-0000-000003010000}"/>
    <cellStyle name="Millares 3 2 7" xfId="231" xr:uid="{00000000-0005-0000-0000-000004010000}"/>
    <cellStyle name="Millares 3 2 8" xfId="232" xr:uid="{00000000-0005-0000-0000-000005010000}"/>
    <cellStyle name="Millares 3 2 9" xfId="233" xr:uid="{00000000-0005-0000-0000-000006010000}"/>
    <cellStyle name="Millares 3 23" xfId="234" xr:uid="{00000000-0005-0000-0000-000007010000}"/>
    <cellStyle name="Millares 3 3" xfId="235" xr:uid="{00000000-0005-0000-0000-000008010000}"/>
    <cellStyle name="Millares 3 3 2" xfId="236" xr:uid="{00000000-0005-0000-0000-000009010000}"/>
    <cellStyle name="Millares 3 4" xfId="237" xr:uid="{00000000-0005-0000-0000-00000A010000}"/>
    <cellStyle name="Millares 3 5" xfId="238" xr:uid="{00000000-0005-0000-0000-00000B010000}"/>
    <cellStyle name="Millares 3 6" xfId="239" xr:uid="{00000000-0005-0000-0000-00000C010000}"/>
    <cellStyle name="Millares 3 7" xfId="240" xr:uid="{00000000-0005-0000-0000-00000D010000}"/>
    <cellStyle name="Millares 3 8" xfId="241" xr:uid="{00000000-0005-0000-0000-00000E010000}"/>
    <cellStyle name="Millares 3 9" xfId="242" xr:uid="{00000000-0005-0000-0000-00000F010000}"/>
    <cellStyle name="Millares 30" xfId="243" xr:uid="{00000000-0005-0000-0000-000010010000}"/>
    <cellStyle name="Millares 31" xfId="244" xr:uid="{00000000-0005-0000-0000-000011010000}"/>
    <cellStyle name="Millares 32" xfId="245" xr:uid="{00000000-0005-0000-0000-000012010000}"/>
    <cellStyle name="Millares 33" xfId="246" xr:uid="{00000000-0005-0000-0000-000013010000}"/>
    <cellStyle name="Millares 34" xfId="247" xr:uid="{00000000-0005-0000-0000-000014010000}"/>
    <cellStyle name="Millares 35" xfId="248" xr:uid="{00000000-0005-0000-0000-000015010000}"/>
    <cellStyle name="Millares 36" xfId="249" xr:uid="{00000000-0005-0000-0000-000016010000}"/>
    <cellStyle name="Millares 37" xfId="250" xr:uid="{00000000-0005-0000-0000-000017010000}"/>
    <cellStyle name="Millares 38" xfId="251" xr:uid="{00000000-0005-0000-0000-000018010000}"/>
    <cellStyle name="Millares 39" xfId="252" xr:uid="{00000000-0005-0000-0000-000019010000}"/>
    <cellStyle name="Millares 4" xfId="253" xr:uid="{00000000-0005-0000-0000-00001A010000}"/>
    <cellStyle name="Millares 4 2" xfId="254" xr:uid="{00000000-0005-0000-0000-00001B010000}"/>
    <cellStyle name="Millares 4 3" xfId="255" xr:uid="{00000000-0005-0000-0000-00001C010000}"/>
    <cellStyle name="Millares 4 4" xfId="256" xr:uid="{00000000-0005-0000-0000-00001D010000}"/>
    <cellStyle name="Millares 40" xfId="257" xr:uid="{00000000-0005-0000-0000-00001E010000}"/>
    <cellStyle name="Millares 41" xfId="258" xr:uid="{00000000-0005-0000-0000-00001F010000}"/>
    <cellStyle name="Millares 42" xfId="259" xr:uid="{00000000-0005-0000-0000-000020010000}"/>
    <cellStyle name="Millares 43" xfId="260" xr:uid="{00000000-0005-0000-0000-000021010000}"/>
    <cellStyle name="Millares 44" xfId="261" xr:uid="{00000000-0005-0000-0000-000022010000}"/>
    <cellStyle name="Millares 45" xfId="262" xr:uid="{00000000-0005-0000-0000-000023010000}"/>
    <cellStyle name="Millares 46" xfId="263" xr:uid="{00000000-0005-0000-0000-000024010000}"/>
    <cellStyle name="Millares 47" xfId="264" xr:uid="{00000000-0005-0000-0000-000025010000}"/>
    <cellStyle name="Millares 48" xfId="265" xr:uid="{00000000-0005-0000-0000-000026010000}"/>
    <cellStyle name="Millares 49" xfId="266" xr:uid="{00000000-0005-0000-0000-000027010000}"/>
    <cellStyle name="Millares 5" xfId="267" xr:uid="{00000000-0005-0000-0000-000028010000}"/>
    <cellStyle name="Millares 5 2" xfId="268" xr:uid="{00000000-0005-0000-0000-000029010000}"/>
    <cellStyle name="Millares 50" xfId="269" xr:uid="{00000000-0005-0000-0000-00002A010000}"/>
    <cellStyle name="Millares 51" xfId="270" xr:uid="{00000000-0005-0000-0000-00002B010000}"/>
    <cellStyle name="Millares 52" xfId="271" xr:uid="{00000000-0005-0000-0000-00002C010000}"/>
    <cellStyle name="Millares 53" xfId="272" xr:uid="{00000000-0005-0000-0000-00002D010000}"/>
    <cellStyle name="Millares 54" xfId="273" xr:uid="{00000000-0005-0000-0000-00002E010000}"/>
    <cellStyle name="Millares 55" xfId="274" xr:uid="{00000000-0005-0000-0000-00002F010000}"/>
    <cellStyle name="Millares 56" xfId="275" xr:uid="{00000000-0005-0000-0000-000030010000}"/>
    <cellStyle name="Millares 57" xfId="276" xr:uid="{00000000-0005-0000-0000-000031010000}"/>
    <cellStyle name="Millares 58" xfId="277" xr:uid="{00000000-0005-0000-0000-000032010000}"/>
    <cellStyle name="Millares 59" xfId="278" xr:uid="{00000000-0005-0000-0000-000033010000}"/>
    <cellStyle name="Millares 6" xfId="279" xr:uid="{00000000-0005-0000-0000-000034010000}"/>
    <cellStyle name="Millares 60" xfId="280" xr:uid="{00000000-0005-0000-0000-000035010000}"/>
    <cellStyle name="Millares 61" xfId="281" xr:uid="{00000000-0005-0000-0000-000036010000}"/>
    <cellStyle name="Millares 7" xfId="282" xr:uid="{00000000-0005-0000-0000-000037010000}"/>
    <cellStyle name="Millares 8" xfId="283" xr:uid="{00000000-0005-0000-0000-000038010000}"/>
    <cellStyle name="Millares 9" xfId="284" xr:uid="{00000000-0005-0000-0000-000039010000}"/>
    <cellStyle name="Millares_Costos Interventoria BELMONTE" xfId="285" xr:uid="{00000000-0005-0000-0000-00003A010000}"/>
    <cellStyle name="Millares_FORMULARIO 4 - M-OFERENTE PPTA ECONOMICA" xfId="286" xr:uid="{00000000-0005-0000-0000-00003B010000}"/>
    <cellStyle name="Moneda" xfId="287" builtinId="4"/>
    <cellStyle name="Moneda [0]" xfId="288" builtinId="7"/>
    <cellStyle name="Moneda [0] 2" xfId="289" xr:uid="{00000000-0005-0000-0000-00003E010000}"/>
    <cellStyle name="Moneda [0] 2 2" xfId="290" xr:uid="{00000000-0005-0000-0000-00003F010000}"/>
    <cellStyle name="Moneda [0] 2 3" xfId="291" xr:uid="{00000000-0005-0000-0000-000040010000}"/>
    <cellStyle name="Moneda [0] 2_PRESUPUESTO ACUEDUCTO MPIO SAN ALBERTO - AGOSTO 2008" xfId="292" xr:uid="{00000000-0005-0000-0000-000041010000}"/>
    <cellStyle name="Moneda [0] 3" xfId="293" xr:uid="{00000000-0005-0000-0000-000042010000}"/>
    <cellStyle name="Moneda [0] 4" xfId="294" xr:uid="{00000000-0005-0000-0000-000043010000}"/>
    <cellStyle name="Moneda [0] 5" xfId="295" xr:uid="{00000000-0005-0000-0000-000044010000}"/>
    <cellStyle name="Moneda [0] 6" xfId="296" xr:uid="{00000000-0005-0000-0000-000045010000}"/>
    <cellStyle name="Moneda 10" xfId="297" xr:uid="{00000000-0005-0000-0000-000046010000}"/>
    <cellStyle name="Moneda 11" xfId="298" xr:uid="{00000000-0005-0000-0000-000047010000}"/>
    <cellStyle name="Moneda 2" xfId="299" xr:uid="{00000000-0005-0000-0000-000048010000}"/>
    <cellStyle name="Moneda 2 2" xfId="300" xr:uid="{00000000-0005-0000-0000-000049010000}"/>
    <cellStyle name="Moneda 2 2 2" xfId="301" xr:uid="{00000000-0005-0000-0000-00004A010000}"/>
    <cellStyle name="Moneda 2 2 2 2 2" xfId="302" xr:uid="{00000000-0005-0000-0000-00004B010000}"/>
    <cellStyle name="Moneda 2 2 3" xfId="303" xr:uid="{00000000-0005-0000-0000-00004C010000}"/>
    <cellStyle name="Moneda 2 3" xfId="304" xr:uid="{00000000-0005-0000-0000-00004D010000}"/>
    <cellStyle name="Moneda 2 3 2" xfId="305" xr:uid="{00000000-0005-0000-0000-00004E010000}"/>
    <cellStyle name="Moneda 2 4" xfId="306" xr:uid="{00000000-0005-0000-0000-00004F010000}"/>
    <cellStyle name="Moneda 2 5" xfId="307" xr:uid="{00000000-0005-0000-0000-000050010000}"/>
    <cellStyle name="Moneda 2 6" xfId="308" xr:uid="{00000000-0005-0000-0000-000051010000}"/>
    <cellStyle name="Moneda 2_PRESUPUESTO ACUEDUCTO MPIO SAN ALBERTO - AGOSTO 2008" xfId="309" xr:uid="{00000000-0005-0000-0000-000052010000}"/>
    <cellStyle name="Moneda 3" xfId="310" xr:uid="{00000000-0005-0000-0000-000053010000}"/>
    <cellStyle name="Moneda 3 11" xfId="311" xr:uid="{00000000-0005-0000-0000-000054010000}"/>
    <cellStyle name="Moneda 3 2" xfId="312" xr:uid="{00000000-0005-0000-0000-000055010000}"/>
    <cellStyle name="Moneda 3 2 2" xfId="313" xr:uid="{00000000-0005-0000-0000-000056010000}"/>
    <cellStyle name="Moneda 3 3" xfId="314" xr:uid="{00000000-0005-0000-0000-000057010000}"/>
    <cellStyle name="Moneda 3 4" xfId="315" xr:uid="{00000000-0005-0000-0000-000058010000}"/>
    <cellStyle name="Moneda 3 4 2" xfId="316" xr:uid="{00000000-0005-0000-0000-000059010000}"/>
    <cellStyle name="Moneda 3 5" xfId="317" xr:uid="{00000000-0005-0000-0000-00005A010000}"/>
    <cellStyle name="Moneda 3 6" xfId="318" xr:uid="{00000000-0005-0000-0000-00005B010000}"/>
    <cellStyle name="Moneda 4" xfId="319" xr:uid="{00000000-0005-0000-0000-00005C010000}"/>
    <cellStyle name="Moneda 4 2" xfId="320" xr:uid="{00000000-0005-0000-0000-00005D010000}"/>
    <cellStyle name="Moneda 4 3" xfId="321" xr:uid="{00000000-0005-0000-0000-00005E010000}"/>
    <cellStyle name="Moneda 5" xfId="322" xr:uid="{00000000-0005-0000-0000-00005F010000}"/>
    <cellStyle name="Moneda 5 2" xfId="323" xr:uid="{00000000-0005-0000-0000-000060010000}"/>
    <cellStyle name="Moneda 5 3" xfId="324" xr:uid="{00000000-0005-0000-0000-000061010000}"/>
    <cellStyle name="Moneda 5 4" xfId="325" xr:uid="{00000000-0005-0000-0000-000062010000}"/>
    <cellStyle name="Moneda 5_presupuesto" xfId="326" xr:uid="{00000000-0005-0000-0000-000063010000}"/>
    <cellStyle name="Moneda 6" xfId="327" xr:uid="{00000000-0005-0000-0000-000064010000}"/>
    <cellStyle name="Moneda 6 2" xfId="328" xr:uid="{00000000-0005-0000-0000-000065010000}"/>
    <cellStyle name="Moneda 7" xfId="329" xr:uid="{00000000-0005-0000-0000-000066010000}"/>
    <cellStyle name="Moneda 8" xfId="330" xr:uid="{00000000-0005-0000-0000-000067010000}"/>
    <cellStyle name="Moneda 9" xfId="331" xr:uid="{00000000-0005-0000-0000-000068010000}"/>
    <cellStyle name="Moneda_la arboleda 2" xfId="332" xr:uid="{00000000-0005-0000-0000-000069010000}"/>
    <cellStyle name="Neutral 2" xfId="333" xr:uid="{00000000-0005-0000-0000-00006A010000}"/>
    <cellStyle name="Neutral 3" xfId="334" xr:uid="{00000000-0005-0000-0000-00006B010000}"/>
    <cellStyle name="Neutral 4" xfId="335" xr:uid="{00000000-0005-0000-0000-00006C010000}"/>
    <cellStyle name="Neutral 5" xfId="336" xr:uid="{00000000-0005-0000-0000-00006D010000}"/>
    <cellStyle name="Neutral 6" xfId="337" xr:uid="{00000000-0005-0000-0000-00006E010000}"/>
    <cellStyle name="Neutral 7" xfId="338" xr:uid="{00000000-0005-0000-0000-00006F010000}"/>
    <cellStyle name="Normal" xfId="0" builtinId="0"/>
    <cellStyle name="Normal 10" xfId="339" xr:uid="{00000000-0005-0000-0000-000071010000}"/>
    <cellStyle name="Normal 10 2" xfId="340" xr:uid="{00000000-0005-0000-0000-000072010000}"/>
    <cellStyle name="Normal 10 3" xfId="341" xr:uid="{00000000-0005-0000-0000-000073010000}"/>
    <cellStyle name="Normal 11" xfId="342" xr:uid="{00000000-0005-0000-0000-000074010000}"/>
    <cellStyle name="Normal 11 2" xfId="343" xr:uid="{00000000-0005-0000-0000-000075010000}"/>
    <cellStyle name="Normal 11 3" xfId="344" xr:uid="{00000000-0005-0000-0000-000076010000}"/>
    <cellStyle name="Normal 12" xfId="345" xr:uid="{00000000-0005-0000-0000-000077010000}"/>
    <cellStyle name="Normal 13" xfId="346" xr:uid="{00000000-0005-0000-0000-000078010000}"/>
    <cellStyle name="Normal 13 2" xfId="347" xr:uid="{00000000-0005-0000-0000-000079010000}"/>
    <cellStyle name="Normal 14" xfId="348" xr:uid="{00000000-0005-0000-0000-00007A010000}"/>
    <cellStyle name="Normal 14 2" xfId="349" xr:uid="{00000000-0005-0000-0000-00007B010000}"/>
    <cellStyle name="Normal 15" xfId="350" xr:uid="{00000000-0005-0000-0000-00007C010000}"/>
    <cellStyle name="Normal 16" xfId="351" xr:uid="{00000000-0005-0000-0000-00007D010000}"/>
    <cellStyle name="Normal 16 2" xfId="352" xr:uid="{00000000-0005-0000-0000-00007E010000}"/>
    <cellStyle name="Normal 17" xfId="353" xr:uid="{00000000-0005-0000-0000-00007F010000}"/>
    <cellStyle name="Normal 17 2" xfId="354" xr:uid="{00000000-0005-0000-0000-000080010000}"/>
    <cellStyle name="Normal 18" xfId="355" xr:uid="{00000000-0005-0000-0000-000081010000}"/>
    <cellStyle name="Normal 19" xfId="356" xr:uid="{00000000-0005-0000-0000-000082010000}"/>
    <cellStyle name="Normal 2" xfId="357" xr:uid="{00000000-0005-0000-0000-000083010000}"/>
    <cellStyle name="Normal 2 10" xfId="358" xr:uid="{00000000-0005-0000-0000-000084010000}"/>
    <cellStyle name="Normal 2 10 2 2" xfId="359" xr:uid="{00000000-0005-0000-0000-000085010000}"/>
    <cellStyle name="Normal 2 10 3" xfId="360" xr:uid="{00000000-0005-0000-0000-000086010000}"/>
    <cellStyle name="Normal 2 11" xfId="361" xr:uid="{00000000-0005-0000-0000-000087010000}"/>
    <cellStyle name="Normal 2 12" xfId="362" xr:uid="{00000000-0005-0000-0000-000088010000}"/>
    <cellStyle name="Normal 2 13" xfId="363" xr:uid="{00000000-0005-0000-0000-000089010000}"/>
    <cellStyle name="Normal 2 2" xfId="364" xr:uid="{00000000-0005-0000-0000-00008A010000}"/>
    <cellStyle name="Normal 2 2 2" xfId="365" xr:uid="{00000000-0005-0000-0000-00008B010000}"/>
    <cellStyle name="Normal 2 2 2 2" xfId="366" xr:uid="{00000000-0005-0000-0000-00008C010000}"/>
    <cellStyle name="Normal 2 2 2 3" xfId="367" xr:uid="{00000000-0005-0000-0000-00008D010000}"/>
    <cellStyle name="Normal 2 2 3" xfId="368" xr:uid="{00000000-0005-0000-0000-00008E010000}"/>
    <cellStyle name="Normal 2 2 3 2" xfId="369" xr:uid="{00000000-0005-0000-0000-00008F010000}"/>
    <cellStyle name="Normal 2 2 4" xfId="370" xr:uid="{00000000-0005-0000-0000-000090010000}"/>
    <cellStyle name="Normal 2 2 4 2" xfId="371" xr:uid="{00000000-0005-0000-0000-000091010000}"/>
    <cellStyle name="Normal 2 2 5" xfId="372" xr:uid="{00000000-0005-0000-0000-000092010000}"/>
    <cellStyle name="Normal 2 2 5 2" xfId="373" xr:uid="{00000000-0005-0000-0000-000093010000}"/>
    <cellStyle name="Normal 2 2 6" xfId="374" xr:uid="{00000000-0005-0000-0000-000094010000}"/>
    <cellStyle name="Normal 2 2 6 2" xfId="375" xr:uid="{00000000-0005-0000-0000-000095010000}"/>
    <cellStyle name="Normal 2 2 7" xfId="376" xr:uid="{00000000-0005-0000-0000-000096010000}"/>
    <cellStyle name="Normal 2 2 7 2" xfId="377" xr:uid="{00000000-0005-0000-0000-000097010000}"/>
    <cellStyle name="Normal 2 2 8" xfId="378" xr:uid="{00000000-0005-0000-0000-000098010000}"/>
    <cellStyle name="Normal 2 2 9" xfId="379" xr:uid="{00000000-0005-0000-0000-000099010000}"/>
    <cellStyle name="Normal 2 2_presupuesto" xfId="380" xr:uid="{00000000-0005-0000-0000-00009A010000}"/>
    <cellStyle name="Normal 2 3" xfId="381" xr:uid="{00000000-0005-0000-0000-00009B010000}"/>
    <cellStyle name="Normal 2 3 2" xfId="382" xr:uid="{00000000-0005-0000-0000-00009C010000}"/>
    <cellStyle name="Normal 2 3 3" xfId="383" xr:uid="{00000000-0005-0000-0000-00009D010000}"/>
    <cellStyle name="Normal 2 4" xfId="384" xr:uid="{00000000-0005-0000-0000-00009E010000}"/>
    <cellStyle name="Normal 2 4 2" xfId="385" xr:uid="{00000000-0005-0000-0000-00009F010000}"/>
    <cellStyle name="Normal 2 5" xfId="386" xr:uid="{00000000-0005-0000-0000-0000A0010000}"/>
    <cellStyle name="Normal 2 5 2" xfId="387" xr:uid="{00000000-0005-0000-0000-0000A1010000}"/>
    <cellStyle name="Normal 2 6" xfId="388" xr:uid="{00000000-0005-0000-0000-0000A2010000}"/>
    <cellStyle name="Normal 2 6 2" xfId="389" xr:uid="{00000000-0005-0000-0000-0000A3010000}"/>
    <cellStyle name="Normal 2 7" xfId="390" xr:uid="{00000000-0005-0000-0000-0000A4010000}"/>
    <cellStyle name="Normal 2 7 2" xfId="391" xr:uid="{00000000-0005-0000-0000-0000A5010000}"/>
    <cellStyle name="Normal 2 8" xfId="392" xr:uid="{00000000-0005-0000-0000-0000A6010000}"/>
    <cellStyle name="Normal 2 9" xfId="393" xr:uid="{00000000-0005-0000-0000-0000A7010000}"/>
    <cellStyle name="Normal 2_ACTA BORRADOR" xfId="394" xr:uid="{00000000-0005-0000-0000-0000A8010000}"/>
    <cellStyle name="Normal 20" xfId="395" xr:uid="{00000000-0005-0000-0000-0000A9010000}"/>
    <cellStyle name="Normal 21" xfId="396" xr:uid="{00000000-0005-0000-0000-0000AA010000}"/>
    <cellStyle name="Normal 22" xfId="397" xr:uid="{00000000-0005-0000-0000-0000AB010000}"/>
    <cellStyle name="Normal 23" xfId="398" xr:uid="{00000000-0005-0000-0000-0000AC010000}"/>
    <cellStyle name="Normal 24" xfId="399" xr:uid="{00000000-0005-0000-0000-0000AD010000}"/>
    <cellStyle name="Normal 24 2" xfId="400" xr:uid="{00000000-0005-0000-0000-0000AE010000}"/>
    <cellStyle name="Normal 25" xfId="401" xr:uid="{00000000-0005-0000-0000-0000AF010000}"/>
    <cellStyle name="Normal 26" xfId="402" xr:uid="{00000000-0005-0000-0000-0000B0010000}"/>
    <cellStyle name="Normal 27" xfId="403" xr:uid="{00000000-0005-0000-0000-0000B1010000}"/>
    <cellStyle name="Normal 3" xfId="404" xr:uid="{00000000-0005-0000-0000-0000B2010000}"/>
    <cellStyle name="Normal 3 10" xfId="405" xr:uid="{00000000-0005-0000-0000-0000B3010000}"/>
    <cellStyle name="Normal 3 10 10" xfId="406" xr:uid="{00000000-0005-0000-0000-0000B4010000}"/>
    <cellStyle name="Normal 3 10 11" xfId="407" xr:uid="{00000000-0005-0000-0000-0000B5010000}"/>
    <cellStyle name="Normal 3 10 12" xfId="408" xr:uid="{00000000-0005-0000-0000-0000B6010000}"/>
    <cellStyle name="Normal 3 10 13" xfId="409" xr:uid="{00000000-0005-0000-0000-0000B7010000}"/>
    <cellStyle name="Normal 3 10 2" xfId="410" xr:uid="{00000000-0005-0000-0000-0000B8010000}"/>
    <cellStyle name="Normal 3 10 2 2" xfId="411" xr:uid="{00000000-0005-0000-0000-0000B9010000}"/>
    <cellStyle name="Normal 3 10 2 3" xfId="412" xr:uid="{00000000-0005-0000-0000-0000BA010000}"/>
    <cellStyle name="Normal 3 10 2 4" xfId="413" xr:uid="{00000000-0005-0000-0000-0000BB010000}"/>
    <cellStyle name="Normal 3 10 3" xfId="414" xr:uid="{00000000-0005-0000-0000-0000BC010000}"/>
    <cellStyle name="Normal 3 10 3 2" xfId="415" xr:uid="{00000000-0005-0000-0000-0000BD010000}"/>
    <cellStyle name="Normal 3 10 3 3" xfId="416" xr:uid="{00000000-0005-0000-0000-0000BE010000}"/>
    <cellStyle name="Normal 3 10 3 4" xfId="417" xr:uid="{00000000-0005-0000-0000-0000BF010000}"/>
    <cellStyle name="Normal 3 10 4" xfId="418" xr:uid="{00000000-0005-0000-0000-0000C0010000}"/>
    <cellStyle name="Normal 3 10 4 2" xfId="419" xr:uid="{00000000-0005-0000-0000-0000C1010000}"/>
    <cellStyle name="Normal 3 10 4 3" xfId="420" xr:uid="{00000000-0005-0000-0000-0000C2010000}"/>
    <cellStyle name="Normal 3 10 4 4" xfId="421" xr:uid="{00000000-0005-0000-0000-0000C3010000}"/>
    <cellStyle name="Normal 3 10 5" xfId="422" xr:uid="{00000000-0005-0000-0000-0000C4010000}"/>
    <cellStyle name="Normal 3 10 5 2" xfId="423" xr:uid="{00000000-0005-0000-0000-0000C5010000}"/>
    <cellStyle name="Normal 3 10 5 3" xfId="424" xr:uid="{00000000-0005-0000-0000-0000C6010000}"/>
    <cellStyle name="Normal 3 10 5 4" xfId="425" xr:uid="{00000000-0005-0000-0000-0000C7010000}"/>
    <cellStyle name="Normal 3 10 6" xfId="426" xr:uid="{00000000-0005-0000-0000-0000C8010000}"/>
    <cellStyle name="Normal 3 10 6 2" xfId="427" xr:uid="{00000000-0005-0000-0000-0000C9010000}"/>
    <cellStyle name="Normal 3 10 6 3" xfId="428" xr:uid="{00000000-0005-0000-0000-0000CA010000}"/>
    <cellStyle name="Normal 3 10 6 4" xfId="429" xr:uid="{00000000-0005-0000-0000-0000CB010000}"/>
    <cellStyle name="Normal 3 10 7" xfId="430" xr:uid="{00000000-0005-0000-0000-0000CC010000}"/>
    <cellStyle name="Normal 3 10 7 2" xfId="431" xr:uid="{00000000-0005-0000-0000-0000CD010000}"/>
    <cellStyle name="Normal 3 10 7 3" xfId="432" xr:uid="{00000000-0005-0000-0000-0000CE010000}"/>
    <cellStyle name="Normal 3 10 7 4" xfId="433" xr:uid="{00000000-0005-0000-0000-0000CF010000}"/>
    <cellStyle name="Normal 3 10 8" xfId="434" xr:uid="{00000000-0005-0000-0000-0000D0010000}"/>
    <cellStyle name="Normal 3 10 8 2" xfId="435" xr:uid="{00000000-0005-0000-0000-0000D1010000}"/>
    <cellStyle name="Normal 3 10 8 3" xfId="436" xr:uid="{00000000-0005-0000-0000-0000D2010000}"/>
    <cellStyle name="Normal 3 10 8 4" xfId="437" xr:uid="{00000000-0005-0000-0000-0000D3010000}"/>
    <cellStyle name="Normal 3 10 9" xfId="438" xr:uid="{00000000-0005-0000-0000-0000D4010000}"/>
    <cellStyle name="Normal 3 11" xfId="439" xr:uid="{00000000-0005-0000-0000-0000D5010000}"/>
    <cellStyle name="Normal 3 11 10" xfId="440" xr:uid="{00000000-0005-0000-0000-0000D6010000}"/>
    <cellStyle name="Normal 3 11 11" xfId="441" xr:uid="{00000000-0005-0000-0000-0000D7010000}"/>
    <cellStyle name="Normal 3 11 2" xfId="442" xr:uid="{00000000-0005-0000-0000-0000D8010000}"/>
    <cellStyle name="Normal 3 11 2 2" xfId="443" xr:uid="{00000000-0005-0000-0000-0000D9010000}"/>
    <cellStyle name="Normal 3 11 2 3" xfId="444" xr:uid="{00000000-0005-0000-0000-0000DA010000}"/>
    <cellStyle name="Normal 3 11 2 4" xfId="445" xr:uid="{00000000-0005-0000-0000-0000DB010000}"/>
    <cellStyle name="Normal 3 11 3" xfId="446" xr:uid="{00000000-0005-0000-0000-0000DC010000}"/>
    <cellStyle name="Normal 3 11 3 2" xfId="447" xr:uid="{00000000-0005-0000-0000-0000DD010000}"/>
    <cellStyle name="Normal 3 11 3 3" xfId="448" xr:uid="{00000000-0005-0000-0000-0000DE010000}"/>
    <cellStyle name="Normal 3 11 3 4" xfId="449" xr:uid="{00000000-0005-0000-0000-0000DF010000}"/>
    <cellStyle name="Normal 3 11 4" xfId="450" xr:uid="{00000000-0005-0000-0000-0000E0010000}"/>
    <cellStyle name="Normal 3 11 4 2" xfId="451" xr:uid="{00000000-0005-0000-0000-0000E1010000}"/>
    <cellStyle name="Normal 3 11 4 3" xfId="452" xr:uid="{00000000-0005-0000-0000-0000E2010000}"/>
    <cellStyle name="Normal 3 11 4 4" xfId="453" xr:uid="{00000000-0005-0000-0000-0000E3010000}"/>
    <cellStyle name="Normal 3 11 5" xfId="454" xr:uid="{00000000-0005-0000-0000-0000E4010000}"/>
    <cellStyle name="Normal 3 11 5 2" xfId="455" xr:uid="{00000000-0005-0000-0000-0000E5010000}"/>
    <cellStyle name="Normal 3 11 5 3" xfId="456" xr:uid="{00000000-0005-0000-0000-0000E6010000}"/>
    <cellStyle name="Normal 3 11 5 4" xfId="457" xr:uid="{00000000-0005-0000-0000-0000E7010000}"/>
    <cellStyle name="Normal 3 11 6" xfId="458" xr:uid="{00000000-0005-0000-0000-0000E8010000}"/>
    <cellStyle name="Normal 3 11 6 2" xfId="459" xr:uid="{00000000-0005-0000-0000-0000E9010000}"/>
    <cellStyle name="Normal 3 11 6 3" xfId="460" xr:uid="{00000000-0005-0000-0000-0000EA010000}"/>
    <cellStyle name="Normal 3 11 6 4" xfId="461" xr:uid="{00000000-0005-0000-0000-0000EB010000}"/>
    <cellStyle name="Normal 3 11 7" xfId="462" xr:uid="{00000000-0005-0000-0000-0000EC010000}"/>
    <cellStyle name="Normal 3 11 7 2" xfId="463" xr:uid="{00000000-0005-0000-0000-0000ED010000}"/>
    <cellStyle name="Normal 3 11 7 3" xfId="464" xr:uid="{00000000-0005-0000-0000-0000EE010000}"/>
    <cellStyle name="Normal 3 11 7 4" xfId="465" xr:uid="{00000000-0005-0000-0000-0000EF010000}"/>
    <cellStyle name="Normal 3 11 8" xfId="466" xr:uid="{00000000-0005-0000-0000-0000F0010000}"/>
    <cellStyle name="Normal 3 11 8 2" xfId="467" xr:uid="{00000000-0005-0000-0000-0000F1010000}"/>
    <cellStyle name="Normal 3 11 8 3" xfId="468" xr:uid="{00000000-0005-0000-0000-0000F2010000}"/>
    <cellStyle name="Normal 3 11 8 4" xfId="469" xr:uid="{00000000-0005-0000-0000-0000F3010000}"/>
    <cellStyle name="Normal 3 11 9" xfId="470" xr:uid="{00000000-0005-0000-0000-0000F4010000}"/>
    <cellStyle name="Normal 3 12" xfId="471" xr:uid="{00000000-0005-0000-0000-0000F5010000}"/>
    <cellStyle name="Normal 3 12 10" xfId="472" xr:uid="{00000000-0005-0000-0000-0000F6010000}"/>
    <cellStyle name="Normal 3 12 11" xfId="473" xr:uid="{00000000-0005-0000-0000-0000F7010000}"/>
    <cellStyle name="Normal 3 12 2" xfId="474" xr:uid="{00000000-0005-0000-0000-0000F8010000}"/>
    <cellStyle name="Normal 3 12 2 2" xfId="475" xr:uid="{00000000-0005-0000-0000-0000F9010000}"/>
    <cellStyle name="Normal 3 12 2 3" xfId="476" xr:uid="{00000000-0005-0000-0000-0000FA010000}"/>
    <cellStyle name="Normal 3 12 2 4" xfId="477" xr:uid="{00000000-0005-0000-0000-0000FB010000}"/>
    <cellStyle name="Normal 3 12 3" xfId="478" xr:uid="{00000000-0005-0000-0000-0000FC010000}"/>
    <cellStyle name="Normal 3 12 3 2" xfId="479" xr:uid="{00000000-0005-0000-0000-0000FD010000}"/>
    <cellStyle name="Normal 3 12 3 3" xfId="480" xr:uid="{00000000-0005-0000-0000-0000FE010000}"/>
    <cellStyle name="Normal 3 12 3 4" xfId="481" xr:uid="{00000000-0005-0000-0000-0000FF010000}"/>
    <cellStyle name="Normal 3 12 4" xfId="482" xr:uid="{00000000-0005-0000-0000-000000020000}"/>
    <cellStyle name="Normal 3 12 4 2" xfId="483" xr:uid="{00000000-0005-0000-0000-000001020000}"/>
    <cellStyle name="Normal 3 12 4 3" xfId="484" xr:uid="{00000000-0005-0000-0000-000002020000}"/>
    <cellStyle name="Normal 3 12 4 4" xfId="485" xr:uid="{00000000-0005-0000-0000-000003020000}"/>
    <cellStyle name="Normal 3 12 5" xfId="486" xr:uid="{00000000-0005-0000-0000-000004020000}"/>
    <cellStyle name="Normal 3 12 5 2" xfId="487" xr:uid="{00000000-0005-0000-0000-000005020000}"/>
    <cellStyle name="Normal 3 12 5 3" xfId="488" xr:uid="{00000000-0005-0000-0000-000006020000}"/>
    <cellStyle name="Normal 3 12 5 4" xfId="489" xr:uid="{00000000-0005-0000-0000-000007020000}"/>
    <cellStyle name="Normal 3 12 6" xfId="490" xr:uid="{00000000-0005-0000-0000-000008020000}"/>
    <cellStyle name="Normal 3 12 6 2" xfId="491" xr:uid="{00000000-0005-0000-0000-000009020000}"/>
    <cellStyle name="Normal 3 12 6 3" xfId="492" xr:uid="{00000000-0005-0000-0000-00000A020000}"/>
    <cellStyle name="Normal 3 12 6 4" xfId="493" xr:uid="{00000000-0005-0000-0000-00000B020000}"/>
    <cellStyle name="Normal 3 12 7" xfId="494" xr:uid="{00000000-0005-0000-0000-00000C020000}"/>
    <cellStyle name="Normal 3 12 7 2" xfId="495" xr:uid="{00000000-0005-0000-0000-00000D020000}"/>
    <cellStyle name="Normal 3 12 7 3" xfId="496" xr:uid="{00000000-0005-0000-0000-00000E020000}"/>
    <cellStyle name="Normal 3 12 7 4" xfId="497" xr:uid="{00000000-0005-0000-0000-00000F020000}"/>
    <cellStyle name="Normal 3 12 8" xfId="498" xr:uid="{00000000-0005-0000-0000-000010020000}"/>
    <cellStyle name="Normal 3 12 8 2" xfId="499" xr:uid="{00000000-0005-0000-0000-000011020000}"/>
    <cellStyle name="Normal 3 12 8 3" xfId="500" xr:uid="{00000000-0005-0000-0000-000012020000}"/>
    <cellStyle name="Normal 3 12 8 4" xfId="501" xr:uid="{00000000-0005-0000-0000-000013020000}"/>
    <cellStyle name="Normal 3 12 9" xfId="502" xr:uid="{00000000-0005-0000-0000-000014020000}"/>
    <cellStyle name="Normal 3 13" xfId="503" xr:uid="{00000000-0005-0000-0000-000015020000}"/>
    <cellStyle name="Normal 3 13 10" xfId="504" xr:uid="{00000000-0005-0000-0000-000016020000}"/>
    <cellStyle name="Normal 3 13 11" xfId="505" xr:uid="{00000000-0005-0000-0000-000017020000}"/>
    <cellStyle name="Normal 3 13 2" xfId="506" xr:uid="{00000000-0005-0000-0000-000018020000}"/>
    <cellStyle name="Normal 3 13 2 2" xfId="507" xr:uid="{00000000-0005-0000-0000-000019020000}"/>
    <cellStyle name="Normal 3 13 2 3" xfId="508" xr:uid="{00000000-0005-0000-0000-00001A020000}"/>
    <cellStyle name="Normal 3 13 2 4" xfId="509" xr:uid="{00000000-0005-0000-0000-00001B020000}"/>
    <cellStyle name="Normal 3 13 3" xfId="510" xr:uid="{00000000-0005-0000-0000-00001C020000}"/>
    <cellStyle name="Normal 3 13 3 2" xfId="511" xr:uid="{00000000-0005-0000-0000-00001D020000}"/>
    <cellStyle name="Normal 3 13 3 3" xfId="512" xr:uid="{00000000-0005-0000-0000-00001E020000}"/>
    <cellStyle name="Normal 3 13 3 4" xfId="513" xr:uid="{00000000-0005-0000-0000-00001F020000}"/>
    <cellStyle name="Normal 3 13 4" xfId="514" xr:uid="{00000000-0005-0000-0000-000020020000}"/>
    <cellStyle name="Normal 3 13 4 2" xfId="515" xr:uid="{00000000-0005-0000-0000-000021020000}"/>
    <cellStyle name="Normal 3 13 4 3" xfId="516" xr:uid="{00000000-0005-0000-0000-000022020000}"/>
    <cellStyle name="Normal 3 13 4 4" xfId="517" xr:uid="{00000000-0005-0000-0000-000023020000}"/>
    <cellStyle name="Normal 3 13 5" xfId="518" xr:uid="{00000000-0005-0000-0000-000024020000}"/>
    <cellStyle name="Normal 3 13 5 2" xfId="519" xr:uid="{00000000-0005-0000-0000-000025020000}"/>
    <cellStyle name="Normal 3 13 5 3" xfId="520" xr:uid="{00000000-0005-0000-0000-000026020000}"/>
    <cellStyle name="Normal 3 13 5 4" xfId="521" xr:uid="{00000000-0005-0000-0000-000027020000}"/>
    <cellStyle name="Normal 3 13 6" xfId="522" xr:uid="{00000000-0005-0000-0000-000028020000}"/>
    <cellStyle name="Normal 3 13 6 2" xfId="523" xr:uid="{00000000-0005-0000-0000-000029020000}"/>
    <cellStyle name="Normal 3 13 6 3" xfId="524" xr:uid="{00000000-0005-0000-0000-00002A020000}"/>
    <cellStyle name="Normal 3 13 6 4" xfId="525" xr:uid="{00000000-0005-0000-0000-00002B020000}"/>
    <cellStyle name="Normal 3 13 7" xfId="526" xr:uid="{00000000-0005-0000-0000-00002C020000}"/>
    <cellStyle name="Normal 3 13 7 2" xfId="527" xr:uid="{00000000-0005-0000-0000-00002D020000}"/>
    <cellStyle name="Normal 3 13 7 3" xfId="528" xr:uid="{00000000-0005-0000-0000-00002E020000}"/>
    <cellStyle name="Normal 3 13 7 4" xfId="529" xr:uid="{00000000-0005-0000-0000-00002F020000}"/>
    <cellStyle name="Normal 3 13 8" xfId="530" xr:uid="{00000000-0005-0000-0000-000030020000}"/>
    <cellStyle name="Normal 3 13 8 2" xfId="531" xr:uid="{00000000-0005-0000-0000-000031020000}"/>
    <cellStyle name="Normal 3 13 8 3" xfId="532" xr:uid="{00000000-0005-0000-0000-000032020000}"/>
    <cellStyle name="Normal 3 13 8 4" xfId="533" xr:uid="{00000000-0005-0000-0000-000033020000}"/>
    <cellStyle name="Normal 3 13 9" xfId="534" xr:uid="{00000000-0005-0000-0000-000034020000}"/>
    <cellStyle name="Normal 3 14" xfId="535" xr:uid="{00000000-0005-0000-0000-000035020000}"/>
    <cellStyle name="Normal 3 14 10" xfId="536" xr:uid="{00000000-0005-0000-0000-000036020000}"/>
    <cellStyle name="Normal 3 14 11" xfId="537" xr:uid="{00000000-0005-0000-0000-000037020000}"/>
    <cellStyle name="Normal 3 14 2" xfId="538" xr:uid="{00000000-0005-0000-0000-000038020000}"/>
    <cellStyle name="Normal 3 14 2 2" xfId="539" xr:uid="{00000000-0005-0000-0000-000039020000}"/>
    <cellStyle name="Normal 3 14 2 3" xfId="540" xr:uid="{00000000-0005-0000-0000-00003A020000}"/>
    <cellStyle name="Normal 3 14 2 4" xfId="541" xr:uid="{00000000-0005-0000-0000-00003B020000}"/>
    <cellStyle name="Normal 3 14 3" xfId="542" xr:uid="{00000000-0005-0000-0000-00003C020000}"/>
    <cellStyle name="Normal 3 14 3 2" xfId="543" xr:uid="{00000000-0005-0000-0000-00003D020000}"/>
    <cellStyle name="Normal 3 14 3 3" xfId="544" xr:uid="{00000000-0005-0000-0000-00003E020000}"/>
    <cellStyle name="Normal 3 14 3 4" xfId="545" xr:uid="{00000000-0005-0000-0000-00003F020000}"/>
    <cellStyle name="Normal 3 14 4" xfId="546" xr:uid="{00000000-0005-0000-0000-000040020000}"/>
    <cellStyle name="Normal 3 14 4 2" xfId="547" xr:uid="{00000000-0005-0000-0000-000041020000}"/>
    <cellStyle name="Normal 3 14 4 3" xfId="548" xr:uid="{00000000-0005-0000-0000-000042020000}"/>
    <cellStyle name="Normal 3 14 4 4" xfId="549" xr:uid="{00000000-0005-0000-0000-000043020000}"/>
    <cellStyle name="Normal 3 14 5" xfId="550" xr:uid="{00000000-0005-0000-0000-000044020000}"/>
    <cellStyle name="Normal 3 14 5 2" xfId="551" xr:uid="{00000000-0005-0000-0000-000045020000}"/>
    <cellStyle name="Normal 3 14 5 3" xfId="552" xr:uid="{00000000-0005-0000-0000-000046020000}"/>
    <cellStyle name="Normal 3 14 5 4" xfId="553" xr:uid="{00000000-0005-0000-0000-000047020000}"/>
    <cellStyle name="Normal 3 14 6" xfId="554" xr:uid="{00000000-0005-0000-0000-000048020000}"/>
    <cellStyle name="Normal 3 14 6 2" xfId="555" xr:uid="{00000000-0005-0000-0000-000049020000}"/>
    <cellStyle name="Normal 3 14 6 3" xfId="556" xr:uid="{00000000-0005-0000-0000-00004A020000}"/>
    <cellStyle name="Normal 3 14 6 4" xfId="557" xr:uid="{00000000-0005-0000-0000-00004B020000}"/>
    <cellStyle name="Normal 3 14 7" xfId="558" xr:uid="{00000000-0005-0000-0000-00004C020000}"/>
    <cellStyle name="Normal 3 14 7 2" xfId="559" xr:uid="{00000000-0005-0000-0000-00004D020000}"/>
    <cellStyle name="Normal 3 14 7 3" xfId="560" xr:uid="{00000000-0005-0000-0000-00004E020000}"/>
    <cellStyle name="Normal 3 14 7 4" xfId="561" xr:uid="{00000000-0005-0000-0000-00004F020000}"/>
    <cellStyle name="Normal 3 14 8" xfId="562" xr:uid="{00000000-0005-0000-0000-000050020000}"/>
    <cellStyle name="Normal 3 14 8 2" xfId="563" xr:uid="{00000000-0005-0000-0000-000051020000}"/>
    <cellStyle name="Normal 3 14 8 3" xfId="564" xr:uid="{00000000-0005-0000-0000-000052020000}"/>
    <cellStyle name="Normal 3 14 8 4" xfId="565" xr:uid="{00000000-0005-0000-0000-000053020000}"/>
    <cellStyle name="Normal 3 14 9" xfId="566" xr:uid="{00000000-0005-0000-0000-000054020000}"/>
    <cellStyle name="Normal 3 15" xfId="567" xr:uid="{00000000-0005-0000-0000-000055020000}"/>
    <cellStyle name="Normal 3 15 10" xfId="568" xr:uid="{00000000-0005-0000-0000-000056020000}"/>
    <cellStyle name="Normal 3 15 11" xfId="569" xr:uid="{00000000-0005-0000-0000-000057020000}"/>
    <cellStyle name="Normal 3 15 2" xfId="570" xr:uid="{00000000-0005-0000-0000-000058020000}"/>
    <cellStyle name="Normal 3 15 2 2" xfId="571" xr:uid="{00000000-0005-0000-0000-000059020000}"/>
    <cellStyle name="Normal 3 15 2 3" xfId="572" xr:uid="{00000000-0005-0000-0000-00005A020000}"/>
    <cellStyle name="Normal 3 15 2 4" xfId="573" xr:uid="{00000000-0005-0000-0000-00005B020000}"/>
    <cellStyle name="Normal 3 15 3" xfId="574" xr:uid="{00000000-0005-0000-0000-00005C020000}"/>
    <cellStyle name="Normal 3 15 3 2" xfId="575" xr:uid="{00000000-0005-0000-0000-00005D020000}"/>
    <cellStyle name="Normal 3 15 3 3" xfId="576" xr:uid="{00000000-0005-0000-0000-00005E020000}"/>
    <cellStyle name="Normal 3 15 3 4" xfId="577" xr:uid="{00000000-0005-0000-0000-00005F020000}"/>
    <cellStyle name="Normal 3 15 4" xfId="578" xr:uid="{00000000-0005-0000-0000-000060020000}"/>
    <cellStyle name="Normal 3 15 4 2" xfId="579" xr:uid="{00000000-0005-0000-0000-000061020000}"/>
    <cellStyle name="Normal 3 15 4 3" xfId="580" xr:uid="{00000000-0005-0000-0000-000062020000}"/>
    <cellStyle name="Normal 3 15 4 4" xfId="581" xr:uid="{00000000-0005-0000-0000-000063020000}"/>
    <cellStyle name="Normal 3 15 5" xfId="582" xr:uid="{00000000-0005-0000-0000-000064020000}"/>
    <cellStyle name="Normal 3 15 5 2" xfId="583" xr:uid="{00000000-0005-0000-0000-000065020000}"/>
    <cellStyle name="Normal 3 15 5 3" xfId="584" xr:uid="{00000000-0005-0000-0000-000066020000}"/>
    <cellStyle name="Normal 3 15 5 4" xfId="585" xr:uid="{00000000-0005-0000-0000-000067020000}"/>
    <cellStyle name="Normal 3 15 6" xfId="586" xr:uid="{00000000-0005-0000-0000-000068020000}"/>
    <cellStyle name="Normal 3 15 6 2" xfId="587" xr:uid="{00000000-0005-0000-0000-000069020000}"/>
    <cellStyle name="Normal 3 15 6 3" xfId="588" xr:uid="{00000000-0005-0000-0000-00006A020000}"/>
    <cellStyle name="Normal 3 15 6 4" xfId="589" xr:uid="{00000000-0005-0000-0000-00006B020000}"/>
    <cellStyle name="Normal 3 15 7" xfId="590" xr:uid="{00000000-0005-0000-0000-00006C020000}"/>
    <cellStyle name="Normal 3 15 7 2" xfId="591" xr:uid="{00000000-0005-0000-0000-00006D020000}"/>
    <cellStyle name="Normal 3 15 7 3" xfId="592" xr:uid="{00000000-0005-0000-0000-00006E020000}"/>
    <cellStyle name="Normal 3 15 7 4" xfId="593" xr:uid="{00000000-0005-0000-0000-00006F020000}"/>
    <cellStyle name="Normal 3 15 8" xfId="594" xr:uid="{00000000-0005-0000-0000-000070020000}"/>
    <cellStyle name="Normal 3 15 8 2" xfId="595" xr:uid="{00000000-0005-0000-0000-000071020000}"/>
    <cellStyle name="Normal 3 15 8 3" xfId="596" xr:uid="{00000000-0005-0000-0000-000072020000}"/>
    <cellStyle name="Normal 3 15 8 4" xfId="597" xr:uid="{00000000-0005-0000-0000-000073020000}"/>
    <cellStyle name="Normal 3 15 9" xfId="598" xr:uid="{00000000-0005-0000-0000-000074020000}"/>
    <cellStyle name="Normal 3 16" xfId="599" xr:uid="{00000000-0005-0000-0000-000075020000}"/>
    <cellStyle name="Normal 3 16 10" xfId="600" xr:uid="{00000000-0005-0000-0000-000076020000}"/>
    <cellStyle name="Normal 3 16 11" xfId="601" xr:uid="{00000000-0005-0000-0000-000077020000}"/>
    <cellStyle name="Normal 3 16 2" xfId="602" xr:uid="{00000000-0005-0000-0000-000078020000}"/>
    <cellStyle name="Normal 3 16 2 2" xfId="603" xr:uid="{00000000-0005-0000-0000-000079020000}"/>
    <cellStyle name="Normal 3 16 2 3" xfId="604" xr:uid="{00000000-0005-0000-0000-00007A020000}"/>
    <cellStyle name="Normal 3 16 2 4" xfId="605" xr:uid="{00000000-0005-0000-0000-00007B020000}"/>
    <cellStyle name="Normal 3 16 3" xfId="606" xr:uid="{00000000-0005-0000-0000-00007C020000}"/>
    <cellStyle name="Normal 3 16 3 2" xfId="607" xr:uid="{00000000-0005-0000-0000-00007D020000}"/>
    <cellStyle name="Normal 3 16 3 3" xfId="608" xr:uid="{00000000-0005-0000-0000-00007E020000}"/>
    <cellStyle name="Normal 3 16 3 4" xfId="609" xr:uid="{00000000-0005-0000-0000-00007F020000}"/>
    <cellStyle name="Normal 3 16 4" xfId="610" xr:uid="{00000000-0005-0000-0000-000080020000}"/>
    <cellStyle name="Normal 3 16 4 2" xfId="611" xr:uid="{00000000-0005-0000-0000-000081020000}"/>
    <cellStyle name="Normal 3 16 4 3" xfId="612" xr:uid="{00000000-0005-0000-0000-000082020000}"/>
    <cellStyle name="Normal 3 16 4 4" xfId="613" xr:uid="{00000000-0005-0000-0000-000083020000}"/>
    <cellStyle name="Normal 3 16 5" xfId="614" xr:uid="{00000000-0005-0000-0000-000084020000}"/>
    <cellStyle name="Normal 3 16 5 2" xfId="615" xr:uid="{00000000-0005-0000-0000-000085020000}"/>
    <cellStyle name="Normal 3 16 5 3" xfId="616" xr:uid="{00000000-0005-0000-0000-000086020000}"/>
    <cellStyle name="Normal 3 16 5 4" xfId="617" xr:uid="{00000000-0005-0000-0000-000087020000}"/>
    <cellStyle name="Normal 3 16 6" xfId="618" xr:uid="{00000000-0005-0000-0000-000088020000}"/>
    <cellStyle name="Normal 3 16 6 2" xfId="619" xr:uid="{00000000-0005-0000-0000-000089020000}"/>
    <cellStyle name="Normal 3 16 6 3" xfId="620" xr:uid="{00000000-0005-0000-0000-00008A020000}"/>
    <cellStyle name="Normal 3 16 6 4" xfId="621" xr:uid="{00000000-0005-0000-0000-00008B020000}"/>
    <cellStyle name="Normal 3 16 7" xfId="622" xr:uid="{00000000-0005-0000-0000-00008C020000}"/>
    <cellStyle name="Normal 3 16 7 2" xfId="623" xr:uid="{00000000-0005-0000-0000-00008D020000}"/>
    <cellStyle name="Normal 3 16 7 3" xfId="624" xr:uid="{00000000-0005-0000-0000-00008E020000}"/>
    <cellStyle name="Normal 3 16 7 4" xfId="625" xr:uid="{00000000-0005-0000-0000-00008F020000}"/>
    <cellStyle name="Normal 3 16 8" xfId="626" xr:uid="{00000000-0005-0000-0000-000090020000}"/>
    <cellStyle name="Normal 3 16 8 2" xfId="627" xr:uid="{00000000-0005-0000-0000-000091020000}"/>
    <cellStyle name="Normal 3 16 8 3" xfId="628" xr:uid="{00000000-0005-0000-0000-000092020000}"/>
    <cellStyle name="Normal 3 16 8 4" xfId="629" xr:uid="{00000000-0005-0000-0000-000093020000}"/>
    <cellStyle name="Normal 3 16 9" xfId="630" xr:uid="{00000000-0005-0000-0000-000094020000}"/>
    <cellStyle name="Normal 3 17" xfId="631" xr:uid="{00000000-0005-0000-0000-000095020000}"/>
    <cellStyle name="Normal 3 17 10" xfId="632" xr:uid="{00000000-0005-0000-0000-000096020000}"/>
    <cellStyle name="Normal 3 17 11" xfId="633" xr:uid="{00000000-0005-0000-0000-000097020000}"/>
    <cellStyle name="Normal 3 17 2" xfId="634" xr:uid="{00000000-0005-0000-0000-000098020000}"/>
    <cellStyle name="Normal 3 17 2 2" xfId="635" xr:uid="{00000000-0005-0000-0000-000099020000}"/>
    <cellStyle name="Normal 3 17 2 3" xfId="636" xr:uid="{00000000-0005-0000-0000-00009A020000}"/>
    <cellStyle name="Normal 3 17 2 4" xfId="637" xr:uid="{00000000-0005-0000-0000-00009B020000}"/>
    <cellStyle name="Normal 3 17 3" xfId="638" xr:uid="{00000000-0005-0000-0000-00009C020000}"/>
    <cellStyle name="Normal 3 17 3 2" xfId="639" xr:uid="{00000000-0005-0000-0000-00009D020000}"/>
    <cellStyle name="Normal 3 17 3 3" xfId="640" xr:uid="{00000000-0005-0000-0000-00009E020000}"/>
    <cellStyle name="Normal 3 17 3 4" xfId="641" xr:uid="{00000000-0005-0000-0000-00009F020000}"/>
    <cellStyle name="Normal 3 17 4" xfId="642" xr:uid="{00000000-0005-0000-0000-0000A0020000}"/>
    <cellStyle name="Normal 3 17 4 2" xfId="643" xr:uid="{00000000-0005-0000-0000-0000A1020000}"/>
    <cellStyle name="Normal 3 17 4 3" xfId="644" xr:uid="{00000000-0005-0000-0000-0000A2020000}"/>
    <cellStyle name="Normal 3 17 4 4" xfId="645" xr:uid="{00000000-0005-0000-0000-0000A3020000}"/>
    <cellStyle name="Normal 3 17 5" xfId="646" xr:uid="{00000000-0005-0000-0000-0000A4020000}"/>
    <cellStyle name="Normal 3 17 5 2" xfId="647" xr:uid="{00000000-0005-0000-0000-0000A5020000}"/>
    <cellStyle name="Normal 3 17 5 3" xfId="648" xr:uid="{00000000-0005-0000-0000-0000A6020000}"/>
    <cellStyle name="Normal 3 17 5 4" xfId="649" xr:uid="{00000000-0005-0000-0000-0000A7020000}"/>
    <cellStyle name="Normal 3 17 6" xfId="650" xr:uid="{00000000-0005-0000-0000-0000A8020000}"/>
    <cellStyle name="Normal 3 17 6 2" xfId="651" xr:uid="{00000000-0005-0000-0000-0000A9020000}"/>
    <cellStyle name="Normal 3 17 6 3" xfId="652" xr:uid="{00000000-0005-0000-0000-0000AA020000}"/>
    <cellStyle name="Normal 3 17 6 4" xfId="653" xr:uid="{00000000-0005-0000-0000-0000AB020000}"/>
    <cellStyle name="Normal 3 17 7" xfId="654" xr:uid="{00000000-0005-0000-0000-0000AC020000}"/>
    <cellStyle name="Normal 3 17 7 2" xfId="655" xr:uid="{00000000-0005-0000-0000-0000AD020000}"/>
    <cellStyle name="Normal 3 17 7 3" xfId="656" xr:uid="{00000000-0005-0000-0000-0000AE020000}"/>
    <cellStyle name="Normal 3 17 7 4" xfId="657" xr:uid="{00000000-0005-0000-0000-0000AF020000}"/>
    <cellStyle name="Normal 3 17 8" xfId="658" xr:uid="{00000000-0005-0000-0000-0000B0020000}"/>
    <cellStyle name="Normal 3 17 8 2" xfId="659" xr:uid="{00000000-0005-0000-0000-0000B1020000}"/>
    <cellStyle name="Normal 3 17 8 3" xfId="660" xr:uid="{00000000-0005-0000-0000-0000B2020000}"/>
    <cellStyle name="Normal 3 17 8 4" xfId="661" xr:uid="{00000000-0005-0000-0000-0000B3020000}"/>
    <cellStyle name="Normal 3 17 9" xfId="662" xr:uid="{00000000-0005-0000-0000-0000B4020000}"/>
    <cellStyle name="Normal 3 18" xfId="663" xr:uid="{00000000-0005-0000-0000-0000B5020000}"/>
    <cellStyle name="Normal 3 18 10" xfId="664" xr:uid="{00000000-0005-0000-0000-0000B6020000}"/>
    <cellStyle name="Normal 3 18 11" xfId="665" xr:uid="{00000000-0005-0000-0000-0000B7020000}"/>
    <cellStyle name="Normal 3 18 2" xfId="666" xr:uid="{00000000-0005-0000-0000-0000B8020000}"/>
    <cellStyle name="Normal 3 18 2 2" xfId="667" xr:uid="{00000000-0005-0000-0000-0000B9020000}"/>
    <cellStyle name="Normal 3 18 2 3" xfId="668" xr:uid="{00000000-0005-0000-0000-0000BA020000}"/>
    <cellStyle name="Normal 3 18 2 4" xfId="669" xr:uid="{00000000-0005-0000-0000-0000BB020000}"/>
    <cellStyle name="Normal 3 18 3" xfId="670" xr:uid="{00000000-0005-0000-0000-0000BC020000}"/>
    <cellStyle name="Normal 3 18 3 2" xfId="671" xr:uid="{00000000-0005-0000-0000-0000BD020000}"/>
    <cellStyle name="Normal 3 18 3 3" xfId="672" xr:uid="{00000000-0005-0000-0000-0000BE020000}"/>
    <cellStyle name="Normal 3 18 3 4" xfId="673" xr:uid="{00000000-0005-0000-0000-0000BF020000}"/>
    <cellStyle name="Normal 3 18 4" xfId="674" xr:uid="{00000000-0005-0000-0000-0000C0020000}"/>
    <cellStyle name="Normal 3 18 4 2" xfId="675" xr:uid="{00000000-0005-0000-0000-0000C1020000}"/>
    <cellStyle name="Normal 3 18 4 3" xfId="676" xr:uid="{00000000-0005-0000-0000-0000C2020000}"/>
    <cellStyle name="Normal 3 18 4 4" xfId="677" xr:uid="{00000000-0005-0000-0000-0000C3020000}"/>
    <cellStyle name="Normal 3 18 5" xfId="678" xr:uid="{00000000-0005-0000-0000-0000C4020000}"/>
    <cellStyle name="Normal 3 18 5 2" xfId="679" xr:uid="{00000000-0005-0000-0000-0000C5020000}"/>
    <cellStyle name="Normal 3 18 5 3" xfId="680" xr:uid="{00000000-0005-0000-0000-0000C6020000}"/>
    <cellStyle name="Normal 3 18 5 4" xfId="681" xr:uid="{00000000-0005-0000-0000-0000C7020000}"/>
    <cellStyle name="Normal 3 18 6" xfId="682" xr:uid="{00000000-0005-0000-0000-0000C8020000}"/>
    <cellStyle name="Normal 3 18 6 2" xfId="683" xr:uid="{00000000-0005-0000-0000-0000C9020000}"/>
    <cellStyle name="Normal 3 18 6 3" xfId="684" xr:uid="{00000000-0005-0000-0000-0000CA020000}"/>
    <cellStyle name="Normal 3 18 6 4" xfId="685" xr:uid="{00000000-0005-0000-0000-0000CB020000}"/>
    <cellStyle name="Normal 3 18 7" xfId="686" xr:uid="{00000000-0005-0000-0000-0000CC020000}"/>
    <cellStyle name="Normal 3 18 7 2" xfId="687" xr:uid="{00000000-0005-0000-0000-0000CD020000}"/>
    <cellStyle name="Normal 3 18 7 3" xfId="688" xr:uid="{00000000-0005-0000-0000-0000CE020000}"/>
    <cellStyle name="Normal 3 18 7 4" xfId="689" xr:uid="{00000000-0005-0000-0000-0000CF020000}"/>
    <cellStyle name="Normal 3 18 8" xfId="690" xr:uid="{00000000-0005-0000-0000-0000D0020000}"/>
    <cellStyle name="Normal 3 18 8 2" xfId="691" xr:uid="{00000000-0005-0000-0000-0000D1020000}"/>
    <cellStyle name="Normal 3 18 8 3" xfId="692" xr:uid="{00000000-0005-0000-0000-0000D2020000}"/>
    <cellStyle name="Normal 3 18 8 4" xfId="693" xr:uid="{00000000-0005-0000-0000-0000D3020000}"/>
    <cellStyle name="Normal 3 18 9" xfId="694" xr:uid="{00000000-0005-0000-0000-0000D4020000}"/>
    <cellStyle name="Normal 3 19" xfId="695" xr:uid="{00000000-0005-0000-0000-0000D5020000}"/>
    <cellStyle name="Normal 3 19 10" xfId="696" xr:uid="{00000000-0005-0000-0000-0000D6020000}"/>
    <cellStyle name="Normal 3 19 11" xfId="697" xr:uid="{00000000-0005-0000-0000-0000D7020000}"/>
    <cellStyle name="Normal 3 19 2" xfId="698" xr:uid="{00000000-0005-0000-0000-0000D8020000}"/>
    <cellStyle name="Normal 3 19 2 2" xfId="699" xr:uid="{00000000-0005-0000-0000-0000D9020000}"/>
    <cellStyle name="Normal 3 19 2 3" xfId="700" xr:uid="{00000000-0005-0000-0000-0000DA020000}"/>
    <cellStyle name="Normal 3 19 2 4" xfId="701" xr:uid="{00000000-0005-0000-0000-0000DB020000}"/>
    <cellStyle name="Normal 3 19 3" xfId="702" xr:uid="{00000000-0005-0000-0000-0000DC020000}"/>
    <cellStyle name="Normal 3 19 3 2" xfId="703" xr:uid="{00000000-0005-0000-0000-0000DD020000}"/>
    <cellStyle name="Normal 3 19 3 3" xfId="704" xr:uid="{00000000-0005-0000-0000-0000DE020000}"/>
    <cellStyle name="Normal 3 19 3 4" xfId="705" xr:uid="{00000000-0005-0000-0000-0000DF020000}"/>
    <cellStyle name="Normal 3 19 4" xfId="706" xr:uid="{00000000-0005-0000-0000-0000E0020000}"/>
    <cellStyle name="Normal 3 19 4 2" xfId="707" xr:uid="{00000000-0005-0000-0000-0000E1020000}"/>
    <cellStyle name="Normal 3 19 4 3" xfId="708" xr:uid="{00000000-0005-0000-0000-0000E2020000}"/>
    <cellStyle name="Normal 3 19 4 4" xfId="709" xr:uid="{00000000-0005-0000-0000-0000E3020000}"/>
    <cellStyle name="Normal 3 19 5" xfId="710" xr:uid="{00000000-0005-0000-0000-0000E4020000}"/>
    <cellStyle name="Normal 3 19 5 2" xfId="711" xr:uid="{00000000-0005-0000-0000-0000E5020000}"/>
    <cellStyle name="Normal 3 19 5 3" xfId="712" xr:uid="{00000000-0005-0000-0000-0000E6020000}"/>
    <cellStyle name="Normal 3 19 5 4" xfId="713" xr:uid="{00000000-0005-0000-0000-0000E7020000}"/>
    <cellStyle name="Normal 3 19 6" xfId="714" xr:uid="{00000000-0005-0000-0000-0000E8020000}"/>
    <cellStyle name="Normal 3 19 6 2" xfId="715" xr:uid="{00000000-0005-0000-0000-0000E9020000}"/>
    <cellStyle name="Normal 3 19 6 3" xfId="716" xr:uid="{00000000-0005-0000-0000-0000EA020000}"/>
    <cellStyle name="Normal 3 19 6 4" xfId="717" xr:uid="{00000000-0005-0000-0000-0000EB020000}"/>
    <cellStyle name="Normal 3 19 7" xfId="718" xr:uid="{00000000-0005-0000-0000-0000EC020000}"/>
    <cellStyle name="Normal 3 19 7 2" xfId="719" xr:uid="{00000000-0005-0000-0000-0000ED020000}"/>
    <cellStyle name="Normal 3 19 7 3" xfId="720" xr:uid="{00000000-0005-0000-0000-0000EE020000}"/>
    <cellStyle name="Normal 3 19 7 4" xfId="721" xr:uid="{00000000-0005-0000-0000-0000EF020000}"/>
    <cellStyle name="Normal 3 19 8" xfId="722" xr:uid="{00000000-0005-0000-0000-0000F0020000}"/>
    <cellStyle name="Normal 3 19 8 2" xfId="723" xr:uid="{00000000-0005-0000-0000-0000F1020000}"/>
    <cellStyle name="Normal 3 19 8 3" xfId="724" xr:uid="{00000000-0005-0000-0000-0000F2020000}"/>
    <cellStyle name="Normal 3 19 8 4" xfId="725" xr:uid="{00000000-0005-0000-0000-0000F3020000}"/>
    <cellStyle name="Normal 3 19 9" xfId="726" xr:uid="{00000000-0005-0000-0000-0000F4020000}"/>
    <cellStyle name="Normal 3 2" xfId="727" xr:uid="{00000000-0005-0000-0000-0000F5020000}"/>
    <cellStyle name="Normal 3 2 10" xfId="728" xr:uid="{00000000-0005-0000-0000-0000F6020000}"/>
    <cellStyle name="Normal 3 2 11" xfId="729" xr:uid="{00000000-0005-0000-0000-0000F7020000}"/>
    <cellStyle name="Normal 3 2 12" xfId="730" xr:uid="{00000000-0005-0000-0000-0000F8020000}"/>
    <cellStyle name="Normal 3 2 13" xfId="731" xr:uid="{00000000-0005-0000-0000-0000F9020000}"/>
    <cellStyle name="Normal 3 2 2" xfId="732" xr:uid="{00000000-0005-0000-0000-0000FA020000}"/>
    <cellStyle name="Normal 3 2 2 2" xfId="733" xr:uid="{00000000-0005-0000-0000-0000FB020000}"/>
    <cellStyle name="Normal 3 2 2 3" xfId="734" xr:uid="{00000000-0005-0000-0000-0000FC020000}"/>
    <cellStyle name="Normal 3 2 2 4" xfId="735" xr:uid="{00000000-0005-0000-0000-0000FD020000}"/>
    <cellStyle name="Normal 3 2 3" xfId="736" xr:uid="{00000000-0005-0000-0000-0000FE020000}"/>
    <cellStyle name="Normal 3 2 3 2" xfId="737" xr:uid="{00000000-0005-0000-0000-0000FF020000}"/>
    <cellStyle name="Normal 3 2 3 3" xfId="738" xr:uid="{00000000-0005-0000-0000-000000030000}"/>
    <cellStyle name="Normal 3 2 3 4" xfId="739" xr:uid="{00000000-0005-0000-0000-000001030000}"/>
    <cellStyle name="Normal 3 2 4" xfId="740" xr:uid="{00000000-0005-0000-0000-000002030000}"/>
    <cellStyle name="Normal 3 2 4 2" xfId="741" xr:uid="{00000000-0005-0000-0000-000003030000}"/>
    <cellStyle name="Normal 3 2 4 3" xfId="742" xr:uid="{00000000-0005-0000-0000-000004030000}"/>
    <cellStyle name="Normal 3 2 4 4" xfId="743" xr:uid="{00000000-0005-0000-0000-000005030000}"/>
    <cellStyle name="Normal 3 2 5" xfId="744" xr:uid="{00000000-0005-0000-0000-000006030000}"/>
    <cellStyle name="Normal 3 2 5 2" xfId="745" xr:uid="{00000000-0005-0000-0000-000007030000}"/>
    <cellStyle name="Normal 3 2 5 3" xfId="746" xr:uid="{00000000-0005-0000-0000-000008030000}"/>
    <cellStyle name="Normal 3 2 5 4" xfId="747" xr:uid="{00000000-0005-0000-0000-000009030000}"/>
    <cellStyle name="Normal 3 2 6" xfId="748" xr:uid="{00000000-0005-0000-0000-00000A030000}"/>
    <cellStyle name="Normal 3 2 6 2" xfId="749" xr:uid="{00000000-0005-0000-0000-00000B030000}"/>
    <cellStyle name="Normal 3 2 6 3" xfId="750" xr:uid="{00000000-0005-0000-0000-00000C030000}"/>
    <cellStyle name="Normal 3 2 6 4" xfId="751" xr:uid="{00000000-0005-0000-0000-00000D030000}"/>
    <cellStyle name="Normal 3 2 7" xfId="752" xr:uid="{00000000-0005-0000-0000-00000E030000}"/>
    <cellStyle name="Normal 3 2 7 2" xfId="753" xr:uid="{00000000-0005-0000-0000-00000F030000}"/>
    <cellStyle name="Normal 3 2 7 3" xfId="754" xr:uid="{00000000-0005-0000-0000-000010030000}"/>
    <cellStyle name="Normal 3 2 7 4" xfId="755" xr:uid="{00000000-0005-0000-0000-000011030000}"/>
    <cellStyle name="Normal 3 2 8" xfId="756" xr:uid="{00000000-0005-0000-0000-000012030000}"/>
    <cellStyle name="Normal 3 2 8 2" xfId="757" xr:uid="{00000000-0005-0000-0000-000013030000}"/>
    <cellStyle name="Normal 3 2 8 3" xfId="758" xr:uid="{00000000-0005-0000-0000-000014030000}"/>
    <cellStyle name="Normal 3 2 8 4" xfId="759" xr:uid="{00000000-0005-0000-0000-000015030000}"/>
    <cellStyle name="Normal 3 2 9" xfId="760" xr:uid="{00000000-0005-0000-0000-000016030000}"/>
    <cellStyle name="Normal 3 20" xfId="761" xr:uid="{00000000-0005-0000-0000-000017030000}"/>
    <cellStyle name="Normal 3 20 10" xfId="762" xr:uid="{00000000-0005-0000-0000-000018030000}"/>
    <cellStyle name="Normal 3 20 11" xfId="763" xr:uid="{00000000-0005-0000-0000-000019030000}"/>
    <cellStyle name="Normal 3 20 2" xfId="764" xr:uid="{00000000-0005-0000-0000-00001A030000}"/>
    <cellStyle name="Normal 3 20 2 2" xfId="765" xr:uid="{00000000-0005-0000-0000-00001B030000}"/>
    <cellStyle name="Normal 3 20 2 3" xfId="766" xr:uid="{00000000-0005-0000-0000-00001C030000}"/>
    <cellStyle name="Normal 3 20 2 4" xfId="767" xr:uid="{00000000-0005-0000-0000-00001D030000}"/>
    <cellStyle name="Normal 3 20 3" xfId="768" xr:uid="{00000000-0005-0000-0000-00001E030000}"/>
    <cellStyle name="Normal 3 20 3 2" xfId="769" xr:uid="{00000000-0005-0000-0000-00001F030000}"/>
    <cellStyle name="Normal 3 20 3 3" xfId="770" xr:uid="{00000000-0005-0000-0000-000020030000}"/>
    <cellStyle name="Normal 3 20 3 4" xfId="771" xr:uid="{00000000-0005-0000-0000-000021030000}"/>
    <cellStyle name="Normal 3 20 4" xfId="772" xr:uid="{00000000-0005-0000-0000-000022030000}"/>
    <cellStyle name="Normal 3 20 4 2" xfId="773" xr:uid="{00000000-0005-0000-0000-000023030000}"/>
    <cellStyle name="Normal 3 20 4 3" xfId="774" xr:uid="{00000000-0005-0000-0000-000024030000}"/>
    <cellStyle name="Normal 3 20 4 4" xfId="775" xr:uid="{00000000-0005-0000-0000-000025030000}"/>
    <cellStyle name="Normal 3 20 5" xfId="776" xr:uid="{00000000-0005-0000-0000-000026030000}"/>
    <cellStyle name="Normal 3 20 5 2" xfId="777" xr:uid="{00000000-0005-0000-0000-000027030000}"/>
    <cellStyle name="Normal 3 20 5 3" xfId="778" xr:uid="{00000000-0005-0000-0000-000028030000}"/>
    <cellStyle name="Normal 3 20 5 4" xfId="779" xr:uid="{00000000-0005-0000-0000-000029030000}"/>
    <cellStyle name="Normal 3 20 6" xfId="780" xr:uid="{00000000-0005-0000-0000-00002A030000}"/>
    <cellStyle name="Normal 3 20 6 2" xfId="781" xr:uid="{00000000-0005-0000-0000-00002B030000}"/>
    <cellStyle name="Normal 3 20 6 3" xfId="782" xr:uid="{00000000-0005-0000-0000-00002C030000}"/>
    <cellStyle name="Normal 3 20 6 4" xfId="783" xr:uid="{00000000-0005-0000-0000-00002D030000}"/>
    <cellStyle name="Normal 3 20 7" xfId="784" xr:uid="{00000000-0005-0000-0000-00002E030000}"/>
    <cellStyle name="Normal 3 20 7 2" xfId="785" xr:uid="{00000000-0005-0000-0000-00002F030000}"/>
    <cellStyle name="Normal 3 20 7 3" xfId="786" xr:uid="{00000000-0005-0000-0000-000030030000}"/>
    <cellStyle name="Normal 3 20 7 4" xfId="787" xr:uid="{00000000-0005-0000-0000-000031030000}"/>
    <cellStyle name="Normal 3 20 8" xfId="788" xr:uid="{00000000-0005-0000-0000-000032030000}"/>
    <cellStyle name="Normal 3 20 8 2" xfId="789" xr:uid="{00000000-0005-0000-0000-000033030000}"/>
    <cellStyle name="Normal 3 20 8 3" xfId="790" xr:uid="{00000000-0005-0000-0000-000034030000}"/>
    <cellStyle name="Normal 3 20 8 4" xfId="791" xr:uid="{00000000-0005-0000-0000-000035030000}"/>
    <cellStyle name="Normal 3 20 9" xfId="792" xr:uid="{00000000-0005-0000-0000-000036030000}"/>
    <cellStyle name="Normal 3 21" xfId="793" xr:uid="{00000000-0005-0000-0000-000037030000}"/>
    <cellStyle name="Normal 3 21 10" xfId="794" xr:uid="{00000000-0005-0000-0000-000038030000}"/>
    <cellStyle name="Normal 3 21 11" xfId="795" xr:uid="{00000000-0005-0000-0000-000039030000}"/>
    <cellStyle name="Normal 3 21 2" xfId="796" xr:uid="{00000000-0005-0000-0000-00003A030000}"/>
    <cellStyle name="Normal 3 21 2 2" xfId="797" xr:uid="{00000000-0005-0000-0000-00003B030000}"/>
    <cellStyle name="Normal 3 21 2 3" xfId="798" xr:uid="{00000000-0005-0000-0000-00003C030000}"/>
    <cellStyle name="Normal 3 21 2 4" xfId="799" xr:uid="{00000000-0005-0000-0000-00003D030000}"/>
    <cellStyle name="Normal 3 21 3" xfId="800" xr:uid="{00000000-0005-0000-0000-00003E030000}"/>
    <cellStyle name="Normal 3 21 3 2" xfId="801" xr:uid="{00000000-0005-0000-0000-00003F030000}"/>
    <cellStyle name="Normal 3 21 3 3" xfId="802" xr:uid="{00000000-0005-0000-0000-000040030000}"/>
    <cellStyle name="Normal 3 21 3 4" xfId="803" xr:uid="{00000000-0005-0000-0000-000041030000}"/>
    <cellStyle name="Normal 3 21 4" xfId="804" xr:uid="{00000000-0005-0000-0000-000042030000}"/>
    <cellStyle name="Normal 3 21 4 2" xfId="805" xr:uid="{00000000-0005-0000-0000-000043030000}"/>
    <cellStyle name="Normal 3 21 4 3" xfId="806" xr:uid="{00000000-0005-0000-0000-000044030000}"/>
    <cellStyle name="Normal 3 21 4 4" xfId="807" xr:uid="{00000000-0005-0000-0000-000045030000}"/>
    <cellStyle name="Normal 3 21 5" xfId="808" xr:uid="{00000000-0005-0000-0000-000046030000}"/>
    <cellStyle name="Normal 3 21 5 2" xfId="809" xr:uid="{00000000-0005-0000-0000-000047030000}"/>
    <cellStyle name="Normal 3 21 5 3" xfId="810" xr:uid="{00000000-0005-0000-0000-000048030000}"/>
    <cellStyle name="Normal 3 21 5 4" xfId="811" xr:uid="{00000000-0005-0000-0000-000049030000}"/>
    <cellStyle name="Normal 3 21 6" xfId="812" xr:uid="{00000000-0005-0000-0000-00004A030000}"/>
    <cellStyle name="Normal 3 21 6 2" xfId="813" xr:uid="{00000000-0005-0000-0000-00004B030000}"/>
    <cellStyle name="Normal 3 21 6 3" xfId="814" xr:uid="{00000000-0005-0000-0000-00004C030000}"/>
    <cellStyle name="Normal 3 21 6 4" xfId="815" xr:uid="{00000000-0005-0000-0000-00004D030000}"/>
    <cellStyle name="Normal 3 21 7" xfId="816" xr:uid="{00000000-0005-0000-0000-00004E030000}"/>
    <cellStyle name="Normal 3 21 7 2" xfId="817" xr:uid="{00000000-0005-0000-0000-00004F030000}"/>
    <cellStyle name="Normal 3 21 7 3" xfId="818" xr:uid="{00000000-0005-0000-0000-000050030000}"/>
    <cellStyle name="Normal 3 21 7 4" xfId="819" xr:uid="{00000000-0005-0000-0000-000051030000}"/>
    <cellStyle name="Normal 3 21 8" xfId="820" xr:uid="{00000000-0005-0000-0000-000052030000}"/>
    <cellStyle name="Normal 3 21 8 2" xfId="821" xr:uid="{00000000-0005-0000-0000-000053030000}"/>
    <cellStyle name="Normal 3 21 8 3" xfId="822" xr:uid="{00000000-0005-0000-0000-000054030000}"/>
    <cellStyle name="Normal 3 21 8 4" xfId="823" xr:uid="{00000000-0005-0000-0000-000055030000}"/>
    <cellStyle name="Normal 3 21 9" xfId="824" xr:uid="{00000000-0005-0000-0000-000056030000}"/>
    <cellStyle name="Normal 3 22" xfId="825" xr:uid="{00000000-0005-0000-0000-000057030000}"/>
    <cellStyle name="Normal 3 22 2" xfId="826" xr:uid="{00000000-0005-0000-0000-000058030000}"/>
    <cellStyle name="Normal 3 22 3" xfId="827" xr:uid="{00000000-0005-0000-0000-000059030000}"/>
    <cellStyle name="Normal 3 22 4" xfId="828" xr:uid="{00000000-0005-0000-0000-00005A030000}"/>
    <cellStyle name="Normal 3 23" xfId="829" xr:uid="{00000000-0005-0000-0000-00005B030000}"/>
    <cellStyle name="Normal 3 23 2" xfId="830" xr:uid="{00000000-0005-0000-0000-00005C030000}"/>
    <cellStyle name="Normal 3 23 3" xfId="831" xr:uid="{00000000-0005-0000-0000-00005D030000}"/>
    <cellStyle name="Normal 3 23 4" xfId="832" xr:uid="{00000000-0005-0000-0000-00005E030000}"/>
    <cellStyle name="Normal 3 24" xfId="833" xr:uid="{00000000-0005-0000-0000-00005F030000}"/>
    <cellStyle name="Normal 3 24 2" xfId="834" xr:uid="{00000000-0005-0000-0000-000060030000}"/>
    <cellStyle name="Normal 3 24 3" xfId="835" xr:uid="{00000000-0005-0000-0000-000061030000}"/>
    <cellStyle name="Normal 3 24 4" xfId="836" xr:uid="{00000000-0005-0000-0000-000062030000}"/>
    <cellStyle name="Normal 3 25" xfId="837" xr:uid="{00000000-0005-0000-0000-000063030000}"/>
    <cellStyle name="Normal 3 25 2" xfId="838" xr:uid="{00000000-0005-0000-0000-000064030000}"/>
    <cellStyle name="Normal 3 25 3" xfId="839" xr:uid="{00000000-0005-0000-0000-000065030000}"/>
    <cellStyle name="Normal 3 25 4" xfId="840" xr:uid="{00000000-0005-0000-0000-000066030000}"/>
    <cellStyle name="Normal 3 26" xfId="841" xr:uid="{00000000-0005-0000-0000-000067030000}"/>
    <cellStyle name="Normal 3 26 2" xfId="842" xr:uid="{00000000-0005-0000-0000-000068030000}"/>
    <cellStyle name="Normal 3 26 3" xfId="843" xr:uid="{00000000-0005-0000-0000-000069030000}"/>
    <cellStyle name="Normal 3 26 4" xfId="844" xr:uid="{00000000-0005-0000-0000-00006A030000}"/>
    <cellStyle name="Normal 3 27" xfId="845" xr:uid="{00000000-0005-0000-0000-00006B030000}"/>
    <cellStyle name="Normal 3 27 2" xfId="846" xr:uid="{00000000-0005-0000-0000-00006C030000}"/>
    <cellStyle name="Normal 3 27 3" xfId="847" xr:uid="{00000000-0005-0000-0000-00006D030000}"/>
    <cellStyle name="Normal 3 27 4" xfId="848" xr:uid="{00000000-0005-0000-0000-00006E030000}"/>
    <cellStyle name="Normal 3 28" xfId="849" xr:uid="{00000000-0005-0000-0000-00006F030000}"/>
    <cellStyle name="Normal 3 28 2" xfId="850" xr:uid="{00000000-0005-0000-0000-000070030000}"/>
    <cellStyle name="Normal 3 28 3" xfId="851" xr:uid="{00000000-0005-0000-0000-000071030000}"/>
    <cellStyle name="Normal 3 28 4" xfId="852" xr:uid="{00000000-0005-0000-0000-000072030000}"/>
    <cellStyle name="Normal 3 29" xfId="853" xr:uid="{00000000-0005-0000-0000-000073030000}"/>
    <cellStyle name="Normal 3 3" xfId="854" xr:uid="{00000000-0005-0000-0000-000074030000}"/>
    <cellStyle name="Normal 3 3 10" xfId="855" xr:uid="{00000000-0005-0000-0000-000075030000}"/>
    <cellStyle name="Normal 3 3 11" xfId="856" xr:uid="{00000000-0005-0000-0000-000076030000}"/>
    <cellStyle name="Normal 3 3 12" xfId="857" xr:uid="{00000000-0005-0000-0000-000077030000}"/>
    <cellStyle name="Normal 3 3 2" xfId="858" xr:uid="{00000000-0005-0000-0000-000078030000}"/>
    <cellStyle name="Normal 3 3 2 2" xfId="859" xr:uid="{00000000-0005-0000-0000-000079030000}"/>
    <cellStyle name="Normal 3 3 2 3" xfId="860" xr:uid="{00000000-0005-0000-0000-00007A030000}"/>
    <cellStyle name="Normal 3 3 2 4" xfId="861" xr:uid="{00000000-0005-0000-0000-00007B030000}"/>
    <cellStyle name="Normal 3 3 3" xfId="862" xr:uid="{00000000-0005-0000-0000-00007C030000}"/>
    <cellStyle name="Normal 3 3 3 2" xfId="863" xr:uid="{00000000-0005-0000-0000-00007D030000}"/>
    <cellStyle name="Normal 3 3 3 3" xfId="864" xr:uid="{00000000-0005-0000-0000-00007E030000}"/>
    <cellStyle name="Normal 3 3 3 4" xfId="865" xr:uid="{00000000-0005-0000-0000-00007F030000}"/>
    <cellStyle name="Normal 3 3 4" xfId="866" xr:uid="{00000000-0005-0000-0000-000080030000}"/>
    <cellStyle name="Normal 3 3 4 2" xfId="867" xr:uid="{00000000-0005-0000-0000-000081030000}"/>
    <cellStyle name="Normal 3 3 4 3" xfId="868" xr:uid="{00000000-0005-0000-0000-000082030000}"/>
    <cellStyle name="Normal 3 3 4 4" xfId="869" xr:uid="{00000000-0005-0000-0000-000083030000}"/>
    <cellStyle name="Normal 3 3 5" xfId="870" xr:uid="{00000000-0005-0000-0000-000084030000}"/>
    <cellStyle name="Normal 3 3 5 2" xfId="871" xr:uid="{00000000-0005-0000-0000-000085030000}"/>
    <cellStyle name="Normal 3 3 5 3" xfId="872" xr:uid="{00000000-0005-0000-0000-000086030000}"/>
    <cellStyle name="Normal 3 3 5 4" xfId="873" xr:uid="{00000000-0005-0000-0000-000087030000}"/>
    <cellStyle name="Normal 3 3 6" xfId="874" xr:uid="{00000000-0005-0000-0000-000088030000}"/>
    <cellStyle name="Normal 3 3 6 2" xfId="875" xr:uid="{00000000-0005-0000-0000-000089030000}"/>
    <cellStyle name="Normal 3 3 6 3" xfId="876" xr:uid="{00000000-0005-0000-0000-00008A030000}"/>
    <cellStyle name="Normal 3 3 6 4" xfId="877" xr:uid="{00000000-0005-0000-0000-00008B030000}"/>
    <cellStyle name="Normal 3 3 7" xfId="878" xr:uid="{00000000-0005-0000-0000-00008C030000}"/>
    <cellStyle name="Normal 3 3 7 2" xfId="879" xr:uid="{00000000-0005-0000-0000-00008D030000}"/>
    <cellStyle name="Normal 3 3 7 3" xfId="880" xr:uid="{00000000-0005-0000-0000-00008E030000}"/>
    <cellStyle name="Normal 3 3 7 4" xfId="881" xr:uid="{00000000-0005-0000-0000-00008F030000}"/>
    <cellStyle name="Normal 3 3 8" xfId="882" xr:uid="{00000000-0005-0000-0000-000090030000}"/>
    <cellStyle name="Normal 3 3 8 2" xfId="883" xr:uid="{00000000-0005-0000-0000-000091030000}"/>
    <cellStyle name="Normal 3 3 8 3" xfId="884" xr:uid="{00000000-0005-0000-0000-000092030000}"/>
    <cellStyle name="Normal 3 3 8 4" xfId="885" xr:uid="{00000000-0005-0000-0000-000093030000}"/>
    <cellStyle name="Normal 3 3 9" xfId="886" xr:uid="{00000000-0005-0000-0000-000094030000}"/>
    <cellStyle name="Normal 3 30" xfId="887" xr:uid="{00000000-0005-0000-0000-000095030000}"/>
    <cellStyle name="Normal 3 31" xfId="888" xr:uid="{00000000-0005-0000-0000-000096030000}"/>
    <cellStyle name="Normal 3 32" xfId="889" xr:uid="{00000000-0005-0000-0000-000097030000}"/>
    <cellStyle name="Normal 3 33" xfId="890" xr:uid="{00000000-0005-0000-0000-000098030000}"/>
    <cellStyle name="Normal 3 34" xfId="891" xr:uid="{00000000-0005-0000-0000-000099030000}"/>
    <cellStyle name="Normal 3 4" xfId="892" xr:uid="{00000000-0005-0000-0000-00009A030000}"/>
    <cellStyle name="Normal 3 4 10" xfId="893" xr:uid="{00000000-0005-0000-0000-00009B030000}"/>
    <cellStyle name="Normal 3 4 11" xfId="894" xr:uid="{00000000-0005-0000-0000-00009C030000}"/>
    <cellStyle name="Normal 3 4 12" xfId="895" xr:uid="{00000000-0005-0000-0000-00009D030000}"/>
    <cellStyle name="Normal 3 4 2" xfId="896" xr:uid="{00000000-0005-0000-0000-00009E030000}"/>
    <cellStyle name="Normal 3 4 2 2" xfId="897" xr:uid="{00000000-0005-0000-0000-00009F030000}"/>
    <cellStyle name="Normal 3 4 2 3" xfId="898" xr:uid="{00000000-0005-0000-0000-0000A0030000}"/>
    <cellStyle name="Normal 3 4 2 4" xfId="899" xr:uid="{00000000-0005-0000-0000-0000A1030000}"/>
    <cellStyle name="Normal 3 4 3" xfId="900" xr:uid="{00000000-0005-0000-0000-0000A2030000}"/>
    <cellStyle name="Normal 3 4 3 2" xfId="901" xr:uid="{00000000-0005-0000-0000-0000A3030000}"/>
    <cellStyle name="Normal 3 4 3 3" xfId="902" xr:uid="{00000000-0005-0000-0000-0000A4030000}"/>
    <cellStyle name="Normal 3 4 3 4" xfId="903" xr:uid="{00000000-0005-0000-0000-0000A5030000}"/>
    <cellStyle name="Normal 3 4 4" xfId="904" xr:uid="{00000000-0005-0000-0000-0000A6030000}"/>
    <cellStyle name="Normal 3 4 4 2" xfId="905" xr:uid="{00000000-0005-0000-0000-0000A7030000}"/>
    <cellStyle name="Normal 3 4 4 3" xfId="906" xr:uid="{00000000-0005-0000-0000-0000A8030000}"/>
    <cellStyle name="Normal 3 4 4 4" xfId="907" xr:uid="{00000000-0005-0000-0000-0000A9030000}"/>
    <cellStyle name="Normal 3 4 5" xfId="908" xr:uid="{00000000-0005-0000-0000-0000AA030000}"/>
    <cellStyle name="Normal 3 4 5 2" xfId="909" xr:uid="{00000000-0005-0000-0000-0000AB030000}"/>
    <cellStyle name="Normal 3 4 5 3" xfId="910" xr:uid="{00000000-0005-0000-0000-0000AC030000}"/>
    <cellStyle name="Normal 3 4 5 4" xfId="911" xr:uid="{00000000-0005-0000-0000-0000AD030000}"/>
    <cellStyle name="Normal 3 4 6" xfId="912" xr:uid="{00000000-0005-0000-0000-0000AE030000}"/>
    <cellStyle name="Normal 3 4 6 2" xfId="913" xr:uid="{00000000-0005-0000-0000-0000AF030000}"/>
    <cellStyle name="Normal 3 4 6 3" xfId="914" xr:uid="{00000000-0005-0000-0000-0000B0030000}"/>
    <cellStyle name="Normal 3 4 6 4" xfId="915" xr:uid="{00000000-0005-0000-0000-0000B1030000}"/>
    <cellStyle name="Normal 3 4 7" xfId="916" xr:uid="{00000000-0005-0000-0000-0000B2030000}"/>
    <cellStyle name="Normal 3 4 7 2" xfId="917" xr:uid="{00000000-0005-0000-0000-0000B3030000}"/>
    <cellStyle name="Normal 3 4 7 3" xfId="918" xr:uid="{00000000-0005-0000-0000-0000B4030000}"/>
    <cellStyle name="Normal 3 4 7 4" xfId="919" xr:uid="{00000000-0005-0000-0000-0000B5030000}"/>
    <cellStyle name="Normal 3 4 8" xfId="920" xr:uid="{00000000-0005-0000-0000-0000B6030000}"/>
    <cellStyle name="Normal 3 4 8 2" xfId="921" xr:uid="{00000000-0005-0000-0000-0000B7030000}"/>
    <cellStyle name="Normal 3 4 8 3" xfId="922" xr:uid="{00000000-0005-0000-0000-0000B8030000}"/>
    <cellStyle name="Normal 3 4 8 4" xfId="923" xr:uid="{00000000-0005-0000-0000-0000B9030000}"/>
    <cellStyle name="Normal 3 4 9" xfId="924" xr:uid="{00000000-0005-0000-0000-0000BA030000}"/>
    <cellStyle name="Normal 3 5" xfId="925" xr:uid="{00000000-0005-0000-0000-0000BB030000}"/>
    <cellStyle name="Normal 3 5 10" xfId="926" xr:uid="{00000000-0005-0000-0000-0000BC030000}"/>
    <cellStyle name="Normal 3 5 11" xfId="927" xr:uid="{00000000-0005-0000-0000-0000BD030000}"/>
    <cellStyle name="Normal 3 5 12" xfId="928" xr:uid="{00000000-0005-0000-0000-0000BE030000}"/>
    <cellStyle name="Normal 3 5 2" xfId="929" xr:uid="{00000000-0005-0000-0000-0000BF030000}"/>
    <cellStyle name="Normal 3 5 2 2" xfId="930" xr:uid="{00000000-0005-0000-0000-0000C0030000}"/>
    <cellStyle name="Normal 3 5 2 3" xfId="931" xr:uid="{00000000-0005-0000-0000-0000C1030000}"/>
    <cellStyle name="Normal 3 5 2 4" xfId="932" xr:uid="{00000000-0005-0000-0000-0000C2030000}"/>
    <cellStyle name="Normal 3 5 3" xfId="933" xr:uid="{00000000-0005-0000-0000-0000C3030000}"/>
    <cellStyle name="Normal 3 5 3 2" xfId="934" xr:uid="{00000000-0005-0000-0000-0000C4030000}"/>
    <cellStyle name="Normal 3 5 3 3" xfId="935" xr:uid="{00000000-0005-0000-0000-0000C5030000}"/>
    <cellStyle name="Normal 3 5 3 4" xfId="936" xr:uid="{00000000-0005-0000-0000-0000C6030000}"/>
    <cellStyle name="Normal 3 5 4" xfId="937" xr:uid="{00000000-0005-0000-0000-0000C7030000}"/>
    <cellStyle name="Normal 3 5 4 2" xfId="938" xr:uid="{00000000-0005-0000-0000-0000C8030000}"/>
    <cellStyle name="Normal 3 5 4 3" xfId="939" xr:uid="{00000000-0005-0000-0000-0000C9030000}"/>
    <cellStyle name="Normal 3 5 4 4" xfId="940" xr:uid="{00000000-0005-0000-0000-0000CA030000}"/>
    <cellStyle name="Normal 3 5 5" xfId="941" xr:uid="{00000000-0005-0000-0000-0000CB030000}"/>
    <cellStyle name="Normal 3 5 5 2" xfId="942" xr:uid="{00000000-0005-0000-0000-0000CC030000}"/>
    <cellStyle name="Normal 3 5 5 3" xfId="943" xr:uid="{00000000-0005-0000-0000-0000CD030000}"/>
    <cellStyle name="Normal 3 5 5 4" xfId="944" xr:uid="{00000000-0005-0000-0000-0000CE030000}"/>
    <cellStyle name="Normal 3 5 6" xfId="945" xr:uid="{00000000-0005-0000-0000-0000CF030000}"/>
    <cellStyle name="Normal 3 5 6 2" xfId="946" xr:uid="{00000000-0005-0000-0000-0000D0030000}"/>
    <cellStyle name="Normal 3 5 6 3" xfId="947" xr:uid="{00000000-0005-0000-0000-0000D1030000}"/>
    <cellStyle name="Normal 3 5 6 4" xfId="948" xr:uid="{00000000-0005-0000-0000-0000D2030000}"/>
    <cellStyle name="Normal 3 5 7" xfId="949" xr:uid="{00000000-0005-0000-0000-0000D3030000}"/>
    <cellStyle name="Normal 3 5 7 2" xfId="950" xr:uid="{00000000-0005-0000-0000-0000D4030000}"/>
    <cellStyle name="Normal 3 5 7 3" xfId="951" xr:uid="{00000000-0005-0000-0000-0000D5030000}"/>
    <cellStyle name="Normal 3 5 7 4" xfId="952" xr:uid="{00000000-0005-0000-0000-0000D6030000}"/>
    <cellStyle name="Normal 3 5 8" xfId="953" xr:uid="{00000000-0005-0000-0000-0000D7030000}"/>
    <cellStyle name="Normal 3 5 8 2" xfId="954" xr:uid="{00000000-0005-0000-0000-0000D8030000}"/>
    <cellStyle name="Normal 3 5 8 3" xfId="955" xr:uid="{00000000-0005-0000-0000-0000D9030000}"/>
    <cellStyle name="Normal 3 5 8 4" xfId="956" xr:uid="{00000000-0005-0000-0000-0000DA030000}"/>
    <cellStyle name="Normal 3 5 9" xfId="957" xr:uid="{00000000-0005-0000-0000-0000DB030000}"/>
    <cellStyle name="Normal 3 6" xfId="958" xr:uid="{00000000-0005-0000-0000-0000DC030000}"/>
    <cellStyle name="Normal 3 6 10" xfId="959" xr:uid="{00000000-0005-0000-0000-0000DD030000}"/>
    <cellStyle name="Normal 3 6 11" xfId="960" xr:uid="{00000000-0005-0000-0000-0000DE030000}"/>
    <cellStyle name="Normal 3 6 12" xfId="961" xr:uid="{00000000-0005-0000-0000-0000DF030000}"/>
    <cellStyle name="Normal 3 6 2" xfId="962" xr:uid="{00000000-0005-0000-0000-0000E0030000}"/>
    <cellStyle name="Normal 3 6 2 2" xfId="963" xr:uid="{00000000-0005-0000-0000-0000E1030000}"/>
    <cellStyle name="Normal 3 6 2 3" xfId="964" xr:uid="{00000000-0005-0000-0000-0000E2030000}"/>
    <cellStyle name="Normal 3 6 2 4" xfId="965" xr:uid="{00000000-0005-0000-0000-0000E3030000}"/>
    <cellStyle name="Normal 3 6 3" xfId="966" xr:uid="{00000000-0005-0000-0000-0000E4030000}"/>
    <cellStyle name="Normal 3 6 3 2" xfId="967" xr:uid="{00000000-0005-0000-0000-0000E5030000}"/>
    <cellStyle name="Normal 3 6 3 3" xfId="968" xr:uid="{00000000-0005-0000-0000-0000E6030000}"/>
    <cellStyle name="Normal 3 6 3 4" xfId="969" xr:uid="{00000000-0005-0000-0000-0000E7030000}"/>
    <cellStyle name="Normal 3 6 4" xfId="970" xr:uid="{00000000-0005-0000-0000-0000E8030000}"/>
    <cellStyle name="Normal 3 6 4 2" xfId="971" xr:uid="{00000000-0005-0000-0000-0000E9030000}"/>
    <cellStyle name="Normal 3 6 4 3" xfId="972" xr:uid="{00000000-0005-0000-0000-0000EA030000}"/>
    <cellStyle name="Normal 3 6 4 4" xfId="973" xr:uid="{00000000-0005-0000-0000-0000EB030000}"/>
    <cellStyle name="Normal 3 6 5" xfId="974" xr:uid="{00000000-0005-0000-0000-0000EC030000}"/>
    <cellStyle name="Normal 3 6 5 2" xfId="975" xr:uid="{00000000-0005-0000-0000-0000ED030000}"/>
    <cellStyle name="Normal 3 6 5 3" xfId="976" xr:uid="{00000000-0005-0000-0000-0000EE030000}"/>
    <cellStyle name="Normal 3 6 5 4" xfId="977" xr:uid="{00000000-0005-0000-0000-0000EF030000}"/>
    <cellStyle name="Normal 3 6 6" xfId="978" xr:uid="{00000000-0005-0000-0000-0000F0030000}"/>
    <cellStyle name="Normal 3 6 6 2" xfId="979" xr:uid="{00000000-0005-0000-0000-0000F1030000}"/>
    <cellStyle name="Normal 3 6 6 3" xfId="980" xr:uid="{00000000-0005-0000-0000-0000F2030000}"/>
    <cellStyle name="Normal 3 6 6 4" xfId="981" xr:uid="{00000000-0005-0000-0000-0000F3030000}"/>
    <cellStyle name="Normal 3 6 7" xfId="982" xr:uid="{00000000-0005-0000-0000-0000F4030000}"/>
    <cellStyle name="Normal 3 6 7 2" xfId="983" xr:uid="{00000000-0005-0000-0000-0000F5030000}"/>
    <cellStyle name="Normal 3 6 7 3" xfId="984" xr:uid="{00000000-0005-0000-0000-0000F6030000}"/>
    <cellStyle name="Normal 3 6 7 4" xfId="985" xr:uid="{00000000-0005-0000-0000-0000F7030000}"/>
    <cellStyle name="Normal 3 6 8" xfId="986" xr:uid="{00000000-0005-0000-0000-0000F8030000}"/>
    <cellStyle name="Normal 3 6 8 2" xfId="987" xr:uid="{00000000-0005-0000-0000-0000F9030000}"/>
    <cellStyle name="Normal 3 6 8 3" xfId="988" xr:uid="{00000000-0005-0000-0000-0000FA030000}"/>
    <cellStyle name="Normal 3 6 8 4" xfId="989" xr:uid="{00000000-0005-0000-0000-0000FB030000}"/>
    <cellStyle name="Normal 3 6 9" xfId="990" xr:uid="{00000000-0005-0000-0000-0000FC030000}"/>
    <cellStyle name="Normal 3 7" xfId="991" xr:uid="{00000000-0005-0000-0000-0000FD030000}"/>
    <cellStyle name="Normal 3 7 10" xfId="992" xr:uid="{00000000-0005-0000-0000-0000FE030000}"/>
    <cellStyle name="Normal 3 7 11" xfId="993" xr:uid="{00000000-0005-0000-0000-0000FF030000}"/>
    <cellStyle name="Normal 3 7 12" xfId="994" xr:uid="{00000000-0005-0000-0000-000000040000}"/>
    <cellStyle name="Normal 3 7 2" xfId="995" xr:uid="{00000000-0005-0000-0000-000001040000}"/>
    <cellStyle name="Normal 3 7 2 2" xfId="996" xr:uid="{00000000-0005-0000-0000-000002040000}"/>
    <cellStyle name="Normal 3 7 2 3" xfId="997" xr:uid="{00000000-0005-0000-0000-000003040000}"/>
    <cellStyle name="Normal 3 7 2 4" xfId="998" xr:uid="{00000000-0005-0000-0000-000004040000}"/>
    <cellStyle name="Normal 3 7 3" xfId="999" xr:uid="{00000000-0005-0000-0000-000005040000}"/>
    <cellStyle name="Normal 3 7 3 2" xfId="1000" xr:uid="{00000000-0005-0000-0000-000006040000}"/>
    <cellStyle name="Normal 3 7 3 3" xfId="1001" xr:uid="{00000000-0005-0000-0000-000007040000}"/>
    <cellStyle name="Normal 3 7 3 4" xfId="1002" xr:uid="{00000000-0005-0000-0000-000008040000}"/>
    <cellStyle name="Normal 3 7 4" xfId="1003" xr:uid="{00000000-0005-0000-0000-000009040000}"/>
    <cellStyle name="Normal 3 7 4 2" xfId="1004" xr:uid="{00000000-0005-0000-0000-00000A040000}"/>
    <cellStyle name="Normal 3 7 4 3" xfId="1005" xr:uid="{00000000-0005-0000-0000-00000B040000}"/>
    <cellStyle name="Normal 3 7 4 4" xfId="1006" xr:uid="{00000000-0005-0000-0000-00000C040000}"/>
    <cellStyle name="Normal 3 7 5" xfId="1007" xr:uid="{00000000-0005-0000-0000-00000D040000}"/>
    <cellStyle name="Normal 3 7 5 2" xfId="1008" xr:uid="{00000000-0005-0000-0000-00000E040000}"/>
    <cellStyle name="Normal 3 7 5 3" xfId="1009" xr:uid="{00000000-0005-0000-0000-00000F040000}"/>
    <cellStyle name="Normal 3 7 5 4" xfId="1010" xr:uid="{00000000-0005-0000-0000-000010040000}"/>
    <cellStyle name="Normal 3 7 6" xfId="1011" xr:uid="{00000000-0005-0000-0000-000011040000}"/>
    <cellStyle name="Normal 3 7 6 2" xfId="1012" xr:uid="{00000000-0005-0000-0000-000012040000}"/>
    <cellStyle name="Normal 3 7 6 3" xfId="1013" xr:uid="{00000000-0005-0000-0000-000013040000}"/>
    <cellStyle name="Normal 3 7 6 4" xfId="1014" xr:uid="{00000000-0005-0000-0000-000014040000}"/>
    <cellStyle name="Normal 3 7 7" xfId="1015" xr:uid="{00000000-0005-0000-0000-000015040000}"/>
    <cellStyle name="Normal 3 7 7 2" xfId="1016" xr:uid="{00000000-0005-0000-0000-000016040000}"/>
    <cellStyle name="Normal 3 7 7 3" xfId="1017" xr:uid="{00000000-0005-0000-0000-000017040000}"/>
    <cellStyle name="Normal 3 7 7 4" xfId="1018" xr:uid="{00000000-0005-0000-0000-000018040000}"/>
    <cellStyle name="Normal 3 7 8" xfId="1019" xr:uid="{00000000-0005-0000-0000-000019040000}"/>
    <cellStyle name="Normal 3 7 8 2" xfId="1020" xr:uid="{00000000-0005-0000-0000-00001A040000}"/>
    <cellStyle name="Normal 3 7 8 3" xfId="1021" xr:uid="{00000000-0005-0000-0000-00001B040000}"/>
    <cellStyle name="Normal 3 7 8 4" xfId="1022" xr:uid="{00000000-0005-0000-0000-00001C040000}"/>
    <cellStyle name="Normal 3 7 9" xfId="1023" xr:uid="{00000000-0005-0000-0000-00001D040000}"/>
    <cellStyle name="Normal 3 8" xfId="1024" xr:uid="{00000000-0005-0000-0000-00001E040000}"/>
    <cellStyle name="Normal 3 8 10" xfId="1025" xr:uid="{00000000-0005-0000-0000-00001F040000}"/>
    <cellStyle name="Normal 3 8 11" xfId="1026" xr:uid="{00000000-0005-0000-0000-000020040000}"/>
    <cellStyle name="Normal 3 8 12" xfId="1027" xr:uid="{00000000-0005-0000-0000-000021040000}"/>
    <cellStyle name="Normal 3 8 2" xfId="1028" xr:uid="{00000000-0005-0000-0000-000022040000}"/>
    <cellStyle name="Normal 3 8 2 2" xfId="1029" xr:uid="{00000000-0005-0000-0000-000023040000}"/>
    <cellStyle name="Normal 3 8 2 3" xfId="1030" xr:uid="{00000000-0005-0000-0000-000024040000}"/>
    <cellStyle name="Normal 3 8 2 4" xfId="1031" xr:uid="{00000000-0005-0000-0000-000025040000}"/>
    <cellStyle name="Normal 3 8 3" xfId="1032" xr:uid="{00000000-0005-0000-0000-000026040000}"/>
    <cellStyle name="Normal 3 8 3 2" xfId="1033" xr:uid="{00000000-0005-0000-0000-000027040000}"/>
    <cellStyle name="Normal 3 8 3 3" xfId="1034" xr:uid="{00000000-0005-0000-0000-000028040000}"/>
    <cellStyle name="Normal 3 8 3 4" xfId="1035" xr:uid="{00000000-0005-0000-0000-000029040000}"/>
    <cellStyle name="Normal 3 8 4" xfId="1036" xr:uid="{00000000-0005-0000-0000-00002A040000}"/>
    <cellStyle name="Normal 3 8 4 2" xfId="1037" xr:uid="{00000000-0005-0000-0000-00002B040000}"/>
    <cellStyle name="Normal 3 8 4 3" xfId="1038" xr:uid="{00000000-0005-0000-0000-00002C040000}"/>
    <cellStyle name="Normal 3 8 4 4" xfId="1039" xr:uid="{00000000-0005-0000-0000-00002D040000}"/>
    <cellStyle name="Normal 3 8 5" xfId="1040" xr:uid="{00000000-0005-0000-0000-00002E040000}"/>
    <cellStyle name="Normal 3 8 5 2" xfId="1041" xr:uid="{00000000-0005-0000-0000-00002F040000}"/>
    <cellStyle name="Normal 3 8 5 3" xfId="1042" xr:uid="{00000000-0005-0000-0000-000030040000}"/>
    <cellStyle name="Normal 3 8 5 4" xfId="1043" xr:uid="{00000000-0005-0000-0000-000031040000}"/>
    <cellStyle name="Normal 3 8 6" xfId="1044" xr:uid="{00000000-0005-0000-0000-000032040000}"/>
    <cellStyle name="Normal 3 8 6 2" xfId="1045" xr:uid="{00000000-0005-0000-0000-000033040000}"/>
    <cellStyle name="Normal 3 8 6 3" xfId="1046" xr:uid="{00000000-0005-0000-0000-000034040000}"/>
    <cellStyle name="Normal 3 8 6 4" xfId="1047" xr:uid="{00000000-0005-0000-0000-000035040000}"/>
    <cellStyle name="Normal 3 8 7" xfId="1048" xr:uid="{00000000-0005-0000-0000-000036040000}"/>
    <cellStyle name="Normal 3 8 7 2" xfId="1049" xr:uid="{00000000-0005-0000-0000-000037040000}"/>
    <cellStyle name="Normal 3 8 7 3" xfId="1050" xr:uid="{00000000-0005-0000-0000-000038040000}"/>
    <cellStyle name="Normal 3 8 7 4" xfId="1051" xr:uid="{00000000-0005-0000-0000-000039040000}"/>
    <cellStyle name="Normal 3 8 8" xfId="1052" xr:uid="{00000000-0005-0000-0000-00003A040000}"/>
    <cellStyle name="Normal 3 8 8 2" xfId="1053" xr:uid="{00000000-0005-0000-0000-00003B040000}"/>
    <cellStyle name="Normal 3 8 8 3" xfId="1054" xr:uid="{00000000-0005-0000-0000-00003C040000}"/>
    <cellStyle name="Normal 3 8 8 4" xfId="1055" xr:uid="{00000000-0005-0000-0000-00003D040000}"/>
    <cellStyle name="Normal 3 8 9" xfId="1056" xr:uid="{00000000-0005-0000-0000-00003E040000}"/>
    <cellStyle name="Normal 3 9" xfId="1057" xr:uid="{00000000-0005-0000-0000-00003F040000}"/>
    <cellStyle name="Normal 3 9 10" xfId="1058" xr:uid="{00000000-0005-0000-0000-000040040000}"/>
    <cellStyle name="Normal 3 9 11" xfId="1059" xr:uid="{00000000-0005-0000-0000-000041040000}"/>
    <cellStyle name="Normal 3 9 12" xfId="1060" xr:uid="{00000000-0005-0000-0000-000042040000}"/>
    <cellStyle name="Normal 3 9 2" xfId="1061" xr:uid="{00000000-0005-0000-0000-000043040000}"/>
    <cellStyle name="Normal 3 9 2 2" xfId="1062" xr:uid="{00000000-0005-0000-0000-000044040000}"/>
    <cellStyle name="Normal 3 9 2 3" xfId="1063" xr:uid="{00000000-0005-0000-0000-000045040000}"/>
    <cellStyle name="Normal 3 9 2 4" xfId="1064" xr:uid="{00000000-0005-0000-0000-000046040000}"/>
    <cellStyle name="Normal 3 9 3" xfId="1065" xr:uid="{00000000-0005-0000-0000-000047040000}"/>
    <cellStyle name="Normal 3 9 3 2" xfId="1066" xr:uid="{00000000-0005-0000-0000-000048040000}"/>
    <cellStyle name="Normal 3 9 3 3" xfId="1067" xr:uid="{00000000-0005-0000-0000-000049040000}"/>
    <cellStyle name="Normal 3 9 3 4" xfId="1068" xr:uid="{00000000-0005-0000-0000-00004A040000}"/>
    <cellStyle name="Normal 3 9 4" xfId="1069" xr:uid="{00000000-0005-0000-0000-00004B040000}"/>
    <cellStyle name="Normal 3 9 4 2" xfId="1070" xr:uid="{00000000-0005-0000-0000-00004C040000}"/>
    <cellStyle name="Normal 3 9 4 3" xfId="1071" xr:uid="{00000000-0005-0000-0000-00004D040000}"/>
    <cellStyle name="Normal 3 9 4 4" xfId="1072" xr:uid="{00000000-0005-0000-0000-00004E040000}"/>
    <cellStyle name="Normal 3 9 5" xfId="1073" xr:uid="{00000000-0005-0000-0000-00004F040000}"/>
    <cellStyle name="Normal 3 9 5 2" xfId="1074" xr:uid="{00000000-0005-0000-0000-000050040000}"/>
    <cellStyle name="Normal 3 9 5 3" xfId="1075" xr:uid="{00000000-0005-0000-0000-000051040000}"/>
    <cellStyle name="Normal 3 9 5 4" xfId="1076" xr:uid="{00000000-0005-0000-0000-000052040000}"/>
    <cellStyle name="Normal 3 9 6" xfId="1077" xr:uid="{00000000-0005-0000-0000-000053040000}"/>
    <cellStyle name="Normal 3 9 6 2" xfId="1078" xr:uid="{00000000-0005-0000-0000-000054040000}"/>
    <cellStyle name="Normal 3 9 6 3" xfId="1079" xr:uid="{00000000-0005-0000-0000-000055040000}"/>
    <cellStyle name="Normal 3 9 6 4" xfId="1080" xr:uid="{00000000-0005-0000-0000-000056040000}"/>
    <cellStyle name="Normal 3 9 7" xfId="1081" xr:uid="{00000000-0005-0000-0000-000057040000}"/>
    <cellStyle name="Normal 3 9 7 2" xfId="1082" xr:uid="{00000000-0005-0000-0000-000058040000}"/>
    <cellStyle name="Normal 3 9 7 3" xfId="1083" xr:uid="{00000000-0005-0000-0000-000059040000}"/>
    <cellStyle name="Normal 3 9 7 4" xfId="1084" xr:uid="{00000000-0005-0000-0000-00005A040000}"/>
    <cellStyle name="Normal 3 9 8" xfId="1085" xr:uid="{00000000-0005-0000-0000-00005B040000}"/>
    <cellStyle name="Normal 3 9 8 2" xfId="1086" xr:uid="{00000000-0005-0000-0000-00005C040000}"/>
    <cellStyle name="Normal 3 9 8 3" xfId="1087" xr:uid="{00000000-0005-0000-0000-00005D040000}"/>
    <cellStyle name="Normal 3 9 8 4" xfId="1088" xr:uid="{00000000-0005-0000-0000-00005E040000}"/>
    <cellStyle name="Normal 3 9 9" xfId="1089" xr:uid="{00000000-0005-0000-0000-00005F040000}"/>
    <cellStyle name="Normal 3_presupuesto" xfId="1090" xr:uid="{00000000-0005-0000-0000-000060040000}"/>
    <cellStyle name="Normal 4" xfId="1091" xr:uid="{00000000-0005-0000-0000-000061040000}"/>
    <cellStyle name="Normal 4 10" xfId="1092" xr:uid="{00000000-0005-0000-0000-000062040000}"/>
    <cellStyle name="Normal 4 11" xfId="1093" xr:uid="{00000000-0005-0000-0000-000063040000}"/>
    <cellStyle name="Normal 4 12" xfId="1094" xr:uid="{00000000-0005-0000-0000-000064040000}"/>
    <cellStyle name="Normal 4 2" xfId="1095" xr:uid="{00000000-0005-0000-0000-000065040000}"/>
    <cellStyle name="Normal 4 2 2" xfId="1096" xr:uid="{00000000-0005-0000-0000-000066040000}"/>
    <cellStyle name="Normal 4 2 3" xfId="1097" xr:uid="{00000000-0005-0000-0000-000067040000}"/>
    <cellStyle name="Normal 4 3" xfId="1098" xr:uid="{00000000-0005-0000-0000-000068040000}"/>
    <cellStyle name="Normal 4 3 2" xfId="1099" xr:uid="{00000000-0005-0000-0000-000069040000}"/>
    <cellStyle name="Normal 4 3 3" xfId="1100" xr:uid="{00000000-0005-0000-0000-00006A040000}"/>
    <cellStyle name="Normal 4 4" xfId="1101" xr:uid="{00000000-0005-0000-0000-00006B040000}"/>
    <cellStyle name="Normal 4 4 2" xfId="1102" xr:uid="{00000000-0005-0000-0000-00006C040000}"/>
    <cellStyle name="Normal 4 4 3" xfId="1103" xr:uid="{00000000-0005-0000-0000-00006D040000}"/>
    <cellStyle name="Normal 4 5" xfId="1104" xr:uid="{00000000-0005-0000-0000-00006E040000}"/>
    <cellStyle name="Normal 4 5 2" xfId="1105" xr:uid="{00000000-0005-0000-0000-00006F040000}"/>
    <cellStyle name="Normal 4 6" xfId="1106" xr:uid="{00000000-0005-0000-0000-000070040000}"/>
    <cellStyle name="Normal 4 7" xfId="1107" xr:uid="{00000000-0005-0000-0000-000071040000}"/>
    <cellStyle name="Normal 4 8" xfId="1108" xr:uid="{00000000-0005-0000-0000-000072040000}"/>
    <cellStyle name="Normal 4 9" xfId="1109" xr:uid="{00000000-0005-0000-0000-000073040000}"/>
    <cellStyle name="Normal 4_presupuesto" xfId="1110" xr:uid="{00000000-0005-0000-0000-000074040000}"/>
    <cellStyle name="Normal 5" xfId="1111" xr:uid="{00000000-0005-0000-0000-000075040000}"/>
    <cellStyle name="Normal 5 2" xfId="1112" xr:uid="{00000000-0005-0000-0000-000076040000}"/>
    <cellStyle name="Normal 5 2 2" xfId="1113" xr:uid="{00000000-0005-0000-0000-000077040000}"/>
    <cellStyle name="Normal 5 3" xfId="1114" xr:uid="{00000000-0005-0000-0000-000078040000}"/>
    <cellStyle name="Normal 6" xfId="1115" xr:uid="{00000000-0005-0000-0000-000079040000}"/>
    <cellStyle name="Normal 6 2" xfId="1116" xr:uid="{00000000-0005-0000-0000-00007A040000}"/>
    <cellStyle name="Normal 6 3" xfId="1117" xr:uid="{00000000-0005-0000-0000-00007B040000}"/>
    <cellStyle name="Normal 6 4" xfId="1118" xr:uid="{00000000-0005-0000-0000-00007C040000}"/>
    <cellStyle name="Normal 7" xfId="1119" xr:uid="{00000000-0005-0000-0000-00007D040000}"/>
    <cellStyle name="Normal 7 2" xfId="1120" xr:uid="{00000000-0005-0000-0000-00007E040000}"/>
    <cellStyle name="Normal 7 3" xfId="1121" xr:uid="{00000000-0005-0000-0000-00007F040000}"/>
    <cellStyle name="Normal 8" xfId="1122" xr:uid="{00000000-0005-0000-0000-000080040000}"/>
    <cellStyle name="Normal 8 2" xfId="1123" xr:uid="{00000000-0005-0000-0000-000081040000}"/>
    <cellStyle name="Normal 8 3" xfId="1124" xr:uid="{00000000-0005-0000-0000-000082040000}"/>
    <cellStyle name="Normal 9" xfId="1125" xr:uid="{00000000-0005-0000-0000-000083040000}"/>
    <cellStyle name="Normal 9 2" xfId="1126" xr:uid="{00000000-0005-0000-0000-000084040000}"/>
    <cellStyle name="Normal_PTO OFICIAL PREPLIEGO (CORREGIDO) 2" xfId="1127" xr:uid="{00000000-0005-0000-0000-000085040000}"/>
    <cellStyle name="Notas 2" xfId="1128" xr:uid="{00000000-0005-0000-0000-000086040000}"/>
    <cellStyle name="Notas 2 2" xfId="1129" xr:uid="{00000000-0005-0000-0000-000087040000}"/>
    <cellStyle name="Notas 2 3" xfId="1130" xr:uid="{00000000-0005-0000-0000-000088040000}"/>
    <cellStyle name="Notas 3" xfId="1131" xr:uid="{00000000-0005-0000-0000-000089040000}"/>
    <cellStyle name="Notas 3 2" xfId="1132" xr:uid="{00000000-0005-0000-0000-00008A040000}"/>
    <cellStyle name="Notas 4" xfId="1133" xr:uid="{00000000-0005-0000-0000-00008B040000}"/>
    <cellStyle name="Notas 5" xfId="1134" xr:uid="{00000000-0005-0000-0000-00008C040000}"/>
    <cellStyle name="Note 2" xfId="1135" xr:uid="{00000000-0005-0000-0000-00008D040000}"/>
    <cellStyle name="Note 3" xfId="1136" xr:uid="{00000000-0005-0000-0000-00008E040000}"/>
    <cellStyle name="Output" xfId="1209" xr:uid="{00000000-0005-0000-0000-00008F040000}"/>
    <cellStyle name="Output 2" xfId="1137" xr:uid="{00000000-0005-0000-0000-000090040000}"/>
    <cellStyle name="Output 3" xfId="1138" xr:uid="{00000000-0005-0000-0000-000091040000}"/>
    <cellStyle name="Porcentaje" xfId="1139" builtinId="5"/>
    <cellStyle name="Porcentaje 2" xfId="1140" xr:uid="{00000000-0005-0000-0000-000093040000}"/>
    <cellStyle name="Porcentaje 2 2" xfId="1141" xr:uid="{00000000-0005-0000-0000-000094040000}"/>
    <cellStyle name="Porcentual 2" xfId="1142" xr:uid="{00000000-0005-0000-0000-000095040000}"/>
    <cellStyle name="Porcentual 2 2" xfId="1143" xr:uid="{00000000-0005-0000-0000-000096040000}"/>
    <cellStyle name="Porcentual 2 2 2" xfId="1144" xr:uid="{00000000-0005-0000-0000-000097040000}"/>
    <cellStyle name="Porcentual 2 2 3" xfId="1145" xr:uid="{00000000-0005-0000-0000-000098040000}"/>
    <cellStyle name="Porcentual 2 3" xfId="1146" xr:uid="{00000000-0005-0000-0000-000099040000}"/>
    <cellStyle name="Porcentual 2 3 2" xfId="1147" xr:uid="{00000000-0005-0000-0000-00009A040000}"/>
    <cellStyle name="Porcentual 2 4" xfId="1148" xr:uid="{00000000-0005-0000-0000-00009B040000}"/>
    <cellStyle name="Porcentual 2 4 2" xfId="1149" xr:uid="{00000000-0005-0000-0000-00009C040000}"/>
    <cellStyle name="Porcentual 2 5" xfId="1150" xr:uid="{00000000-0005-0000-0000-00009D040000}"/>
    <cellStyle name="Porcentual 2 6" xfId="1151" xr:uid="{00000000-0005-0000-0000-00009E040000}"/>
    <cellStyle name="Porcentual 2 7" xfId="1152" xr:uid="{00000000-0005-0000-0000-00009F040000}"/>
    <cellStyle name="Porcentual 2 8" xfId="1153" xr:uid="{00000000-0005-0000-0000-0000A0040000}"/>
    <cellStyle name="Porcentual 3" xfId="1154" xr:uid="{00000000-0005-0000-0000-0000A1040000}"/>
    <cellStyle name="Porcentual 3 2" xfId="1155" xr:uid="{00000000-0005-0000-0000-0000A2040000}"/>
    <cellStyle name="Porcentual 3 2 2" xfId="1156" xr:uid="{00000000-0005-0000-0000-0000A3040000}"/>
    <cellStyle name="Porcentual 3 3" xfId="1157" xr:uid="{00000000-0005-0000-0000-0000A4040000}"/>
    <cellStyle name="Porcentual 3 4" xfId="1158" xr:uid="{00000000-0005-0000-0000-0000A5040000}"/>
    <cellStyle name="Porcentual 3 5" xfId="1159" xr:uid="{00000000-0005-0000-0000-0000A6040000}"/>
    <cellStyle name="Porcentual 3 6" xfId="1160" xr:uid="{00000000-0005-0000-0000-0000A7040000}"/>
    <cellStyle name="Porcentual 4" xfId="1161" xr:uid="{00000000-0005-0000-0000-0000A8040000}"/>
    <cellStyle name="Salida 2" xfId="1162" xr:uid="{00000000-0005-0000-0000-0000A9040000}"/>
    <cellStyle name="Texto de advertencia 2" xfId="1163" xr:uid="{00000000-0005-0000-0000-0000AA040000}"/>
    <cellStyle name="Texto explicativo 2" xfId="1164" xr:uid="{00000000-0005-0000-0000-0000AB040000}"/>
    <cellStyle name="Title" xfId="1210" xr:uid="{00000000-0005-0000-0000-0000AC040000}"/>
    <cellStyle name="Title 2" xfId="1165" xr:uid="{00000000-0005-0000-0000-0000AD040000}"/>
    <cellStyle name="Title 3" xfId="1166" xr:uid="{00000000-0005-0000-0000-0000AE040000}"/>
    <cellStyle name="Título 1 2" xfId="1167" xr:uid="{00000000-0005-0000-0000-0000AF040000}"/>
    <cellStyle name="Título 2 2" xfId="1168" xr:uid="{00000000-0005-0000-0000-0000B0040000}"/>
    <cellStyle name="Título 3 2" xfId="1169" xr:uid="{00000000-0005-0000-0000-0000B1040000}"/>
    <cellStyle name="Título 4" xfId="1170" xr:uid="{00000000-0005-0000-0000-0000B2040000}"/>
    <cellStyle name="Total 2" xfId="1171" xr:uid="{00000000-0005-0000-0000-0000B3040000}"/>
    <cellStyle name="Total 3" xfId="1172" xr:uid="{00000000-0005-0000-0000-0000B4040000}"/>
    <cellStyle name="Total 4" xfId="1173" xr:uid="{00000000-0005-0000-0000-0000B5040000}"/>
    <cellStyle name="Total 5" xfId="1174" xr:uid="{00000000-0005-0000-0000-0000B6040000}"/>
    <cellStyle name="Total 6" xfId="1175" xr:uid="{00000000-0005-0000-0000-0000B7040000}"/>
    <cellStyle name="Total 7" xfId="1176" xr:uid="{00000000-0005-0000-0000-0000B8040000}"/>
    <cellStyle name="Warning Text 2" xfId="1177" xr:uid="{00000000-0005-0000-0000-0000B9040000}"/>
    <cellStyle name="Warning Text 3" xfId="1178" xr:uid="{00000000-0005-0000-0000-0000BA04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microsoft.com/office/2006/relationships/vbaProject" Target="vbaProject.bin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2382</xdr:colOff>
      <xdr:row>89</xdr:row>
      <xdr:rowOff>142875</xdr:rowOff>
    </xdr:from>
    <xdr:ext cx="2774156" cy="1035844"/>
    <xdr:sp macro="" textlink="">
      <xdr:nvSpPr>
        <xdr:cNvPr id="2" name="2 CuadroText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90538" y="20288250"/>
          <a:ext cx="2774156" cy="1035844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Calibri"/>
            </a:rPr>
            <a:t>JOSE FERNANDO HERRERA GUZMAN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Ingeniero Civil </a:t>
          </a:r>
          <a:r>
            <a:rPr lang="es-CO" sz="1000" b="0" i="0" baseline="0">
              <a:effectLst/>
              <a:latin typeface="+mn-lt"/>
              <a:ea typeface="+mn-ea"/>
              <a:cs typeface="+mn-cs"/>
            </a:rPr>
            <a:t>de Apoyo Técnico</a:t>
          </a:r>
          <a:endParaRPr lang="es-CO" sz="900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Proyectó y Elaboró</a:t>
          </a:r>
        </a:p>
      </xdr:txBody>
    </xdr:sp>
    <xdr:clientData/>
  </xdr:oneCellAnchor>
  <xdr:twoCellAnchor editAs="oneCell">
    <xdr:from>
      <xdr:col>5</xdr:col>
      <xdr:colOff>2286000</xdr:colOff>
      <xdr:row>89</xdr:row>
      <xdr:rowOff>119063</xdr:rowOff>
    </xdr:from>
    <xdr:to>
      <xdr:col>6</xdr:col>
      <xdr:colOff>821531</xdr:colOff>
      <xdr:row>94</xdr:row>
      <xdr:rowOff>392906</xdr:rowOff>
    </xdr:to>
    <xdr:sp macro="" textlink="">
      <xdr:nvSpPr>
        <xdr:cNvPr id="5" name="5 CuadroTexto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3917156" y="20264438"/>
          <a:ext cx="2964656" cy="1107281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Calibri"/>
            </a:rPr>
            <a:t>ING. MILTON HURTADO GARCÍA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Director  de Obras de Infraestructura  y Equipamiento Urbano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Revisó y Aprobó</a:t>
          </a:r>
        </a:p>
      </xdr:txBody>
    </xdr:sp>
    <xdr:clientData/>
  </xdr:twoCellAnchor>
  <xdr:twoCellAnchor editAs="oneCell">
    <xdr:from>
      <xdr:col>7</xdr:col>
      <xdr:colOff>333373</xdr:colOff>
      <xdr:row>90</xdr:row>
      <xdr:rowOff>11906</xdr:rowOff>
    </xdr:from>
    <xdr:to>
      <xdr:col>9</xdr:col>
      <xdr:colOff>1047747</xdr:colOff>
      <xdr:row>94</xdr:row>
      <xdr:rowOff>402165</xdr:rowOff>
    </xdr:to>
    <xdr:sp macro="" textlink="">
      <xdr:nvSpPr>
        <xdr:cNvPr id="6" name="6 CuadroTexto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7572373" y="20323969"/>
          <a:ext cx="2786062" cy="1057009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000" b="0" i="0" baseline="0">
              <a:effectLst/>
              <a:latin typeface="+mn-lt"/>
              <a:ea typeface="+mn-ea"/>
              <a:cs typeface="+mn-cs"/>
            </a:rPr>
            <a:t>ING. JUAN CARLOS RESTREPO RESTREPO</a:t>
          </a:r>
          <a:endParaRPr lang="es-CO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Secretario de Infraestructura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2733842</xdr:colOff>
      <xdr:row>44</xdr:row>
      <xdr:rowOff>40088</xdr:rowOff>
    </xdr:from>
    <xdr:to>
      <xdr:col>2</xdr:col>
      <xdr:colOff>821267</xdr:colOff>
      <xdr:row>50</xdr:row>
      <xdr:rowOff>135467</xdr:rowOff>
    </xdr:to>
    <xdr:sp macro="" textlink="">
      <xdr:nvSpPr>
        <xdr:cNvPr id="2" name="5 CuadroText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733842" y="9612713"/>
          <a:ext cx="2449875" cy="1238379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Calibri"/>
            </a:rPr>
            <a:t>ING. MARIA ALEJANDRA GIRALDO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Director  de Obras de Infraestructura  y Equipamiento Urbano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Revisó y Aprobó</a:t>
          </a:r>
        </a:p>
      </xdr:txBody>
    </xdr:sp>
    <xdr:clientData/>
  </xdr:twoCellAnchor>
  <xdr:twoCellAnchor editAs="oneCell">
    <xdr:from>
      <xdr:col>3</xdr:col>
      <xdr:colOff>36305</xdr:colOff>
      <xdr:row>44</xdr:row>
      <xdr:rowOff>169831</xdr:rowOff>
    </xdr:from>
    <xdr:to>
      <xdr:col>4</xdr:col>
      <xdr:colOff>1527371</xdr:colOff>
      <xdr:row>49</xdr:row>
      <xdr:rowOff>170730</xdr:rowOff>
    </xdr:to>
    <xdr:sp macro="" textlink="">
      <xdr:nvSpPr>
        <xdr:cNvPr id="3" name="6 CuadroTexto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5486722" y="9737164"/>
          <a:ext cx="2559982" cy="953399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Calibri"/>
            </a:rPr>
            <a:t>ING. MILTON HURTADO GARCÍA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Secretario de Infraestructura </a:t>
          </a:r>
        </a:p>
      </xdr:txBody>
    </xdr:sp>
    <xdr:clientData/>
  </xdr:twoCellAnchor>
  <xdr:twoCellAnchor editAs="oneCell">
    <xdr:from>
      <xdr:col>0</xdr:col>
      <xdr:colOff>0</xdr:colOff>
      <xdr:row>44</xdr:row>
      <xdr:rowOff>52916</xdr:rowOff>
    </xdr:from>
    <xdr:to>
      <xdr:col>0</xdr:col>
      <xdr:colOff>2530059</xdr:colOff>
      <xdr:row>50</xdr:row>
      <xdr:rowOff>62160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620249"/>
          <a:ext cx="2530059" cy="11522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23</xdr:row>
      <xdr:rowOff>188595</xdr:rowOff>
    </xdr:from>
    <xdr:to>
      <xdr:col>0</xdr:col>
      <xdr:colOff>2448106</xdr:colOff>
      <xdr:row>28</xdr:row>
      <xdr:rowOff>169671</xdr:rowOff>
    </xdr:to>
    <xdr:sp macro="" textlink="">
      <xdr:nvSpPr>
        <xdr:cNvPr id="2" name="2 CuadroText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76200" y="4570095"/>
          <a:ext cx="2371906" cy="933576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JOSE FERNANDO HERRERA GUZMAN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Ingeniero Civil </a:t>
          </a:r>
          <a:r>
            <a:rPr lang="es-CO" sz="1000" b="0" i="0" baseline="0">
              <a:effectLst/>
              <a:latin typeface="+mn-lt"/>
              <a:ea typeface="+mn-ea"/>
              <a:cs typeface="+mn-cs"/>
            </a:rPr>
            <a:t>de Apoyo Técnico</a:t>
          </a:r>
          <a:endParaRPr lang="es-CO" sz="900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Proyectó y Elaboró</a:t>
          </a:r>
        </a:p>
      </xdr:txBody>
    </xdr:sp>
    <xdr:clientData/>
  </xdr:twoCellAnchor>
  <xdr:twoCellAnchor editAs="oneCell">
    <xdr:from>
      <xdr:col>0</xdr:col>
      <xdr:colOff>2667000</xdr:colOff>
      <xdr:row>23</xdr:row>
      <xdr:rowOff>169545</xdr:rowOff>
    </xdr:from>
    <xdr:to>
      <xdr:col>2</xdr:col>
      <xdr:colOff>765195</xdr:colOff>
      <xdr:row>28</xdr:row>
      <xdr:rowOff>181102</xdr:rowOff>
    </xdr:to>
    <xdr:sp macro="" textlink="">
      <xdr:nvSpPr>
        <xdr:cNvPr id="3" name="5 CuadroTexto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667000" y="4551045"/>
          <a:ext cx="2546370" cy="964057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Calibri"/>
            </a:rPr>
            <a:t>ING. MARIA ALEJANDRA GIRALDO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Director  de Obras de Infraestructura  y Equipamiento Urbano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Revisó y Aprobó</a:t>
          </a:r>
        </a:p>
      </xdr:txBody>
    </xdr:sp>
    <xdr:clientData/>
  </xdr:twoCellAnchor>
  <xdr:twoCellAnchor editAs="oneCell">
    <xdr:from>
      <xdr:col>3</xdr:col>
      <xdr:colOff>1</xdr:colOff>
      <xdr:row>24</xdr:row>
      <xdr:rowOff>1904</xdr:rowOff>
    </xdr:from>
    <xdr:to>
      <xdr:col>4</xdr:col>
      <xdr:colOff>1116053</xdr:colOff>
      <xdr:row>29</xdr:row>
      <xdr:rowOff>9543</xdr:rowOff>
    </xdr:to>
    <xdr:sp macro="" textlink="">
      <xdr:nvSpPr>
        <xdr:cNvPr id="4" name="6 CuadroTexto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5410201" y="4573904"/>
          <a:ext cx="2316202" cy="960139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000" b="0" i="0" baseline="0">
              <a:effectLst/>
              <a:latin typeface="+mn-lt"/>
              <a:ea typeface="+mn-ea"/>
              <a:cs typeface="+mn-cs"/>
            </a:rPr>
            <a:t>ING. MILTON HURTADO GARCIA</a:t>
          </a:r>
          <a:endParaRPr lang="es-CO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Secretario de Infraestructura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66675</xdr:rowOff>
        </xdr:from>
        <xdr:to>
          <xdr:col>6</xdr:col>
          <xdr:colOff>1066800</xdr:colOff>
          <xdr:row>4</xdr:row>
          <xdr:rowOff>57150</xdr:rowOff>
        </xdr:to>
        <xdr:sp macro="" textlink="">
          <xdr:nvSpPr>
            <xdr:cNvPr id="2049" name="ajustar_au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rmanherrera\Downloads\Proyectos\datos%20felipe\WINDOWS\Escritorio\Juan%20Pablo%20II\WINDOWS\TEMP\Contrato%20SOP%20185-02%20FINAL\2%20YACOPI-GALAPAGOS\2%20%20YAC%20-%20GUAD%20PRESUP%20FINAL\CRONOGR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sktop\201409-C0022014-APUSDPS%20(CARUPAPOLIDEP)%20V1%20SEPA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3\mis%20documentos\Mauricio%20cardona\presupuestos\COSTOS%20UNITARIOS%20monach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2\d\PROYECTOS\INGENIER&#205;A%20TOTAL\Andes\Informes\Dise&#241;o\Informe%20General\Anexos\DISE&#209;O%20PTAR%20AND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Dropbox/PRESP/DPS0202014/ANALISIS%20DE%20PRECIOS%20(Mao)%202014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UNITARIO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rsonal\ddalejandro\USUARIOS\PROFESIONAL%201\PTARD%20SONSON\CALCULO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atanmauricio\Downloads\F:\VILLA%20TAKOA\Presupuesto\APUS%20VILLA%20TAKO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Oscar\Downloads\MATRIZ%20PARA%20EL%20CALCULO%20DEL%20AIU%2020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05%20HOJA%20CALCULO%20ESTANDARIZADO\PRESUPUESTO%20DEL%20POLIDEPORTIVO%20COMPLETO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AMV-3005-2005\ADMON%20GRUPO%203%202004%20-2005\PRESUPUESTOS\Analisis%20de%20Precios%20Unitarios%20ASTRI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mac\Library\Mail%20Downloads\C\Users\mac\Library\Mail%20Downloads\I\Documents%20and%20Settings\Administrador\Configuraci&#243;n%20local\Archivos%20temporales%20de%20Internet\OLK1DD\Analisis%20Unitarios%201EL%20PEDREG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hian\Downloads\PRECIOS%20UNITARIOS%202017%20PUBLICAR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Presupuesto_750%20_Baja_Suelo%20AB%20actualizado%202015%20con%20ICCP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Preobra\ModeloPresupuest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lideportivos%20madrid\Presupuesto%20herramientas%20de%20calculo\MATRIZ%20PARA%20EL%20CALCULO%20DEL%20AIU%2020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LICEO%20FRAN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A.MODI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R ANDE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EQUEO "/>
      <sheetName val="CALCULOS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mater"/>
      <sheetName val="unit-obra"/>
      <sheetName val="Pedregal"/>
      <sheetName val="analuni3"/>
      <sheetName val="Hoja11"/>
      <sheetName val="Hoja15"/>
      <sheetName val="Hoja16"/>
    </sheetNames>
    <sheetDataSet>
      <sheetData sheetId="0" refreshError="1">
        <row r="30">
          <cell r="E30">
            <v>55000</v>
          </cell>
        </row>
      </sheetData>
      <sheetData sheetId="1" refreshError="1">
        <row r="29">
          <cell r="D29">
            <v>1800</v>
          </cell>
        </row>
        <row r="31">
          <cell r="D31">
            <v>2000</v>
          </cell>
        </row>
        <row r="56">
          <cell r="D56">
            <v>2000</v>
          </cell>
        </row>
        <row r="89">
          <cell r="D89">
            <v>11000</v>
          </cell>
        </row>
        <row r="122">
          <cell r="I122">
            <v>7500</v>
          </cell>
        </row>
        <row r="175">
          <cell r="I175">
            <v>125000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MANO DE OBRA"/>
      <sheetName val="BASE DE DATOS"/>
      <sheetName val="Hoja1"/>
      <sheetName val="ANALISIS UNITARIOS"/>
      <sheetName val="APUS NUEVOS"/>
      <sheetName val="apus electricos"/>
      <sheetName val="ITEMS"/>
      <sheetName val="Datos de ejemplo"/>
      <sheetName val="TRANSPOR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>
        <row r="67">
          <cell r="F67">
            <v>0.17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 General"/>
      <sheetName val="Analisis Trib cost Indirecto"/>
      <sheetName val="Analisis de AU"/>
      <sheetName val="MEMORIAS"/>
      <sheetName val="APU"/>
    </sheetNames>
    <sheetDataSet>
      <sheetData sheetId="0">
        <row r="55">
          <cell r="F55">
            <v>581627631</v>
          </cell>
        </row>
        <row r="71">
          <cell r="F71">
            <v>81276612.091537505</v>
          </cell>
        </row>
      </sheetData>
      <sheetData sheetId="1"/>
      <sheetData sheetId="2">
        <row r="7">
          <cell r="E7">
            <v>1160000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5"/>
  <sheetViews>
    <sheetView view="pageBreakPreview" topLeftCell="A7" zoomScale="85" zoomScaleNormal="110" zoomScaleSheetLayoutView="85" workbookViewId="0">
      <selection activeCell="J23" sqref="J23"/>
    </sheetView>
  </sheetViews>
  <sheetFormatPr baseColWidth="10" defaultColWidth="9.140625" defaultRowHeight="12.75"/>
  <cols>
    <col min="1" max="1" width="1.7109375" style="1" customWidth="1"/>
    <col min="2" max="2" width="3" style="1" customWidth="1"/>
    <col min="3" max="3" width="6" style="1" customWidth="1"/>
    <col min="4" max="4" width="10.85546875" style="1" customWidth="1"/>
    <col min="5" max="5" width="13" style="1" customWidth="1"/>
    <col min="6" max="6" width="45.140625" style="1" customWidth="1"/>
    <col min="7" max="7" width="16.42578125" style="1" customWidth="1"/>
    <col min="8" max="8" width="9.140625" style="1" customWidth="1"/>
    <col min="9" max="9" width="20.42578125" style="2" customWidth="1"/>
    <col min="10" max="10" width="28.42578125" style="1" customWidth="1"/>
    <col min="11" max="16384" width="9.140625" style="1"/>
  </cols>
  <sheetData>
    <row r="1" spans="1:10" ht="13.5" thickBot="1">
      <c r="A1" s="3"/>
      <c r="B1" s="3"/>
      <c r="C1" s="3"/>
      <c r="D1" s="4"/>
      <c r="E1" s="3"/>
      <c r="F1" s="3"/>
      <c r="G1" s="3"/>
      <c r="H1" s="3"/>
      <c r="I1" s="4"/>
      <c r="J1" s="61"/>
    </row>
    <row r="2" spans="1:10" ht="45" customHeight="1">
      <c r="A2" s="5"/>
      <c r="B2" s="446" t="s">
        <v>0</v>
      </c>
      <c r="C2" s="447"/>
      <c r="D2" s="447"/>
      <c r="E2" s="447"/>
      <c r="F2" s="447"/>
      <c r="G2" s="447"/>
      <c r="H2" s="447"/>
      <c r="I2" s="447"/>
      <c r="J2" s="448"/>
    </row>
    <row r="3" spans="1:10" ht="13.5" thickBot="1">
      <c r="A3" s="5"/>
      <c r="B3" s="449" t="s">
        <v>1</v>
      </c>
      <c r="C3" s="450"/>
      <c r="D3" s="450"/>
      <c r="E3" s="450"/>
      <c r="F3" s="450"/>
      <c r="G3" s="450"/>
      <c r="H3" s="450"/>
      <c r="I3" s="450"/>
      <c r="J3" s="451"/>
    </row>
    <row r="4" spans="1:10" ht="15.75" customHeight="1">
      <c r="A4" s="6"/>
      <c r="B4" s="460" t="s">
        <v>2</v>
      </c>
      <c r="C4" s="461"/>
      <c r="D4" s="461"/>
      <c r="E4" s="461"/>
      <c r="F4" s="461"/>
      <c r="G4" s="461"/>
      <c r="H4" s="461"/>
      <c r="I4" s="461"/>
      <c r="J4" s="462"/>
    </row>
    <row r="5" spans="1:10" ht="9" customHeight="1">
      <c r="A5" s="5"/>
      <c r="B5" s="463"/>
      <c r="C5" s="464"/>
      <c r="D5" s="464"/>
      <c r="E5" s="464"/>
      <c r="F5" s="464"/>
      <c r="G5" s="464"/>
      <c r="H5" s="464"/>
      <c r="I5" s="464"/>
      <c r="J5" s="465"/>
    </row>
    <row r="6" spans="1:10" ht="15.75" customHeight="1" thickBot="1">
      <c r="A6" s="5"/>
      <c r="B6" s="466"/>
      <c r="C6" s="467"/>
      <c r="D6" s="467"/>
      <c r="E6" s="467"/>
      <c r="F6" s="467"/>
      <c r="G6" s="467"/>
      <c r="H6" s="467"/>
      <c r="I6" s="467"/>
      <c r="J6" s="468"/>
    </row>
    <row r="7" spans="1:10">
      <c r="A7" s="5"/>
      <c r="B7" s="492" t="s">
        <v>3</v>
      </c>
      <c r="C7" s="494" t="s">
        <v>4</v>
      </c>
      <c r="D7" s="452" t="s">
        <v>5</v>
      </c>
      <c r="E7" s="452"/>
      <c r="F7" s="492" t="s">
        <v>6</v>
      </c>
      <c r="G7" s="494" t="s">
        <v>7</v>
      </c>
      <c r="H7" s="494" t="s">
        <v>8</v>
      </c>
      <c r="I7" s="496" t="s">
        <v>9</v>
      </c>
      <c r="J7" s="458" t="s">
        <v>10</v>
      </c>
    </row>
    <row r="8" spans="1:10" ht="24.75" customHeight="1" thickBot="1">
      <c r="A8" s="5"/>
      <c r="B8" s="493"/>
      <c r="C8" s="495"/>
      <c r="D8" s="8" t="s">
        <v>11</v>
      </c>
      <c r="E8" s="8" t="s">
        <v>12</v>
      </c>
      <c r="F8" s="493"/>
      <c r="G8" s="495"/>
      <c r="H8" s="495"/>
      <c r="I8" s="497"/>
      <c r="J8" s="459"/>
    </row>
    <row r="9" spans="1:10" ht="15.75" customHeight="1" thickBot="1">
      <c r="A9" s="5"/>
      <c r="B9" s="9"/>
      <c r="C9" s="10"/>
      <c r="D9" s="11">
        <v>1</v>
      </c>
      <c r="E9" s="453" t="s">
        <v>13</v>
      </c>
      <c r="F9" s="454"/>
      <c r="G9" s="12"/>
      <c r="H9" s="13"/>
      <c r="I9" s="62"/>
      <c r="J9" s="63"/>
    </row>
    <row r="10" spans="1:10" ht="14.25">
      <c r="A10" s="5"/>
      <c r="B10" s="9"/>
      <c r="C10" s="10"/>
      <c r="D10" s="14">
        <v>1.0209999999999999</v>
      </c>
      <c r="E10" s="15"/>
      <c r="F10" s="16" t="s">
        <v>14</v>
      </c>
      <c r="G10" s="17" t="s">
        <v>15</v>
      </c>
      <c r="H10" s="18">
        <v>5950</v>
      </c>
      <c r="I10" s="64">
        <v>4646</v>
      </c>
      <c r="J10" s="64">
        <v>27643700</v>
      </c>
    </row>
    <row r="11" spans="1:10" ht="14.25">
      <c r="A11" s="5"/>
      <c r="B11" s="9"/>
      <c r="C11" s="10"/>
      <c r="D11" s="14">
        <v>1.0009999999999999</v>
      </c>
      <c r="E11" s="19"/>
      <c r="F11" s="16" t="s">
        <v>16</v>
      </c>
      <c r="G11" s="17" t="s">
        <v>17</v>
      </c>
      <c r="H11" s="18">
        <v>400</v>
      </c>
      <c r="I11" s="64">
        <v>23931</v>
      </c>
      <c r="J11" s="64">
        <v>9572400</v>
      </c>
    </row>
    <row r="12" spans="1:10" ht="14.25">
      <c r="A12" s="5"/>
      <c r="B12" s="9"/>
      <c r="C12" s="10"/>
      <c r="D12" s="20">
        <v>1.028</v>
      </c>
      <c r="E12" s="19"/>
      <c r="F12" s="16" t="s">
        <v>18</v>
      </c>
      <c r="G12" s="17" t="s">
        <v>19</v>
      </c>
      <c r="H12" s="18">
        <v>12</v>
      </c>
      <c r="I12" s="64">
        <v>135302</v>
      </c>
      <c r="J12" s="64">
        <v>1623624</v>
      </c>
    </row>
    <row r="13" spans="1:10" ht="14.25">
      <c r="A13" s="5"/>
      <c r="B13" s="9"/>
      <c r="C13" s="10"/>
      <c r="D13" s="20">
        <v>1.08</v>
      </c>
      <c r="E13" s="19"/>
      <c r="F13" s="16" t="s">
        <v>20</v>
      </c>
      <c r="G13" s="17" t="s">
        <v>19</v>
      </c>
      <c r="H13" s="18">
        <v>900</v>
      </c>
      <c r="I13" s="64">
        <v>6138</v>
      </c>
      <c r="J13" s="64">
        <v>5524200</v>
      </c>
    </row>
    <row r="14" spans="1:10" ht="14.25">
      <c r="A14" s="5"/>
      <c r="B14" s="9"/>
      <c r="C14" s="10"/>
      <c r="D14" s="20">
        <v>1.008</v>
      </c>
      <c r="E14" s="19"/>
      <c r="F14" s="16" t="s">
        <v>21</v>
      </c>
      <c r="G14" s="17" t="s">
        <v>15</v>
      </c>
      <c r="H14" s="18">
        <v>200</v>
      </c>
      <c r="I14" s="64">
        <v>4343</v>
      </c>
      <c r="J14" s="64">
        <v>868600</v>
      </c>
    </row>
    <row r="15" spans="1:10" ht="14.25">
      <c r="A15" s="5"/>
      <c r="B15" s="9"/>
      <c r="C15" s="10"/>
      <c r="D15" s="20">
        <v>1.032</v>
      </c>
      <c r="E15" s="19"/>
      <c r="F15" s="16" t="s">
        <v>22</v>
      </c>
      <c r="G15" s="17" t="s">
        <v>19</v>
      </c>
      <c r="H15" s="18">
        <v>100</v>
      </c>
      <c r="I15" s="64">
        <v>12911</v>
      </c>
      <c r="J15" s="64">
        <v>1291100</v>
      </c>
    </row>
    <row r="16" spans="1:10" ht="14.25">
      <c r="A16" s="5"/>
      <c r="B16" s="9"/>
      <c r="C16" s="10"/>
      <c r="D16" s="20">
        <v>1.026</v>
      </c>
      <c r="E16" s="19"/>
      <c r="F16" s="16" t="s">
        <v>23</v>
      </c>
      <c r="G16" s="17" t="s">
        <v>15</v>
      </c>
      <c r="H16" s="18">
        <v>100</v>
      </c>
      <c r="I16" s="64">
        <v>17073</v>
      </c>
      <c r="J16" s="64">
        <v>1707300</v>
      </c>
    </row>
    <row r="17" spans="1:10" ht="14.25">
      <c r="A17" s="5"/>
      <c r="B17" s="9"/>
      <c r="C17" s="10"/>
      <c r="D17" s="20">
        <v>1.0269999999999999</v>
      </c>
      <c r="E17" s="19"/>
      <c r="F17" s="16" t="s">
        <v>24</v>
      </c>
      <c r="G17" s="17" t="s">
        <v>15</v>
      </c>
      <c r="H17" s="18">
        <v>100</v>
      </c>
      <c r="I17" s="64">
        <v>18130</v>
      </c>
      <c r="J17" s="64">
        <v>1813000</v>
      </c>
    </row>
    <row r="18" spans="1:10" ht="15.75" customHeight="1" thickBot="1">
      <c r="A18" s="5"/>
      <c r="B18" s="9"/>
      <c r="C18" s="10"/>
      <c r="D18" s="455" t="s">
        <v>25</v>
      </c>
      <c r="E18" s="456"/>
      <c r="F18" s="456"/>
      <c r="G18" s="456"/>
      <c r="H18" s="21"/>
      <c r="I18" s="65"/>
      <c r="J18" s="66">
        <v>50043924</v>
      </c>
    </row>
    <row r="19" spans="1:10" ht="15.75" thickBot="1">
      <c r="A19" s="5"/>
      <c r="B19" s="9"/>
      <c r="C19" s="10"/>
      <c r="D19" s="11">
        <v>2</v>
      </c>
      <c r="E19" s="453" t="s">
        <v>26</v>
      </c>
      <c r="F19" s="457"/>
      <c r="G19" s="22"/>
      <c r="H19" s="13"/>
      <c r="I19" s="62"/>
      <c r="J19" s="63"/>
    </row>
    <row r="20" spans="1:10" ht="14.25">
      <c r="A20" s="5"/>
      <c r="B20" s="9"/>
      <c r="C20" s="10"/>
      <c r="D20" s="23">
        <v>2.0419999999999998</v>
      </c>
      <c r="E20" s="15"/>
      <c r="F20" s="16" t="s">
        <v>27</v>
      </c>
      <c r="G20" s="17" t="s">
        <v>28</v>
      </c>
      <c r="H20" s="18">
        <v>2529</v>
      </c>
      <c r="I20" s="138">
        <v>25583</v>
      </c>
      <c r="J20" s="67">
        <v>64699407</v>
      </c>
    </row>
    <row r="21" spans="1:10" ht="14.25">
      <c r="A21" s="5"/>
      <c r="B21" s="9"/>
      <c r="C21" s="10"/>
      <c r="D21" s="23">
        <v>2.0339999999999998</v>
      </c>
      <c r="E21" s="19"/>
      <c r="F21" s="16" t="s">
        <v>29</v>
      </c>
      <c r="G21" s="17" t="s">
        <v>28</v>
      </c>
      <c r="H21" s="18">
        <v>595</v>
      </c>
      <c r="I21" s="138">
        <v>33496</v>
      </c>
      <c r="J21" s="67">
        <v>19930120</v>
      </c>
    </row>
    <row r="22" spans="1:10" ht="14.25">
      <c r="A22" s="5"/>
      <c r="B22" s="9"/>
      <c r="C22" s="10"/>
      <c r="D22" s="23">
        <v>2.0190000000000001</v>
      </c>
      <c r="E22" s="19"/>
      <c r="F22" s="16" t="s">
        <v>30</v>
      </c>
      <c r="G22" s="17" t="s">
        <v>28</v>
      </c>
      <c r="H22" s="18">
        <v>100</v>
      </c>
      <c r="I22" s="138">
        <v>30679</v>
      </c>
      <c r="J22" s="67">
        <v>3067900</v>
      </c>
    </row>
    <row r="23" spans="1:10" ht="42.75">
      <c r="A23" s="5"/>
      <c r="B23" s="9"/>
      <c r="C23" s="10"/>
      <c r="D23" s="23">
        <v>2.012</v>
      </c>
      <c r="E23" s="19"/>
      <c r="F23" s="16" t="s">
        <v>31</v>
      </c>
      <c r="G23" s="17" t="s">
        <v>28</v>
      </c>
      <c r="H23" s="18">
        <v>3124</v>
      </c>
      <c r="I23" s="138">
        <v>39064</v>
      </c>
      <c r="J23" s="67">
        <v>122035936</v>
      </c>
    </row>
    <row r="24" spans="1:10" ht="14.25">
      <c r="A24" s="5"/>
      <c r="B24" s="9"/>
      <c r="C24" s="10"/>
      <c r="D24" s="23">
        <v>2.0259999999999998</v>
      </c>
      <c r="E24" s="19"/>
      <c r="F24" s="16" t="s">
        <v>32</v>
      </c>
      <c r="G24" s="17" t="s">
        <v>28</v>
      </c>
      <c r="H24" s="18">
        <v>200</v>
      </c>
      <c r="I24" s="138">
        <v>97835</v>
      </c>
      <c r="J24" s="67">
        <v>19567000</v>
      </c>
    </row>
    <row r="25" spans="1:10" ht="14.25">
      <c r="A25" s="5"/>
      <c r="B25" s="9"/>
      <c r="C25" s="10"/>
      <c r="D25" s="23">
        <v>2.0329999999999999</v>
      </c>
      <c r="E25" s="19"/>
      <c r="F25" s="16" t="s">
        <v>33</v>
      </c>
      <c r="G25" s="17" t="s">
        <v>28</v>
      </c>
      <c r="H25" s="18">
        <v>200</v>
      </c>
      <c r="I25" s="138">
        <v>8056</v>
      </c>
      <c r="J25" s="67">
        <v>1611200</v>
      </c>
    </row>
    <row r="26" spans="1:10" ht="15.75" customHeight="1" thickBot="1">
      <c r="A26" s="5"/>
      <c r="B26" s="9"/>
      <c r="C26" s="10"/>
      <c r="D26" s="455" t="s">
        <v>25</v>
      </c>
      <c r="E26" s="456"/>
      <c r="F26" s="456"/>
      <c r="G26" s="456"/>
      <c r="H26" s="21"/>
      <c r="I26" s="65"/>
      <c r="J26" s="68">
        <v>230911563</v>
      </c>
    </row>
    <row r="27" spans="1:10" ht="15.75" thickBot="1">
      <c r="A27" s="5"/>
      <c r="B27" s="9"/>
      <c r="C27" s="10"/>
      <c r="D27" s="11">
        <v>4</v>
      </c>
      <c r="E27" s="453" t="s">
        <v>34</v>
      </c>
      <c r="F27" s="457"/>
      <c r="G27" s="22"/>
      <c r="H27" s="13"/>
      <c r="I27" s="62"/>
      <c r="J27" s="63"/>
    </row>
    <row r="28" spans="1:10" ht="14.25">
      <c r="A28" s="5"/>
      <c r="B28" s="9"/>
      <c r="C28" s="10"/>
      <c r="D28" s="24">
        <v>4.0019999999999998</v>
      </c>
      <c r="E28" s="15"/>
      <c r="F28" s="25" t="s">
        <v>35</v>
      </c>
      <c r="G28" s="26" t="s">
        <v>15</v>
      </c>
      <c r="H28" s="18">
        <v>1500</v>
      </c>
      <c r="I28" s="138">
        <v>5973</v>
      </c>
      <c r="J28" s="69">
        <v>8959500</v>
      </c>
    </row>
    <row r="29" spans="1:10" ht="14.25">
      <c r="A29" s="5"/>
      <c r="B29" s="9"/>
      <c r="C29" s="10"/>
      <c r="D29" s="23">
        <v>4.0069999999999997</v>
      </c>
      <c r="E29" s="19"/>
      <c r="F29" s="25" t="s">
        <v>36</v>
      </c>
      <c r="G29" s="26" t="s">
        <v>37</v>
      </c>
      <c r="H29" s="18">
        <v>50</v>
      </c>
      <c r="I29" s="138">
        <v>50143</v>
      </c>
      <c r="J29" s="69">
        <v>2507150</v>
      </c>
    </row>
    <row r="30" spans="1:10" ht="14.25">
      <c r="A30" s="5"/>
      <c r="B30" s="9"/>
      <c r="C30" s="10"/>
      <c r="D30" s="23">
        <v>4.0209999999999999</v>
      </c>
      <c r="E30" s="19"/>
      <c r="F30" s="25" t="s">
        <v>38</v>
      </c>
      <c r="G30" s="26" t="s">
        <v>15</v>
      </c>
      <c r="H30" s="18">
        <v>5000</v>
      </c>
      <c r="I30" s="138">
        <v>440</v>
      </c>
      <c r="J30" s="69">
        <v>2200000</v>
      </c>
    </row>
    <row r="31" spans="1:10" ht="14.25">
      <c r="A31" s="5"/>
      <c r="B31" s="9"/>
      <c r="C31" s="10"/>
      <c r="D31" s="27">
        <v>4.0140000000000002</v>
      </c>
      <c r="E31" s="19"/>
      <c r="F31" s="28" t="s">
        <v>39</v>
      </c>
      <c r="G31" s="29" t="s">
        <v>37</v>
      </c>
      <c r="H31" s="18">
        <v>5</v>
      </c>
      <c r="I31" s="138">
        <v>314825</v>
      </c>
      <c r="J31" s="69">
        <v>1574125</v>
      </c>
    </row>
    <row r="32" spans="1:10" ht="15.75" customHeight="1" thickBot="1">
      <c r="A32" s="5"/>
      <c r="B32" s="9"/>
      <c r="C32" s="10"/>
      <c r="D32" s="455" t="s">
        <v>25</v>
      </c>
      <c r="E32" s="456"/>
      <c r="F32" s="456"/>
      <c r="G32" s="456"/>
      <c r="H32" s="21"/>
      <c r="I32" s="65"/>
      <c r="J32" s="70">
        <v>15240775</v>
      </c>
    </row>
    <row r="33" spans="1:10" ht="15.75" thickBot="1">
      <c r="A33" s="5"/>
      <c r="B33" s="9"/>
      <c r="C33" s="10"/>
      <c r="D33" s="11">
        <v>6</v>
      </c>
      <c r="E33" s="453" t="s">
        <v>40</v>
      </c>
      <c r="F33" s="454"/>
      <c r="G33" s="13"/>
      <c r="H33" s="13"/>
      <c r="I33" s="62"/>
      <c r="J33" s="63"/>
    </row>
    <row r="34" spans="1:10" ht="14.25">
      <c r="A34" s="5"/>
      <c r="B34" s="9"/>
      <c r="C34" s="10"/>
      <c r="D34" s="30">
        <v>3.0840000000000001</v>
      </c>
      <c r="E34" s="15"/>
      <c r="F34" s="25" t="s">
        <v>41</v>
      </c>
      <c r="G34" s="26" t="s">
        <v>28</v>
      </c>
      <c r="H34" s="18">
        <v>14</v>
      </c>
      <c r="I34" s="71">
        <v>764521</v>
      </c>
      <c r="J34" s="72">
        <v>10703294</v>
      </c>
    </row>
    <row r="35" spans="1:10" ht="14.25">
      <c r="A35" s="5"/>
      <c r="B35" s="9"/>
      <c r="C35" s="10"/>
      <c r="D35" s="30">
        <v>3.0779999999999998</v>
      </c>
      <c r="E35" s="19"/>
      <c r="F35" s="25" t="s">
        <v>42</v>
      </c>
      <c r="G35" s="26" t="s">
        <v>37</v>
      </c>
      <c r="H35" s="18">
        <v>7</v>
      </c>
      <c r="I35" s="71">
        <v>456286</v>
      </c>
      <c r="J35" s="72">
        <v>3194002</v>
      </c>
    </row>
    <row r="36" spans="1:10" ht="14.25">
      <c r="A36" s="5"/>
      <c r="B36" s="9"/>
      <c r="C36" s="10"/>
      <c r="D36" s="30">
        <v>3.0030000000000001</v>
      </c>
      <c r="E36" s="19"/>
      <c r="F36" s="25" t="s">
        <v>43</v>
      </c>
      <c r="G36" s="26" t="s">
        <v>37</v>
      </c>
      <c r="H36" s="18">
        <v>7</v>
      </c>
      <c r="I36" s="71">
        <v>60198</v>
      </c>
      <c r="J36" s="72">
        <v>421386</v>
      </c>
    </row>
    <row r="37" spans="1:10" ht="14.25">
      <c r="A37" s="5"/>
      <c r="B37" s="9"/>
      <c r="C37" s="10"/>
      <c r="D37" s="30">
        <v>3.0049999999999999</v>
      </c>
      <c r="E37" s="19"/>
      <c r="F37" s="25" t="s">
        <v>44</v>
      </c>
      <c r="G37" s="26" t="s">
        <v>37</v>
      </c>
      <c r="H37" s="18">
        <v>7</v>
      </c>
      <c r="I37" s="71">
        <v>756758</v>
      </c>
      <c r="J37" s="72">
        <v>5297306</v>
      </c>
    </row>
    <row r="38" spans="1:10" ht="14.25">
      <c r="A38" s="5"/>
      <c r="B38" s="31"/>
      <c r="C38" s="10"/>
      <c r="D38" s="30">
        <v>3.0019999999999998</v>
      </c>
      <c r="E38" s="19"/>
      <c r="F38" s="25" t="s">
        <v>45</v>
      </c>
      <c r="G38" s="26" t="s">
        <v>37</v>
      </c>
      <c r="H38" s="18">
        <v>10</v>
      </c>
      <c r="I38" s="71">
        <v>63223</v>
      </c>
      <c r="J38" s="72">
        <v>632230</v>
      </c>
    </row>
    <row r="39" spans="1:10" ht="14.25">
      <c r="A39" s="5"/>
      <c r="B39" s="32"/>
      <c r="C39" s="10"/>
      <c r="D39" s="30">
        <v>3.0070000000000001</v>
      </c>
      <c r="E39" s="19"/>
      <c r="F39" s="25" t="s">
        <v>46</v>
      </c>
      <c r="G39" s="26" t="s">
        <v>37</v>
      </c>
      <c r="H39" s="18">
        <v>6</v>
      </c>
      <c r="I39" s="71">
        <v>685899</v>
      </c>
      <c r="J39" s="72">
        <v>4115394</v>
      </c>
    </row>
    <row r="40" spans="1:10" ht="14.25">
      <c r="A40" s="5"/>
      <c r="B40" s="31"/>
      <c r="C40" s="10"/>
      <c r="D40" s="30">
        <v>3.012</v>
      </c>
      <c r="E40" s="19"/>
      <c r="F40" s="25" t="s">
        <v>47</v>
      </c>
      <c r="G40" s="26" t="s">
        <v>37</v>
      </c>
      <c r="H40" s="18">
        <v>7</v>
      </c>
      <c r="I40" s="71">
        <v>416699</v>
      </c>
      <c r="J40" s="72">
        <v>2916893</v>
      </c>
    </row>
    <row r="41" spans="1:10" ht="14.25">
      <c r="A41" s="5"/>
      <c r="B41" s="32"/>
      <c r="C41" s="33"/>
      <c r="D41" s="30">
        <v>3.0579999999999998</v>
      </c>
      <c r="E41" s="19"/>
      <c r="F41" s="25" t="s">
        <v>48</v>
      </c>
      <c r="G41" s="26" t="s">
        <v>15</v>
      </c>
      <c r="H41" s="18">
        <v>200</v>
      </c>
      <c r="I41" s="71">
        <v>86043</v>
      </c>
      <c r="J41" s="72">
        <v>17208600</v>
      </c>
    </row>
    <row r="42" spans="1:10" ht="14.25">
      <c r="A42" s="5"/>
      <c r="B42" s="31"/>
      <c r="C42" s="10"/>
      <c r="D42" s="30">
        <v>3.06</v>
      </c>
      <c r="E42" s="19"/>
      <c r="F42" s="25" t="s">
        <v>49</v>
      </c>
      <c r="G42" s="26" t="s">
        <v>15</v>
      </c>
      <c r="H42" s="18">
        <v>300</v>
      </c>
      <c r="I42" s="71">
        <v>217237</v>
      </c>
      <c r="J42" s="72">
        <v>65171100</v>
      </c>
    </row>
    <row r="43" spans="1:10" ht="15" customHeight="1">
      <c r="A43" s="5"/>
      <c r="B43" s="9"/>
      <c r="C43" s="34"/>
      <c r="D43" s="469" t="s">
        <v>25</v>
      </c>
      <c r="E43" s="470"/>
      <c r="F43" s="470"/>
      <c r="G43" s="470"/>
      <c r="H43" s="35"/>
      <c r="I43" s="73"/>
      <c r="J43" s="74">
        <v>109660205</v>
      </c>
    </row>
    <row r="44" spans="1:10" ht="15">
      <c r="A44" s="5"/>
      <c r="B44" s="9"/>
      <c r="C44" s="10"/>
      <c r="D44" s="36">
        <v>7</v>
      </c>
      <c r="E44" s="471" t="s">
        <v>50</v>
      </c>
      <c r="F44" s="472"/>
      <c r="G44" s="37"/>
      <c r="H44" s="38"/>
      <c r="I44" s="75"/>
      <c r="J44" s="76"/>
    </row>
    <row r="45" spans="1:10" ht="14.25">
      <c r="A45" s="5"/>
      <c r="B45" s="9"/>
      <c r="C45" s="10"/>
      <c r="D45" s="30">
        <v>12.023999999999999</v>
      </c>
      <c r="E45" s="19"/>
      <c r="F45" s="25" t="s">
        <v>51</v>
      </c>
      <c r="G45" s="26" t="s">
        <v>15</v>
      </c>
      <c r="H45" s="18">
        <v>1700</v>
      </c>
      <c r="I45" s="71">
        <v>48632</v>
      </c>
      <c r="J45" s="69">
        <v>82674400</v>
      </c>
    </row>
    <row r="46" spans="1:10" ht="14.25">
      <c r="A46" s="5"/>
      <c r="B46" s="9"/>
      <c r="C46" s="10"/>
      <c r="D46" s="30">
        <v>3.089</v>
      </c>
      <c r="E46" s="19"/>
      <c r="F46" s="25" t="s">
        <v>52</v>
      </c>
      <c r="G46" s="26" t="s">
        <v>37</v>
      </c>
      <c r="H46" s="18">
        <v>15</v>
      </c>
      <c r="I46" s="71">
        <v>1758346</v>
      </c>
      <c r="J46" s="69">
        <v>26375190</v>
      </c>
    </row>
    <row r="47" spans="1:10" ht="15.75" customHeight="1">
      <c r="A47" s="5"/>
      <c r="B47" s="9"/>
      <c r="C47" s="10"/>
      <c r="D47" s="469" t="s">
        <v>25</v>
      </c>
      <c r="E47" s="470"/>
      <c r="F47" s="470"/>
      <c r="G47" s="470"/>
      <c r="H47" s="35"/>
      <c r="I47" s="73"/>
      <c r="J47" s="74">
        <v>109049590</v>
      </c>
    </row>
    <row r="48" spans="1:10" ht="15">
      <c r="A48" s="5"/>
      <c r="B48" s="9"/>
      <c r="C48" s="10"/>
      <c r="D48" s="36">
        <v>8</v>
      </c>
      <c r="E48" s="471" t="s">
        <v>53</v>
      </c>
      <c r="F48" s="472"/>
      <c r="G48" s="37"/>
      <c r="H48" s="38"/>
      <c r="I48" s="75"/>
      <c r="J48" s="76"/>
    </row>
    <row r="49" spans="1:10" ht="14.25">
      <c r="A49" s="5"/>
      <c r="B49" s="9"/>
      <c r="C49" s="10"/>
      <c r="D49" s="30">
        <v>13.016999999999999</v>
      </c>
      <c r="E49" s="19"/>
      <c r="F49" s="39" t="s">
        <v>54</v>
      </c>
      <c r="G49" s="26" t="s">
        <v>28</v>
      </c>
      <c r="H49" s="40">
        <v>1041</v>
      </c>
      <c r="I49" s="71">
        <v>790528</v>
      </c>
      <c r="J49" s="72">
        <v>822939648</v>
      </c>
    </row>
    <row r="50" spans="1:10" ht="14.25">
      <c r="A50" s="5"/>
      <c r="B50" s="9"/>
      <c r="C50" s="10"/>
      <c r="D50" s="30">
        <v>13.029</v>
      </c>
      <c r="E50" s="19"/>
      <c r="F50" s="39" t="s">
        <v>55</v>
      </c>
      <c r="G50" s="26" t="s">
        <v>28</v>
      </c>
      <c r="H50" s="18">
        <v>2083</v>
      </c>
      <c r="I50" s="71">
        <v>177927</v>
      </c>
      <c r="J50" s="72">
        <v>370621941</v>
      </c>
    </row>
    <row r="51" spans="1:10" ht="14.25">
      <c r="A51" s="5"/>
      <c r="B51" s="9"/>
      <c r="C51" s="10"/>
      <c r="D51" s="30">
        <v>5.0140000000000002</v>
      </c>
      <c r="E51" s="19"/>
      <c r="F51" s="25" t="s">
        <v>56</v>
      </c>
      <c r="G51" s="26" t="s">
        <v>57</v>
      </c>
      <c r="H51" s="18">
        <v>1800</v>
      </c>
      <c r="I51" s="71">
        <v>6489</v>
      </c>
      <c r="J51" s="72">
        <v>11680200</v>
      </c>
    </row>
    <row r="52" spans="1:10" ht="14.25">
      <c r="A52" s="5"/>
      <c r="B52" s="9"/>
      <c r="C52" s="10"/>
      <c r="D52" s="30">
        <v>13.032</v>
      </c>
      <c r="E52" s="19"/>
      <c r="F52" s="25" t="s">
        <v>58</v>
      </c>
      <c r="G52" s="26" t="s">
        <v>15</v>
      </c>
      <c r="H52" s="18">
        <v>1070</v>
      </c>
      <c r="I52" s="71">
        <v>5317</v>
      </c>
      <c r="J52" s="72">
        <v>5689190</v>
      </c>
    </row>
    <row r="53" spans="1:10" ht="28.5">
      <c r="A53" s="5"/>
      <c r="B53" s="9"/>
      <c r="C53" s="10"/>
      <c r="D53" s="30">
        <v>1.071</v>
      </c>
      <c r="E53" s="19"/>
      <c r="F53" s="41" t="s">
        <v>59</v>
      </c>
      <c r="G53" s="26" t="s">
        <v>15</v>
      </c>
      <c r="H53" s="18">
        <v>1070</v>
      </c>
      <c r="I53" s="71">
        <v>12269</v>
      </c>
      <c r="J53" s="72">
        <v>13127830</v>
      </c>
    </row>
    <row r="54" spans="1:10" ht="14.25">
      <c r="A54" s="5"/>
      <c r="B54" s="9"/>
      <c r="C54" s="10"/>
      <c r="D54" s="30">
        <v>5.26</v>
      </c>
      <c r="E54" s="19"/>
      <c r="F54" s="25" t="s">
        <v>60</v>
      </c>
      <c r="G54" s="26" t="s">
        <v>61</v>
      </c>
      <c r="H54" s="18">
        <v>2200</v>
      </c>
      <c r="I54" s="71">
        <v>10295</v>
      </c>
      <c r="J54" s="72">
        <v>22649000</v>
      </c>
    </row>
    <row r="55" spans="1:10" ht="14.25">
      <c r="A55" s="5"/>
      <c r="B55" s="9"/>
      <c r="C55" s="10"/>
      <c r="D55" s="30">
        <v>5.2590000000000003</v>
      </c>
      <c r="E55" s="19"/>
      <c r="F55" s="25" t="s">
        <v>62</v>
      </c>
      <c r="G55" s="26" t="s">
        <v>15</v>
      </c>
      <c r="H55" s="18">
        <v>1500</v>
      </c>
      <c r="I55" s="71">
        <v>16218</v>
      </c>
      <c r="J55" s="72">
        <v>24327000</v>
      </c>
    </row>
    <row r="56" spans="1:10" ht="15.75" customHeight="1" thickBot="1">
      <c r="A56" s="42"/>
      <c r="B56" s="43"/>
      <c r="C56" s="44"/>
      <c r="D56" s="473" t="s">
        <v>25</v>
      </c>
      <c r="E56" s="474"/>
      <c r="F56" s="474"/>
      <c r="G56" s="474"/>
      <c r="H56" s="21"/>
      <c r="I56" s="65"/>
      <c r="J56" s="77">
        <v>1271034809</v>
      </c>
    </row>
    <row r="57" spans="1:10" ht="11.25" customHeight="1" thickBot="1">
      <c r="A57" s="45"/>
      <c r="B57" s="46"/>
      <c r="J57" s="78"/>
    </row>
    <row r="58" spans="1:10" ht="15.75" customHeight="1" thickBot="1">
      <c r="A58" s="47"/>
      <c r="B58" s="475" t="s">
        <v>63</v>
      </c>
      <c r="C58" s="476"/>
      <c r="D58" s="476"/>
      <c r="E58" s="476"/>
      <c r="F58" s="476"/>
      <c r="G58" s="476"/>
      <c r="H58" s="476"/>
      <c r="I58" s="477"/>
      <c r="J58" s="79">
        <v>1785940866</v>
      </c>
    </row>
    <row r="59" spans="1:10" ht="22.5" customHeight="1" thickBot="1">
      <c r="A59" s="47"/>
      <c r="B59" s="48"/>
      <c r="C59" s="49"/>
      <c r="D59" s="49"/>
      <c r="E59" s="49"/>
      <c r="F59" s="49"/>
      <c r="G59" s="49"/>
      <c r="H59" s="49"/>
      <c r="I59" s="80"/>
      <c r="J59" s="81"/>
    </row>
    <row r="60" spans="1:10" ht="18.75" customHeight="1">
      <c r="A60" s="47"/>
      <c r="B60" s="50"/>
      <c r="C60" s="51"/>
      <c r="D60" s="52"/>
      <c r="E60" s="52"/>
      <c r="F60" s="53"/>
      <c r="G60" s="54"/>
      <c r="H60" s="55"/>
      <c r="I60" s="82"/>
      <c r="J60" s="83"/>
    </row>
    <row r="61" spans="1:10" ht="15.75">
      <c r="A61" s="47"/>
      <c r="B61" s="50"/>
      <c r="C61" s="56"/>
      <c r="D61" s="56"/>
      <c r="E61" s="56"/>
      <c r="F61" s="57" t="s">
        <v>64</v>
      </c>
      <c r="G61" s="58"/>
      <c r="H61" s="59"/>
      <c r="I61" s="84"/>
      <c r="J61" s="85">
        <v>1785940866</v>
      </c>
    </row>
    <row r="62" spans="1:10" ht="18.75" customHeight="1">
      <c r="A62" s="47"/>
      <c r="B62" s="50"/>
      <c r="C62" s="51"/>
      <c r="D62" s="52"/>
      <c r="E62" s="52"/>
      <c r="F62" s="478"/>
      <c r="G62" s="479"/>
      <c r="H62" s="479"/>
      <c r="I62" s="479"/>
      <c r="J62" s="480"/>
    </row>
    <row r="63" spans="1:10" ht="16.5" thickBot="1">
      <c r="A63" s="47"/>
      <c r="B63" s="50"/>
      <c r="C63" s="51"/>
      <c r="D63" s="52"/>
      <c r="E63" s="52"/>
      <c r="F63" s="481" t="s">
        <v>65</v>
      </c>
      <c r="G63" s="482"/>
      <c r="H63" s="482"/>
      <c r="I63" s="483"/>
      <c r="J63" s="86">
        <v>1785940866</v>
      </c>
    </row>
    <row r="64" spans="1:10" ht="11.25" customHeight="1" thickBot="1">
      <c r="A64" s="47"/>
      <c r="B64" s="50"/>
      <c r="C64" s="51"/>
      <c r="D64" s="51"/>
      <c r="E64" s="51"/>
      <c r="F64" s="52"/>
      <c r="G64" s="52"/>
      <c r="H64" s="60"/>
      <c r="I64" s="87"/>
      <c r="J64" s="88"/>
    </row>
    <row r="65" spans="1:10" ht="15" customHeight="1">
      <c r="A65" s="47"/>
      <c r="B65" s="89" t="s">
        <v>66</v>
      </c>
      <c r="C65" s="90"/>
      <c r="D65" s="90"/>
      <c r="E65" s="91"/>
      <c r="F65" s="486"/>
      <c r="G65" s="486"/>
      <c r="H65" s="486"/>
      <c r="I65" s="486"/>
      <c r="J65" s="487"/>
    </row>
    <row r="66" spans="1:10" ht="12.75" customHeight="1">
      <c r="A66" s="47"/>
      <c r="B66" s="498" t="s">
        <v>67</v>
      </c>
      <c r="C66" s="499"/>
      <c r="D66" s="499"/>
      <c r="E66" s="499"/>
      <c r="F66" s="499"/>
      <c r="G66" s="500" t="s">
        <v>6</v>
      </c>
      <c r="H66" s="500"/>
      <c r="I66" s="500"/>
      <c r="J66" s="121" t="s">
        <v>68</v>
      </c>
    </row>
    <row r="67" spans="1:10" ht="12.75" customHeight="1">
      <c r="A67" s="47"/>
      <c r="B67" s="498" t="s">
        <v>69</v>
      </c>
      <c r="C67" s="505"/>
      <c r="D67" s="505"/>
      <c r="E67" s="505"/>
      <c r="F67" s="505"/>
      <c r="G67" s="504" t="s">
        <v>70</v>
      </c>
      <c r="H67" s="504"/>
      <c r="I67" s="122" t="s">
        <v>71</v>
      </c>
      <c r="J67" s="139">
        <v>0.28270000000000001</v>
      </c>
    </row>
    <row r="68" spans="1:10" ht="14.25" customHeight="1">
      <c r="A68" s="47"/>
      <c r="B68" s="498" t="s">
        <v>72</v>
      </c>
      <c r="C68" s="505"/>
      <c r="D68" s="505"/>
      <c r="E68" s="505"/>
      <c r="F68" s="505"/>
      <c r="G68" s="484" t="s">
        <v>73</v>
      </c>
      <c r="H68" s="485"/>
      <c r="I68" s="122" t="s">
        <v>74</v>
      </c>
      <c r="J68" s="139">
        <v>0</v>
      </c>
    </row>
    <row r="69" spans="1:10" ht="45.75" customHeight="1" thickBot="1">
      <c r="A69" s="47"/>
      <c r="B69" s="501" t="s">
        <v>75</v>
      </c>
      <c r="C69" s="502"/>
      <c r="D69" s="502"/>
      <c r="E69" s="502"/>
      <c r="F69" s="502"/>
      <c r="G69" s="503" t="s">
        <v>76</v>
      </c>
      <c r="H69" s="504"/>
      <c r="I69" s="122" t="s">
        <v>77</v>
      </c>
      <c r="J69" s="139">
        <v>0.05</v>
      </c>
    </row>
    <row r="70" spans="1:10" ht="12" customHeight="1" thickBot="1">
      <c r="A70" s="45"/>
      <c r="B70" s="92"/>
      <c r="C70" s="93"/>
      <c r="D70" s="93"/>
      <c r="E70" s="93"/>
      <c r="F70" s="93"/>
      <c r="G70" s="488" t="s">
        <v>78</v>
      </c>
      <c r="H70" s="488"/>
      <c r="I70" s="124" t="s">
        <v>79</v>
      </c>
      <c r="J70" s="123">
        <v>0.3327</v>
      </c>
    </row>
    <row r="71" spans="1:10">
      <c r="A71" s="45"/>
      <c r="B71" s="94"/>
      <c r="C71" s="95"/>
      <c r="D71" s="95"/>
      <c r="E71" s="95"/>
      <c r="F71" s="95" t="s">
        <v>80</v>
      </c>
      <c r="G71" s="95"/>
      <c r="H71" s="95"/>
      <c r="I71" s="7"/>
      <c r="J71" s="125"/>
    </row>
    <row r="72" spans="1:10">
      <c r="A72" s="45"/>
      <c r="B72" s="96"/>
      <c r="C72" s="97"/>
      <c r="D72" s="97"/>
      <c r="E72" s="97"/>
      <c r="F72" s="98" t="s">
        <v>81</v>
      </c>
      <c r="G72" s="99" t="s">
        <v>37</v>
      </c>
      <c r="H72" s="98" t="s">
        <v>82</v>
      </c>
      <c r="I72" s="126" t="s">
        <v>83</v>
      </c>
      <c r="J72" s="127" t="s">
        <v>84</v>
      </c>
    </row>
    <row r="73" spans="1:10" ht="14.25">
      <c r="A73" s="45"/>
      <c r="B73" s="9"/>
      <c r="C73" s="19"/>
      <c r="D73" s="100" t="s">
        <v>85</v>
      </c>
      <c r="E73" s="19"/>
      <c r="F73" s="101" t="s">
        <v>86</v>
      </c>
      <c r="G73" s="102" t="s">
        <v>87</v>
      </c>
      <c r="H73" s="103"/>
      <c r="I73" s="128"/>
      <c r="J73" s="129">
        <v>9051920</v>
      </c>
    </row>
    <row r="74" spans="1:10" ht="14.25">
      <c r="A74" s="45"/>
      <c r="B74" s="9"/>
      <c r="C74" s="19"/>
      <c r="D74" s="100" t="s">
        <v>88</v>
      </c>
      <c r="E74" s="19"/>
      <c r="F74" s="104" t="s">
        <v>89</v>
      </c>
      <c r="G74" s="102" t="s">
        <v>87</v>
      </c>
      <c r="H74" s="103">
        <v>5</v>
      </c>
      <c r="I74" s="130">
        <v>377832</v>
      </c>
      <c r="J74" s="129">
        <v>1889160</v>
      </c>
    </row>
    <row r="75" spans="1:10" ht="71.25">
      <c r="A75" s="45"/>
      <c r="B75" s="9"/>
      <c r="C75" s="19"/>
      <c r="D75" s="100" t="s">
        <v>90</v>
      </c>
      <c r="E75" s="19"/>
      <c r="F75" s="105" t="s">
        <v>91</v>
      </c>
      <c r="G75" s="102" t="s">
        <v>87</v>
      </c>
      <c r="H75" s="103">
        <v>1</v>
      </c>
      <c r="I75" s="130">
        <v>800000</v>
      </c>
      <c r="J75" s="129">
        <v>800000</v>
      </c>
    </row>
    <row r="76" spans="1:10" ht="14.25">
      <c r="A76" s="45"/>
      <c r="B76" s="9"/>
      <c r="C76" s="19"/>
      <c r="D76" s="100" t="s">
        <v>90</v>
      </c>
      <c r="E76" s="19"/>
      <c r="F76" s="106" t="s">
        <v>92</v>
      </c>
      <c r="G76" s="107" t="s">
        <v>93</v>
      </c>
      <c r="H76" s="103"/>
      <c r="I76" s="130">
        <v>8000000</v>
      </c>
      <c r="J76" s="129">
        <v>8000000</v>
      </c>
    </row>
    <row r="77" spans="1:10" ht="28.5">
      <c r="A77" s="45"/>
      <c r="B77" s="9"/>
      <c r="C77" s="19"/>
      <c r="D77" s="100" t="s">
        <v>94</v>
      </c>
      <c r="E77" s="19"/>
      <c r="F77" s="101" t="s">
        <v>95</v>
      </c>
      <c r="G77" s="102" t="s">
        <v>87</v>
      </c>
      <c r="H77" s="103">
        <v>5</v>
      </c>
      <c r="I77" s="130">
        <v>8497133</v>
      </c>
      <c r="J77" s="129">
        <v>42485665</v>
      </c>
    </row>
    <row r="78" spans="1:10" ht="14.25">
      <c r="A78" s="45"/>
      <c r="B78" s="9"/>
      <c r="C78" s="19"/>
      <c r="D78" s="100" t="s">
        <v>96</v>
      </c>
      <c r="E78" s="19"/>
      <c r="F78" s="101" t="s">
        <v>97</v>
      </c>
      <c r="G78" s="102" t="s">
        <v>87</v>
      </c>
      <c r="H78" s="103"/>
      <c r="I78" s="130"/>
      <c r="J78" s="129">
        <v>55000000</v>
      </c>
    </row>
    <row r="79" spans="1:10">
      <c r="A79" s="45"/>
      <c r="B79" s="9"/>
      <c r="C79" s="19"/>
      <c r="D79" s="108"/>
      <c r="E79" s="108"/>
      <c r="F79" s="109"/>
      <c r="G79" s="110"/>
      <c r="H79" s="111"/>
      <c r="I79" s="131"/>
      <c r="J79" s="132"/>
    </row>
    <row r="80" spans="1:10">
      <c r="A80" s="45"/>
      <c r="B80" s="96"/>
      <c r="C80" s="97"/>
      <c r="D80" s="97"/>
      <c r="E80" s="97"/>
      <c r="F80" s="112" t="s">
        <v>98</v>
      </c>
      <c r="G80" s="113"/>
      <c r="H80" s="112"/>
      <c r="I80" s="133" t="s">
        <v>99</v>
      </c>
      <c r="J80" s="134">
        <v>117226745</v>
      </c>
    </row>
    <row r="81" spans="1:10">
      <c r="A81" s="45"/>
      <c r="B81" s="96"/>
      <c r="C81" s="97"/>
      <c r="D81" s="97"/>
      <c r="E81" s="97"/>
      <c r="F81" s="112" t="s">
        <v>100</v>
      </c>
      <c r="G81" s="113"/>
      <c r="H81" s="114">
        <v>0.11360000000000001</v>
      </c>
      <c r="I81" s="133" t="s">
        <v>101</v>
      </c>
      <c r="J81" s="134">
        <v>13316958</v>
      </c>
    </row>
    <row r="82" spans="1:10" ht="13.5" thickBot="1">
      <c r="A82" s="45"/>
      <c r="B82" s="115"/>
      <c r="C82" s="116"/>
      <c r="D82" s="117"/>
      <c r="E82" s="116"/>
      <c r="F82" s="118" t="s">
        <v>102</v>
      </c>
      <c r="G82" s="119"/>
      <c r="H82" s="120"/>
      <c r="I82" s="135" t="s">
        <v>103</v>
      </c>
      <c r="J82" s="136">
        <v>130543703</v>
      </c>
    </row>
    <row r="83" spans="1:10" ht="15.75" customHeight="1" thickBot="1">
      <c r="A83" s="45"/>
      <c r="B83" s="489" t="s">
        <v>104</v>
      </c>
      <c r="C83" s="490"/>
      <c r="D83" s="490"/>
      <c r="E83" s="490"/>
      <c r="F83" s="490"/>
      <c r="G83" s="490"/>
      <c r="H83" s="490"/>
      <c r="I83" s="491"/>
      <c r="J83" s="137">
        <v>1916484569</v>
      </c>
    </row>
    <row r="84" spans="1:10" ht="12.75" customHeight="1"/>
    <row r="85" spans="1:10" ht="13.5" customHeight="1"/>
  </sheetData>
  <mergeCells count="37">
    <mergeCell ref="G70:H70"/>
    <mergeCell ref="B83:I83"/>
    <mergeCell ref="B7:B8"/>
    <mergeCell ref="C7:C8"/>
    <mergeCell ref="F7:F8"/>
    <mergeCell ref="G7:G8"/>
    <mergeCell ref="H7:H8"/>
    <mergeCell ref="I7:I8"/>
    <mergeCell ref="B66:F66"/>
    <mergeCell ref="G66:I66"/>
    <mergeCell ref="B69:F69"/>
    <mergeCell ref="G69:H69"/>
    <mergeCell ref="B67:F67"/>
    <mergeCell ref="G67:H67"/>
    <mergeCell ref="B68:F68"/>
    <mergeCell ref="E48:F48"/>
    <mergeCell ref="D56:G56"/>
    <mergeCell ref="B58:I58"/>
    <mergeCell ref="F62:J62"/>
    <mergeCell ref="F63:I63"/>
    <mergeCell ref="G68:H68"/>
    <mergeCell ref="F65:J65"/>
    <mergeCell ref="D32:G32"/>
    <mergeCell ref="E33:F33"/>
    <mergeCell ref="D43:G43"/>
    <mergeCell ref="E44:F44"/>
    <mergeCell ref="D47:G47"/>
    <mergeCell ref="E19:F19"/>
    <mergeCell ref="J7:J8"/>
    <mergeCell ref="B4:J6"/>
    <mergeCell ref="D26:G26"/>
    <mergeCell ref="E27:F27"/>
    <mergeCell ref="B2:J2"/>
    <mergeCell ref="B3:J3"/>
    <mergeCell ref="D7:E7"/>
    <mergeCell ref="E9:F9"/>
    <mergeCell ref="D18:G18"/>
  </mergeCells>
  <hyperlinks>
    <hyperlink ref="D11" location="apus1001" display="1,001" xr:uid="{00000000-0004-0000-0000-000000000000}"/>
  </hyperlinks>
  <pageMargins left="0.6" right="0.2" top="0.31" bottom="0.19" header="0.17" footer="0.17"/>
  <pageSetup paperSize="9" scale="79" orientation="landscape" r:id="rId1"/>
  <rowBreaks count="1" manualBreakCount="1">
    <brk id="4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5"/>
  <sheetViews>
    <sheetView view="pageBreakPreview" topLeftCell="A81" zoomScale="80" zoomScaleNormal="110" zoomScaleSheetLayoutView="80" workbookViewId="0">
      <selection activeCell="B68" sqref="B68:J89"/>
    </sheetView>
  </sheetViews>
  <sheetFormatPr baseColWidth="10" defaultColWidth="9.140625" defaultRowHeight="12.75"/>
  <cols>
    <col min="1" max="1" width="3.42578125" style="1" customWidth="1"/>
    <col min="2" max="2" width="3.85546875" style="1" customWidth="1"/>
    <col min="3" max="3" width="5.7109375" style="1" customWidth="1"/>
    <col min="4" max="4" width="6.140625" style="1" customWidth="1"/>
    <col min="5" max="5" width="5.28515625" style="1" customWidth="1"/>
    <col min="6" max="6" width="66.42578125" style="1" customWidth="1"/>
    <col min="7" max="7" width="17.7109375" style="1" customWidth="1"/>
    <col min="8" max="8" width="10.28515625" style="1" customWidth="1"/>
    <col min="9" max="9" width="20.7109375" style="2" customWidth="1"/>
    <col min="10" max="10" width="21.42578125" style="1" customWidth="1"/>
    <col min="11" max="11" width="10.28515625" style="1" bestFit="1" customWidth="1"/>
    <col min="12" max="12" width="25" style="1" customWidth="1"/>
    <col min="13" max="13" width="26.28515625" style="1" customWidth="1"/>
    <col min="14" max="14" width="20.7109375" style="1" bestFit="1" customWidth="1"/>
    <col min="15" max="15" width="15.7109375" style="1" bestFit="1" customWidth="1"/>
    <col min="16" max="17" width="13" style="1" bestFit="1" customWidth="1"/>
    <col min="18" max="16384" width="9.140625" style="1"/>
  </cols>
  <sheetData>
    <row r="1" spans="1:15" ht="13.5" thickBot="1"/>
    <row r="2" spans="1:15">
      <c r="A2" s="3"/>
      <c r="B2" s="164"/>
      <c r="C2" s="165"/>
      <c r="D2" s="166"/>
      <c r="E2" s="165"/>
      <c r="F2" s="165"/>
      <c r="G2" s="165"/>
      <c r="H2" s="165"/>
      <c r="I2" s="166"/>
      <c r="J2" s="167"/>
    </row>
    <row r="3" spans="1:15" ht="15.75">
      <c r="A3" s="5"/>
      <c r="B3" s="515" t="s">
        <v>143</v>
      </c>
      <c r="C3" s="516"/>
      <c r="D3" s="516"/>
      <c r="E3" s="516"/>
      <c r="F3" s="3"/>
      <c r="G3" s="161"/>
      <c r="H3" s="161"/>
      <c r="I3" s="161"/>
      <c r="J3" s="168"/>
    </row>
    <row r="4" spans="1:15" ht="12.75" customHeight="1">
      <c r="A4" s="5"/>
      <c r="B4" s="169" t="s">
        <v>144</v>
      </c>
      <c r="C4" s="163" t="s">
        <v>145</v>
      </c>
      <c r="D4" s="162" t="s">
        <v>146</v>
      </c>
      <c r="E4" s="170">
        <v>3</v>
      </c>
      <c r="F4" s="3"/>
      <c r="G4" s="161"/>
      <c r="H4" s="161"/>
      <c r="I4" s="161"/>
      <c r="J4" s="168"/>
    </row>
    <row r="5" spans="1:15" ht="15">
      <c r="A5" s="5"/>
      <c r="B5" s="517" t="s">
        <v>0</v>
      </c>
      <c r="C5" s="518"/>
      <c r="D5" s="518"/>
      <c r="E5" s="518"/>
      <c r="F5" s="518"/>
      <c r="G5" s="518"/>
      <c r="H5" s="518"/>
      <c r="I5" s="518"/>
      <c r="J5" s="519"/>
    </row>
    <row r="6" spans="1:15" ht="15.75" thickBot="1">
      <c r="A6" s="5"/>
      <c r="B6" s="520" t="s">
        <v>1</v>
      </c>
      <c r="C6" s="521"/>
      <c r="D6" s="521"/>
      <c r="E6" s="521"/>
      <c r="F6" s="521"/>
      <c r="G6" s="521"/>
      <c r="H6" s="521"/>
      <c r="I6" s="521"/>
      <c r="J6" s="522"/>
    </row>
    <row r="7" spans="1:15" ht="42" customHeight="1">
      <c r="A7" s="5"/>
      <c r="B7" s="527" t="s">
        <v>168</v>
      </c>
      <c r="C7" s="528"/>
      <c r="D7" s="528"/>
      <c r="E7" s="528"/>
      <c r="F7" s="528"/>
      <c r="G7" s="528"/>
      <c r="H7" s="528"/>
      <c r="I7" s="528"/>
      <c r="J7" s="529"/>
    </row>
    <row r="8" spans="1:15" ht="0.75" customHeight="1">
      <c r="A8" s="5"/>
      <c r="B8" s="530"/>
      <c r="C8" s="531"/>
      <c r="D8" s="531"/>
      <c r="E8" s="531"/>
      <c r="F8" s="531"/>
      <c r="G8" s="531"/>
      <c r="H8" s="531"/>
      <c r="I8" s="531"/>
      <c r="J8" s="532"/>
    </row>
    <row r="9" spans="1:15" ht="15.75" customHeight="1" thickBot="1">
      <c r="A9" s="5"/>
      <c r="B9" s="523"/>
      <c r="C9" s="524"/>
      <c r="D9" s="524"/>
      <c r="E9" s="524"/>
      <c r="F9" s="524"/>
      <c r="G9" s="524"/>
      <c r="H9" s="524"/>
      <c r="I9" s="524"/>
      <c r="J9" s="524"/>
    </row>
    <row r="10" spans="1:15" ht="12.75" customHeight="1">
      <c r="A10" s="5"/>
      <c r="B10" s="533" t="s">
        <v>3</v>
      </c>
      <c r="C10" s="535" t="s">
        <v>142</v>
      </c>
      <c r="D10" s="537" t="s">
        <v>5</v>
      </c>
      <c r="E10" s="537"/>
      <c r="F10" s="492" t="s">
        <v>6</v>
      </c>
      <c r="G10" s="494" t="s">
        <v>7</v>
      </c>
      <c r="H10" s="494" t="s">
        <v>8</v>
      </c>
      <c r="I10" s="496" t="s">
        <v>9</v>
      </c>
      <c r="J10" s="525" t="s">
        <v>10</v>
      </c>
    </row>
    <row r="11" spans="1:15" ht="25.5" thickBot="1">
      <c r="A11" s="5"/>
      <c r="B11" s="534"/>
      <c r="C11" s="536"/>
      <c r="D11" s="203" t="s">
        <v>11</v>
      </c>
      <c r="E11" s="203" t="s">
        <v>12</v>
      </c>
      <c r="F11" s="538"/>
      <c r="G11" s="539"/>
      <c r="H11" s="539"/>
      <c r="I11" s="540"/>
      <c r="J11" s="526"/>
      <c r="M11" s="423"/>
    </row>
    <row r="12" spans="1:15" ht="16.5" thickBot="1">
      <c r="A12" s="5"/>
      <c r="B12" s="210"/>
      <c r="C12" s="210"/>
      <c r="D12" s="210"/>
      <c r="E12" s="210"/>
      <c r="F12" s="209" t="s">
        <v>13</v>
      </c>
      <c r="G12" s="210"/>
      <c r="H12" s="210"/>
      <c r="I12" s="210"/>
      <c r="J12" s="418"/>
      <c r="L12" s="424"/>
      <c r="M12" s="425"/>
      <c r="N12" s="426"/>
      <c r="O12" s="427"/>
    </row>
    <row r="13" spans="1:15" ht="15">
      <c r="A13" s="5"/>
      <c r="B13" s="9"/>
      <c r="C13" s="10"/>
      <c r="D13" s="153"/>
      <c r="E13" s="15"/>
      <c r="F13" s="211" t="s">
        <v>169</v>
      </c>
      <c r="G13" s="212" t="s">
        <v>19</v>
      </c>
      <c r="H13" s="213">
        <v>40</v>
      </c>
      <c r="I13" s="237">
        <v>247818</v>
      </c>
      <c r="J13" s="419">
        <v>9912720</v>
      </c>
      <c r="L13" s="428"/>
      <c r="M13" s="308"/>
      <c r="N13" s="308"/>
    </row>
    <row r="14" spans="1:15" ht="15">
      <c r="A14" s="5"/>
      <c r="B14" s="9"/>
      <c r="C14" s="10"/>
      <c r="D14" s="153"/>
      <c r="E14" s="15"/>
      <c r="F14" s="211" t="s">
        <v>170</v>
      </c>
      <c r="G14" s="212" t="s">
        <v>19</v>
      </c>
      <c r="H14" s="213">
        <v>100</v>
      </c>
      <c r="I14" s="237">
        <v>8244</v>
      </c>
      <c r="J14" s="419">
        <v>824400</v>
      </c>
      <c r="L14" s="428"/>
      <c r="M14" s="308"/>
      <c r="N14" s="308"/>
    </row>
    <row r="15" spans="1:15" ht="15">
      <c r="A15" s="5"/>
      <c r="B15" s="9"/>
      <c r="C15" s="10"/>
      <c r="D15" s="153"/>
      <c r="E15" s="15"/>
      <c r="F15" s="211" t="s">
        <v>171</v>
      </c>
      <c r="G15" s="212" t="s">
        <v>19</v>
      </c>
      <c r="H15" s="213">
        <v>70</v>
      </c>
      <c r="I15" s="237">
        <v>16021</v>
      </c>
      <c r="J15" s="419">
        <v>1121470</v>
      </c>
      <c r="L15" s="428"/>
      <c r="M15" s="308"/>
      <c r="N15" s="308"/>
    </row>
    <row r="16" spans="1:15" ht="15">
      <c r="A16" s="5"/>
      <c r="B16" s="9"/>
      <c r="C16" s="10"/>
      <c r="D16" s="193"/>
      <c r="E16" s="15"/>
      <c r="F16" s="211" t="s">
        <v>172</v>
      </c>
      <c r="G16" s="214" t="s">
        <v>19</v>
      </c>
      <c r="H16" s="215">
        <v>8</v>
      </c>
      <c r="I16" s="239">
        <v>258986</v>
      </c>
      <c r="J16" s="419">
        <v>2071888</v>
      </c>
      <c r="L16" s="428"/>
      <c r="M16" s="308"/>
      <c r="N16" s="308"/>
    </row>
    <row r="17" spans="1:14" ht="15">
      <c r="A17" s="5"/>
      <c r="B17" s="9"/>
      <c r="C17" s="10"/>
      <c r="D17" s="298"/>
      <c r="E17" s="15"/>
      <c r="F17" s="211" t="s">
        <v>23</v>
      </c>
      <c r="G17" s="214" t="s">
        <v>15</v>
      </c>
      <c r="H17" s="215">
        <v>150</v>
      </c>
      <c r="I17" s="299">
        <v>21335</v>
      </c>
      <c r="J17" s="419">
        <v>3200250</v>
      </c>
      <c r="L17" s="428"/>
      <c r="M17" s="308"/>
      <c r="N17" s="308"/>
    </row>
    <row r="18" spans="1:14" ht="15">
      <c r="A18" s="5"/>
      <c r="B18" s="9"/>
      <c r="C18" s="10"/>
      <c r="D18" s="193"/>
      <c r="E18" s="15"/>
      <c r="F18" s="211" t="s">
        <v>24</v>
      </c>
      <c r="G18" s="214" t="s">
        <v>15</v>
      </c>
      <c r="H18" s="215">
        <v>150</v>
      </c>
      <c r="I18" s="239">
        <v>21905</v>
      </c>
      <c r="J18" s="419">
        <v>3285750</v>
      </c>
      <c r="L18" s="428"/>
      <c r="M18" s="308"/>
      <c r="N18" s="308"/>
    </row>
    <row r="19" spans="1:14" ht="16.5" thickBot="1">
      <c r="A19" s="5"/>
      <c r="B19" s="154" t="s">
        <v>25</v>
      </c>
      <c r="C19" s="155"/>
      <c r="D19" s="155"/>
      <c r="E19" s="155"/>
      <c r="F19" s="156"/>
      <c r="G19" s="157"/>
      <c r="H19" s="173"/>
      <c r="I19" s="240"/>
      <c r="J19" s="420">
        <v>20416478</v>
      </c>
      <c r="M19" s="308"/>
      <c r="N19" s="308"/>
    </row>
    <row r="20" spans="1:14" ht="16.5" thickBot="1">
      <c r="A20" s="5"/>
      <c r="B20" s="210"/>
      <c r="C20" s="210"/>
      <c r="D20" s="210"/>
      <c r="E20" s="210"/>
      <c r="F20" s="209" t="s">
        <v>166</v>
      </c>
      <c r="G20" s="216"/>
      <c r="H20" s="217"/>
      <c r="I20" s="210"/>
      <c r="J20" s="418"/>
      <c r="L20" s="429"/>
      <c r="M20" s="430"/>
      <c r="N20" s="430"/>
    </row>
    <row r="21" spans="1:14" ht="15">
      <c r="A21" s="5"/>
      <c r="B21" s="9"/>
      <c r="C21" s="34"/>
      <c r="D21" s="153"/>
      <c r="E21" s="15"/>
      <c r="F21" s="218" t="s">
        <v>173</v>
      </c>
      <c r="G21" s="219" t="s">
        <v>28</v>
      </c>
      <c r="H21" s="220">
        <v>100</v>
      </c>
      <c r="I21" s="239">
        <v>50081</v>
      </c>
      <c r="J21" s="419">
        <v>5008100</v>
      </c>
      <c r="L21" s="428"/>
      <c r="M21" s="308"/>
      <c r="N21" s="308"/>
    </row>
    <row r="22" spans="1:14" ht="15">
      <c r="A22" s="5"/>
      <c r="B22" s="9"/>
      <c r="C22" s="34"/>
      <c r="D22" s="153"/>
      <c r="E22" s="15"/>
      <c r="F22" s="221" t="s">
        <v>30</v>
      </c>
      <c r="G22" s="222" t="s">
        <v>28</v>
      </c>
      <c r="H22" s="223">
        <v>80</v>
      </c>
      <c r="I22" s="239">
        <v>62452</v>
      </c>
      <c r="J22" s="419">
        <v>4996160</v>
      </c>
      <c r="L22" s="428"/>
      <c r="M22" s="308"/>
      <c r="N22" s="308"/>
    </row>
    <row r="23" spans="1:14" ht="15">
      <c r="A23" s="5"/>
      <c r="B23" s="9"/>
      <c r="C23" s="34"/>
      <c r="D23" s="153"/>
      <c r="E23" s="15"/>
      <c r="F23" s="224" t="s">
        <v>167</v>
      </c>
      <c r="G23" s="225" t="s">
        <v>28</v>
      </c>
      <c r="H23" s="226">
        <v>350</v>
      </c>
      <c r="I23" s="239">
        <v>47282</v>
      </c>
      <c r="J23" s="419">
        <v>16548700</v>
      </c>
      <c r="L23" s="428"/>
      <c r="M23" s="308"/>
      <c r="N23" s="308"/>
    </row>
    <row r="24" spans="1:14" ht="15">
      <c r="A24" s="5"/>
      <c r="B24" s="9"/>
      <c r="C24" s="34"/>
      <c r="D24" s="153"/>
      <c r="E24" s="15"/>
      <c r="F24" s="227" t="s">
        <v>27</v>
      </c>
      <c r="G24" s="222" t="s">
        <v>28</v>
      </c>
      <c r="H24" s="228">
        <v>350</v>
      </c>
      <c r="I24" s="239">
        <v>28895</v>
      </c>
      <c r="J24" s="419">
        <v>10113250</v>
      </c>
      <c r="L24" s="428"/>
      <c r="M24" s="308"/>
      <c r="N24" s="308"/>
    </row>
    <row r="25" spans="1:14" ht="15">
      <c r="A25" s="5"/>
      <c r="B25" s="9"/>
      <c r="C25" s="34"/>
      <c r="D25" s="153"/>
      <c r="E25" s="15"/>
      <c r="F25" s="229" t="s">
        <v>174</v>
      </c>
      <c r="G25" s="222" t="s">
        <v>19</v>
      </c>
      <c r="H25" s="223">
        <v>1560</v>
      </c>
      <c r="I25" s="239">
        <v>14920</v>
      </c>
      <c r="J25" s="419">
        <v>23275200</v>
      </c>
      <c r="L25" s="428"/>
      <c r="M25" s="308"/>
      <c r="N25" s="308"/>
    </row>
    <row r="26" spans="1:14" ht="45">
      <c r="A26" s="5"/>
      <c r="B26" s="9"/>
      <c r="C26" s="34"/>
      <c r="D26" s="153"/>
      <c r="E26" s="15"/>
      <c r="F26" s="224" t="s">
        <v>175</v>
      </c>
      <c r="G26" s="225" t="s">
        <v>28</v>
      </c>
      <c r="H26" s="226">
        <v>350</v>
      </c>
      <c r="I26" s="239">
        <v>53712</v>
      </c>
      <c r="J26" s="419">
        <v>18799200</v>
      </c>
      <c r="L26" s="428"/>
      <c r="M26" s="308"/>
      <c r="N26" s="308"/>
    </row>
    <row r="27" spans="1:14" ht="15">
      <c r="A27" s="5"/>
      <c r="B27" s="9"/>
      <c r="C27" s="34"/>
      <c r="D27" s="153"/>
      <c r="E27" s="15"/>
      <c r="F27" s="224" t="s">
        <v>32</v>
      </c>
      <c r="G27" s="225" t="s">
        <v>28</v>
      </c>
      <c r="H27" s="226">
        <v>140</v>
      </c>
      <c r="I27" s="239">
        <v>121862</v>
      </c>
      <c r="J27" s="419">
        <v>17060680</v>
      </c>
      <c r="L27" s="428"/>
      <c r="M27" s="308"/>
      <c r="N27" s="308"/>
    </row>
    <row r="28" spans="1:14" ht="16.5" thickBot="1">
      <c r="A28" s="5"/>
      <c r="B28" s="154" t="s">
        <v>25</v>
      </c>
      <c r="C28" s="155"/>
      <c r="D28" s="155"/>
      <c r="E28" s="155"/>
      <c r="F28" s="156"/>
      <c r="G28" s="157"/>
      <c r="H28" s="242"/>
      <c r="I28" s="240"/>
      <c r="J28" s="420">
        <v>95801290</v>
      </c>
      <c r="M28" s="308"/>
      <c r="N28" s="308"/>
    </row>
    <row r="29" spans="1:14" ht="24" customHeight="1" thickBot="1">
      <c r="A29" s="5"/>
      <c r="B29" s="210"/>
      <c r="C29" s="210"/>
      <c r="D29" s="210"/>
      <c r="E29" s="210"/>
      <c r="F29" s="209" t="s">
        <v>176</v>
      </c>
      <c r="G29" s="216"/>
      <c r="H29" s="217"/>
      <c r="I29" s="210"/>
      <c r="J29" s="418"/>
      <c r="L29" s="431"/>
      <c r="M29" s="432"/>
      <c r="N29" s="432"/>
    </row>
    <row r="30" spans="1:14" ht="15">
      <c r="A30" s="5"/>
      <c r="B30" s="9"/>
      <c r="C30" s="34"/>
      <c r="D30" s="153"/>
      <c r="E30" s="15"/>
      <c r="F30" s="194" t="s">
        <v>177</v>
      </c>
      <c r="G30" s="195" t="s">
        <v>15</v>
      </c>
      <c r="H30" s="300">
        <v>15</v>
      </c>
      <c r="I30" s="244">
        <v>181584</v>
      </c>
      <c r="J30" s="419">
        <v>2723760</v>
      </c>
      <c r="L30" s="433"/>
      <c r="M30" s="308"/>
      <c r="N30" s="308"/>
    </row>
    <row r="31" spans="1:14" ht="15">
      <c r="A31" s="5"/>
      <c r="B31" s="9"/>
      <c r="C31" s="34"/>
      <c r="D31" s="153"/>
      <c r="E31" s="15"/>
      <c r="F31" s="194" t="s">
        <v>178</v>
      </c>
      <c r="G31" s="195" t="s">
        <v>37</v>
      </c>
      <c r="H31" s="300">
        <v>2</v>
      </c>
      <c r="I31" s="244">
        <v>1205302</v>
      </c>
      <c r="J31" s="419">
        <v>2410604</v>
      </c>
      <c r="L31" s="433"/>
      <c r="M31" s="308"/>
      <c r="N31" s="308"/>
    </row>
    <row r="32" spans="1:14" ht="15.75" customHeight="1" thickBot="1">
      <c r="A32" s="5"/>
      <c r="B32" s="154" t="s">
        <v>25</v>
      </c>
      <c r="C32" s="155"/>
      <c r="D32" s="155"/>
      <c r="E32" s="155"/>
      <c r="F32" s="196"/>
      <c r="G32" s="155"/>
      <c r="H32" s="171"/>
      <c r="I32" s="245"/>
      <c r="J32" s="421">
        <v>5134364</v>
      </c>
      <c r="M32" s="308"/>
      <c r="N32" s="308"/>
    </row>
    <row r="33" spans="1:14" ht="16.5" thickBot="1">
      <c r="A33" s="5"/>
      <c r="B33" s="210"/>
      <c r="C33" s="210"/>
      <c r="D33" s="210"/>
      <c r="E33" s="210"/>
      <c r="F33" s="209" t="s">
        <v>179</v>
      </c>
      <c r="G33" s="216"/>
      <c r="H33" s="217"/>
      <c r="I33" s="210"/>
      <c r="J33" s="418"/>
      <c r="L33" s="431"/>
      <c r="M33" s="434"/>
      <c r="N33" s="435"/>
    </row>
    <row r="34" spans="1:14" ht="15">
      <c r="A34" s="5"/>
      <c r="B34" s="9"/>
      <c r="C34" s="34"/>
      <c r="D34" s="153"/>
      <c r="E34" s="15"/>
      <c r="F34" s="230" t="s">
        <v>35</v>
      </c>
      <c r="G34" s="212" t="s">
        <v>15</v>
      </c>
      <c r="H34" s="213">
        <v>1000</v>
      </c>
      <c r="I34" s="244">
        <v>7192</v>
      </c>
      <c r="J34" s="419">
        <v>7192000</v>
      </c>
      <c r="L34" s="307"/>
      <c r="M34" s="308"/>
      <c r="N34" s="308"/>
    </row>
    <row r="35" spans="1:14" ht="15">
      <c r="A35" s="5"/>
      <c r="B35" s="9"/>
      <c r="C35" s="34"/>
      <c r="D35" s="153"/>
      <c r="E35" s="15"/>
      <c r="F35" s="231" t="s">
        <v>180</v>
      </c>
      <c r="G35" s="214" t="s">
        <v>19</v>
      </c>
      <c r="H35" s="215">
        <v>50</v>
      </c>
      <c r="I35" s="244">
        <v>32709</v>
      </c>
      <c r="J35" s="419">
        <v>1635450</v>
      </c>
      <c r="L35" s="307"/>
      <c r="M35" s="308"/>
      <c r="N35" s="308"/>
    </row>
    <row r="36" spans="1:14" ht="15">
      <c r="A36" s="5"/>
      <c r="B36" s="9"/>
      <c r="C36" s="34"/>
      <c r="D36" s="153"/>
      <c r="E36" s="15"/>
      <c r="F36" s="232" t="s">
        <v>181</v>
      </c>
      <c r="G36" s="214" t="s">
        <v>19</v>
      </c>
      <c r="H36" s="215">
        <v>50</v>
      </c>
      <c r="I36" s="244">
        <v>76548</v>
      </c>
      <c r="J36" s="419">
        <v>3827400</v>
      </c>
      <c r="L36" s="307"/>
      <c r="M36" s="308"/>
      <c r="N36" s="308"/>
    </row>
    <row r="37" spans="1:14" ht="15">
      <c r="A37" s="5"/>
      <c r="B37" s="9"/>
      <c r="C37" s="34"/>
      <c r="D37" s="153"/>
      <c r="E37" s="15"/>
      <c r="F37" s="232" t="s">
        <v>36</v>
      </c>
      <c r="G37" s="214" t="s">
        <v>37</v>
      </c>
      <c r="H37" s="215">
        <v>40</v>
      </c>
      <c r="I37" s="244">
        <v>96787</v>
      </c>
      <c r="J37" s="419">
        <v>3871480</v>
      </c>
      <c r="L37" s="307"/>
      <c r="M37" s="308"/>
      <c r="N37" s="308"/>
    </row>
    <row r="38" spans="1:14" ht="15">
      <c r="A38" s="5"/>
      <c r="B38" s="9"/>
      <c r="C38" s="34"/>
      <c r="D38" s="153"/>
      <c r="E38" s="15"/>
      <c r="F38" s="233" t="s">
        <v>39</v>
      </c>
      <c r="G38" s="225" t="s">
        <v>37</v>
      </c>
      <c r="H38" s="226">
        <v>6</v>
      </c>
      <c r="I38" s="244">
        <v>377813</v>
      </c>
      <c r="J38" s="419">
        <v>2266878</v>
      </c>
      <c r="L38" s="433"/>
      <c r="M38" s="308"/>
      <c r="N38" s="308"/>
    </row>
    <row r="39" spans="1:14" ht="15">
      <c r="A39" s="5"/>
      <c r="B39" s="9"/>
      <c r="C39" s="34"/>
      <c r="D39" s="153"/>
      <c r="E39" s="15"/>
      <c r="F39" s="224" t="s">
        <v>182</v>
      </c>
      <c r="G39" s="234" t="s">
        <v>15</v>
      </c>
      <c r="H39" s="235">
        <v>1300</v>
      </c>
      <c r="I39" s="244">
        <v>537</v>
      </c>
      <c r="J39" s="419">
        <v>698100</v>
      </c>
      <c r="L39" s="436"/>
      <c r="M39" s="308"/>
      <c r="N39" s="308"/>
    </row>
    <row r="40" spans="1:14" ht="15.75" customHeight="1" thickBot="1">
      <c r="A40" s="5"/>
      <c r="B40" s="154" t="s">
        <v>25</v>
      </c>
      <c r="C40" s="155"/>
      <c r="D40" s="155"/>
      <c r="E40" s="155"/>
      <c r="F40" s="196"/>
      <c r="G40" s="155"/>
      <c r="H40" s="171"/>
      <c r="I40" s="245"/>
      <c r="J40" s="421">
        <v>19491308</v>
      </c>
      <c r="M40" s="437"/>
      <c r="N40" s="308"/>
    </row>
    <row r="41" spans="1:14" ht="22.5" customHeight="1" thickBot="1">
      <c r="A41" s="5"/>
      <c r="B41" s="210"/>
      <c r="C41" s="210"/>
      <c r="D41" s="210"/>
      <c r="E41" s="210"/>
      <c r="F41" s="209" t="s">
        <v>183</v>
      </c>
      <c r="G41" s="216"/>
      <c r="H41" s="217"/>
      <c r="I41" s="210"/>
      <c r="J41" s="418"/>
      <c r="L41" s="431"/>
      <c r="M41" s="434"/>
      <c r="N41" s="435"/>
    </row>
    <row r="42" spans="1:14" ht="16.5" customHeight="1">
      <c r="A42" s="5"/>
      <c r="B42" s="9"/>
      <c r="C42" s="34"/>
      <c r="D42" s="153"/>
      <c r="E42" s="15"/>
      <c r="F42" s="211" t="s">
        <v>56</v>
      </c>
      <c r="G42" s="212" t="s">
        <v>57</v>
      </c>
      <c r="H42" s="236">
        <v>1600</v>
      </c>
      <c r="I42" s="244">
        <v>10499</v>
      </c>
      <c r="J42" s="419">
        <v>16798400</v>
      </c>
      <c r="L42" s="307"/>
      <c r="M42" s="308"/>
      <c r="N42" s="308"/>
    </row>
    <row r="43" spans="1:14" ht="16.5" customHeight="1">
      <c r="A43" s="5"/>
      <c r="B43" s="9"/>
      <c r="C43" s="34"/>
      <c r="D43" s="153"/>
      <c r="E43" s="15"/>
      <c r="F43" s="211" t="s">
        <v>184</v>
      </c>
      <c r="G43" s="212" t="s">
        <v>28</v>
      </c>
      <c r="H43" s="236">
        <v>3</v>
      </c>
      <c r="I43" s="244">
        <v>620868</v>
      </c>
      <c r="J43" s="419">
        <v>1862604</v>
      </c>
      <c r="L43" s="307"/>
      <c r="M43" s="308"/>
      <c r="N43" s="308"/>
    </row>
    <row r="44" spans="1:14" ht="16.5" customHeight="1">
      <c r="A44" s="5"/>
      <c r="B44" s="9"/>
      <c r="C44" s="34"/>
      <c r="D44" s="153"/>
      <c r="E44" s="15"/>
      <c r="F44" s="211" t="s">
        <v>185</v>
      </c>
      <c r="G44" s="212" t="s">
        <v>57</v>
      </c>
      <c r="H44" s="236">
        <v>750</v>
      </c>
      <c r="I44" s="244">
        <v>13396</v>
      </c>
      <c r="J44" s="419">
        <v>10047000</v>
      </c>
      <c r="L44" s="307"/>
      <c r="M44" s="308"/>
      <c r="N44" s="308"/>
    </row>
    <row r="45" spans="1:14" ht="15">
      <c r="A45" s="5"/>
      <c r="B45" s="9"/>
      <c r="C45" s="34"/>
      <c r="D45" s="153"/>
      <c r="E45" s="15"/>
      <c r="F45" s="247" t="s">
        <v>186</v>
      </c>
      <c r="G45" s="214" t="s">
        <v>28</v>
      </c>
      <c r="H45" s="248">
        <v>1</v>
      </c>
      <c r="I45" s="244">
        <v>809687</v>
      </c>
      <c r="J45" s="419">
        <v>809687</v>
      </c>
      <c r="L45" s="307"/>
      <c r="M45" s="308"/>
      <c r="N45" s="308"/>
    </row>
    <row r="46" spans="1:14" ht="16.5" thickBot="1">
      <c r="A46" s="5"/>
      <c r="B46" s="276"/>
      <c r="C46" s="301"/>
      <c r="D46" s="302"/>
      <c r="E46" s="301"/>
      <c r="F46" s="303"/>
      <c r="G46" s="304"/>
      <c r="H46" s="305"/>
      <c r="I46" s="306"/>
      <c r="J46" s="314">
        <v>29517691</v>
      </c>
      <c r="L46" s="307"/>
      <c r="M46" s="308"/>
      <c r="N46" s="308"/>
    </row>
    <row r="47" spans="1:14" ht="22.5" customHeight="1" thickBot="1">
      <c r="A47" s="5"/>
      <c r="B47" s="210"/>
      <c r="C47" s="210"/>
      <c r="D47" s="210"/>
      <c r="E47" s="210"/>
      <c r="F47" s="209" t="s">
        <v>50</v>
      </c>
      <c r="G47" s="216"/>
      <c r="H47" s="217"/>
      <c r="I47" s="210"/>
      <c r="J47" s="418"/>
      <c r="L47" s="431"/>
      <c r="M47" s="434"/>
      <c r="N47" s="435"/>
    </row>
    <row r="48" spans="1:14" ht="16.5" customHeight="1">
      <c r="A48" s="5"/>
      <c r="B48" s="9"/>
      <c r="C48" s="34"/>
      <c r="D48" s="153"/>
      <c r="E48" s="15"/>
      <c r="F48" s="211" t="s">
        <v>187</v>
      </c>
      <c r="G48" s="212" t="s">
        <v>28</v>
      </c>
      <c r="H48" s="236">
        <v>75</v>
      </c>
      <c r="I48" s="244">
        <v>1048452</v>
      </c>
      <c r="J48" s="419">
        <v>78633900</v>
      </c>
      <c r="L48" s="307"/>
      <c r="M48" s="308"/>
      <c r="N48" s="308"/>
    </row>
    <row r="49" spans="1:16" ht="16.5" customHeight="1">
      <c r="A49" s="5"/>
      <c r="B49" s="9"/>
      <c r="C49" s="34"/>
      <c r="D49" s="153"/>
      <c r="E49" s="15"/>
      <c r="F49" s="211" t="s">
        <v>188</v>
      </c>
      <c r="G49" s="212" t="s">
        <v>19</v>
      </c>
      <c r="H49" s="236">
        <v>150</v>
      </c>
      <c r="I49" s="244">
        <v>96168</v>
      </c>
      <c r="J49" s="419">
        <v>14425200</v>
      </c>
      <c r="L49" s="307"/>
      <c r="M49" s="308"/>
      <c r="N49" s="308"/>
    </row>
    <row r="50" spans="1:16" ht="16.5" customHeight="1">
      <c r="A50" s="5"/>
      <c r="B50" s="9"/>
      <c r="C50" s="34"/>
      <c r="D50" s="153"/>
      <c r="E50" s="15"/>
      <c r="F50" s="211" t="s">
        <v>189</v>
      </c>
      <c r="G50" s="212" t="s">
        <v>15</v>
      </c>
      <c r="H50" s="236">
        <v>720</v>
      </c>
      <c r="I50" s="244">
        <v>121214</v>
      </c>
      <c r="J50" s="419">
        <v>87274080</v>
      </c>
      <c r="L50" s="307"/>
      <c r="M50" s="308"/>
      <c r="N50" s="308"/>
    </row>
    <row r="51" spans="1:16" ht="16.5" customHeight="1">
      <c r="A51" s="5"/>
      <c r="B51" s="9"/>
      <c r="C51" s="34"/>
      <c r="D51" s="153"/>
      <c r="E51" s="15"/>
      <c r="F51" s="211" t="s">
        <v>190</v>
      </c>
      <c r="G51" s="212" t="s">
        <v>15</v>
      </c>
      <c r="H51" s="236">
        <v>6</v>
      </c>
      <c r="I51" s="244">
        <v>845772</v>
      </c>
      <c r="J51" s="419">
        <v>5074632</v>
      </c>
      <c r="L51" s="307"/>
      <c r="M51" s="308"/>
      <c r="N51" s="308"/>
    </row>
    <row r="52" spans="1:16" ht="15">
      <c r="A52" s="5"/>
      <c r="B52" s="9"/>
      <c r="C52" s="34"/>
      <c r="D52" s="153"/>
      <c r="E52" s="15"/>
      <c r="F52" s="247" t="s">
        <v>191</v>
      </c>
      <c r="G52" s="214" t="s">
        <v>28</v>
      </c>
      <c r="H52" s="248">
        <v>4</v>
      </c>
      <c r="I52" s="244">
        <v>924291</v>
      </c>
      <c r="J52" s="419">
        <v>3697164</v>
      </c>
      <c r="L52" s="307"/>
      <c r="M52" s="308"/>
      <c r="N52" s="308"/>
    </row>
    <row r="53" spans="1:16" ht="16.5" thickBot="1">
      <c r="A53" s="5"/>
      <c r="B53" s="301"/>
      <c r="C53" s="309"/>
      <c r="D53" s="310"/>
      <c r="E53" s="311"/>
      <c r="F53" s="312"/>
      <c r="G53" s="313"/>
      <c r="H53" s="305"/>
      <c r="I53" s="306"/>
      <c r="J53" s="314">
        <v>189104976</v>
      </c>
      <c r="L53" s="307"/>
      <c r="M53" s="308"/>
      <c r="N53" s="308"/>
    </row>
    <row r="54" spans="1:16" ht="22.5" customHeight="1" thickBot="1">
      <c r="A54" s="5"/>
      <c r="B54" s="210"/>
      <c r="C54" s="210"/>
      <c r="D54" s="210"/>
      <c r="E54" s="210"/>
      <c r="F54" s="209" t="s">
        <v>53</v>
      </c>
      <c r="G54" s="216"/>
      <c r="H54" s="217"/>
      <c r="I54" s="210"/>
      <c r="J54" s="418"/>
      <c r="L54" s="431"/>
      <c r="M54" s="434"/>
      <c r="N54" s="435"/>
    </row>
    <row r="55" spans="1:16" ht="30" customHeight="1">
      <c r="A55" s="5"/>
      <c r="B55" s="9"/>
      <c r="C55" s="34"/>
      <c r="D55" s="153"/>
      <c r="E55" s="15"/>
      <c r="F55" s="317" t="s">
        <v>192</v>
      </c>
      <c r="G55" s="212" t="s">
        <v>28</v>
      </c>
      <c r="H55" s="236">
        <v>175</v>
      </c>
      <c r="I55" s="244">
        <v>1311516</v>
      </c>
      <c r="J55" s="419">
        <v>229515300</v>
      </c>
      <c r="L55" s="307"/>
      <c r="M55" s="308"/>
      <c r="N55" s="308"/>
    </row>
    <row r="56" spans="1:16" ht="16.5" customHeight="1">
      <c r="A56" s="5"/>
      <c r="B56" s="9"/>
      <c r="C56" s="34"/>
      <c r="D56" s="153"/>
      <c r="E56" s="15"/>
      <c r="F56" s="211" t="s">
        <v>55</v>
      </c>
      <c r="G56" s="212" t="s">
        <v>28</v>
      </c>
      <c r="H56" s="236">
        <v>416</v>
      </c>
      <c r="I56" s="244">
        <v>193102</v>
      </c>
      <c r="J56" s="419">
        <v>80330432</v>
      </c>
      <c r="L56" s="307"/>
      <c r="M56" s="308"/>
      <c r="N56" s="308"/>
    </row>
    <row r="57" spans="1:16" ht="63.75" customHeight="1">
      <c r="A57" s="5"/>
      <c r="B57" s="9"/>
      <c r="C57" s="34"/>
      <c r="D57" s="153"/>
      <c r="E57" s="15"/>
      <c r="F57" s="317" t="s">
        <v>193</v>
      </c>
      <c r="G57" s="212" t="s">
        <v>19</v>
      </c>
      <c r="H57" s="236">
        <v>2050</v>
      </c>
      <c r="I57" s="244">
        <v>45887</v>
      </c>
      <c r="J57" s="419">
        <v>94068350</v>
      </c>
      <c r="L57" s="307"/>
      <c r="M57" s="308"/>
      <c r="N57" s="308"/>
    </row>
    <row r="58" spans="1:16" ht="15">
      <c r="A58" s="5"/>
      <c r="B58" s="9"/>
      <c r="C58" s="34"/>
      <c r="D58" s="153"/>
      <c r="E58" s="15"/>
      <c r="F58" s="247" t="s">
        <v>194</v>
      </c>
      <c r="G58" s="214" t="s">
        <v>19</v>
      </c>
      <c r="H58" s="248">
        <v>2050</v>
      </c>
      <c r="I58" s="244">
        <v>5678</v>
      </c>
      <c r="J58" s="419">
        <v>11639900</v>
      </c>
      <c r="L58" s="307"/>
      <c r="M58" s="308"/>
      <c r="N58" s="308"/>
    </row>
    <row r="59" spans="1:16" ht="16.5" thickBot="1">
      <c r="A59" s="3"/>
      <c r="B59" s="276"/>
      <c r="C59" s="301"/>
      <c r="D59" s="302"/>
      <c r="E59" s="301"/>
      <c r="F59" s="303"/>
      <c r="G59" s="304"/>
      <c r="H59" s="315"/>
      <c r="I59" s="316"/>
      <c r="J59" s="314">
        <v>415553982</v>
      </c>
      <c r="L59" s="307"/>
      <c r="M59" s="308"/>
      <c r="N59" s="308"/>
    </row>
    <row r="60" spans="1:16" ht="15.75" thickBot="1">
      <c r="A60" s="47"/>
      <c r="B60" s="475" t="s">
        <v>63</v>
      </c>
      <c r="C60" s="476"/>
      <c r="D60" s="476"/>
      <c r="E60" s="476"/>
      <c r="F60" s="476"/>
      <c r="G60" s="476"/>
      <c r="H60" s="476"/>
      <c r="I60" s="477"/>
      <c r="J60" s="422">
        <v>775020089</v>
      </c>
      <c r="O60" s="204"/>
      <c r="P60" s="438"/>
    </row>
    <row r="61" spans="1:16" ht="12.75" customHeight="1" thickBot="1">
      <c r="A61" s="47"/>
      <c r="B61" s="48"/>
      <c r="C61" s="49"/>
      <c r="D61" s="49"/>
      <c r="E61" s="49"/>
      <c r="F61" s="49"/>
      <c r="G61" s="49"/>
      <c r="H61" s="49"/>
      <c r="I61" s="80"/>
      <c r="J61" s="81"/>
      <c r="M61" s="140"/>
    </row>
    <row r="62" spans="1:16" ht="15.75">
      <c r="A62" s="47"/>
      <c r="B62" s="50"/>
      <c r="C62" s="51"/>
      <c r="D62" s="52"/>
      <c r="E62" s="52"/>
      <c r="F62" s="53"/>
      <c r="G62" s="54"/>
      <c r="H62" s="55"/>
      <c r="I62" s="82"/>
      <c r="J62" s="83"/>
    </row>
    <row r="63" spans="1:16" ht="15.75">
      <c r="A63" s="47"/>
      <c r="B63" s="50"/>
      <c r="C63" s="56"/>
      <c r="D63" s="56"/>
      <c r="E63" s="56"/>
      <c r="F63" s="57" t="s">
        <v>64</v>
      </c>
      <c r="G63" s="58"/>
      <c r="H63" s="59"/>
      <c r="I63" s="84"/>
      <c r="J63" s="85">
        <v>775020089</v>
      </c>
    </row>
    <row r="64" spans="1:16">
      <c r="A64" s="47"/>
      <c r="B64" s="50"/>
      <c r="C64" s="51"/>
      <c r="D64" s="52"/>
      <c r="E64" s="52"/>
      <c r="F64" s="478"/>
      <c r="G64" s="479"/>
      <c r="H64" s="479"/>
      <c r="I64" s="479"/>
      <c r="J64" s="480"/>
    </row>
    <row r="65" spans="1:10" ht="16.5" thickBot="1">
      <c r="A65" s="47"/>
      <c r="B65" s="50"/>
      <c r="C65" s="51"/>
      <c r="D65" s="52"/>
      <c r="E65" s="52"/>
      <c r="F65" s="481" t="s">
        <v>141</v>
      </c>
      <c r="G65" s="482"/>
      <c r="H65" s="482"/>
      <c r="I65" s="483"/>
      <c r="J65" s="86">
        <v>775020089</v>
      </c>
    </row>
    <row r="66" spans="1:10" ht="11.25" customHeight="1" thickBot="1">
      <c r="A66" s="47"/>
      <c r="B66" s="50"/>
      <c r="C66" s="51"/>
      <c r="D66" s="51"/>
      <c r="E66" s="51"/>
      <c r="F66" s="52"/>
      <c r="G66" s="52"/>
      <c r="H66" s="60"/>
      <c r="I66" s="87"/>
      <c r="J66" s="88"/>
    </row>
    <row r="67" spans="1:10" ht="6.75" customHeight="1">
      <c r="A67" s="47"/>
      <c r="B67" s="89"/>
      <c r="C67" s="90"/>
      <c r="D67" s="90"/>
      <c r="E67" s="91"/>
      <c r="F67" s="486"/>
      <c r="G67" s="486"/>
      <c r="H67" s="486"/>
      <c r="I67" s="486"/>
      <c r="J67" s="487"/>
    </row>
    <row r="68" spans="1:10" ht="15">
      <c r="A68" s="47"/>
      <c r="B68" s="508" t="s">
        <v>138</v>
      </c>
      <c r="C68" s="509"/>
      <c r="D68" s="509"/>
      <c r="E68" s="509"/>
      <c r="F68" s="509"/>
      <c r="G68" s="510" t="s">
        <v>6</v>
      </c>
      <c r="H68" s="510"/>
      <c r="I68" s="510"/>
      <c r="J68" s="159" t="s">
        <v>68</v>
      </c>
    </row>
    <row r="69" spans="1:10" ht="43.5" customHeight="1">
      <c r="A69" s="47"/>
      <c r="B69" s="508" t="s">
        <v>139</v>
      </c>
      <c r="C69" s="509"/>
      <c r="D69" s="509"/>
      <c r="E69" s="509"/>
      <c r="F69" s="509"/>
      <c r="G69" s="511" t="s">
        <v>70</v>
      </c>
      <c r="H69" s="511"/>
      <c r="I69" s="158" t="s">
        <v>71</v>
      </c>
      <c r="J69" s="160">
        <v>0.28249999999999997</v>
      </c>
    </row>
    <row r="70" spans="1:10" ht="15">
      <c r="A70" s="47"/>
      <c r="B70" s="508" t="s">
        <v>140</v>
      </c>
      <c r="C70" s="509"/>
      <c r="D70" s="509"/>
      <c r="E70" s="509"/>
      <c r="F70" s="509"/>
      <c r="G70" s="512" t="s">
        <v>73</v>
      </c>
      <c r="H70" s="513"/>
      <c r="I70" s="158" t="s">
        <v>74</v>
      </c>
      <c r="J70" s="160">
        <v>0</v>
      </c>
    </row>
    <row r="71" spans="1:10" ht="15.75" thickBot="1">
      <c r="A71" s="47"/>
      <c r="B71" s="501"/>
      <c r="C71" s="502"/>
      <c r="D71" s="502"/>
      <c r="E71" s="502"/>
      <c r="F71" s="502"/>
      <c r="G71" s="514" t="s">
        <v>76</v>
      </c>
      <c r="H71" s="511"/>
      <c r="I71" s="158" t="s">
        <v>77</v>
      </c>
      <c r="J71" s="160">
        <v>0.05</v>
      </c>
    </row>
    <row r="72" spans="1:10" ht="12" customHeight="1" thickBot="1">
      <c r="A72" s="45"/>
      <c r="B72" s="92"/>
      <c r="C72" s="93"/>
      <c r="D72" s="93"/>
      <c r="E72" s="93"/>
      <c r="F72" s="93"/>
      <c r="G72" s="511" t="s">
        <v>78</v>
      </c>
      <c r="H72" s="511"/>
      <c r="I72" s="158" t="s">
        <v>79</v>
      </c>
      <c r="J72" s="160">
        <v>0.33250000000000002</v>
      </c>
    </row>
    <row r="73" spans="1:10" ht="16.5" customHeight="1" thickBot="1">
      <c r="A73" s="45"/>
      <c r="B73" s="94"/>
      <c r="C73" s="95"/>
      <c r="D73" s="95"/>
      <c r="E73" s="95"/>
      <c r="F73" s="95" t="s">
        <v>80</v>
      </c>
      <c r="G73" s="95"/>
      <c r="H73" s="95"/>
      <c r="I73" s="7"/>
      <c r="J73" s="125"/>
    </row>
    <row r="74" spans="1:10" s="243" customFormat="1" ht="16.5" thickBot="1">
      <c r="A74" s="257"/>
      <c r="B74" s="258"/>
      <c r="C74" s="259"/>
      <c r="D74" s="259"/>
      <c r="E74" s="259"/>
      <c r="F74" s="260" t="s">
        <v>81</v>
      </c>
      <c r="G74" s="261" t="s">
        <v>37</v>
      </c>
      <c r="H74" s="260" t="s">
        <v>82</v>
      </c>
      <c r="I74" s="262" t="s">
        <v>83</v>
      </c>
      <c r="J74" s="263" t="s">
        <v>84</v>
      </c>
    </row>
    <row r="75" spans="1:10" s="243" customFormat="1" ht="15.75">
      <c r="A75" s="257"/>
      <c r="B75" s="336"/>
      <c r="C75" s="337"/>
      <c r="D75" s="338"/>
      <c r="E75" s="337"/>
      <c r="F75" s="339" t="s">
        <v>86</v>
      </c>
      <c r="G75" s="319" t="s">
        <v>158</v>
      </c>
      <c r="H75" s="340"/>
      <c r="I75" s="341"/>
      <c r="J75" s="342">
        <v>3875094.0915375003</v>
      </c>
    </row>
    <row r="76" spans="1:10" ht="15">
      <c r="A76" s="45"/>
      <c r="B76" s="9"/>
      <c r="C76" s="15"/>
      <c r="D76" s="254"/>
      <c r="E76" s="15"/>
      <c r="F76" s="318" t="s">
        <v>159</v>
      </c>
      <c r="G76" s="319" t="s">
        <v>158</v>
      </c>
      <c r="H76" s="320">
        <v>2</v>
      </c>
      <c r="I76" s="321">
        <v>446354</v>
      </c>
      <c r="J76" s="322">
        <v>892708</v>
      </c>
    </row>
    <row r="77" spans="1:10" ht="45">
      <c r="A77" s="45"/>
      <c r="B77" s="9"/>
      <c r="C77" s="179"/>
      <c r="D77" s="178"/>
      <c r="E77" s="179"/>
      <c r="F77" s="318" t="s">
        <v>91</v>
      </c>
      <c r="G77" s="319" t="s">
        <v>158</v>
      </c>
      <c r="H77" s="320"/>
      <c r="I77" s="321"/>
      <c r="J77" s="322">
        <v>1500000</v>
      </c>
    </row>
    <row r="78" spans="1:10" ht="15">
      <c r="A78" s="45"/>
      <c r="B78" s="9"/>
      <c r="C78" s="179"/>
      <c r="D78" s="178"/>
      <c r="E78" s="179"/>
      <c r="F78" s="318" t="s">
        <v>164</v>
      </c>
      <c r="G78" s="319" t="s">
        <v>158</v>
      </c>
      <c r="H78" s="320">
        <v>1</v>
      </c>
      <c r="I78" s="321"/>
      <c r="J78" s="323">
        <v>8000000</v>
      </c>
    </row>
    <row r="79" spans="1:10" ht="15">
      <c r="A79" s="45"/>
      <c r="B79" s="9"/>
      <c r="C79" s="179"/>
      <c r="D79" s="178"/>
      <c r="E79" s="179"/>
      <c r="F79" s="324" t="s">
        <v>195</v>
      </c>
      <c r="G79" s="319" t="s">
        <v>158</v>
      </c>
      <c r="H79" s="325"/>
      <c r="I79" s="326"/>
      <c r="J79" s="322">
        <v>8000000</v>
      </c>
    </row>
    <row r="80" spans="1:10" ht="30">
      <c r="A80" s="45"/>
      <c r="B80" s="9"/>
      <c r="C80" s="179"/>
      <c r="D80" s="178"/>
      <c r="E80" s="179"/>
      <c r="F80" s="327" t="s">
        <v>160</v>
      </c>
      <c r="G80" s="319" t="s">
        <v>158</v>
      </c>
      <c r="H80" s="325">
        <v>2</v>
      </c>
      <c r="I80" s="328">
        <v>11308000</v>
      </c>
      <c r="J80" s="322">
        <v>22616000</v>
      </c>
    </row>
    <row r="81" spans="1:14" ht="15">
      <c r="A81" s="45"/>
      <c r="B81" s="9"/>
      <c r="C81" s="179"/>
      <c r="D81" s="178"/>
      <c r="E81" s="179"/>
      <c r="F81" s="324" t="s">
        <v>161</v>
      </c>
      <c r="G81" s="319" t="s">
        <v>87</v>
      </c>
      <c r="H81" s="325"/>
      <c r="I81" s="328"/>
      <c r="J81" s="322">
        <v>2000000</v>
      </c>
    </row>
    <row r="82" spans="1:14" ht="15">
      <c r="A82" s="45"/>
      <c r="B82" s="9"/>
      <c r="C82" s="179"/>
      <c r="D82" s="178"/>
      <c r="E82" s="179"/>
      <c r="F82" s="324" t="s">
        <v>196</v>
      </c>
      <c r="G82" s="329" t="s">
        <v>158</v>
      </c>
      <c r="H82" s="330">
        <v>2</v>
      </c>
      <c r="I82" s="331">
        <v>5500000</v>
      </c>
      <c r="J82" s="322">
        <v>11000000</v>
      </c>
    </row>
    <row r="83" spans="1:14" ht="15">
      <c r="A83" s="45"/>
      <c r="B83" s="9"/>
      <c r="C83" s="179"/>
      <c r="D83" s="178"/>
      <c r="E83" s="179"/>
      <c r="F83" s="332" t="s">
        <v>197</v>
      </c>
      <c r="G83" s="333" t="s">
        <v>87</v>
      </c>
      <c r="H83" s="334">
        <v>1</v>
      </c>
      <c r="I83" s="331">
        <v>1160000</v>
      </c>
      <c r="J83" s="322">
        <v>1160000</v>
      </c>
    </row>
    <row r="84" spans="1:14" ht="15">
      <c r="A84" s="45"/>
      <c r="B84" s="9"/>
      <c r="C84" s="179"/>
      <c r="D84" s="178"/>
      <c r="E84" s="179"/>
      <c r="F84" s="332" t="s">
        <v>198</v>
      </c>
      <c r="G84" s="333" t="s">
        <v>87</v>
      </c>
      <c r="H84" s="334">
        <v>1</v>
      </c>
      <c r="I84" s="331"/>
      <c r="J84" s="322">
        <v>2000000</v>
      </c>
    </row>
    <row r="85" spans="1:14" ht="30.75" thickBot="1">
      <c r="A85" s="45"/>
      <c r="B85" s="276"/>
      <c r="C85" s="277"/>
      <c r="D85" s="278"/>
      <c r="E85" s="277"/>
      <c r="F85" s="332" t="s">
        <v>149</v>
      </c>
      <c r="G85" s="333" t="s">
        <v>87</v>
      </c>
      <c r="H85" s="335">
        <v>30</v>
      </c>
      <c r="I85" s="331">
        <v>674427</v>
      </c>
      <c r="J85" s="322">
        <v>20232810</v>
      </c>
    </row>
    <row r="86" spans="1:14" ht="15.75" thickBot="1">
      <c r="A86" s="45"/>
      <c r="B86" s="255"/>
      <c r="C86" s="256"/>
      <c r="D86" s="287"/>
      <c r="E86" s="256"/>
      <c r="F86" s="288" t="s">
        <v>98</v>
      </c>
      <c r="G86" s="289"/>
      <c r="H86" s="288"/>
      <c r="I86" s="290"/>
      <c r="J86" s="417">
        <v>81276612.091537505</v>
      </c>
    </row>
    <row r="87" spans="1:14" ht="15.75" thickBot="1">
      <c r="A87" s="45"/>
      <c r="B87" s="282"/>
      <c r="C87" s="108"/>
      <c r="D87" s="254"/>
      <c r="E87" s="108"/>
      <c r="F87" s="283" t="s">
        <v>100</v>
      </c>
      <c r="G87" s="284"/>
      <c r="H87" s="285">
        <v>0.1389</v>
      </c>
      <c r="I87" s="286"/>
      <c r="J87" s="206">
        <v>11289321</v>
      </c>
    </row>
    <row r="88" spans="1:14" ht="15.75" thickBot="1">
      <c r="A88" s="45"/>
      <c r="B88" s="115"/>
      <c r="C88" s="116"/>
      <c r="D88" s="178"/>
      <c r="E88" s="116"/>
      <c r="F88" s="118" t="s">
        <v>102</v>
      </c>
      <c r="G88" s="119"/>
      <c r="H88" s="120"/>
      <c r="I88" s="205"/>
      <c r="J88" s="207">
        <v>92565933.091537505</v>
      </c>
    </row>
    <row r="89" spans="1:14" ht="15.75" customHeight="1" thickBot="1">
      <c r="A89" s="3"/>
      <c r="B89" s="199"/>
      <c r="C89" s="200"/>
      <c r="D89" s="201"/>
      <c r="E89" s="506" t="s">
        <v>162</v>
      </c>
      <c r="F89" s="507"/>
      <c r="G89" s="507"/>
      <c r="H89" s="507"/>
      <c r="I89" s="202"/>
      <c r="J89" s="198">
        <v>867586022.09153748</v>
      </c>
      <c r="L89" s="172"/>
    </row>
    <row r="92" spans="1:14">
      <c r="M92" s="192"/>
      <c r="N92" s="204"/>
    </row>
    <row r="95" spans="1:14" ht="38.25" customHeight="1"/>
  </sheetData>
  <mergeCells count="27">
    <mergeCell ref="B3:E3"/>
    <mergeCell ref="B5:J5"/>
    <mergeCell ref="B6:J6"/>
    <mergeCell ref="B9:J9"/>
    <mergeCell ref="J10:J11"/>
    <mergeCell ref="B7:J8"/>
    <mergeCell ref="B10:B11"/>
    <mergeCell ref="C10:C11"/>
    <mergeCell ref="D10:E10"/>
    <mergeCell ref="F10:F11"/>
    <mergeCell ref="G10:G11"/>
    <mergeCell ref="H10:H11"/>
    <mergeCell ref="I10:I11"/>
    <mergeCell ref="E89:H89"/>
    <mergeCell ref="B60:I60"/>
    <mergeCell ref="F64:J64"/>
    <mergeCell ref="F65:I65"/>
    <mergeCell ref="F67:J67"/>
    <mergeCell ref="B68:F68"/>
    <mergeCell ref="G68:I68"/>
    <mergeCell ref="G72:H72"/>
    <mergeCell ref="B69:F69"/>
    <mergeCell ref="G69:H69"/>
    <mergeCell ref="B70:F70"/>
    <mergeCell ref="G70:H70"/>
    <mergeCell ref="B71:F71"/>
    <mergeCell ref="G71:H71"/>
  </mergeCells>
  <pageMargins left="0.98425196850393704" right="0.19685039370078741" top="0" bottom="0" header="0" footer="0"/>
  <pageSetup scale="49" orientation="portrait" r:id="rId1"/>
  <colBreaks count="1" manualBreakCount="1">
    <brk id="10" max="8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93"/>
  <sheetViews>
    <sheetView tabSelected="1" view="pageBreakPreview" zoomScale="96" zoomScaleNormal="110" zoomScaleSheetLayoutView="96" workbookViewId="0">
      <selection activeCell="H81" sqref="H81"/>
    </sheetView>
  </sheetViews>
  <sheetFormatPr baseColWidth="10" defaultColWidth="9.140625" defaultRowHeight="12.75"/>
  <cols>
    <col min="1" max="1" width="3.42578125" style="1" customWidth="1"/>
    <col min="2" max="2" width="7.28515625" style="1" customWidth="1"/>
    <col min="3" max="3" width="6.85546875" style="1" customWidth="1"/>
    <col min="4" max="4" width="8.28515625" style="1" customWidth="1"/>
    <col min="5" max="5" width="11" style="1" customWidth="1"/>
    <col min="6" max="6" width="66.42578125" style="1" customWidth="1"/>
    <col min="7" max="7" width="12.5703125" style="1" customWidth="1"/>
    <col min="8" max="8" width="11" style="1" customWidth="1"/>
    <col min="9" max="9" width="20.42578125" style="2" customWidth="1"/>
    <col min="10" max="10" width="23.5703125" style="1" customWidth="1"/>
    <col min="11" max="16384" width="9.140625" style="1"/>
  </cols>
  <sheetData>
    <row r="1" spans="1:10" ht="13.5" thickBot="1"/>
    <row r="2" spans="1:10">
      <c r="A2" s="3"/>
      <c r="B2" s="164"/>
      <c r="C2" s="165"/>
      <c r="D2" s="166"/>
      <c r="E2" s="165"/>
      <c r="F2" s="165"/>
      <c r="G2" s="165"/>
      <c r="H2" s="165"/>
      <c r="I2" s="166"/>
      <c r="J2" s="167"/>
    </row>
    <row r="3" spans="1:10" ht="15.75">
      <c r="A3" s="5"/>
      <c r="B3" s="515" t="s">
        <v>143</v>
      </c>
      <c r="C3" s="516"/>
      <c r="D3" s="516"/>
      <c r="E3" s="516"/>
      <c r="F3" s="3"/>
      <c r="G3" s="161"/>
      <c r="H3" s="161"/>
      <c r="I3" s="161"/>
      <c r="J3" s="168"/>
    </row>
    <row r="4" spans="1:10" ht="12.75" customHeight="1">
      <c r="A4" s="5"/>
      <c r="B4" s="169" t="s">
        <v>144</v>
      </c>
      <c r="C4" s="163" t="s">
        <v>145</v>
      </c>
      <c r="D4" s="162" t="s">
        <v>146</v>
      </c>
      <c r="E4" s="170">
        <v>3</v>
      </c>
      <c r="F4" s="3"/>
      <c r="G4" s="161"/>
      <c r="H4" s="161"/>
      <c r="I4" s="161"/>
      <c r="J4" s="168"/>
    </row>
    <row r="5" spans="1:10" ht="15">
      <c r="A5" s="5"/>
      <c r="B5" s="517" t="s">
        <v>0</v>
      </c>
      <c r="C5" s="518"/>
      <c r="D5" s="518"/>
      <c r="E5" s="518"/>
      <c r="F5" s="518"/>
      <c r="G5" s="518"/>
      <c r="H5" s="518"/>
      <c r="I5" s="518"/>
      <c r="J5" s="519"/>
    </row>
    <row r="6" spans="1:10" ht="15.75" thickBot="1">
      <c r="A6" s="5"/>
      <c r="B6" s="520" t="s">
        <v>165</v>
      </c>
      <c r="C6" s="521"/>
      <c r="D6" s="521"/>
      <c r="E6" s="521"/>
      <c r="F6" s="521"/>
      <c r="G6" s="521"/>
      <c r="H6" s="521"/>
      <c r="I6" s="521"/>
      <c r="J6" s="522"/>
    </row>
    <row r="7" spans="1:10" ht="32.25" customHeight="1">
      <c r="A7" s="5"/>
      <c r="B7" s="527" t="s">
        <v>168</v>
      </c>
      <c r="C7" s="528"/>
      <c r="D7" s="528"/>
      <c r="E7" s="528"/>
      <c r="F7" s="528"/>
      <c r="G7" s="528"/>
      <c r="H7" s="528"/>
      <c r="I7" s="528"/>
      <c r="J7" s="529"/>
    </row>
    <row r="8" spans="1:10" ht="0.75" customHeight="1">
      <c r="A8" s="5"/>
      <c r="B8" s="530"/>
      <c r="C8" s="531"/>
      <c r="D8" s="531"/>
      <c r="E8" s="531"/>
      <c r="F8" s="531"/>
      <c r="G8" s="531"/>
      <c r="H8" s="531"/>
      <c r="I8" s="531"/>
      <c r="J8" s="532"/>
    </row>
    <row r="9" spans="1:10" ht="15.75" customHeight="1" thickBot="1">
      <c r="A9" s="5"/>
      <c r="B9" s="523"/>
      <c r="C9" s="524"/>
      <c r="D9" s="524"/>
      <c r="E9" s="524"/>
      <c r="F9" s="524"/>
      <c r="G9" s="524"/>
      <c r="H9" s="524"/>
      <c r="I9" s="524"/>
      <c r="J9" s="541"/>
    </row>
    <row r="10" spans="1:10" ht="12.75" customHeight="1">
      <c r="A10" s="5"/>
      <c r="B10" s="533" t="s">
        <v>3</v>
      </c>
      <c r="C10" s="535" t="s">
        <v>142</v>
      </c>
      <c r="D10" s="537" t="s">
        <v>5</v>
      </c>
      <c r="E10" s="537"/>
      <c r="F10" s="492" t="s">
        <v>6</v>
      </c>
      <c r="G10" s="494" t="s">
        <v>7</v>
      </c>
      <c r="H10" s="494" t="s">
        <v>8</v>
      </c>
      <c r="I10" s="496" t="s">
        <v>9</v>
      </c>
      <c r="J10" s="458" t="s">
        <v>10</v>
      </c>
    </row>
    <row r="11" spans="1:10" ht="13.5" thickBot="1">
      <c r="A11" s="5"/>
      <c r="B11" s="534"/>
      <c r="C11" s="536"/>
      <c r="D11" s="203" t="s">
        <v>11</v>
      </c>
      <c r="E11" s="203" t="s">
        <v>12</v>
      </c>
      <c r="F11" s="538"/>
      <c r="G11" s="539"/>
      <c r="H11" s="539"/>
      <c r="I11" s="540"/>
      <c r="J11" s="542"/>
    </row>
    <row r="12" spans="1:10" ht="16.5" thickBot="1">
      <c r="A12" s="5"/>
      <c r="B12" s="210"/>
      <c r="C12" s="210"/>
      <c r="D12" s="210"/>
      <c r="E12" s="210"/>
      <c r="F12" s="209" t="s">
        <v>13</v>
      </c>
      <c r="G12" s="210"/>
      <c r="H12" s="210"/>
      <c r="I12" s="210"/>
      <c r="J12" s="210"/>
    </row>
    <row r="13" spans="1:10" ht="15">
      <c r="A13" s="5"/>
      <c r="B13" s="9"/>
      <c r="C13" s="10"/>
      <c r="D13" s="153"/>
      <c r="E13" s="15"/>
      <c r="F13" s="211" t="s">
        <v>169</v>
      </c>
      <c r="G13" s="212" t="s">
        <v>19</v>
      </c>
      <c r="H13" s="213">
        <v>40</v>
      </c>
      <c r="I13" s="237"/>
      <c r="J13" s="238"/>
    </row>
    <row r="14" spans="1:10" ht="15">
      <c r="A14" s="5"/>
      <c r="B14" s="9"/>
      <c r="C14" s="10"/>
      <c r="D14" s="193"/>
      <c r="E14" s="15"/>
      <c r="F14" s="211" t="s">
        <v>170</v>
      </c>
      <c r="G14" s="214" t="s">
        <v>19</v>
      </c>
      <c r="H14" s="215">
        <v>100</v>
      </c>
      <c r="I14" s="239"/>
      <c r="J14" s="238"/>
    </row>
    <row r="15" spans="1:10" ht="15">
      <c r="A15" s="5"/>
      <c r="B15" s="9"/>
      <c r="C15" s="10"/>
      <c r="D15" s="298"/>
      <c r="E15" s="15"/>
      <c r="F15" s="211" t="s">
        <v>171</v>
      </c>
      <c r="G15" s="214" t="s">
        <v>19</v>
      </c>
      <c r="H15" s="215">
        <v>70</v>
      </c>
      <c r="I15" s="299"/>
      <c r="J15" s="238"/>
    </row>
    <row r="16" spans="1:10" ht="15">
      <c r="A16" s="5"/>
      <c r="B16" s="9"/>
      <c r="C16" s="10"/>
      <c r="D16" s="298"/>
      <c r="E16" s="15"/>
      <c r="F16" s="211" t="s">
        <v>172</v>
      </c>
      <c r="G16" s="214" t="s">
        <v>19</v>
      </c>
      <c r="H16" s="215">
        <v>8</v>
      </c>
      <c r="I16" s="299"/>
      <c r="J16" s="238"/>
    </row>
    <row r="17" spans="1:10" ht="15">
      <c r="A17" s="5"/>
      <c r="B17" s="9"/>
      <c r="C17" s="10"/>
      <c r="D17" s="298"/>
      <c r="E17" s="15"/>
      <c r="F17" s="211" t="s">
        <v>23</v>
      </c>
      <c r="G17" s="214" t="s">
        <v>15</v>
      </c>
      <c r="H17" s="215">
        <v>150</v>
      </c>
      <c r="I17" s="299"/>
      <c r="J17" s="238"/>
    </row>
    <row r="18" spans="1:10" ht="15">
      <c r="A18" s="5"/>
      <c r="B18" s="9"/>
      <c r="C18" s="10"/>
      <c r="D18" s="193"/>
      <c r="E18" s="15"/>
      <c r="F18" s="211" t="s">
        <v>24</v>
      </c>
      <c r="G18" s="214" t="s">
        <v>15</v>
      </c>
      <c r="H18" s="215">
        <v>150</v>
      </c>
      <c r="I18" s="239"/>
      <c r="J18" s="238"/>
    </row>
    <row r="19" spans="1:10" ht="16.5" thickBot="1">
      <c r="A19" s="5"/>
      <c r="B19" s="154" t="s">
        <v>25</v>
      </c>
      <c r="C19" s="155"/>
      <c r="D19" s="155"/>
      <c r="E19" s="155"/>
      <c r="F19" s="156"/>
      <c r="G19" s="157"/>
      <c r="H19" s="173"/>
      <c r="I19" s="240"/>
      <c r="J19" s="241"/>
    </row>
    <row r="20" spans="1:10" ht="16.5" thickBot="1">
      <c r="A20" s="5"/>
      <c r="B20" s="210"/>
      <c r="C20" s="210"/>
      <c r="D20" s="210"/>
      <c r="E20" s="210"/>
      <c r="F20" s="209" t="s">
        <v>166</v>
      </c>
      <c r="G20" s="216"/>
      <c r="H20" s="217"/>
      <c r="I20" s="210"/>
      <c r="J20" s="210"/>
    </row>
    <row r="21" spans="1:10" ht="15">
      <c r="A21" s="5"/>
      <c r="B21" s="9"/>
      <c r="C21" s="34"/>
      <c r="D21" s="153"/>
      <c r="E21" s="15"/>
      <c r="F21" s="218" t="s">
        <v>173</v>
      </c>
      <c r="G21" s="219" t="s">
        <v>28</v>
      </c>
      <c r="H21" s="220">
        <v>100</v>
      </c>
      <c r="I21" s="239"/>
      <c r="J21" s="238"/>
    </row>
    <row r="22" spans="1:10" ht="15">
      <c r="A22" s="5"/>
      <c r="B22" s="9"/>
      <c r="C22" s="34"/>
      <c r="D22" s="153"/>
      <c r="E22" s="15"/>
      <c r="F22" s="221" t="s">
        <v>30</v>
      </c>
      <c r="G22" s="222" t="s">
        <v>28</v>
      </c>
      <c r="H22" s="223">
        <v>80</v>
      </c>
      <c r="I22" s="239"/>
      <c r="J22" s="238"/>
    </row>
    <row r="23" spans="1:10" ht="15">
      <c r="A23" s="5"/>
      <c r="B23" s="9"/>
      <c r="C23" s="34"/>
      <c r="D23" s="153"/>
      <c r="E23" s="15"/>
      <c r="F23" s="224" t="s">
        <v>167</v>
      </c>
      <c r="G23" s="225" t="s">
        <v>28</v>
      </c>
      <c r="H23" s="226">
        <v>350</v>
      </c>
      <c r="I23" s="239"/>
      <c r="J23" s="238"/>
    </row>
    <row r="24" spans="1:10" ht="15">
      <c r="A24" s="5"/>
      <c r="B24" s="9"/>
      <c r="C24" s="34"/>
      <c r="D24" s="153"/>
      <c r="E24" s="15"/>
      <c r="F24" s="227" t="s">
        <v>27</v>
      </c>
      <c r="G24" s="222" t="s">
        <v>28</v>
      </c>
      <c r="H24" s="228">
        <v>350</v>
      </c>
      <c r="I24" s="239"/>
      <c r="J24" s="238"/>
    </row>
    <row r="25" spans="1:10" ht="15">
      <c r="A25" s="5"/>
      <c r="B25" s="9"/>
      <c r="C25" s="34"/>
      <c r="D25" s="153"/>
      <c r="E25" s="15"/>
      <c r="F25" s="229" t="s">
        <v>174</v>
      </c>
      <c r="G25" s="222" t="s">
        <v>19</v>
      </c>
      <c r="H25" s="223">
        <v>1560</v>
      </c>
      <c r="I25" s="239"/>
      <c r="J25" s="238"/>
    </row>
    <row r="26" spans="1:10" ht="45">
      <c r="A26" s="5"/>
      <c r="B26" s="9"/>
      <c r="C26" s="34"/>
      <c r="D26" s="153"/>
      <c r="E26" s="15"/>
      <c r="F26" s="224" t="s">
        <v>175</v>
      </c>
      <c r="G26" s="225" t="s">
        <v>28</v>
      </c>
      <c r="H26" s="226">
        <v>350</v>
      </c>
      <c r="I26" s="239"/>
      <c r="J26" s="238"/>
    </row>
    <row r="27" spans="1:10" ht="15">
      <c r="A27" s="5"/>
      <c r="B27" s="9"/>
      <c r="C27" s="34"/>
      <c r="D27" s="153"/>
      <c r="E27" s="15"/>
      <c r="F27" s="224" t="s">
        <v>32</v>
      </c>
      <c r="G27" s="225" t="s">
        <v>28</v>
      </c>
      <c r="H27" s="226">
        <v>140</v>
      </c>
      <c r="I27" s="239"/>
      <c r="J27" s="238"/>
    </row>
    <row r="28" spans="1:10" ht="16.5" thickBot="1">
      <c r="A28" s="5"/>
      <c r="B28" s="154" t="s">
        <v>25</v>
      </c>
      <c r="C28" s="155"/>
      <c r="D28" s="155"/>
      <c r="E28" s="155"/>
      <c r="F28" s="156"/>
      <c r="G28" s="157"/>
      <c r="H28" s="242"/>
      <c r="I28" s="240"/>
      <c r="J28" s="241"/>
    </row>
    <row r="29" spans="1:10" ht="24" customHeight="1" thickBot="1">
      <c r="A29" s="5"/>
      <c r="B29" s="210"/>
      <c r="C29" s="210"/>
      <c r="D29" s="210"/>
      <c r="E29" s="210"/>
      <c r="F29" s="209" t="s">
        <v>176</v>
      </c>
      <c r="G29" s="216"/>
      <c r="H29" s="217"/>
      <c r="I29" s="210"/>
      <c r="J29" s="210"/>
    </row>
    <row r="30" spans="1:10" ht="15">
      <c r="A30" s="5"/>
      <c r="B30" s="9"/>
      <c r="C30" s="34"/>
      <c r="D30" s="153"/>
      <c r="E30" s="15"/>
      <c r="F30" s="194" t="s">
        <v>177</v>
      </c>
      <c r="G30" s="195" t="s">
        <v>15</v>
      </c>
      <c r="H30" s="300">
        <v>15</v>
      </c>
      <c r="I30" s="244"/>
      <c r="J30" s="238"/>
    </row>
    <row r="31" spans="1:10" ht="15">
      <c r="A31" s="5"/>
      <c r="B31" s="9"/>
      <c r="C31" s="34"/>
      <c r="D31" s="153"/>
      <c r="E31" s="15"/>
      <c r="F31" s="194" t="s">
        <v>178</v>
      </c>
      <c r="G31" s="195" t="s">
        <v>37</v>
      </c>
      <c r="H31" s="300">
        <v>2</v>
      </c>
      <c r="I31" s="244"/>
      <c r="J31" s="238"/>
    </row>
    <row r="32" spans="1:10" ht="15.75" customHeight="1" thickBot="1">
      <c r="A32" s="5"/>
      <c r="B32" s="154" t="s">
        <v>25</v>
      </c>
      <c r="C32" s="155"/>
      <c r="D32" s="155"/>
      <c r="E32" s="155"/>
      <c r="F32" s="196"/>
      <c r="G32" s="155"/>
      <c r="H32" s="171"/>
      <c r="I32" s="245"/>
      <c r="J32" s="246"/>
    </row>
    <row r="33" spans="1:10" ht="16.5" thickBot="1">
      <c r="A33" s="5"/>
      <c r="B33" s="210"/>
      <c r="C33" s="210"/>
      <c r="D33" s="210"/>
      <c r="E33" s="210"/>
      <c r="F33" s="209" t="s">
        <v>179</v>
      </c>
      <c r="G33" s="216"/>
      <c r="H33" s="217"/>
      <c r="I33" s="210"/>
      <c r="J33" s="210"/>
    </row>
    <row r="34" spans="1:10" ht="15">
      <c r="A34" s="5"/>
      <c r="B34" s="9"/>
      <c r="C34" s="34"/>
      <c r="D34" s="153"/>
      <c r="E34" s="15"/>
      <c r="F34" s="230" t="s">
        <v>35</v>
      </c>
      <c r="G34" s="212" t="s">
        <v>15</v>
      </c>
      <c r="H34" s="213">
        <v>1000</v>
      </c>
      <c r="I34" s="244"/>
      <c r="J34" s="238"/>
    </row>
    <row r="35" spans="1:10" ht="15">
      <c r="A35" s="5"/>
      <c r="B35" s="9"/>
      <c r="C35" s="34"/>
      <c r="D35" s="153"/>
      <c r="E35" s="15"/>
      <c r="F35" s="231" t="s">
        <v>180</v>
      </c>
      <c r="G35" s="214" t="s">
        <v>19</v>
      </c>
      <c r="H35" s="215">
        <v>50</v>
      </c>
      <c r="I35" s="244"/>
      <c r="J35" s="238"/>
    </row>
    <row r="36" spans="1:10" ht="15">
      <c r="A36" s="5"/>
      <c r="B36" s="9"/>
      <c r="C36" s="34"/>
      <c r="D36" s="153"/>
      <c r="E36" s="15"/>
      <c r="F36" s="232" t="s">
        <v>181</v>
      </c>
      <c r="G36" s="214" t="s">
        <v>19</v>
      </c>
      <c r="H36" s="215">
        <v>50</v>
      </c>
      <c r="I36" s="244"/>
      <c r="J36" s="238"/>
    </row>
    <row r="37" spans="1:10" ht="15">
      <c r="A37" s="5"/>
      <c r="B37" s="9"/>
      <c r="C37" s="34"/>
      <c r="D37" s="153"/>
      <c r="E37" s="15"/>
      <c r="F37" s="232" t="s">
        <v>36</v>
      </c>
      <c r="G37" s="214" t="s">
        <v>37</v>
      </c>
      <c r="H37" s="215">
        <v>40</v>
      </c>
      <c r="I37" s="244"/>
      <c r="J37" s="238"/>
    </row>
    <row r="38" spans="1:10" ht="15">
      <c r="A38" s="5"/>
      <c r="B38" s="9"/>
      <c r="C38" s="34"/>
      <c r="D38" s="153"/>
      <c r="E38" s="15"/>
      <c r="F38" s="233" t="s">
        <v>39</v>
      </c>
      <c r="G38" s="225" t="s">
        <v>37</v>
      </c>
      <c r="H38" s="226">
        <v>6</v>
      </c>
      <c r="I38" s="244"/>
      <c r="J38" s="238"/>
    </row>
    <row r="39" spans="1:10" ht="15">
      <c r="A39" s="5"/>
      <c r="B39" s="9"/>
      <c r="C39" s="34"/>
      <c r="D39" s="153"/>
      <c r="E39" s="15"/>
      <c r="F39" s="224" t="s">
        <v>182</v>
      </c>
      <c r="G39" s="234" t="s">
        <v>15</v>
      </c>
      <c r="H39" s="235">
        <v>1300</v>
      </c>
      <c r="I39" s="244"/>
      <c r="J39" s="238"/>
    </row>
    <row r="40" spans="1:10" ht="15.75" customHeight="1" thickBot="1">
      <c r="A40" s="5"/>
      <c r="B40" s="154" t="s">
        <v>25</v>
      </c>
      <c r="C40" s="155"/>
      <c r="D40" s="155"/>
      <c r="E40" s="155"/>
      <c r="F40" s="196"/>
      <c r="G40" s="155"/>
      <c r="H40" s="171"/>
      <c r="I40" s="245"/>
      <c r="J40" s="246"/>
    </row>
    <row r="41" spans="1:10" ht="22.5" customHeight="1" thickBot="1">
      <c r="A41" s="5"/>
      <c r="B41" s="210"/>
      <c r="C41" s="210"/>
      <c r="D41" s="210"/>
      <c r="E41" s="210"/>
      <c r="F41" s="209" t="s">
        <v>183</v>
      </c>
      <c r="G41" s="216"/>
      <c r="H41" s="217"/>
      <c r="I41" s="210"/>
      <c r="J41" s="210"/>
    </row>
    <row r="42" spans="1:10" ht="16.5" customHeight="1">
      <c r="A42" s="5"/>
      <c r="B42" s="9"/>
      <c r="C42" s="34"/>
      <c r="D42" s="153"/>
      <c r="E42" s="15"/>
      <c r="F42" s="211" t="s">
        <v>56</v>
      </c>
      <c r="G42" s="212" t="s">
        <v>57</v>
      </c>
      <c r="H42" s="236">
        <v>1600</v>
      </c>
      <c r="I42" s="244"/>
      <c r="J42" s="238"/>
    </row>
    <row r="43" spans="1:10" ht="16.5" customHeight="1">
      <c r="A43" s="5"/>
      <c r="B43" s="9"/>
      <c r="C43" s="34"/>
      <c r="D43" s="153"/>
      <c r="E43" s="15"/>
      <c r="F43" s="211" t="s">
        <v>184</v>
      </c>
      <c r="G43" s="212" t="s">
        <v>28</v>
      </c>
      <c r="H43" s="236">
        <v>3</v>
      </c>
      <c r="I43" s="244"/>
      <c r="J43" s="238"/>
    </row>
    <row r="44" spans="1:10" ht="16.5" customHeight="1">
      <c r="A44" s="5"/>
      <c r="B44" s="9"/>
      <c r="C44" s="34"/>
      <c r="D44" s="153"/>
      <c r="E44" s="15"/>
      <c r="F44" s="211" t="s">
        <v>185</v>
      </c>
      <c r="G44" s="212" t="s">
        <v>57</v>
      </c>
      <c r="H44" s="236">
        <v>750</v>
      </c>
      <c r="I44" s="244"/>
      <c r="J44" s="238"/>
    </row>
    <row r="45" spans="1:10" ht="15">
      <c r="A45" s="5"/>
      <c r="B45" s="9"/>
      <c r="C45" s="34"/>
      <c r="D45" s="153"/>
      <c r="E45" s="15"/>
      <c r="F45" s="247" t="s">
        <v>186</v>
      </c>
      <c r="G45" s="214" t="s">
        <v>28</v>
      </c>
      <c r="H45" s="248">
        <v>1</v>
      </c>
      <c r="I45" s="244"/>
      <c r="J45" s="238"/>
    </row>
    <row r="46" spans="1:10" ht="15.75" customHeight="1" thickBot="1">
      <c r="A46" s="5"/>
      <c r="B46" s="154" t="s">
        <v>25</v>
      </c>
      <c r="C46" s="155"/>
      <c r="D46" s="155"/>
      <c r="E46" s="155"/>
      <c r="F46" s="196"/>
      <c r="G46" s="155"/>
      <c r="H46" s="171"/>
      <c r="I46" s="245"/>
      <c r="J46" s="246"/>
    </row>
    <row r="47" spans="1:10" ht="15.75" customHeight="1" thickBot="1">
      <c r="A47" s="3"/>
      <c r="B47" s="210"/>
      <c r="C47" s="210"/>
      <c r="D47" s="210"/>
      <c r="E47" s="210"/>
      <c r="F47" s="209" t="s">
        <v>50</v>
      </c>
      <c r="G47" s="216"/>
      <c r="H47" s="217"/>
      <c r="I47" s="210"/>
      <c r="J47" s="210"/>
    </row>
    <row r="48" spans="1:10" ht="15.75" customHeight="1">
      <c r="A48" s="3"/>
      <c r="B48" s="9"/>
      <c r="C48" s="34"/>
      <c r="D48" s="153"/>
      <c r="E48" s="15"/>
      <c r="F48" s="211" t="s">
        <v>187</v>
      </c>
      <c r="G48" s="212" t="s">
        <v>28</v>
      </c>
      <c r="H48" s="236">
        <v>75</v>
      </c>
      <c r="I48" s="244"/>
      <c r="J48" s="238"/>
    </row>
    <row r="49" spans="1:10" ht="15.75" customHeight="1">
      <c r="A49" s="3"/>
      <c r="B49" s="9"/>
      <c r="C49" s="34"/>
      <c r="D49" s="153"/>
      <c r="E49" s="15"/>
      <c r="F49" s="211" t="s">
        <v>188</v>
      </c>
      <c r="G49" s="212" t="s">
        <v>19</v>
      </c>
      <c r="H49" s="236">
        <v>150</v>
      </c>
      <c r="I49" s="244"/>
      <c r="J49" s="238"/>
    </row>
    <row r="50" spans="1:10" ht="15.75" customHeight="1">
      <c r="A50" s="3"/>
      <c r="B50" s="9"/>
      <c r="C50" s="34"/>
      <c r="D50" s="153"/>
      <c r="E50" s="15"/>
      <c r="F50" s="211" t="s">
        <v>189</v>
      </c>
      <c r="G50" s="212" t="s">
        <v>15</v>
      </c>
      <c r="H50" s="236">
        <v>720</v>
      </c>
      <c r="I50" s="244"/>
      <c r="J50" s="238"/>
    </row>
    <row r="51" spans="1:10" ht="15.75" customHeight="1">
      <c r="A51" s="3"/>
      <c r="B51" s="9"/>
      <c r="C51" s="34"/>
      <c r="D51" s="153"/>
      <c r="E51" s="15"/>
      <c r="F51" s="211" t="s">
        <v>190</v>
      </c>
      <c r="G51" s="212" t="s">
        <v>15</v>
      </c>
      <c r="H51" s="236">
        <v>6</v>
      </c>
      <c r="I51" s="244"/>
      <c r="J51" s="238"/>
    </row>
    <row r="52" spans="1:10" ht="15.75" customHeight="1">
      <c r="A52" s="3"/>
      <c r="B52" s="9"/>
      <c r="C52" s="34"/>
      <c r="D52" s="153"/>
      <c r="E52" s="15"/>
      <c r="F52" s="247" t="s">
        <v>191</v>
      </c>
      <c r="G52" s="214" t="s">
        <v>28</v>
      </c>
      <c r="H52" s="248">
        <v>4</v>
      </c>
      <c r="I52" s="244"/>
      <c r="J52" s="238"/>
    </row>
    <row r="53" spans="1:10" ht="15.75" customHeight="1" thickBot="1">
      <c r="A53" s="3"/>
      <c r="B53" s="154" t="s">
        <v>25</v>
      </c>
      <c r="C53" s="155"/>
      <c r="D53" s="155"/>
      <c r="E53" s="155"/>
      <c r="F53" s="196"/>
      <c r="G53" s="155"/>
      <c r="H53" s="171"/>
      <c r="I53" s="245"/>
      <c r="J53" s="246"/>
    </row>
    <row r="54" spans="1:10" ht="15.75" customHeight="1" thickBot="1">
      <c r="A54" s="3"/>
      <c r="B54" s="210"/>
      <c r="C54" s="210"/>
      <c r="D54" s="210"/>
      <c r="E54" s="210"/>
      <c r="F54" s="209" t="s">
        <v>53</v>
      </c>
      <c r="G54" s="216"/>
      <c r="H54" s="217"/>
      <c r="I54" s="210"/>
      <c r="J54" s="210"/>
    </row>
    <row r="55" spans="1:10" ht="15.75" customHeight="1">
      <c r="A55" s="3"/>
      <c r="B55" s="9"/>
      <c r="C55" s="34"/>
      <c r="D55" s="153"/>
      <c r="E55" s="15"/>
      <c r="F55" s="211" t="s">
        <v>192</v>
      </c>
      <c r="G55" s="212" t="s">
        <v>28</v>
      </c>
      <c r="H55" s="236">
        <v>175</v>
      </c>
      <c r="I55" s="244"/>
      <c r="J55" s="238"/>
    </row>
    <row r="56" spans="1:10" ht="15.75" customHeight="1">
      <c r="A56" s="3"/>
      <c r="B56" s="9"/>
      <c r="C56" s="34"/>
      <c r="D56" s="153"/>
      <c r="E56" s="15"/>
      <c r="F56" s="211" t="s">
        <v>55</v>
      </c>
      <c r="G56" s="212" t="s">
        <v>28</v>
      </c>
      <c r="H56" s="236">
        <v>416</v>
      </c>
      <c r="I56" s="244"/>
      <c r="J56" s="238"/>
    </row>
    <row r="57" spans="1:10" ht="15.75" customHeight="1">
      <c r="A57" s="3"/>
      <c r="B57" s="9"/>
      <c r="C57" s="34"/>
      <c r="D57" s="153"/>
      <c r="E57" s="15"/>
      <c r="F57" s="211" t="s">
        <v>193</v>
      </c>
      <c r="G57" s="212" t="s">
        <v>19</v>
      </c>
      <c r="H57" s="236">
        <v>2050</v>
      </c>
      <c r="I57" s="244"/>
      <c r="J57" s="238"/>
    </row>
    <row r="58" spans="1:10" ht="15.75" customHeight="1">
      <c r="A58" s="3"/>
      <c r="B58" s="9"/>
      <c r="C58" s="34"/>
      <c r="D58" s="153"/>
      <c r="E58" s="15"/>
      <c r="F58" s="211" t="s">
        <v>194</v>
      </c>
      <c r="G58" s="212" t="s">
        <v>19</v>
      </c>
      <c r="H58" s="236">
        <v>2050</v>
      </c>
      <c r="I58" s="244"/>
      <c r="J58" s="238"/>
    </row>
    <row r="59" spans="1:10" ht="15.75" customHeight="1">
      <c r="A59" s="3"/>
      <c r="B59" s="154"/>
      <c r="C59" s="155"/>
      <c r="D59" s="155"/>
      <c r="E59" s="155"/>
      <c r="F59" s="196"/>
      <c r="G59" s="155"/>
      <c r="H59" s="343"/>
      <c r="I59" s="344"/>
      <c r="J59" s="246"/>
    </row>
    <row r="60" spans="1:10" ht="15.75" customHeight="1">
      <c r="A60" s="3"/>
      <c r="B60" s="154"/>
      <c r="C60" s="155"/>
      <c r="D60" s="155"/>
      <c r="E60" s="155"/>
      <c r="F60" s="196"/>
      <c r="G60" s="155"/>
      <c r="H60" s="343"/>
      <c r="I60" s="344"/>
      <c r="J60" s="246"/>
    </row>
    <row r="61" spans="1:10" ht="15.75" customHeight="1">
      <c r="A61" s="3"/>
      <c r="B61" s="154"/>
      <c r="C61" s="155"/>
      <c r="D61" s="155"/>
      <c r="E61" s="155"/>
      <c r="F61" s="196"/>
      <c r="G61" s="155"/>
      <c r="H61" s="343"/>
      <c r="I61" s="344"/>
      <c r="J61" s="246"/>
    </row>
    <row r="62" spans="1:10" ht="15.75" customHeight="1" thickBot="1">
      <c r="A62" s="3"/>
      <c r="B62" s="154"/>
      <c r="C62" s="155"/>
      <c r="D62" s="155"/>
      <c r="E62" s="155"/>
      <c r="F62" s="196"/>
      <c r="G62" s="155"/>
      <c r="H62" s="343"/>
      <c r="I62" s="344"/>
      <c r="J62" s="246"/>
    </row>
    <row r="63" spans="1:10" ht="15.75" thickBot="1">
      <c r="A63" s="47"/>
      <c r="B63" s="475" t="s">
        <v>63</v>
      </c>
      <c r="C63" s="476"/>
      <c r="D63" s="476"/>
      <c r="E63" s="476"/>
      <c r="F63" s="476"/>
      <c r="G63" s="476"/>
      <c r="H63" s="476"/>
      <c r="I63" s="477"/>
      <c r="J63" s="79"/>
    </row>
    <row r="64" spans="1:10" ht="12.75" customHeight="1" thickBot="1">
      <c r="A64" s="47"/>
      <c r="B64" s="48"/>
      <c r="C64" s="49"/>
      <c r="D64" s="49"/>
      <c r="E64" s="49"/>
      <c r="F64" s="49"/>
      <c r="G64" s="49"/>
      <c r="H64" s="49"/>
      <c r="I64" s="80"/>
      <c r="J64" s="81"/>
    </row>
    <row r="65" spans="1:10" ht="15.75">
      <c r="A65" s="47"/>
      <c r="B65" s="50"/>
      <c r="C65" s="51"/>
      <c r="D65" s="52"/>
      <c r="E65" s="52"/>
      <c r="F65" s="53"/>
      <c r="G65" s="54"/>
      <c r="H65" s="55"/>
      <c r="I65" s="82"/>
      <c r="J65" s="83"/>
    </row>
    <row r="66" spans="1:10" ht="15.75">
      <c r="A66" s="47"/>
      <c r="B66" s="50"/>
      <c r="C66" s="56"/>
      <c r="D66" s="56"/>
      <c r="E66" s="56"/>
      <c r="F66" s="57" t="s">
        <v>64</v>
      </c>
      <c r="G66" s="58"/>
      <c r="H66" s="59"/>
      <c r="I66" s="84"/>
      <c r="J66" s="85"/>
    </row>
    <row r="67" spans="1:10">
      <c r="A67" s="47"/>
      <c r="B67" s="50"/>
      <c r="C67" s="51"/>
      <c r="D67" s="52"/>
      <c r="E67" s="52"/>
      <c r="F67" s="478"/>
      <c r="G67" s="479"/>
      <c r="H67" s="479"/>
      <c r="I67" s="479"/>
      <c r="J67" s="480"/>
    </row>
    <row r="68" spans="1:10" ht="16.5" thickBot="1">
      <c r="A68" s="47"/>
      <c r="B68" s="50"/>
      <c r="C68" s="51"/>
      <c r="D68" s="52"/>
      <c r="E68" s="52"/>
      <c r="F68" s="481" t="s">
        <v>141</v>
      </c>
      <c r="G68" s="482"/>
      <c r="H68" s="482"/>
      <c r="I68" s="483"/>
      <c r="J68" s="86"/>
    </row>
    <row r="69" spans="1:10" ht="11.25" customHeight="1" thickBot="1">
      <c r="A69" s="47"/>
      <c r="B69" s="50"/>
      <c r="C69" s="51"/>
      <c r="D69" s="51"/>
      <c r="E69" s="51"/>
      <c r="F69" s="52"/>
      <c r="G69" s="52"/>
      <c r="H69" s="60"/>
      <c r="I69" s="87"/>
      <c r="J69" s="88"/>
    </row>
    <row r="70" spans="1:10" ht="6.75" customHeight="1">
      <c r="A70" s="47"/>
      <c r="B70" s="89"/>
      <c r="C70" s="90"/>
      <c r="D70" s="90"/>
      <c r="E70" s="91"/>
      <c r="F70" s="486"/>
      <c r="G70" s="486"/>
      <c r="H70" s="486"/>
      <c r="I70" s="486"/>
      <c r="J70" s="487"/>
    </row>
    <row r="71" spans="1:10" ht="15">
      <c r="A71" s="47"/>
      <c r="B71" s="508" t="s">
        <v>138</v>
      </c>
      <c r="C71" s="509"/>
      <c r="D71" s="509"/>
      <c r="E71" s="509"/>
      <c r="F71" s="509"/>
      <c r="G71" s="510" t="s">
        <v>6</v>
      </c>
      <c r="H71" s="510"/>
      <c r="I71" s="510"/>
      <c r="J71" s="159" t="s">
        <v>68</v>
      </c>
    </row>
    <row r="72" spans="1:10" ht="43.5" customHeight="1">
      <c r="A72" s="47"/>
      <c r="B72" s="508" t="s">
        <v>139</v>
      </c>
      <c r="C72" s="509"/>
      <c r="D72" s="509"/>
      <c r="E72" s="509"/>
      <c r="F72" s="509"/>
      <c r="G72" s="511" t="s">
        <v>70</v>
      </c>
      <c r="H72" s="511"/>
      <c r="I72" s="158" t="s">
        <v>71</v>
      </c>
      <c r="J72" s="160">
        <v>0.28249999999999997</v>
      </c>
    </row>
    <row r="73" spans="1:10" ht="15">
      <c r="A73" s="47"/>
      <c r="B73" s="508" t="s">
        <v>140</v>
      </c>
      <c r="C73" s="509"/>
      <c r="D73" s="509"/>
      <c r="E73" s="509"/>
      <c r="F73" s="509"/>
      <c r="G73" s="512" t="s">
        <v>73</v>
      </c>
      <c r="H73" s="513"/>
      <c r="I73" s="158" t="s">
        <v>74</v>
      </c>
      <c r="J73" s="160">
        <v>0</v>
      </c>
    </row>
    <row r="74" spans="1:10" ht="15.75" thickBot="1">
      <c r="A74" s="47"/>
      <c r="B74" s="501"/>
      <c r="C74" s="502"/>
      <c r="D74" s="502"/>
      <c r="E74" s="502"/>
      <c r="F74" s="502"/>
      <c r="G74" s="514" t="s">
        <v>76</v>
      </c>
      <c r="H74" s="511"/>
      <c r="I74" s="158" t="s">
        <v>77</v>
      </c>
      <c r="J74" s="160">
        <v>0.05</v>
      </c>
    </row>
    <row r="75" spans="1:10" ht="12" customHeight="1" thickBot="1">
      <c r="A75" s="45"/>
      <c r="B75" s="92"/>
      <c r="C75" s="93"/>
      <c r="D75" s="93"/>
      <c r="E75" s="93"/>
      <c r="F75" s="93"/>
      <c r="G75" s="511" t="s">
        <v>78</v>
      </c>
      <c r="H75" s="511"/>
      <c r="I75" s="158" t="s">
        <v>79</v>
      </c>
      <c r="J75" s="160">
        <v>0.33250000000000002</v>
      </c>
    </row>
    <row r="76" spans="1:10" ht="16.5" customHeight="1" thickBot="1">
      <c r="A76" s="45"/>
      <c r="B76" s="94"/>
      <c r="C76" s="95"/>
      <c r="D76" s="95"/>
      <c r="E76" s="95"/>
      <c r="F76" s="95" t="s">
        <v>80</v>
      </c>
      <c r="G76" s="95"/>
      <c r="H76" s="95"/>
      <c r="I76" s="7"/>
      <c r="J76" s="125"/>
    </row>
    <row r="77" spans="1:10" s="243" customFormat="1" ht="16.5" thickBot="1">
      <c r="A77" s="257"/>
      <c r="B77" s="258"/>
      <c r="C77" s="259"/>
      <c r="D77" s="259"/>
      <c r="E77" s="259"/>
      <c r="F77" s="260" t="s">
        <v>81</v>
      </c>
      <c r="G77" s="261" t="s">
        <v>37</v>
      </c>
      <c r="H77" s="260" t="s">
        <v>82</v>
      </c>
      <c r="I77" s="262" t="s">
        <v>83</v>
      </c>
      <c r="J77" s="263" t="s">
        <v>84</v>
      </c>
    </row>
    <row r="78" spans="1:10" ht="15">
      <c r="A78" s="45"/>
      <c r="B78" s="9"/>
      <c r="C78" s="15"/>
      <c r="D78" s="254"/>
      <c r="E78" s="15"/>
      <c r="F78" s="208" t="s">
        <v>86</v>
      </c>
      <c r="G78" s="197" t="s">
        <v>158</v>
      </c>
      <c r="H78" s="439"/>
      <c r="I78" s="264"/>
      <c r="J78" s="265">
        <v>3875094.0915375003</v>
      </c>
    </row>
    <row r="79" spans="1:10" ht="15">
      <c r="A79" s="45"/>
      <c r="B79" s="9"/>
      <c r="C79" s="179"/>
      <c r="D79" s="178"/>
      <c r="E79" s="179"/>
      <c r="F79" s="249" t="s">
        <v>159</v>
      </c>
      <c r="G79" s="197" t="s">
        <v>158</v>
      </c>
      <c r="H79" s="440">
        <v>2</v>
      </c>
      <c r="I79" s="266">
        <v>446354</v>
      </c>
      <c r="J79" s="267">
        <v>892708</v>
      </c>
    </row>
    <row r="80" spans="1:10" ht="24.75" customHeight="1">
      <c r="A80" s="45"/>
      <c r="B80" s="9"/>
      <c r="C80" s="179"/>
      <c r="D80" s="178"/>
      <c r="E80" s="179"/>
      <c r="F80" s="250" t="s">
        <v>91</v>
      </c>
      <c r="G80" s="197" t="s">
        <v>158</v>
      </c>
      <c r="H80" s="440"/>
      <c r="I80" s="266"/>
      <c r="J80" s="268">
        <v>1500000</v>
      </c>
    </row>
    <row r="81" spans="1:10" ht="15">
      <c r="A81" s="45"/>
      <c r="B81" s="9"/>
      <c r="C81" s="179"/>
      <c r="D81" s="178"/>
      <c r="E81" s="179"/>
      <c r="F81" s="251" t="s">
        <v>164</v>
      </c>
      <c r="G81" s="197" t="s">
        <v>158</v>
      </c>
      <c r="H81" s="441">
        <v>1</v>
      </c>
      <c r="I81" s="269"/>
      <c r="J81" s="267">
        <v>8000000</v>
      </c>
    </row>
    <row r="82" spans="1:10" ht="15">
      <c r="A82" s="45"/>
      <c r="B82" s="9"/>
      <c r="C82" s="179"/>
      <c r="D82" s="178"/>
      <c r="E82" s="179"/>
      <c r="F82" s="250" t="s">
        <v>195</v>
      </c>
      <c r="G82" s="197" t="s">
        <v>87</v>
      </c>
      <c r="H82" s="440"/>
      <c r="I82" s="270"/>
      <c r="J82" s="268">
        <v>8000000</v>
      </c>
    </row>
    <row r="83" spans="1:10" ht="15">
      <c r="A83" s="45"/>
      <c r="B83" s="9"/>
      <c r="C83" s="179"/>
      <c r="D83" s="178"/>
      <c r="E83" s="179"/>
      <c r="F83" s="252" t="s">
        <v>160</v>
      </c>
      <c r="G83" s="197" t="s">
        <v>87</v>
      </c>
      <c r="H83" s="442">
        <v>2</v>
      </c>
      <c r="I83" s="269">
        <v>11308000</v>
      </c>
      <c r="J83" s="267">
        <v>22616000</v>
      </c>
    </row>
    <row r="84" spans="1:10" ht="15">
      <c r="A84" s="45"/>
      <c r="B84" s="9"/>
      <c r="C84" s="179"/>
      <c r="D84" s="178"/>
      <c r="E84" s="179"/>
      <c r="F84" s="253" t="s">
        <v>161</v>
      </c>
      <c r="G84" s="197" t="s">
        <v>87</v>
      </c>
      <c r="H84" s="443"/>
      <c r="I84" s="271"/>
      <c r="J84" s="272">
        <v>2000000</v>
      </c>
    </row>
    <row r="85" spans="1:10" ht="15">
      <c r="A85" s="45"/>
      <c r="B85" s="9"/>
      <c r="C85" s="179"/>
      <c r="D85" s="178"/>
      <c r="E85" s="179"/>
      <c r="F85" s="253" t="s">
        <v>196</v>
      </c>
      <c r="G85" s="197" t="s">
        <v>87</v>
      </c>
      <c r="H85" s="443">
        <v>2</v>
      </c>
      <c r="I85" s="273">
        <v>5500000</v>
      </c>
      <c r="J85" s="274">
        <v>11000000</v>
      </c>
    </row>
    <row r="86" spans="1:10" ht="15">
      <c r="A86" s="45"/>
      <c r="B86" s="9"/>
      <c r="C86" s="179"/>
      <c r="D86" s="178"/>
      <c r="E86" s="179"/>
      <c r="F86" s="249" t="s">
        <v>197</v>
      </c>
      <c r="G86" s="197" t="s">
        <v>87</v>
      </c>
      <c r="H86" s="440">
        <v>1</v>
      </c>
      <c r="I86" s="275">
        <v>1160000</v>
      </c>
      <c r="J86" s="268">
        <v>1160000</v>
      </c>
    </row>
    <row r="87" spans="1:10" ht="15">
      <c r="A87" s="45"/>
      <c r="B87" s="276"/>
      <c r="C87" s="277"/>
      <c r="D87" s="278"/>
      <c r="E87" s="277"/>
      <c r="F87" s="279" t="s">
        <v>198</v>
      </c>
      <c r="G87" s="197" t="s">
        <v>87</v>
      </c>
      <c r="H87" s="444">
        <v>1</v>
      </c>
      <c r="I87" s="280"/>
      <c r="J87" s="281">
        <v>2000000</v>
      </c>
    </row>
    <row r="88" spans="1:10" ht="15">
      <c r="A88" s="45"/>
      <c r="B88" s="276"/>
      <c r="C88" s="311"/>
      <c r="D88" s="345"/>
      <c r="E88" s="311"/>
      <c r="F88" s="346" t="s">
        <v>149</v>
      </c>
      <c r="G88" s="197" t="s">
        <v>87</v>
      </c>
      <c r="H88" s="445">
        <v>30</v>
      </c>
      <c r="I88" s="349">
        <v>674427</v>
      </c>
      <c r="J88" s="350">
        <v>20232810</v>
      </c>
    </row>
    <row r="89" spans="1:10" ht="15.75" thickBot="1">
      <c r="A89" s="45"/>
      <c r="B89" s="276"/>
      <c r="C89" s="311"/>
      <c r="D89" s="345"/>
      <c r="E89" s="311"/>
      <c r="F89" s="346"/>
      <c r="G89" s="347"/>
      <c r="H89" s="348"/>
      <c r="I89" s="349"/>
      <c r="J89" s="350"/>
    </row>
    <row r="90" spans="1:10" ht="15.75" thickBot="1">
      <c r="A90" s="45"/>
      <c r="B90" s="255"/>
      <c r="C90" s="256"/>
      <c r="D90" s="287"/>
      <c r="E90" s="256"/>
      <c r="F90" s="288" t="s">
        <v>98</v>
      </c>
      <c r="G90" s="289"/>
      <c r="H90" s="288"/>
      <c r="I90" s="290"/>
      <c r="J90" s="291"/>
    </row>
    <row r="91" spans="1:10" ht="15.75" thickBot="1">
      <c r="A91" s="45"/>
      <c r="B91" s="282"/>
      <c r="C91" s="108"/>
      <c r="D91" s="254"/>
      <c r="E91" s="108"/>
      <c r="F91" s="283" t="s">
        <v>100</v>
      </c>
      <c r="G91" s="284"/>
      <c r="H91" s="285">
        <v>0.1389</v>
      </c>
      <c r="I91" s="286"/>
      <c r="J91" s="206"/>
    </row>
    <row r="92" spans="1:10" ht="15.75" thickBot="1">
      <c r="A92" s="45"/>
      <c r="B92" s="115"/>
      <c r="C92" s="116"/>
      <c r="D92" s="178"/>
      <c r="E92" s="116"/>
      <c r="F92" s="118" t="s">
        <v>102</v>
      </c>
      <c r="G92" s="119"/>
      <c r="H92" s="120"/>
      <c r="I92" s="205"/>
      <c r="J92" s="207"/>
    </row>
    <row r="93" spans="1:10" ht="15.75" customHeight="1" thickBot="1">
      <c r="A93" s="3"/>
      <c r="B93" s="199"/>
      <c r="C93" s="200"/>
      <c r="D93" s="201"/>
      <c r="E93" s="506" t="s">
        <v>162</v>
      </c>
      <c r="F93" s="507"/>
      <c r="G93" s="507"/>
      <c r="H93" s="507"/>
      <c r="I93" s="202"/>
      <c r="J93" s="198"/>
    </row>
  </sheetData>
  <mergeCells count="27">
    <mergeCell ref="B74:F74"/>
    <mergeCell ref="G74:H74"/>
    <mergeCell ref="G75:H75"/>
    <mergeCell ref="E93:H93"/>
    <mergeCell ref="F70:J70"/>
    <mergeCell ref="B71:F71"/>
    <mergeCell ref="G71:I71"/>
    <mergeCell ref="B72:F72"/>
    <mergeCell ref="G72:H72"/>
    <mergeCell ref="B73:F73"/>
    <mergeCell ref="G73:H73"/>
    <mergeCell ref="F68:I68"/>
    <mergeCell ref="B3:E3"/>
    <mergeCell ref="B5:J5"/>
    <mergeCell ref="B6:J6"/>
    <mergeCell ref="B7:J8"/>
    <mergeCell ref="B9:J9"/>
    <mergeCell ref="B10:B11"/>
    <mergeCell ref="C10:C11"/>
    <mergeCell ref="D10:E10"/>
    <mergeCell ref="F10:F11"/>
    <mergeCell ref="G10:G11"/>
    <mergeCell ref="H10:H11"/>
    <mergeCell ref="I10:I11"/>
    <mergeCell ref="J10:J11"/>
    <mergeCell ref="B63:I63"/>
    <mergeCell ref="F67:J67"/>
  </mergeCells>
  <pageMargins left="0.98425196850393704" right="0.19685039370078741" top="0" bottom="0" header="0" footer="0"/>
  <pageSetup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">
    <pageSetUpPr fitToPage="1"/>
  </sheetPr>
  <dimension ref="A1:I70"/>
  <sheetViews>
    <sheetView topLeftCell="A34" zoomScale="90" zoomScaleNormal="90" zoomScaleSheetLayoutView="100" workbookViewId="0">
      <selection activeCell="C54" sqref="C54"/>
    </sheetView>
  </sheetViews>
  <sheetFormatPr baseColWidth="10" defaultColWidth="9.140625" defaultRowHeight="15"/>
  <cols>
    <col min="1" max="1" width="47.42578125" customWidth="1"/>
    <col min="2" max="2" width="18" bestFit="1" customWidth="1"/>
    <col min="3" max="3" width="16.28515625" style="356" customWidth="1"/>
    <col min="4" max="4" width="16" style="355" customWidth="1"/>
    <col min="5" max="5" width="24.42578125" style="355" customWidth="1"/>
    <col min="6" max="6" width="4" customWidth="1"/>
    <col min="7" max="7" width="16.42578125" bestFit="1" customWidth="1"/>
    <col min="8" max="13" width="16.42578125" customWidth="1"/>
    <col min="14" max="14" width="12.28515625" customWidth="1"/>
    <col min="15" max="15" width="14" customWidth="1"/>
    <col min="16" max="256" width="11.42578125" customWidth="1"/>
  </cols>
  <sheetData>
    <row r="1" spans="1:9">
      <c r="A1" s="150" t="s">
        <v>150</v>
      </c>
      <c r="B1" s="351"/>
      <c r="C1" s="352"/>
      <c r="D1" s="353" t="s">
        <v>130</v>
      </c>
      <c r="E1" s="354"/>
      <c r="G1" s="355" t="s">
        <v>129</v>
      </c>
    </row>
    <row r="2" spans="1:9">
      <c r="A2" s="149" t="s">
        <v>199</v>
      </c>
      <c r="D2" s="357" t="s">
        <v>128</v>
      </c>
      <c r="E2" s="358"/>
      <c r="G2" s="359">
        <v>0.33250000000000002</v>
      </c>
    </row>
    <row r="3" spans="1:9">
      <c r="A3" s="148" t="s">
        <v>127</v>
      </c>
      <c r="E3" s="358"/>
    </row>
    <row r="4" spans="1:9">
      <c r="A4" s="360" t="s">
        <v>126</v>
      </c>
      <c r="E4" s="358"/>
    </row>
    <row r="5" spans="1:9">
      <c r="A5" s="543" t="s">
        <v>200</v>
      </c>
      <c r="B5" s="357" t="s">
        <v>125</v>
      </c>
      <c r="C5" s="361">
        <f>D43</f>
        <v>0.33250000000000002</v>
      </c>
      <c r="D5" s="357" t="s">
        <v>124</v>
      </c>
      <c r="E5" s="174">
        <v>3</v>
      </c>
    </row>
    <row r="6" spans="1:9">
      <c r="A6" s="544"/>
      <c r="B6" s="357" t="s">
        <v>123</v>
      </c>
      <c r="C6" s="362">
        <f>+'[18]Pres. General'!F55</f>
        <v>581627631</v>
      </c>
      <c r="D6" s="357" t="s">
        <v>122</v>
      </c>
      <c r="E6" s="175">
        <v>0.3</v>
      </c>
    </row>
    <row r="7" spans="1:9">
      <c r="A7" s="544"/>
      <c r="B7" s="357" t="s">
        <v>121</v>
      </c>
      <c r="C7" s="363">
        <f>C6+(C6*G2)</f>
        <v>775018818.3075</v>
      </c>
      <c r="D7" s="357" t="s">
        <v>151</v>
      </c>
      <c r="E7" s="364">
        <v>1160000</v>
      </c>
    </row>
    <row r="8" spans="1:9" ht="21" customHeight="1">
      <c r="A8" s="545"/>
      <c r="D8"/>
      <c r="E8" s="365"/>
      <c r="I8" s="366"/>
    </row>
    <row r="9" spans="1:9">
      <c r="A9" s="360"/>
      <c r="C9"/>
      <c r="E9" s="365"/>
    </row>
    <row r="10" spans="1:9" ht="30">
      <c r="A10" s="147" t="s">
        <v>201</v>
      </c>
      <c r="B10" s="292" t="s">
        <v>120</v>
      </c>
      <c r="C10" s="292" t="s">
        <v>152</v>
      </c>
      <c r="D10" s="293" t="s">
        <v>116</v>
      </c>
      <c r="E10" s="367" t="s">
        <v>112</v>
      </c>
    </row>
    <row r="11" spans="1:9" ht="29.25">
      <c r="A11" s="368" t="s">
        <v>202</v>
      </c>
      <c r="B11" s="296">
        <v>5625000</v>
      </c>
      <c r="C11" s="294">
        <v>0.3</v>
      </c>
      <c r="D11" s="295">
        <f>$E$5</f>
        <v>3</v>
      </c>
      <c r="E11" s="296">
        <f>B11*C11*D11</f>
        <v>5062500</v>
      </c>
    </row>
    <row r="12" spans="1:9" ht="36.6" customHeight="1">
      <c r="A12" s="368" t="s">
        <v>203</v>
      </c>
      <c r="B12" s="296">
        <v>4500000</v>
      </c>
      <c r="C12" s="294">
        <v>1</v>
      </c>
      <c r="D12" s="295">
        <f>E5</f>
        <v>3</v>
      </c>
      <c r="E12" s="296">
        <f>B12*C12*D12</f>
        <v>13500000</v>
      </c>
    </row>
    <row r="13" spans="1:9" ht="21" customHeight="1">
      <c r="A13" s="369" t="s">
        <v>204</v>
      </c>
      <c r="B13" s="296">
        <v>2475000</v>
      </c>
      <c r="C13" s="294">
        <v>1</v>
      </c>
      <c r="D13" s="295">
        <f>$E$5</f>
        <v>3</v>
      </c>
      <c r="E13" s="296">
        <f>B13*C13*D13</f>
        <v>7425000</v>
      </c>
    </row>
    <row r="14" spans="1:9" ht="21" customHeight="1">
      <c r="A14" s="369" t="s">
        <v>205</v>
      </c>
      <c r="B14" s="296">
        <v>1355000</v>
      </c>
      <c r="C14" s="294">
        <v>0.5</v>
      </c>
      <c r="D14" s="295">
        <f>E5</f>
        <v>3</v>
      </c>
      <c r="E14" s="296">
        <f>B14*C14*D14</f>
        <v>2032500</v>
      </c>
    </row>
    <row r="15" spans="1:9" ht="21" customHeight="1">
      <c r="A15" s="369" t="s">
        <v>163</v>
      </c>
      <c r="B15" s="296">
        <v>1355000</v>
      </c>
      <c r="C15" s="294">
        <v>0.5</v>
      </c>
      <c r="D15" s="295">
        <f>E5</f>
        <v>3</v>
      </c>
      <c r="E15" s="296">
        <f>B15*C15*D15</f>
        <v>2032500</v>
      </c>
    </row>
    <row r="16" spans="1:9" ht="15.75">
      <c r="A16" s="370" t="s">
        <v>119</v>
      </c>
      <c r="B16" s="371"/>
      <c r="C16" s="180"/>
      <c r="D16" s="181"/>
      <c r="E16" s="372">
        <f>SUM(E11:E15)</f>
        <v>30052500</v>
      </c>
    </row>
    <row r="17" spans="1:7" ht="15.75">
      <c r="A17" s="370" t="s">
        <v>153</v>
      </c>
      <c r="B17" s="371"/>
      <c r="C17" s="180"/>
      <c r="D17" s="373">
        <v>0.54310000000000003</v>
      </c>
      <c r="E17" s="372">
        <f>E16*D17</f>
        <v>16321512.75</v>
      </c>
    </row>
    <row r="18" spans="1:7" ht="15.75">
      <c r="A18" s="370" t="s">
        <v>118</v>
      </c>
      <c r="B18" s="371"/>
      <c r="C18" s="180"/>
      <c r="D18" s="181"/>
      <c r="E18" s="372">
        <f>E16+E17</f>
        <v>46374012.75</v>
      </c>
    </row>
    <row r="19" spans="1:7" ht="12" customHeight="1">
      <c r="A19" s="145"/>
      <c r="B19" s="374"/>
      <c r="C19" s="375"/>
      <c r="D19" s="376"/>
      <c r="E19" s="377"/>
    </row>
    <row r="20" spans="1:7" ht="30">
      <c r="A20" s="147" t="s">
        <v>117</v>
      </c>
      <c r="B20" s="292" t="s">
        <v>113</v>
      </c>
      <c r="C20" s="292" t="s">
        <v>152</v>
      </c>
      <c r="D20" s="293" t="s">
        <v>116</v>
      </c>
      <c r="E20" s="378" t="s">
        <v>112</v>
      </c>
    </row>
    <row r="21" spans="1:7" ht="15.75">
      <c r="A21" s="379" t="s">
        <v>206</v>
      </c>
      <c r="B21" s="380">
        <v>3600000</v>
      </c>
      <c r="C21" s="381">
        <v>1</v>
      </c>
      <c r="D21" s="248">
        <f t="shared" ref="D21:D25" si="0">$E$5</f>
        <v>3</v>
      </c>
      <c r="E21" s="380">
        <f>B21*C21*D21</f>
        <v>10800000</v>
      </c>
    </row>
    <row r="22" spans="1:7" ht="15.75">
      <c r="A22" s="379" t="s">
        <v>147</v>
      </c>
      <c r="B22" s="380">
        <v>3600000</v>
      </c>
      <c r="C22" s="381">
        <v>0.3</v>
      </c>
      <c r="D22" s="248">
        <f t="shared" si="0"/>
        <v>3</v>
      </c>
      <c r="E22" s="380">
        <f>B22*C22*D22</f>
        <v>3240000</v>
      </c>
    </row>
    <row r="23" spans="1:7" ht="15.75">
      <c r="A23" s="379" t="s">
        <v>154</v>
      </c>
      <c r="B23" s="380">
        <v>3825000</v>
      </c>
      <c r="C23" s="381">
        <v>0.3</v>
      </c>
      <c r="D23" s="248">
        <v>2</v>
      </c>
      <c r="E23" s="380">
        <f>B23*C23*D23</f>
        <v>2295000</v>
      </c>
    </row>
    <row r="24" spans="1:7" ht="15.75">
      <c r="A24" s="382" t="s">
        <v>207</v>
      </c>
      <c r="B24" s="380">
        <v>4550000</v>
      </c>
      <c r="C24" s="381">
        <v>0.2</v>
      </c>
      <c r="D24" s="248">
        <f t="shared" si="0"/>
        <v>3</v>
      </c>
      <c r="E24" s="380">
        <f>B24*C24*D24</f>
        <v>2730000</v>
      </c>
    </row>
    <row r="25" spans="1:7" ht="15.75">
      <c r="A25" s="382" t="s">
        <v>148</v>
      </c>
      <c r="B25" s="380">
        <v>3600000</v>
      </c>
      <c r="C25" s="381">
        <v>0.4</v>
      </c>
      <c r="D25" s="248">
        <f t="shared" si="0"/>
        <v>3</v>
      </c>
      <c r="E25" s="380">
        <f>B25*C25*D25</f>
        <v>4320000</v>
      </c>
    </row>
    <row r="26" spans="1:7" ht="15.75">
      <c r="A26" s="382"/>
      <c r="B26" s="380"/>
      <c r="C26" s="381"/>
      <c r="D26" s="248"/>
      <c r="E26" s="380"/>
      <c r="G26" s="383"/>
    </row>
    <row r="27" spans="1:7" ht="15.75">
      <c r="A27" s="384" t="s">
        <v>115</v>
      </c>
      <c r="B27" s="371"/>
      <c r="C27" s="180"/>
      <c r="D27" s="182"/>
      <c r="E27" s="385">
        <f>SUM(E21:E26)</f>
        <v>23385000</v>
      </c>
    </row>
    <row r="28" spans="1:7">
      <c r="A28" s="145"/>
      <c r="B28" s="374"/>
      <c r="C28" s="375"/>
      <c r="D28" s="376"/>
      <c r="E28" s="386"/>
    </row>
    <row r="29" spans="1:7">
      <c r="A29" s="147" t="s">
        <v>114</v>
      </c>
      <c r="B29" s="292" t="s">
        <v>113</v>
      </c>
      <c r="C29" s="292" t="s">
        <v>8</v>
      </c>
      <c r="D29" s="293"/>
      <c r="E29" s="367" t="s">
        <v>112</v>
      </c>
    </row>
    <row r="30" spans="1:7">
      <c r="A30" s="387" t="s">
        <v>111</v>
      </c>
      <c r="B30" s="388">
        <f>IF($C$7&gt;15*$E$7,$C$7,0)</f>
        <v>775018818.3075</v>
      </c>
      <c r="C30" s="389">
        <v>1.4999999999999999E-2</v>
      </c>
      <c r="D30" s="295"/>
      <c r="E30" s="388">
        <f t="shared" ref="E30:E35" si="1">ROUND((B30*C30),2)</f>
        <v>11625282.27</v>
      </c>
    </row>
    <row r="31" spans="1:7">
      <c r="A31" s="387" t="s">
        <v>110</v>
      </c>
      <c r="B31" s="388">
        <f>IF($C$7&gt;30*$E$7,$C$7,0)</f>
        <v>775018818.3075</v>
      </c>
      <c r="C31" s="389">
        <v>0.02</v>
      </c>
      <c r="D31" s="295"/>
      <c r="E31" s="388">
        <f t="shared" si="1"/>
        <v>15500376.369999999</v>
      </c>
    </row>
    <row r="32" spans="1:7">
      <c r="A32" s="387" t="s">
        <v>109</v>
      </c>
      <c r="B32" s="388">
        <f>$C$7</f>
        <v>775018818.3075</v>
      </c>
      <c r="C32" s="389">
        <v>7.0000000000000001E-3</v>
      </c>
      <c r="D32" s="295"/>
      <c r="E32" s="388">
        <f t="shared" si="1"/>
        <v>5425131.7300000004</v>
      </c>
    </row>
    <row r="33" spans="1:8">
      <c r="A33" s="387" t="s">
        <v>155</v>
      </c>
      <c r="B33" s="388">
        <f>$C$7</f>
        <v>775018818.3075</v>
      </c>
      <c r="C33" s="389">
        <v>0.05</v>
      </c>
      <c r="D33" s="295"/>
      <c r="E33" s="388">
        <f t="shared" si="1"/>
        <v>38750940.920000002</v>
      </c>
    </row>
    <row r="34" spans="1:8">
      <c r="A34" s="387" t="s">
        <v>108</v>
      </c>
      <c r="B34" s="388">
        <f>$C$7</f>
        <v>775018818.3075</v>
      </c>
      <c r="C34" s="389">
        <v>0.01</v>
      </c>
      <c r="D34" s="295"/>
      <c r="E34" s="388">
        <f t="shared" si="1"/>
        <v>7750188.1799999997</v>
      </c>
    </row>
    <row r="35" spans="1:8">
      <c r="A35" s="176" t="s">
        <v>156</v>
      </c>
      <c r="B35" s="390">
        <f>$C$7</f>
        <v>775018818.3075</v>
      </c>
      <c r="C35" s="391">
        <v>0.02</v>
      </c>
      <c r="D35" s="392"/>
      <c r="E35" s="393">
        <f t="shared" si="1"/>
        <v>15500376.369999999</v>
      </c>
    </row>
    <row r="36" spans="1:8">
      <c r="A36" s="146"/>
      <c r="B36" s="371"/>
      <c r="C36" s="183"/>
      <c r="D36" s="184"/>
      <c r="E36" s="185"/>
    </row>
    <row r="37" spans="1:8">
      <c r="A37" s="146" t="s">
        <v>107</v>
      </c>
      <c r="B37" s="371"/>
      <c r="C37" s="180"/>
      <c r="D37" s="181"/>
      <c r="E37" s="388">
        <f>SUM(E30:E35)</f>
        <v>94552295.840000004</v>
      </c>
    </row>
    <row r="38" spans="1:8">
      <c r="A38" s="145"/>
      <c r="B38" s="374"/>
      <c r="C38" s="375"/>
      <c r="D38" s="376"/>
      <c r="E38" s="394"/>
    </row>
    <row r="39" spans="1:8">
      <c r="A39" s="144" t="s">
        <v>157</v>
      </c>
      <c r="B39" s="371"/>
      <c r="C39" s="180"/>
      <c r="D39" s="186">
        <f>ROUND(E39/$C$6,4)</f>
        <v>0.28249999999999997</v>
      </c>
      <c r="E39" s="187">
        <f>E18+E27+E37</f>
        <v>164311308.59</v>
      </c>
    </row>
    <row r="40" spans="1:8">
      <c r="A40" s="145"/>
      <c r="B40" s="374"/>
      <c r="C40" s="375"/>
      <c r="D40" s="395"/>
      <c r="E40" s="386"/>
    </row>
    <row r="41" spans="1:8">
      <c r="A41" s="144" t="s">
        <v>106</v>
      </c>
      <c r="B41" s="371"/>
      <c r="C41" s="180"/>
      <c r="D41" s="186">
        <v>0.05</v>
      </c>
      <c r="E41" s="188">
        <f>D41*$C$6</f>
        <v>29081381.550000001</v>
      </c>
    </row>
    <row r="42" spans="1:8">
      <c r="A42" s="145"/>
      <c r="B42" s="374"/>
      <c r="C42" s="375"/>
      <c r="D42" s="395"/>
      <c r="E42" s="386"/>
    </row>
    <row r="43" spans="1:8">
      <c r="A43" s="144" t="s">
        <v>105</v>
      </c>
      <c r="B43" s="371"/>
      <c r="C43" s="180"/>
      <c r="D43" s="189">
        <f>ROUND(D39+D41,4)</f>
        <v>0.33250000000000002</v>
      </c>
      <c r="E43" s="190"/>
      <c r="H43" s="177"/>
    </row>
    <row r="44" spans="1:8">
      <c r="A44" s="143"/>
      <c r="B44" s="374"/>
      <c r="C44" s="375"/>
      <c r="E44" s="386"/>
    </row>
    <row r="45" spans="1:8">
      <c r="A45" s="143"/>
      <c r="B45" s="374"/>
      <c r="C45" s="375"/>
      <c r="E45" s="386"/>
    </row>
    <row r="46" spans="1:8">
      <c r="A46" s="143"/>
      <c r="B46" s="374"/>
      <c r="C46" s="375"/>
      <c r="E46" s="386"/>
    </row>
    <row r="47" spans="1:8">
      <c r="A47" s="143"/>
      <c r="B47" s="374"/>
      <c r="C47" s="375"/>
      <c r="E47" s="386"/>
    </row>
    <row r="48" spans="1:8">
      <c r="A48" s="143"/>
      <c r="B48" s="374"/>
      <c r="C48" s="375"/>
      <c r="E48" s="386"/>
      <c r="G48" s="396"/>
    </row>
    <row r="49" spans="1:7">
      <c r="A49" s="143"/>
      <c r="B49" s="374"/>
      <c r="C49" s="375"/>
      <c r="E49" s="386"/>
    </row>
    <row r="50" spans="1:7">
      <c r="A50" s="143"/>
      <c r="B50" s="374"/>
      <c r="C50" s="375"/>
      <c r="E50" s="386"/>
    </row>
    <row r="51" spans="1:7" ht="15.75" thickBot="1">
      <c r="A51" s="142"/>
      <c r="B51" s="397"/>
      <c r="C51" s="141"/>
      <c r="D51" s="398"/>
      <c r="E51" s="399"/>
    </row>
    <row r="52" spans="1:7">
      <c r="A52" s="400"/>
      <c r="B52" s="374"/>
      <c r="C52" s="375"/>
      <c r="E52" s="400"/>
    </row>
    <row r="53" spans="1:7">
      <c r="A53" s="400"/>
      <c r="B53" s="374"/>
      <c r="C53" s="375"/>
      <c r="E53" s="400"/>
    </row>
    <row r="54" spans="1:7">
      <c r="A54" s="400"/>
      <c r="B54" s="374"/>
      <c r="C54" s="375"/>
      <c r="E54" s="400"/>
    </row>
    <row r="55" spans="1:7">
      <c r="A55" s="400"/>
      <c r="B55" s="374"/>
      <c r="C55" s="375"/>
      <c r="E55" s="400"/>
    </row>
    <row r="56" spans="1:7">
      <c r="A56" s="400"/>
      <c r="B56" s="374"/>
      <c r="C56" s="375"/>
      <c r="E56" s="400"/>
    </row>
    <row r="57" spans="1:7">
      <c r="A57" s="400"/>
      <c r="B57" s="374"/>
      <c r="C57" s="375"/>
      <c r="E57" s="400"/>
    </row>
    <row r="58" spans="1:7">
      <c r="A58" s="400"/>
      <c r="B58" s="374"/>
      <c r="C58" s="375"/>
      <c r="E58" s="400"/>
    </row>
    <row r="59" spans="1:7">
      <c r="A59" s="400"/>
      <c r="B59" s="374"/>
      <c r="C59" s="375"/>
      <c r="E59" s="400"/>
    </row>
    <row r="60" spans="1:7">
      <c r="A60" s="400"/>
      <c r="B60" s="374"/>
      <c r="C60" s="375"/>
      <c r="E60" s="400"/>
    </row>
    <row r="61" spans="1:7">
      <c r="A61" s="400"/>
      <c r="B61" s="374"/>
      <c r="C61" s="375"/>
      <c r="E61" s="400"/>
    </row>
    <row r="63" spans="1:7">
      <c r="D63"/>
      <c r="E63"/>
      <c r="G63" s="355"/>
    </row>
    <row r="64" spans="1:7">
      <c r="D64"/>
      <c r="E64"/>
      <c r="G64" s="355"/>
    </row>
    <row r="65" spans="4:7">
      <c r="D65"/>
      <c r="E65"/>
      <c r="G65" s="355"/>
    </row>
    <row r="66" spans="4:7">
      <c r="D66"/>
      <c r="E66"/>
      <c r="G66" s="355"/>
    </row>
    <row r="67" spans="4:7">
      <c r="D67"/>
      <c r="E67"/>
      <c r="G67" s="355"/>
    </row>
    <row r="68" spans="4:7">
      <c r="D68"/>
      <c r="E68"/>
      <c r="G68" s="355"/>
    </row>
    <row r="69" spans="4:7">
      <c r="D69"/>
      <c r="E69"/>
    </row>
    <row r="70" spans="4:7">
      <c r="D70"/>
      <c r="E70"/>
    </row>
  </sheetData>
  <mergeCells count="1">
    <mergeCell ref="A5:A8"/>
  </mergeCells>
  <pageMargins left="0.25" right="0.25" top="0.75" bottom="0.75" header="0.3" footer="0.3"/>
  <pageSetup scale="83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G50"/>
  <sheetViews>
    <sheetView workbookViewId="0">
      <selection activeCell="B18" sqref="B18"/>
    </sheetView>
  </sheetViews>
  <sheetFormatPr baseColWidth="10" defaultColWidth="9.140625" defaultRowHeight="15"/>
  <cols>
    <col min="1" max="1" width="47.42578125" customWidth="1"/>
    <col min="2" max="2" width="19.28515625" customWidth="1"/>
    <col min="3" max="3" width="14.42578125" style="356" customWidth="1"/>
    <col min="4" max="4" width="18" style="355" customWidth="1"/>
    <col min="5" max="5" width="19.85546875" style="355" customWidth="1"/>
    <col min="6" max="6" width="4" customWidth="1"/>
    <col min="7" max="7" width="16.42578125" bestFit="1" customWidth="1"/>
    <col min="8" max="14" width="16.42578125" customWidth="1"/>
    <col min="15" max="15" width="12.28515625" customWidth="1"/>
    <col min="16" max="16" width="14" customWidth="1"/>
    <col min="17" max="256" width="11.42578125" customWidth="1"/>
  </cols>
  <sheetData>
    <row r="1" spans="1:7">
      <c r="A1" s="150" t="s">
        <v>137</v>
      </c>
      <c r="B1" s="351"/>
      <c r="C1" s="352"/>
      <c r="D1" s="353" t="s">
        <v>130</v>
      </c>
      <c r="E1" s="354"/>
      <c r="G1" s="355" t="s">
        <v>129</v>
      </c>
    </row>
    <row r="2" spans="1:7">
      <c r="A2" s="149" t="s">
        <v>208</v>
      </c>
      <c r="D2" s="357" t="s">
        <v>128</v>
      </c>
      <c r="E2" s="358"/>
      <c r="G2" s="359">
        <v>0.1389</v>
      </c>
    </row>
    <row r="3" spans="1:7">
      <c r="A3" s="148" t="s">
        <v>127</v>
      </c>
      <c r="E3" s="358"/>
    </row>
    <row r="4" spans="1:7">
      <c r="A4" s="149" t="s">
        <v>126</v>
      </c>
      <c r="E4" s="358"/>
    </row>
    <row r="5" spans="1:7">
      <c r="A5" s="546" t="s">
        <v>200</v>
      </c>
      <c r="B5" s="401" t="s">
        <v>136</v>
      </c>
      <c r="C5" s="361">
        <f>ROUND(D22,4)</f>
        <v>0.1389</v>
      </c>
      <c r="D5"/>
      <c r="E5" s="365"/>
    </row>
    <row r="6" spans="1:7">
      <c r="A6" s="547"/>
      <c r="B6" s="401" t="s">
        <v>135</v>
      </c>
      <c r="C6" s="402">
        <f>+'[18]Pres. General'!F71</f>
        <v>81276612.091537505</v>
      </c>
      <c r="D6"/>
      <c r="E6" s="365"/>
    </row>
    <row r="7" spans="1:7">
      <c r="A7" s="547"/>
      <c r="B7" s="401" t="s">
        <v>134</v>
      </c>
      <c r="C7" s="403">
        <f>C6+(C6*G2)</f>
        <v>92565933.511052072</v>
      </c>
      <c r="D7"/>
      <c r="E7" s="365"/>
    </row>
    <row r="8" spans="1:7">
      <c r="A8" s="548"/>
      <c r="D8"/>
      <c r="E8" s="365"/>
    </row>
    <row r="9" spans="1:7">
      <c r="A9" s="46"/>
      <c r="C9"/>
      <c r="E9" s="365"/>
    </row>
    <row r="10" spans="1:7">
      <c r="A10" s="147" t="s">
        <v>114</v>
      </c>
      <c r="B10" s="292" t="s">
        <v>113</v>
      </c>
      <c r="C10" s="292" t="s">
        <v>8</v>
      </c>
      <c r="D10" s="293"/>
      <c r="E10" s="367" t="s">
        <v>112</v>
      </c>
    </row>
    <row r="11" spans="1:7">
      <c r="A11" s="404" t="s">
        <v>111</v>
      </c>
      <c r="B11" s="405">
        <f>IF($C$7&gt;15*'[18]Analisis de AU'!$E$7,$C$7,0)</f>
        <v>92565933.511052072</v>
      </c>
      <c r="C11" s="406">
        <v>1.4999999999999999E-2</v>
      </c>
      <c r="D11" s="297"/>
      <c r="E11" s="405">
        <f>B11*C11</f>
        <v>1388489.002665781</v>
      </c>
    </row>
    <row r="12" spans="1:7">
      <c r="A12" s="404" t="s">
        <v>110</v>
      </c>
      <c r="B12" s="405">
        <f>IF($C$7&gt;15*'[18]Analisis de AU'!$E$7,$C$7,0)</f>
        <v>92565933.511052072</v>
      </c>
      <c r="C12" s="406">
        <v>0.02</v>
      </c>
      <c r="D12" s="297"/>
      <c r="E12" s="405">
        <f t="shared" ref="E12:E16" si="0">B12*C12</f>
        <v>1851318.6702210414</v>
      </c>
    </row>
    <row r="13" spans="1:7">
      <c r="A13" s="404" t="s">
        <v>109</v>
      </c>
      <c r="B13" s="405">
        <f>$C$7</f>
        <v>92565933.511052072</v>
      </c>
      <c r="C13" s="406">
        <v>7.0000000000000001E-3</v>
      </c>
      <c r="D13" s="297"/>
      <c r="E13" s="405">
        <f t="shared" si="0"/>
        <v>647961.53457736457</v>
      </c>
    </row>
    <row r="14" spans="1:7">
      <c r="A14" s="404" t="s">
        <v>133</v>
      </c>
      <c r="B14" s="405">
        <f>$C$7</f>
        <v>92565933.511052072</v>
      </c>
      <c r="C14" s="406">
        <v>0.05</v>
      </c>
      <c r="D14" s="297"/>
      <c r="E14" s="405">
        <f t="shared" si="0"/>
        <v>4628296.6755526038</v>
      </c>
    </row>
    <row r="15" spans="1:7">
      <c r="A15" s="404" t="s">
        <v>108</v>
      </c>
      <c r="B15" s="405">
        <f>$C$7</f>
        <v>92565933.511052072</v>
      </c>
      <c r="C15" s="406">
        <v>0.01</v>
      </c>
      <c r="D15" s="297"/>
      <c r="E15" s="405">
        <f t="shared" si="0"/>
        <v>925659.33511052071</v>
      </c>
    </row>
    <row r="16" spans="1:7">
      <c r="A16" s="407" t="s">
        <v>156</v>
      </c>
      <c r="B16" s="408">
        <f>$C$7</f>
        <v>92565933.511052072</v>
      </c>
      <c r="C16" s="409">
        <v>0.02</v>
      </c>
      <c r="D16" s="184"/>
      <c r="E16" s="405">
        <f t="shared" si="0"/>
        <v>1851318.6702210414</v>
      </c>
    </row>
    <row r="17" spans="1:7">
      <c r="A17" s="410"/>
      <c r="B17" s="411"/>
      <c r="C17" s="412"/>
      <c r="D17" s="184"/>
      <c r="E17" s="413"/>
    </row>
    <row r="18" spans="1:7">
      <c r="A18" s="146" t="s">
        <v>107</v>
      </c>
      <c r="B18" s="371"/>
      <c r="C18" s="180"/>
      <c r="D18" s="181"/>
      <c r="E18" s="152">
        <f>SUM(E11:E16)</f>
        <v>11293043.888348354</v>
      </c>
    </row>
    <row r="19" spans="1:7">
      <c r="A19" s="145"/>
      <c r="B19" s="374"/>
      <c r="C19" s="375"/>
      <c r="D19" s="376"/>
      <c r="E19" s="151"/>
      <c r="G19" s="414"/>
    </row>
    <row r="20" spans="1:7">
      <c r="A20" s="144" t="s">
        <v>132</v>
      </c>
      <c r="B20" s="371"/>
      <c r="C20" s="180"/>
      <c r="D20" s="186">
        <f>ROUND(E20/$C$6,4)</f>
        <v>0.1389</v>
      </c>
      <c r="E20" s="191">
        <f>E18</f>
        <v>11293043.888348354</v>
      </c>
    </row>
    <row r="21" spans="1:7">
      <c r="A21" s="145"/>
      <c r="B21" s="374"/>
      <c r="C21" s="375"/>
      <c r="D21" s="395"/>
      <c r="E21" s="386"/>
    </row>
    <row r="22" spans="1:7">
      <c r="A22" s="144" t="s">
        <v>131</v>
      </c>
      <c r="B22" s="371"/>
      <c r="C22" s="180"/>
      <c r="D22" s="189">
        <f>ROUND(D20,4)</f>
        <v>0.1389</v>
      </c>
      <c r="E22" s="415"/>
    </row>
    <row r="23" spans="1:7">
      <c r="A23" s="143"/>
      <c r="B23" s="374"/>
      <c r="C23" s="375"/>
      <c r="E23" s="386"/>
    </row>
    <row r="24" spans="1:7">
      <c r="A24" s="143"/>
      <c r="B24" s="374"/>
      <c r="C24" s="375"/>
      <c r="E24" s="386"/>
    </row>
    <row r="25" spans="1:7">
      <c r="A25" s="143"/>
      <c r="B25" s="374"/>
      <c r="C25" s="375"/>
      <c r="D25" s="416"/>
      <c r="E25" s="386"/>
    </row>
    <row r="26" spans="1:7">
      <c r="A26" s="143"/>
      <c r="B26" s="374"/>
      <c r="C26" s="375"/>
      <c r="E26" s="386"/>
    </row>
    <row r="27" spans="1:7">
      <c r="A27" s="143"/>
      <c r="B27" s="374"/>
      <c r="C27" s="375"/>
      <c r="E27" s="386"/>
    </row>
    <row r="28" spans="1:7">
      <c r="A28" s="143"/>
      <c r="B28" s="374"/>
      <c r="C28" s="375"/>
      <c r="E28" s="386"/>
    </row>
    <row r="29" spans="1:7">
      <c r="A29" s="143"/>
      <c r="B29" s="374"/>
      <c r="C29" s="375"/>
      <c r="E29" s="386"/>
    </row>
    <row r="30" spans="1:7" ht="15.75" thickBot="1">
      <c r="A30" s="142"/>
      <c r="B30" s="397"/>
      <c r="C30" s="141"/>
      <c r="D30" s="398"/>
      <c r="E30" s="399"/>
    </row>
    <row r="31" spans="1:7">
      <c r="A31" s="400"/>
      <c r="B31" s="374"/>
      <c r="C31" s="375"/>
      <c r="E31" s="400"/>
    </row>
    <row r="32" spans="1:7">
      <c r="A32" s="400"/>
      <c r="B32" s="374"/>
      <c r="C32" s="375"/>
      <c r="E32" s="400"/>
    </row>
    <row r="33" spans="1:7">
      <c r="A33" s="400"/>
      <c r="B33" s="374"/>
      <c r="C33" s="375"/>
      <c r="E33" s="400"/>
    </row>
    <row r="34" spans="1:7">
      <c r="A34" s="400"/>
      <c r="B34" s="374"/>
      <c r="C34" s="375"/>
      <c r="E34" s="400"/>
    </row>
    <row r="35" spans="1:7">
      <c r="A35" s="400"/>
      <c r="B35" s="374"/>
      <c r="C35" s="375"/>
      <c r="E35" s="400"/>
    </row>
    <row r="36" spans="1:7">
      <c r="A36" s="400"/>
      <c r="B36" s="374"/>
      <c r="C36" s="375"/>
      <c r="E36" s="400"/>
    </row>
    <row r="37" spans="1:7">
      <c r="A37" s="400"/>
      <c r="B37" s="374"/>
      <c r="C37" s="375"/>
      <c r="E37" s="400"/>
    </row>
    <row r="38" spans="1:7">
      <c r="A38" s="400"/>
      <c r="B38" s="374"/>
      <c r="C38" s="375"/>
      <c r="E38" s="400"/>
    </row>
    <row r="39" spans="1:7">
      <c r="A39" s="400"/>
      <c r="B39" s="374"/>
      <c r="C39" s="375"/>
      <c r="E39" s="400"/>
    </row>
    <row r="40" spans="1:7">
      <c r="A40" s="400"/>
      <c r="B40" s="374"/>
      <c r="C40" s="375"/>
      <c r="E40" s="400"/>
    </row>
    <row r="41" spans="1:7">
      <c r="A41" s="400"/>
      <c r="B41" s="374"/>
      <c r="C41" s="375"/>
      <c r="E41" s="400"/>
    </row>
    <row r="43" spans="1:7">
      <c r="D43"/>
      <c r="E43"/>
      <c r="G43" s="355"/>
    </row>
    <row r="44" spans="1:7">
      <c r="D44"/>
      <c r="E44"/>
      <c r="G44" s="355"/>
    </row>
    <row r="45" spans="1:7">
      <c r="D45"/>
      <c r="E45"/>
      <c r="G45" s="355"/>
    </row>
    <row r="46" spans="1:7">
      <c r="D46"/>
      <c r="E46"/>
      <c r="G46" s="355"/>
    </row>
    <row r="47" spans="1:7">
      <c r="D47"/>
      <c r="E47"/>
      <c r="G47" s="355"/>
    </row>
    <row r="48" spans="1:7">
      <c r="D48"/>
      <c r="E48"/>
      <c r="G48" s="355"/>
    </row>
    <row r="49" spans="4:5">
      <c r="D49"/>
      <c r="E49"/>
    </row>
    <row r="50" spans="4:5">
      <c r="D50"/>
      <c r="E50"/>
    </row>
  </sheetData>
  <mergeCells count="1">
    <mergeCell ref="A5:A8"/>
  </mergeCells>
  <pageMargins left="0.25" right="0.25" top="0.75" bottom="0.75" header="0.3" footer="0.3"/>
  <pageSetup scale="85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ajustar_au">
          <controlPr defaultSize="0" autoLine="0" autoPict="0" r:id="rId5">
            <anchor moveWithCells="1">
              <from>
                <xdr:col>6</xdr:col>
                <xdr:colOff>9525</xdr:colOff>
                <xdr:row>2</xdr:row>
                <xdr:rowOff>66675</xdr:rowOff>
              </from>
              <to>
                <xdr:col>6</xdr:col>
                <xdr:colOff>1066800</xdr:colOff>
                <xdr:row>4</xdr:row>
                <xdr:rowOff>57150</xdr:rowOff>
              </to>
            </anchor>
          </controlPr>
        </control>
      </mc:Choice>
      <mc:Fallback>
        <control shapeId="2049" r:id="rId4" name="ajustar_au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chequeo </vt:lpstr>
      <vt:lpstr>PRESUPUESTO OFICIAL (Entidad)</vt:lpstr>
      <vt:lpstr>PROTA ECONOM (Proponente)</vt:lpstr>
      <vt:lpstr>Analisis de AU</vt:lpstr>
      <vt:lpstr>Analisis Trib cost Indirecto</vt:lpstr>
      <vt:lpstr>'Analisis de AU'!Área_de_impresión</vt:lpstr>
      <vt:lpstr>'Analisis Trib cost Indirecto'!Área_de_impresión</vt:lpstr>
      <vt:lpstr>'PRESUPUESTO OFICIAL (Entidad)'!Área_de_impresión</vt:lpstr>
      <vt:lpstr>'PROTA ECONOM (Proponente)'!Área_de_impresión</vt:lpstr>
      <vt:lpstr>'chequeo '!Print_Area</vt:lpstr>
      <vt:lpstr>'PRESUPUESTO OFICIAL (Entidad)'!Print_Area</vt:lpstr>
      <vt:lpstr>'PROTA ECONOM (Proponente)'!Print_Area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CarlosH</dc:creator>
  <cp:lastModifiedBy>KmiLO</cp:lastModifiedBy>
  <cp:lastPrinted>2022-07-06T22:34:59Z</cp:lastPrinted>
  <dcterms:created xsi:type="dcterms:W3CDTF">2014-01-27T20:07:10Z</dcterms:created>
  <dcterms:modified xsi:type="dcterms:W3CDTF">2023-08-10T13:36:03Z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1033-10.2.0.5838</vt:lpwstr>
  </property>
</Properties>
</file>