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ua Potable UASESP\POAI 2023\BP-26004321 Construcción SSB\Documentos Proyecto v1\1.1.1 La Elvira\"/>
    </mc:Choice>
  </mc:AlternateContent>
  <xr:revisionPtr revIDLastSave="0" documentId="8_{43B474BA-20F5-41A7-8597-CD7DACE13CAE}" xr6:coauthVersionLast="47" xr6:coauthVersionMax="47" xr10:uidLastSave="{00000000-0000-0000-0000-000000000000}"/>
  <bookViews>
    <workbookView xWindow="-120" yWindow="-120" windowWidth="20730" windowHeight="11040" xr2:uid="{69E5A0C6-1BCB-453B-8189-539051AE75E5}"/>
  </bookViews>
  <sheets>
    <sheet name="1.1.1 La Elvira" sheetId="1" r:id="rId1"/>
  </sheets>
  <externalReferences>
    <externalReference r:id="rId2"/>
    <externalReference r:id="rId3"/>
    <externalReference r:id="rId4"/>
  </externalReferences>
  <definedNames>
    <definedName name="akjhgbksdbj" localSheetId="0">#REF!</definedName>
    <definedName name="akjhgbksdbj">#REF!</definedName>
    <definedName name="CENTROGESTOR" localSheetId="0">#REF!</definedName>
    <definedName name="CENTROGESTOR">#REF!</definedName>
    <definedName name="CENTROGESTORDEPENDENCIA" localSheetId="0">#REF!</definedName>
    <definedName name="CENTROGESTORDEPENDENCIA">#REF!</definedName>
    <definedName name="DEPENDENCIA" localSheetId="0">#REF!</definedName>
    <definedName name="DEPENDENCIA">#REF!</definedName>
    <definedName name="FONDO" localSheetId="0">#REF!</definedName>
    <definedName name="FONDOS">[2]MYLIST!$C$2:$C$126</definedName>
    <definedName name="FUT" localSheetId="0">#REF!</definedName>
    <definedName name="METAAFPDCC" localSheetId="0">#REF!</definedName>
    <definedName name="METAAFPDCC">#REF!</definedName>
    <definedName name="METAPDCC" localSheetId="0">#REF!</definedName>
    <definedName name="METAPDCC">#REF!</definedName>
    <definedName name="METASAFPDCC" localSheetId="0">#REF!</definedName>
    <definedName name="METASAFPDCC">#REF!</definedName>
    <definedName name="METASAFPDM" localSheetId="0">#REF!</definedName>
    <definedName name="METASAFPDM">#REF!</definedName>
    <definedName name="METASPDCC" localSheetId="0">#REF!</definedName>
    <definedName name="METASPDCC">#REF!</definedName>
    <definedName name="METASPDM">'[3]LISTA MPD'!$A$2:$A$616</definedName>
    <definedName name="movilizador">[1]Listados!$A$35:$A$92</definedName>
    <definedName name="ORGANISMO" localSheetId="0">#REF!</definedName>
    <definedName name="ORGANISMO">#REF!</definedName>
    <definedName name="POSPRE" localSheetId="0">#REF!</definedName>
    <definedName name="POSTPRE" localSheetId="0">#REF!</definedName>
    <definedName name="POSTPR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  <c r="F15" i="1"/>
  <c r="H15" i="1" s="1"/>
  <c r="F14" i="1"/>
  <c r="F13" i="1"/>
  <c r="G12" i="1"/>
  <c r="H12" i="1" s="1"/>
  <c r="F12" i="1"/>
  <c r="G11" i="1"/>
  <c r="F11" i="1"/>
  <c r="H11" i="1" s="1"/>
  <c r="F10" i="1"/>
  <c r="D9" i="1"/>
  <c r="F9" i="1" s="1"/>
  <c r="F8" i="1"/>
  <c r="G8" i="1" s="1"/>
  <c r="H8" i="1" s="1"/>
  <c r="H7" i="1"/>
  <c r="G7" i="1"/>
  <c r="F7" i="1"/>
  <c r="D6" i="1"/>
  <c r="F6" i="1" s="1"/>
  <c r="F5" i="1"/>
  <c r="G9" i="1" l="1"/>
  <c r="H9" i="1" s="1"/>
  <c r="G6" i="1"/>
  <c r="H6" i="1" s="1"/>
  <c r="G5" i="1"/>
  <c r="H5" i="1" s="1"/>
  <c r="G13" i="1"/>
  <c r="H13" i="1" s="1"/>
  <c r="G10" i="1"/>
  <c r="H10" i="1" s="1"/>
  <c r="G14" i="1"/>
  <c r="H14" i="1" s="1"/>
  <c r="H16" i="1" l="1"/>
</calcChain>
</file>

<file path=xl/sharedStrings.xml><?xml version="1.0" encoding="utf-8"?>
<sst xmlns="http://schemas.openxmlformats.org/spreadsheetml/2006/main" count="45" uniqueCount="36">
  <si>
    <t>ITEM</t>
  </si>
  <si>
    <t>DESCRIPCION</t>
  </si>
  <si>
    <t>UND</t>
  </si>
  <si>
    <t>CANT.</t>
  </si>
  <si>
    <t>VR. UNIT</t>
  </si>
  <si>
    <t>VR. PARCIAL</t>
  </si>
  <si>
    <t>IVA
19%</t>
  </si>
  <si>
    <t>VALOR TOTAL</t>
  </si>
  <si>
    <t>DISEÑO RED ALCANTARILLADO</t>
  </si>
  <si>
    <t>1.1.1.1</t>
  </si>
  <si>
    <t>Levantamiento topográfico (ubicación, altimetría, planimetría) con estación de topografía convencional, con información georeferenciada cumpliendo IDESC. De franja para diseño</t>
  </si>
  <si>
    <t>ML</t>
  </si>
  <si>
    <t>1.1.1.2</t>
  </si>
  <si>
    <t xml:space="preserve">Construccion de Mojones </t>
  </si>
  <si>
    <t>1.1.1.3</t>
  </si>
  <si>
    <t>Ortofomosaico de area de influencia del proyecto. (21 HA)</t>
  </si>
  <si>
    <t>GBL</t>
  </si>
  <si>
    <t>1.1.1.4</t>
  </si>
  <si>
    <t>Levantamiento censo poblacional a beneficiar (hasta 200 usuarios)</t>
  </si>
  <si>
    <t>1.1.1.5</t>
  </si>
  <si>
    <t>Estudio de suelos con recomendaciones del estudio geológico o Morfológico por donde va a pasar la red (Acueducto y/o Alcantarillado) por Perforación (Cada 800m aproximadamente</t>
  </si>
  <si>
    <t>1.1.1.6</t>
  </si>
  <si>
    <t>Estudio de suelos con recomendaciones del estudio geológico o Morfológico por donde va a pasar la red (Acueducto y/o Alcantarillado) por Perforación (Zona de amenaza Media y Alta - Usuarios 28 y 29, 30 a 33)</t>
  </si>
  <si>
    <t>1.1.1.7</t>
  </si>
  <si>
    <t>Diseño Hidrosanitario del sistema o la estructura (evaluación de alternativas, prediseños, modelacion hidraulica, diseños definitivos, planos, especificaciones de materiales, especificaciones técnicas, memorias de cantidades de obra y presupuesto)</t>
  </si>
  <si>
    <t>1.1.1.8</t>
  </si>
  <si>
    <t>Diseño Estructural de unidades especiales y estructurales (evaluación de alternativas, prediseños, modelacion estructural, diseños definitivos, planos, especificaciones de materiales, cantidades de obra y presupuesto)</t>
  </si>
  <si>
    <t>1.1.1.9</t>
  </si>
  <si>
    <t>Diseño Estructural de unidades especiales y estructurales para zonas de amenaza alta  (evaluación de alternativas, prediseños, modelacion estructural, diseños definitivos, planos, especificaciones de materiales, cantidades de obra y presupuesto) para las zonas de amenaza Media y Alta - Usuarios 28 y 29, 30 a 33.</t>
  </si>
  <si>
    <t>1.1.1.10</t>
  </si>
  <si>
    <t>Plan de Manejo Ambiental en la ejecución de la obra</t>
  </si>
  <si>
    <t>1.1.1.11</t>
  </si>
  <si>
    <t>Socialización del proyecto con comunidad beneficiada (3 socializaciones)</t>
  </si>
  <si>
    <t>TOTAL</t>
  </si>
  <si>
    <t>1.1.1</t>
  </si>
  <si>
    <t>Realizar un estudio con alcance de diseño del alcantarillado en el sector La Esperanza y Los Laureles - corregimiento La Elvira Cabecera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</si>
</sst>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_ ;_ * \-#,##0_ ;_ * &quot;-&quot;??_ ;_ @_ "/>
    <numFmt numFmtId="165" formatCode="_ * #,##0.00_ ;_ * \-#,##0.00_ ;_ * &quot;-&quot;??_ ;_ @_ "/>
    <numFmt numFmtId="166" formatCode="_-&quot;$&quot;* #,##0.00_-;\-&quot;$&quot;* #,##0.00_-;_-&quot;$&quot;* &quot;-&quot;??_-;_-@_-"/>
    <numFmt numFmtId="167" formatCode="_-&quot;$&quot;* #,##0_-;\-&quot;$&quot;* #,##0_-;_-&quot;$&quot;* &quot;-&quot;??_-;_-@_-"/>
    <numFmt numFmtId="168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rgb="FF000000"/>
      <name val="Tahoma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2" applyFont="1" applyAlignment="1">
      <alignment horizontal="center" wrapText="1"/>
    </xf>
    <xf numFmtId="0" fontId="4" fillId="0" borderId="1" xfId="0" applyFont="1" applyBorder="1" applyAlignment="1">
      <alignment horizontal="left" vertical="center"/>
    </xf>
    <xf numFmtId="0" fontId="5" fillId="0" borderId="2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/>
      <protection hidden="1"/>
    </xf>
    <xf numFmtId="0" fontId="6" fillId="2" borderId="5" xfId="0" applyFont="1" applyFill="1" applyBorder="1" applyAlignment="1" applyProtection="1">
      <alignment horizontal="center" vertical="center" wrapText="1"/>
      <protection hidden="1"/>
    </xf>
    <xf numFmtId="0" fontId="6" fillId="2" borderId="5" xfId="0" applyFont="1" applyFill="1" applyBorder="1" applyAlignment="1" applyProtection="1">
      <alignment horizontal="center" vertical="center"/>
      <protection hidden="1"/>
    </xf>
    <xf numFmtId="164" fontId="6" fillId="2" borderId="5" xfId="0" applyNumberFormat="1" applyFont="1" applyFill="1" applyBorder="1" applyAlignment="1" applyProtection="1">
      <alignment horizontal="center" vertical="center"/>
      <protection hidden="1"/>
    </xf>
    <xf numFmtId="164" fontId="6" fillId="2" borderId="5" xfId="3" applyNumberFormat="1" applyFont="1" applyFill="1" applyBorder="1" applyAlignment="1" applyProtection="1">
      <alignment horizontal="center" vertical="center" wrapText="1"/>
      <protection hidden="1"/>
    </xf>
    <xf numFmtId="164" fontId="6" fillId="2" borderId="5" xfId="0" applyNumberFormat="1" applyFont="1" applyFill="1" applyBorder="1" applyAlignment="1" applyProtection="1">
      <alignment horizontal="center" vertical="center" wrapText="1"/>
      <protection hidden="1"/>
    </xf>
    <xf numFmtId="164" fontId="6" fillId="2" borderId="6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/>
    <xf numFmtId="0" fontId="7" fillId="0" borderId="7" xfId="0" applyFont="1" applyBorder="1"/>
    <xf numFmtId="0" fontId="8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167" fontId="7" fillId="0" borderId="8" xfId="4" applyNumberFormat="1" applyFont="1" applyBorder="1"/>
    <xf numFmtId="167" fontId="7" fillId="0" borderId="9" xfId="4" applyNumberFormat="1" applyFont="1" applyBorder="1"/>
    <xf numFmtId="0" fontId="7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/>
    </xf>
    <xf numFmtId="168" fontId="7" fillId="0" borderId="11" xfId="1" applyNumberFormat="1" applyFont="1" applyBorder="1" applyAlignment="1">
      <alignment horizontal="right" vertical="center"/>
    </xf>
    <xf numFmtId="168" fontId="7" fillId="0" borderId="13" xfId="1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left" vertical="center"/>
    </xf>
    <xf numFmtId="0" fontId="10" fillId="0" borderId="15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0" fontId="10" fillId="0" borderId="11" xfId="0" applyFont="1" applyBorder="1" applyAlignment="1">
      <alignment vertical="center" wrapText="1"/>
    </xf>
    <xf numFmtId="0" fontId="7" fillId="0" borderId="16" xfId="0" applyFont="1" applyBorder="1" applyAlignment="1">
      <alignment horizontal="left" vertical="center"/>
    </xf>
    <xf numFmtId="0" fontId="10" fillId="0" borderId="17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/>
    </xf>
    <xf numFmtId="168" fontId="7" fillId="0" borderId="17" xfId="1" applyNumberFormat="1" applyFont="1" applyBorder="1" applyAlignment="1">
      <alignment horizontal="right" vertical="center"/>
    </xf>
    <xf numFmtId="168" fontId="7" fillId="0" borderId="18" xfId="1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167" fontId="8" fillId="0" borderId="19" xfId="4" applyNumberFormat="1" applyFont="1" applyBorder="1" applyAlignment="1">
      <alignment horizontal="right"/>
    </xf>
    <xf numFmtId="167" fontId="8" fillId="0" borderId="20" xfId="4" applyNumberFormat="1" applyFont="1" applyBorder="1" applyAlignment="1">
      <alignment horizontal="right"/>
    </xf>
    <xf numFmtId="167" fontId="4" fillId="3" borderId="21" xfId="4" applyNumberFormat="1" applyFont="1" applyFill="1" applyBorder="1" applyAlignment="1">
      <alignment vertical="center"/>
    </xf>
    <xf numFmtId="44" fontId="7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43" fontId="7" fillId="0" borderId="0" xfId="1" applyFont="1" applyAlignment="1">
      <alignment vertical="center"/>
    </xf>
    <xf numFmtId="168" fontId="7" fillId="0" borderId="0" xfId="1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3" fontId="0" fillId="0" borderId="0" xfId="1" applyFont="1" applyAlignment="1">
      <alignment vertical="center"/>
    </xf>
    <xf numFmtId="168" fontId="0" fillId="0" borderId="0" xfId="1" applyNumberFormat="1" applyFont="1" applyAlignment="1">
      <alignment vertical="center"/>
    </xf>
  </cellXfs>
  <cellStyles count="5">
    <cellStyle name="Millares" xfId="1" builtinId="3"/>
    <cellStyle name="Millares 2 3 2" xfId="3" xr:uid="{DF143002-8113-4546-948D-04BF7983A083}"/>
    <cellStyle name="Moneda 2 7" xfId="4" xr:uid="{BD1672FF-34E4-4A2B-8940-5066B0873C27}"/>
    <cellStyle name="Normal" xfId="0" builtinId="0"/>
    <cellStyle name="Normal 13 2" xfId="2" xr:uid="{09148678-FA1D-44C9-9B6D-E21DE0122D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83344</xdr:rowOff>
    </xdr:from>
    <xdr:ext cx="9195029" cy="1409700"/>
    <xdr:grpSp>
      <xdr:nvGrpSpPr>
        <xdr:cNvPr id="2" name="Shape 2" title="Dibujo">
          <a:extLst>
            <a:ext uri="{FF2B5EF4-FFF2-40B4-BE49-F238E27FC236}">
              <a16:creationId xmlns:a16="http://schemas.microsoft.com/office/drawing/2014/main" id="{D8FAAB48-379B-4772-BB52-667BD5233ADB}"/>
            </a:ext>
          </a:extLst>
        </xdr:cNvPr>
        <xdr:cNvGrpSpPr/>
      </xdr:nvGrpSpPr>
      <xdr:grpSpPr>
        <a:xfrm>
          <a:off x="47625" y="83344"/>
          <a:ext cx="9195029" cy="1409700"/>
          <a:chOff x="0" y="3084675"/>
          <a:chExt cx="10692001" cy="139065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6E7C8B29-4AD7-EA56-4A81-18F1F02BFB16}"/>
              </a:ext>
            </a:extLst>
          </xdr:cNvPr>
          <xdr:cNvGrpSpPr/>
        </xdr:nvGrpSpPr>
        <xdr:grpSpPr>
          <a:xfrm>
            <a:off x="0" y="3084675"/>
            <a:ext cx="10692001" cy="1390650"/>
            <a:chOff x="0" y="0"/>
            <a:chExt cx="14045925" cy="1186423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67C95A3D-DAF2-B292-3344-942363163AE4}"/>
                </a:ext>
              </a:extLst>
            </xdr:cNvPr>
            <xdr:cNvSpPr/>
          </xdr:nvSpPr>
          <xdr:spPr>
            <a:xfrm>
              <a:off x="0" y="0"/>
              <a:ext cx="14045900" cy="1186400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id="{1AB1201B-EB1A-9A72-CCE0-9C2A224C4329}"/>
                </a:ext>
              </a:extLst>
            </xdr:cNvPr>
            <xdr:cNvGrpSpPr/>
          </xdr:nvGrpSpPr>
          <xdr:grpSpPr>
            <a:xfrm>
              <a:off x="0" y="0"/>
              <a:ext cx="14045925" cy="1186423"/>
              <a:chOff x="0" y="0"/>
              <a:chExt cx="814" cy="105"/>
            </a:xfrm>
          </xdr:grpSpPr>
          <xdr:sp macro="" textlink="">
            <xdr:nvSpPr>
              <xdr:cNvPr id="7" name="Shape 6">
                <a:extLst>
                  <a:ext uri="{FF2B5EF4-FFF2-40B4-BE49-F238E27FC236}">
                    <a16:creationId xmlns:a16="http://schemas.microsoft.com/office/drawing/2014/main" id="{892BAEA1-48D1-7ECF-2151-DB663EFB17CF}"/>
                  </a:ext>
                </a:extLst>
              </xdr:cNvPr>
              <xdr:cNvSpPr/>
            </xdr:nvSpPr>
            <xdr:spPr>
              <a:xfrm>
                <a:off x="0" y="0"/>
                <a:ext cx="759" cy="105"/>
              </a:xfrm>
              <a:prstGeom prst="rect">
                <a:avLst/>
              </a:prstGeom>
              <a:noFill/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400"/>
              </a:p>
            </xdr:txBody>
          </xdr:sp>
          <xdr:sp macro="" textlink="">
            <xdr:nvSpPr>
              <xdr:cNvPr id="8" name="Shape 7">
                <a:extLst>
                  <a:ext uri="{FF2B5EF4-FFF2-40B4-BE49-F238E27FC236}">
                    <a16:creationId xmlns:a16="http://schemas.microsoft.com/office/drawing/2014/main" id="{E625969F-DBC1-06AA-5623-863614608988}"/>
                  </a:ext>
                </a:extLst>
              </xdr:cNvPr>
              <xdr:cNvSpPr txBox="1"/>
            </xdr:nvSpPr>
            <xdr:spPr>
              <a:xfrm>
                <a:off x="610" y="0"/>
                <a:ext cx="204" cy="4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marR="0" lvl="0" indent="0" algn="ctr" rtl="0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SzPts val="1000"/>
                  <a:buFont typeface="Arial"/>
                  <a:buNone/>
                </a:pPr>
                <a:r>
                  <a:rPr lang="en-US" sz="1000" b="0">
                    <a:latin typeface="Arial"/>
                    <a:ea typeface="Arial"/>
                    <a:cs typeface="Arial"/>
                    <a:sym typeface="Arial"/>
                  </a:rPr>
                  <a:t>MEDE01.03.02.P004.F001</a:t>
                </a:r>
                <a:endParaRPr sz="1400"/>
              </a:p>
            </xdr:txBody>
          </xdr:sp>
          <xdr:sp macro="" textlink="">
            <xdr:nvSpPr>
              <xdr:cNvPr id="9" name="Shape 8">
                <a:extLst>
                  <a:ext uri="{FF2B5EF4-FFF2-40B4-BE49-F238E27FC236}">
                    <a16:creationId xmlns:a16="http://schemas.microsoft.com/office/drawing/2014/main" id="{00302A9F-5252-2C40-6433-3C767BD0A3B5}"/>
                  </a:ext>
                </a:extLst>
              </xdr:cNvPr>
              <xdr:cNvSpPr/>
            </xdr:nvSpPr>
            <xdr:spPr>
              <a:xfrm>
                <a:off x="719" y="48"/>
                <a:ext cx="95" cy="57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>
                    <a:latin typeface="Arial" panose="020B0604020202020204" pitchFamily="34" charset="0"/>
                    <a:cs typeface="Arial" panose="020B0604020202020204" pitchFamily="34" charset="0"/>
                  </a:rPr>
                  <a:t>004</a:t>
                </a:r>
                <a:endParaRPr sz="12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10" name="Shape 9">
                <a:extLst>
                  <a:ext uri="{FF2B5EF4-FFF2-40B4-BE49-F238E27FC236}">
                    <a16:creationId xmlns:a16="http://schemas.microsoft.com/office/drawing/2014/main" id="{614CE2FE-638D-0DAE-A715-072CFCFBB4AB}"/>
                  </a:ext>
                </a:extLst>
              </xdr:cNvPr>
              <xdr:cNvSpPr/>
            </xdr:nvSpPr>
            <xdr:spPr>
              <a:xfrm>
                <a:off x="610" y="48"/>
                <a:ext cx="109" cy="57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</a:t>
                </a:r>
                <a:endParaRPr sz="1200"/>
              </a:p>
            </xdr:txBody>
          </xdr:sp>
          <xdr:sp macro="" textlink="">
            <xdr:nvSpPr>
              <xdr:cNvPr id="11" name="Shape 10">
                <a:extLst>
                  <a:ext uri="{FF2B5EF4-FFF2-40B4-BE49-F238E27FC236}">
                    <a16:creationId xmlns:a16="http://schemas.microsoft.com/office/drawing/2014/main" id="{36E6B8C2-33A6-03E0-445D-A427C0BF3573}"/>
                  </a:ext>
                </a:extLst>
              </xdr:cNvPr>
              <xdr:cNvSpPr txBox="1"/>
            </xdr:nvSpPr>
            <xdr:spPr>
              <a:xfrm>
                <a:off x="238" y="0"/>
                <a:ext cx="372" cy="105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MODELO INTEGRADO DE PLANEACIÓN Y GESTIÓN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(MIPG)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lang="es-CO" sz="1200" b="0" i="0" strike="noStrike">
                  <a:solidFill>
                    <a:srgbClr val="000000"/>
                  </a:solidFill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200" b="1" i="0" strike="noStrike">
                  <a:solidFill>
                    <a:srgbClr val="000000"/>
                  </a:solidFill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200" b="1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 </a:t>
                </a:r>
                <a:r>
                  <a:rPr lang="en-US" sz="1200" b="0">
                    <a:latin typeface="Arial" panose="020B0604020202020204" pitchFamily="34" charset="0"/>
                    <a:cs typeface="Arial" panose="020B0604020202020204" pitchFamily="34" charset="0"/>
                  </a:rPr>
                  <a:t>CADENA DE VALOR Y PRESUPUESTO PROYECTO</a:t>
                </a:r>
                <a:r>
                  <a:rPr lang="en-US" sz="1200" b="0" i="0" strike="noStrike">
                    <a:solidFill>
                      <a:srgbClr val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 </a:t>
                </a:r>
                <a:endParaRPr sz="1400" b="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12" name="Shape 11">
                <a:extLst>
                  <a:ext uri="{FF2B5EF4-FFF2-40B4-BE49-F238E27FC236}">
                    <a16:creationId xmlns:a16="http://schemas.microsoft.com/office/drawing/2014/main" id="{FEB9343B-349B-E049-1321-7B1C9B83378C}"/>
                  </a:ext>
                </a:extLst>
              </xdr:cNvPr>
              <xdr:cNvSpPr txBox="1"/>
            </xdr:nvSpPr>
            <xdr:spPr>
              <a:xfrm>
                <a:off x="1" y="68"/>
                <a:ext cx="230" cy="35"/>
              </a:xfrm>
              <a:prstGeom prst="rect">
                <a:avLst/>
              </a:prstGeom>
              <a:solidFill>
                <a:srgbClr val="FFFFFF"/>
              </a:solidFill>
              <a:ln>
                <a:noFill/>
              </a:ln>
            </xdr:spPr>
            <xdr:txBody>
              <a:bodyPr spcFirstLastPara="1" wrap="square" lIns="27425" tIns="18275" rIns="27425" bIns="18275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 DIRECCIONAMIENTO ESTRATEGICO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>
                    <a:latin typeface="Arial" panose="020B0604020202020204" pitchFamily="34" charset="0"/>
                    <a:ea typeface="Arial"/>
                    <a:cs typeface="Arial" panose="020B0604020202020204" pitchFamily="34" charset="0"/>
                    <a:sym typeface="Arial"/>
                  </a:rPr>
                  <a:t>PLANEACIÓN ECONÓMICA Y SOCIAL</a:t>
                </a:r>
                <a:endParaRPr sz="1000">
                  <a:latin typeface="Arial" panose="020B0604020202020204" pitchFamily="34" charset="0"/>
                  <a:ea typeface="Arial"/>
                  <a:cs typeface="Arial" panose="020B0604020202020204" pitchFamily="34" charset="0"/>
                  <a:sym typeface="Arial"/>
                </a:endParaRPr>
              </a:p>
            </xdr:txBody>
          </xdr:sp>
        </xdr:grpSp>
        <xdr:pic>
          <xdr:nvPicPr>
            <xdr:cNvPr id="6" name="Shape 12" descr="escudo">
              <a:extLst>
                <a:ext uri="{FF2B5EF4-FFF2-40B4-BE49-F238E27FC236}">
                  <a16:creationId xmlns:a16="http://schemas.microsoft.com/office/drawing/2014/main" id="{6C7A918A-5532-8DBE-5715-EF641ADEC103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1079898" y="25259"/>
              <a:ext cx="1818640" cy="696856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magi\Downloads\BP-26004321_000.xlsx" TargetMode="External"/><Relationship Id="rId1" Type="http://schemas.openxmlformats.org/officeDocument/2006/relationships/externalLinkPath" Target="file:///C:\Users\imagi\Downloads\BP-26004321_00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42F03EF\DATA%202010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PATRIC~1/AppData/Local/Temp/4.%20PLANTILLA%20EJEMPLO%20ANEXO%20PPTO%20POAI%202015%20AJUSTAD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 ACTIVIDADES PPTO PROYECTADO"/>
      <sheetName val="DETALLE POBLACIÓN PROYECTADA"/>
      <sheetName val="1.1.1 La Elvira"/>
      <sheetName val="1.1.2 Golondrinas"/>
      <sheetName val="1.1.4 Guayabales"/>
      <sheetName val="1.1.6 Nodo IDESC Los Mangos"/>
      <sheetName val="1.1.7 Interventoría E"/>
      <sheetName val="1.1.8 Pajui"/>
      <sheetName val="1.1.9 Los Tose"/>
      <sheetName val="1.2.1 A La Reforma"/>
      <sheetName val="1.2.2 PTAR La Reforma"/>
      <sheetName val="1.2.3 Campoalegre"/>
      <sheetName val="1.2.5 Tose"/>
      <sheetName val="1.2.6 Int. Obras"/>
      <sheetName val="List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5">
          <cell r="A35" t="str">
            <v>P.M.51010011: Área de Desarrollo Naranja Ciudad Inteligente – Ciudad Paraíso</v>
          </cell>
        </row>
        <row r="36">
          <cell r="A36" t="str">
            <v xml:space="preserve">P.M.51010012: Lo Virtual: otra Dimensión de la Escuela </v>
          </cell>
        </row>
        <row r="37">
          <cell r="A37" t="str">
            <v>P.M.51010013: Sistema Semafórico Inteligente</v>
          </cell>
        </row>
        <row r="38">
          <cell r="A38" t="str">
            <v>P.M.51020011: Área de Desarrollo Naranja Parque Pacífico: cultura, arte, música, gastronomía, artesanía y diseño.</v>
          </cell>
        </row>
        <row r="39">
          <cell r="A39" t="str">
            <v>P.M.51020012: Área de Desarrollo Naranja Alameda de la Salsa</v>
          </cell>
        </row>
        <row r="40">
          <cell r="A40" t="str">
            <v>P.M.51020013: Parque Tecnológico de Innovación San Fernando</v>
          </cell>
        </row>
        <row r="41">
          <cell r="A41" t="str">
            <v xml:space="preserve">P.M.51020021: Clúster del Deporte </v>
          </cell>
        </row>
        <row r="42">
          <cell r="A42" t="str">
            <v>P.M.51020022: Ciudad Médica</v>
          </cell>
        </row>
        <row r="43">
          <cell r="A43" t="str">
            <v xml:space="preserve">P.M.51030011: Juegos Panamericanos Junior </v>
          </cell>
        </row>
        <row r="44">
          <cell r="A44" t="str">
            <v xml:space="preserve">P.M.51030012: Parque de las Aves </v>
          </cell>
        </row>
        <row r="45">
          <cell r="A45" t="str">
            <v xml:space="preserve">P.M.51030013: Cali Ciudad Salsa </v>
          </cell>
        </row>
        <row r="46">
          <cell r="A46" t="str">
            <v>P.M.51040021: Centros para el Emprendimiento y Desarrollo Empresarial y Social</v>
          </cell>
        </row>
        <row r="47">
          <cell r="A47" t="str">
            <v>P.M.51050011: Fondo Solidario y de Oportunidades</v>
          </cell>
        </row>
        <row r="48">
          <cell r="A48" t="str">
            <v>P.M.51050021: Sistema de Plazas de Mercado Distrital</v>
          </cell>
        </row>
        <row r="49">
          <cell r="A49" t="str">
            <v>P.M.52010021: Desde Cali Convivimos</v>
          </cell>
        </row>
        <row r="50">
          <cell r="A50" t="str">
            <v xml:space="preserve">P.M.52010031: Campus de Policía Puro Corazón por Cali. </v>
          </cell>
        </row>
        <row r="51">
          <cell r="A51" t="str">
            <v xml:space="preserve">P.M.52010041: Modernización de los servicios de acceso a la justicia con calidad. </v>
          </cell>
        </row>
        <row r="52">
          <cell r="A52" t="str">
            <v xml:space="preserve">P.M.52020011: Sistema Distrital de Atención Integral a la Primera Infancia </v>
          </cell>
        </row>
        <row r="53">
          <cell r="A53" t="str">
            <v>P.M.52020051: Centro de Atención Integral a Personas con Discapacidad</v>
          </cell>
        </row>
        <row r="54">
          <cell r="A54" t="str">
            <v>P.M.52020061: Casa del Pacifico para la vida de la población Afro</v>
          </cell>
        </row>
        <row r="55">
          <cell r="A55" t="str">
            <v>P.M.52020101: Centro de Servicios Integrales para Habitantes de Calle</v>
          </cell>
        </row>
        <row r="56">
          <cell r="A56" t="str">
            <v xml:space="preserve">P.M.52020111: Cali Segura para las Mujeres y las Niñas. </v>
          </cell>
        </row>
        <row r="57">
          <cell r="A57" t="str">
            <v>P.M.52030011: Política Integral de Prevención y Atención para el Consumo de SPA</v>
          </cell>
        </row>
        <row r="58">
          <cell r="A58" t="str">
            <v xml:space="preserve">P.M.52030051: Ciudad Paraíso </v>
          </cell>
        </row>
        <row r="59">
          <cell r="A59" t="str">
            <v>P.M.52040021: Universidad Distrital de Santiago de Cali</v>
          </cell>
        </row>
        <row r="60">
          <cell r="A60" t="str">
            <v>P.M.52040031: Cali Distrito Educador</v>
          </cell>
        </row>
        <row r="61">
          <cell r="A61" t="str">
            <v>P.M.52050011: Recuperación de la Memoria de la Cultura de Cali.</v>
          </cell>
        </row>
        <row r="62">
          <cell r="A62" t="str">
            <v xml:space="preserve">P.M.52050021: Producción Audiovisual con Talento Local. </v>
          </cell>
        </row>
        <row r="63">
          <cell r="A63" t="str">
            <v>P.M.52050022: Revitalización del Instituto Popular de Cultura</v>
          </cell>
        </row>
        <row r="64">
          <cell r="A64" t="str">
            <v xml:space="preserve">P.M.53010011: Ecoparque Corazón de Pance. </v>
          </cell>
        </row>
        <row r="65">
          <cell r="A65" t="str">
            <v>P.M.53010012: Conservación de las Cuencas Hidrográficas</v>
          </cell>
        </row>
        <row r="66">
          <cell r="A66" t="str">
            <v xml:space="preserve">P.M.53010021: Parque Lineal Jarillón del Rio Cauca. </v>
          </cell>
        </row>
        <row r="67">
          <cell r="A67" t="str">
            <v>P.M.53010022: Parque Lineal Rio Cali.</v>
          </cell>
        </row>
        <row r="68">
          <cell r="A68" t="str">
            <v xml:space="preserve">P.M.53010031: Centro de Atención y Valoración de Fauna Silvestre (CAV Fauna) </v>
          </cell>
        </row>
        <row r="69">
          <cell r="A69" t="str">
            <v>P.M.53010032: Política Pública de Ética Interespecie y Protección Animal</v>
          </cell>
        </row>
        <row r="70">
          <cell r="A70" t="str">
            <v>P.M.53010041: Nuestra Huerta, Nuestra Casa</v>
          </cell>
        </row>
        <row r="71">
          <cell r="A71" t="str">
            <v xml:space="preserve">P.M.53020011: Reingeniería de la prestación del servicio de aseo. </v>
          </cell>
        </row>
        <row r="72">
          <cell r="A72" t="str">
            <v>P.M.53020012: Parque Ambiental y Tecnológico de Residuos Sólidos</v>
          </cell>
        </row>
        <row r="73">
          <cell r="A73" t="str">
            <v xml:space="preserve">P.M.53020041: Sistema de abastecimiento energético a través de fuentes no convencionales. </v>
          </cell>
        </row>
        <row r="74">
          <cell r="A74" t="str">
            <v>P.M.53030031:  Repotenciación PTAR Cañaveralejo.</v>
          </cell>
        </row>
        <row r="75">
          <cell r="A75" t="str">
            <v>P.M.53030032:  Descontaminación del río Cauca</v>
          </cell>
        </row>
        <row r="76">
          <cell r="A76" t="str">
            <v xml:space="preserve">P.M.53040021: Sistema de Bicicletas Públicas. </v>
          </cell>
        </row>
        <row r="77">
          <cell r="A77" t="str">
            <v>P.M.53040031: Estación Central del MIO y Troncal Oriental</v>
          </cell>
        </row>
        <row r="78">
          <cell r="A78" t="str">
            <v>P.M.53040041: Boulevard de San Antonio.</v>
          </cell>
        </row>
        <row r="79">
          <cell r="A79" t="str">
            <v>P.M.53040042: Intercambiador vial de Sameco.</v>
          </cell>
        </row>
        <row r="80">
          <cell r="A80" t="str">
            <v>P.M.53040043: Plan Bicentenario de Mantenimiento y Rehabilitación Vial Eco sostenible.</v>
          </cell>
        </row>
        <row r="81">
          <cell r="A81" t="str">
            <v>P.M.53040044 Proyecto Lazos Norte – Sur: a.	Prolongación Avenida Circunvalar 
b.	Prolongación Avenida Ciudad de Cali 
c.	Autopista Simón Bolívar Oriente – Occidente 
d.	Conexión Oriente 
e.	Diseños y factibilidad de la vía alterna a Buenaventura</v>
          </cell>
        </row>
        <row r="82">
          <cell r="A82" t="str">
            <v>P.M.53040051: Estrategia de convivencia vial: Es Cuestión de Vida.</v>
          </cell>
        </row>
        <row r="83">
          <cell r="A83" t="str">
            <v>P.M.53040052: Plan Maestro de Orientación Comunitaria y Señalización Vial.</v>
          </cell>
        </row>
        <row r="84">
          <cell r="A84" t="str">
            <v>P.M.53050011: Centro Integral para la Gestión del Riesgo de Emergencias y Desastres.</v>
          </cell>
        </row>
        <row r="85">
          <cell r="A85" t="str">
            <v>P.M.53050021: Plan Jarillón del Río Cauca y obras complementarias.</v>
          </cell>
        </row>
        <row r="86">
          <cell r="A86" t="str">
            <v>P.M.53050022: Viviendas Productivas Rurales</v>
          </cell>
        </row>
        <row r="87">
          <cell r="A87" t="str">
            <v>P.M.54010011: Cali Distrito Especial.</v>
          </cell>
        </row>
        <row r="88">
          <cell r="A88" t="str">
            <v>P.M.54010012: Semilleros Itinerantes de Desarrollo Distrital</v>
          </cell>
        </row>
        <row r="89">
          <cell r="A89" t="str">
            <v>P.M.54020011: Laboratorio de Innovación de Administración Pública</v>
          </cell>
        </row>
        <row r="90">
          <cell r="A90" t="str">
            <v>P.M.54020041 Catastro Multipropósito y Gestor Catastral.</v>
          </cell>
        </row>
        <row r="91">
          <cell r="A91" t="str">
            <v xml:space="preserve">P.M.54030011: Escuela de Participación Ciudadana. </v>
          </cell>
        </row>
        <row r="92">
          <cell r="A92" t="str">
            <v>P.M.54030012: Escuela del Buen Gobierno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YLIST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Hoja2"/>
      <sheetName val="ACTIV. PROGRAM-FIDIC-FINA -"/>
      <sheetName val="ACTIV. PROD-INDIC POBL OBJ."/>
      <sheetName val="MYLIST"/>
      <sheetName val="Listados"/>
      <sheetName val="ANEXO DETALLE POBLACIÓN"/>
      <sheetName val="DETALLE DE ACTIVIDADES"/>
      <sheetName val=" ACTIVIDADES PPTO GRAL"/>
      <sheetName val="PPTO DETALLADO 2020"/>
      <sheetName val="DETALLE POBLACIÓN"/>
      <sheetName val="ANEXO INTERVENTORIA 1.1.8"/>
      <sheetName val="ANEXO INTERVENTORIA 2.1.3"/>
      <sheetName val="PPTO DETALLADO 2021"/>
      <sheetName val="PPTO DETALLADO 2022"/>
      <sheetName val="PPTO DETALLADO 2023"/>
      <sheetName val="LISTA_MPD"/>
      <sheetName val="ACTIVIDADES_PPTO_GRAL_"/>
      <sheetName val="ANEXO_DETALLE_POBLACION"/>
      <sheetName val="1,1_CAFETERIA"/>
      <sheetName val="ACTIV__PROGRAM-FIDIC-FINA_-"/>
      <sheetName val="ACTIV__PROD-INDIC_POBL_OBJ_"/>
      <sheetName val="LISTA_MPD1"/>
      <sheetName val="ACTIVIDADES_PPTO_GRAL_1"/>
      <sheetName val="ANEXO_DETALLE_POBLACION1"/>
      <sheetName val="1,1_CAFETERIA1"/>
      <sheetName val="ACTIV__PROGRAM-FIDIC-FINA_-1"/>
      <sheetName val="ACTIV__PROD-INDIC_POBL_OBJ_1"/>
      <sheetName val="LISTA_MPD2"/>
      <sheetName val="ACTIVIDADES_PPTO_GRAL_2"/>
      <sheetName val="ANEXO_DETALLE_POBLACION2"/>
      <sheetName val="1,1_CAFETERIA2"/>
      <sheetName val="ACTIV__PROGRAM-FIDIC-FINA_-2"/>
      <sheetName val="ACTIV__PROD-INDIC_POBL_OBJ_2"/>
      <sheetName val="LISTA_MPD3"/>
      <sheetName val="ACTIVIDADES_PPTO_GRAL_3"/>
      <sheetName val="ANEXO_DETALLE_POBLACION3"/>
      <sheetName val="1,1_CAFETERIA3"/>
      <sheetName val="ACTIV__PROGRAM-FIDIC-FINA_-3"/>
      <sheetName val="ACTIV__PROD-INDIC_POBL_OBJ_3"/>
      <sheetName val="LISTA_MPD4"/>
      <sheetName val="ACTIVIDADES_PPTO_GRAL_4"/>
      <sheetName val="ANEXO_DETALLE_POBLACION4"/>
      <sheetName val="1,1_CAFETERIA4"/>
      <sheetName val="ACTIV__PROGRAM-FIDIC-FINA_-4"/>
      <sheetName val="ACTIV__PROD-INDIC_POBL_OBJ_4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">
        <row r="2">
          <cell r="D2" t="str">
            <v>4111 SECRETARIA GENERAL</v>
          </cell>
        </row>
      </sheetData>
      <sheetData sheetId="3"/>
      <sheetData sheetId="4"/>
      <sheetData sheetId="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6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7">
        <row r="2">
          <cell r="D2" t="str">
            <v>4111 SECRETARIA GENERAL</v>
          </cell>
        </row>
      </sheetData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2"/>
      <sheetData sheetId="23"/>
      <sheetData sheetId="24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5">
        <row r="2">
          <cell r="D2" t="str">
            <v>4111 SECRETARIA GENERAL</v>
          </cell>
        </row>
      </sheetData>
      <sheetData sheetId="26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7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8"/>
      <sheetData sheetId="29"/>
      <sheetData sheetId="3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1">
        <row r="2">
          <cell r="D2" t="str">
            <v>4111 SECRETARIA GENERAL</v>
          </cell>
        </row>
      </sheetData>
      <sheetData sheetId="32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3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4"/>
      <sheetData sheetId="35"/>
      <sheetData sheetId="36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7">
        <row r="2">
          <cell r="D2" t="str">
            <v>4111 SECRETARIA GENERAL</v>
          </cell>
        </row>
      </sheetData>
      <sheetData sheetId="38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39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40"/>
      <sheetData sheetId="41"/>
      <sheetData sheetId="42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43">
        <row r="2">
          <cell r="D2" t="str">
            <v>4111 SECRETARIA GENERAL</v>
          </cell>
        </row>
      </sheetData>
      <sheetData sheetId="44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4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46"/>
      <sheetData sheetId="47"/>
      <sheetData sheetId="48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49">
        <row r="2">
          <cell r="D2" t="str">
            <v>4111 SECRETARIA GENERAL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56592-3D0B-4D25-A754-969A6635B51A}">
  <sheetPr>
    <tabColor rgb="FF00B0F0"/>
  </sheetPr>
  <dimension ref="A1:H22"/>
  <sheetViews>
    <sheetView showGridLines="0" tabSelected="1" zoomScale="80" zoomScaleNormal="80" zoomScalePageLayoutView="90" workbookViewId="0">
      <selection activeCell="J5" sqref="J5"/>
    </sheetView>
  </sheetViews>
  <sheetFormatPr baseColWidth="10" defaultColWidth="11.42578125" defaultRowHeight="15" x14ac:dyDescent="0.25"/>
  <cols>
    <col min="1" max="1" width="8.5703125" style="43" customWidth="1"/>
    <col min="2" max="2" width="74.85546875" style="44" customWidth="1"/>
    <col min="3" max="3" width="5" style="43" bestFit="1" customWidth="1"/>
    <col min="4" max="4" width="8.140625" style="45" bestFit="1" customWidth="1"/>
    <col min="5" max="5" width="12.7109375" style="46" bestFit="1" customWidth="1"/>
    <col min="6" max="6" width="14.140625" bestFit="1" customWidth="1"/>
    <col min="7" max="7" width="12.42578125" hidden="1" customWidth="1"/>
    <col min="8" max="8" width="15.42578125" bestFit="1" customWidth="1"/>
  </cols>
  <sheetData>
    <row r="1" spans="1:8" ht="125.25" customHeight="1" thickBot="1" x14ac:dyDescent="0.35">
      <c r="A1" s="1"/>
      <c r="B1" s="1"/>
      <c r="C1" s="1"/>
      <c r="D1" s="1"/>
      <c r="E1" s="1"/>
      <c r="F1" s="1"/>
      <c r="G1" s="1"/>
      <c r="H1" s="1"/>
    </row>
    <row r="2" spans="1:8" ht="39.75" customHeight="1" thickBot="1" x14ac:dyDescent="0.3">
      <c r="A2" s="2" t="s">
        <v>34</v>
      </c>
      <c r="B2" s="3" t="s">
        <v>35</v>
      </c>
      <c r="C2" s="3"/>
      <c r="D2" s="3"/>
      <c r="E2" s="3"/>
      <c r="F2" s="3"/>
      <c r="G2" s="3"/>
      <c r="H2" s="4"/>
    </row>
    <row r="3" spans="1:8" s="12" customFormat="1" ht="26.25" thickBot="1" x14ac:dyDescent="0.25">
      <c r="A3" s="5" t="s">
        <v>0</v>
      </c>
      <c r="B3" s="6" t="s">
        <v>1</v>
      </c>
      <c r="C3" s="7" t="s">
        <v>2</v>
      </c>
      <c r="D3" s="7" t="s">
        <v>3</v>
      </c>
      <c r="E3" s="8" t="s">
        <v>4</v>
      </c>
      <c r="F3" s="9" t="s">
        <v>5</v>
      </c>
      <c r="G3" s="10" t="s">
        <v>6</v>
      </c>
      <c r="H3" s="11" t="s">
        <v>7</v>
      </c>
    </row>
    <row r="4" spans="1:8" s="12" customFormat="1" x14ac:dyDescent="0.2">
      <c r="A4" s="13"/>
      <c r="B4" s="14" t="s">
        <v>8</v>
      </c>
      <c r="C4" s="15"/>
      <c r="D4" s="15"/>
      <c r="E4" s="15"/>
      <c r="F4" s="15"/>
      <c r="G4" s="16"/>
      <c r="H4" s="17"/>
    </row>
    <row r="5" spans="1:8" s="12" customFormat="1" ht="38.25" x14ac:dyDescent="0.2">
      <c r="A5" s="18" t="s">
        <v>9</v>
      </c>
      <c r="B5" s="19" t="s">
        <v>10</v>
      </c>
      <c r="C5" s="20" t="s">
        <v>11</v>
      </c>
      <c r="D5" s="21">
        <v>2000</v>
      </c>
      <c r="E5" s="21">
        <v>1925</v>
      </c>
      <c r="F5" s="21">
        <f>ROUND(D5*E5,0)</f>
        <v>3850000</v>
      </c>
      <c r="G5" s="21">
        <f>ROUND(F5*0.19,0)</f>
        <v>731500</v>
      </c>
      <c r="H5" s="22">
        <f t="shared" ref="H5:H11" si="0">SUM(F5:G5)</f>
        <v>4581500</v>
      </c>
    </row>
    <row r="6" spans="1:8" s="12" customFormat="1" ht="14.25" x14ac:dyDescent="0.2">
      <c r="A6" s="23" t="s">
        <v>12</v>
      </c>
      <c r="B6" s="24" t="s">
        <v>13</v>
      </c>
      <c r="C6" s="25" t="s">
        <v>2</v>
      </c>
      <c r="D6" s="26">
        <f>+ROUNDUP(D5/1000,0)+3</f>
        <v>5</v>
      </c>
      <c r="E6" s="21">
        <v>650000</v>
      </c>
      <c r="F6" s="21">
        <f t="shared" ref="F6:F15" si="1">+D6*E6</f>
        <v>3250000</v>
      </c>
      <c r="G6" s="21">
        <f t="shared" ref="G6:G15" si="2">ROUND(F6*0.19,0)</f>
        <v>617500</v>
      </c>
      <c r="H6" s="22">
        <f t="shared" si="0"/>
        <v>3867500</v>
      </c>
    </row>
    <row r="7" spans="1:8" s="12" customFormat="1" ht="14.25" x14ac:dyDescent="0.2">
      <c r="A7" s="23" t="s">
        <v>14</v>
      </c>
      <c r="B7" s="27" t="s">
        <v>15</v>
      </c>
      <c r="C7" s="25" t="s">
        <v>16</v>
      </c>
      <c r="D7" s="21">
        <v>1</v>
      </c>
      <c r="E7" s="21">
        <v>5000000</v>
      </c>
      <c r="F7" s="21">
        <f t="shared" si="1"/>
        <v>5000000</v>
      </c>
      <c r="G7" s="21">
        <f t="shared" si="2"/>
        <v>950000</v>
      </c>
      <c r="H7" s="22">
        <f t="shared" si="0"/>
        <v>5950000</v>
      </c>
    </row>
    <row r="8" spans="1:8" s="12" customFormat="1" ht="14.25" x14ac:dyDescent="0.2">
      <c r="A8" s="23" t="s">
        <v>17</v>
      </c>
      <c r="B8" s="27" t="s">
        <v>18</v>
      </c>
      <c r="C8" s="25" t="s">
        <v>16</v>
      </c>
      <c r="D8" s="21">
        <v>1</v>
      </c>
      <c r="E8" s="21">
        <v>8324000</v>
      </c>
      <c r="F8" s="21">
        <f t="shared" si="1"/>
        <v>8324000</v>
      </c>
      <c r="G8" s="21">
        <f t="shared" si="2"/>
        <v>1581560</v>
      </c>
      <c r="H8" s="22">
        <f t="shared" si="0"/>
        <v>9905560</v>
      </c>
    </row>
    <row r="9" spans="1:8" s="12" customFormat="1" ht="38.25" x14ac:dyDescent="0.2">
      <c r="A9" s="18" t="s">
        <v>19</v>
      </c>
      <c r="B9" s="19" t="s">
        <v>20</v>
      </c>
      <c r="C9" s="20" t="s">
        <v>2</v>
      </c>
      <c r="D9" s="21">
        <f>+INT((D5/800)+2)</f>
        <v>4</v>
      </c>
      <c r="E9" s="21">
        <v>1703408</v>
      </c>
      <c r="F9" s="21">
        <f t="shared" si="1"/>
        <v>6813632</v>
      </c>
      <c r="G9" s="21">
        <f t="shared" si="2"/>
        <v>1294590</v>
      </c>
      <c r="H9" s="22">
        <f t="shared" si="0"/>
        <v>8108222</v>
      </c>
    </row>
    <row r="10" spans="1:8" s="12" customFormat="1" ht="38.25" x14ac:dyDescent="0.2">
      <c r="A10" s="18" t="s">
        <v>21</v>
      </c>
      <c r="B10" s="19" t="s">
        <v>22</v>
      </c>
      <c r="C10" s="20" t="s">
        <v>2</v>
      </c>
      <c r="D10" s="21">
        <v>4</v>
      </c>
      <c r="E10" s="21">
        <v>1703408</v>
      </c>
      <c r="F10" s="21">
        <f t="shared" si="1"/>
        <v>6813632</v>
      </c>
      <c r="G10" s="21">
        <f t="shared" si="2"/>
        <v>1294590</v>
      </c>
      <c r="H10" s="22">
        <f t="shared" ref="H10" si="3">SUM(F10:G10)</f>
        <v>8108222</v>
      </c>
    </row>
    <row r="11" spans="1:8" s="12" customFormat="1" ht="54" customHeight="1" x14ac:dyDescent="0.2">
      <c r="A11" s="18" t="s">
        <v>23</v>
      </c>
      <c r="B11" s="19" t="s">
        <v>24</v>
      </c>
      <c r="C11" s="25" t="s">
        <v>16</v>
      </c>
      <c r="D11" s="21">
        <v>1</v>
      </c>
      <c r="E11" s="21">
        <v>8608050</v>
      </c>
      <c r="F11" s="21">
        <f t="shared" si="1"/>
        <v>8608050</v>
      </c>
      <c r="G11" s="21">
        <f t="shared" si="2"/>
        <v>1635530</v>
      </c>
      <c r="H11" s="22">
        <f t="shared" si="0"/>
        <v>10243580</v>
      </c>
    </row>
    <row r="12" spans="1:8" s="12" customFormat="1" ht="38.25" x14ac:dyDescent="0.2">
      <c r="A12" s="23" t="s">
        <v>25</v>
      </c>
      <c r="B12" s="19" t="s">
        <v>26</v>
      </c>
      <c r="C12" s="25" t="s">
        <v>16</v>
      </c>
      <c r="D12" s="21">
        <v>1</v>
      </c>
      <c r="E12" s="21">
        <v>8090050</v>
      </c>
      <c r="F12" s="21">
        <f t="shared" si="1"/>
        <v>8090050</v>
      </c>
      <c r="G12" s="21">
        <f t="shared" si="2"/>
        <v>1537110</v>
      </c>
      <c r="H12" s="22">
        <f t="shared" ref="H12:H15" si="4">SUM(F12:G12)</f>
        <v>9627160</v>
      </c>
    </row>
    <row r="13" spans="1:8" s="12" customFormat="1" ht="51" x14ac:dyDescent="0.2">
      <c r="A13" s="23" t="s">
        <v>27</v>
      </c>
      <c r="B13" s="19" t="s">
        <v>28</v>
      </c>
      <c r="C13" s="25" t="s">
        <v>16</v>
      </c>
      <c r="D13" s="21">
        <v>2</v>
      </c>
      <c r="E13" s="21">
        <v>8090050</v>
      </c>
      <c r="F13" s="21">
        <f t="shared" si="1"/>
        <v>16180100</v>
      </c>
      <c r="G13" s="21">
        <f t="shared" si="2"/>
        <v>3074219</v>
      </c>
      <c r="H13" s="22">
        <f t="shared" si="4"/>
        <v>19254319</v>
      </c>
    </row>
    <row r="14" spans="1:8" s="12" customFormat="1" ht="14.25" x14ac:dyDescent="0.2">
      <c r="A14" s="23" t="s">
        <v>29</v>
      </c>
      <c r="B14" s="28" t="s">
        <v>30</v>
      </c>
      <c r="C14" s="25" t="s">
        <v>16</v>
      </c>
      <c r="D14" s="21">
        <v>1</v>
      </c>
      <c r="E14" s="21">
        <v>5896335</v>
      </c>
      <c r="F14" s="21">
        <f t="shared" si="1"/>
        <v>5896335</v>
      </c>
      <c r="G14" s="21">
        <f t="shared" si="2"/>
        <v>1120304</v>
      </c>
      <c r="H14" s="22">
        <f t="shared" si="4"/>
        <v>7016639</v>
      </c>
    </row>
    <row r="15" spans="1:8" s="12" customFormat="1" thickBot="1" x14ac:dyDescent="0.25">
      <c r="A15" s="29" t="s">
        <v>31</v>
      </c>
      <c r="B15" s="30" t="s">
        <v>32</v>
      </c>
      <c r="C15" s="31" t="s">
        <v>16</v>
      </c>
      <c r="D15" s="32">
        <v>1</v>
      </c>
      <c r="E15" s="32">
        <v>6677900</v>
      </c>
      <c r="F15" s="32">
        <f t="shared" si="1"/>
        <v>6677900</v>
      </c>
      <c r="G15" s="21">
        <f t="shared" si="2"/>
        <v>1268801</v>
      </c>
      <c r="H15" s="33">
        <f t="shared" si="4"/>
        <v>7946701</v>
      </c>
    </row>
    <row r="16" spans="1:8" s="12" customFormat="1" ht="16.5" thickBot="1" x14ac:dyDescent="0.3">
      <c r="A16" s="34"/>
      <c r="B16" s="34"/>
      <c r="C16" s="34"/>
      <c r="D16" s="34"/>
      <c r="E16" s="34"/>
      <c r="F16" s="35" t="s">
        <v>33</v>
      </c>
      <c r="G16" s="36"/>
      <c r="H16" s="37">
        <f>SUM(H5:H15)</f>
        <v>94609403</v>
      </c>
    </row>
    <row r="17" spans="1:6" s="12" customFormat="1" ht="14.25" x14ac:dyDescent="0.2">
      <c r="A17" s="34"/>
      <c r="B17" s="34"/>
      <c r="C17" s="34"/>
      <c r="D17" s="34"/>
      <c r="E17" s="34"/>
      <c r="F17" s="38"/>
    </row>
    <row r="18" spans="1:6" s="12" customFormat="1" ht="14.25" x14ac:dyDescent="0.2">
      <c r="A18" s="34"/>
      <c r="B18" s="34"/>
      <c r="C18" s="34"/>
      <c r="D18" s="34"/>
      <c r="E18" s="34"/>
      <c r="F18" s="38"/>
    </row>
    <row r="19" spans="1:6" s="12" customFormat="1" ht="14.25" x14ac:dyDescent="0.2">
      <c r="A19" s="39"/>
      <c r="B19" s="40"/>
      <c r="C19" s="39"/>
      <c r="D19" s="41"/>
      <c r="E19" s="42"/>
    </row>
    <row r="20" spans="1:6" s="12" customFormat="1" ht="14.25" x14ac:dyDescent="0.2">
      <c r="A20" s="39"/>
      <c r="B20" s="40"/>
      <c r="C20" s="39"/>
      <c r="D20" s="41"/>
      <c r="E20" s="42"/>
    </row>
    <row r="21" spans="1:6" s="12" customFormat="1" ht="14.25" x14ac:dyDescent="0.2">
      <c r="A21" s="39"/>
      <c r="B21" s="40"/>
      <c r="C21" s="39"/>
      <c r="D21" s="41"/>
      <c r="E21" s="42"/>
    </row>
    <row r="22" spans="1:6" s="12" customFormat="1" ht="14.25" x14ac:dyDescent="0.2">
      <c r="A22" s="39"/>
      <c r="B22" s="40"/>
      <c r="C22" s="39"/>
      <c r="D22" s="41"/>
      <c r="E22" s="42"/>
    </row>
  </sheetData>
  <mergeCells count="3">
    <mergeCell ref="A1:H1"/>
    <mergeCell ref="B2:H2"/>
    <mergeCell ref="F16:G1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1.1.1 La Elvira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Isis Mar Aponte Ruiz</dc:creator>
  <cp:lastModifiedBy>Isis Mar Aponte Ruiz</cp:lastModifiedBy>
  <dcterms:created xsi:type="dcterms:W3CDTF">2023-05-12T16:01:41Z</dcterms:created>
  <dcterms:modified xsi:type="dcterms:W3CDTF">2023-05-12T16:02:24Z</dcterms:modified>
</cp:coreProperties>
</file>