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/>
  <mc:AlternateContent xmlns:mc="http://schemas.openxmlformats.org/markup-compatibility/2006">
    <mc:Choice Requires="x15">
      <x15ac:absPath xmlns:x15ac="http://schemas.microsoft.com/office/spreadsheetml/2010/11/ac" url="C:\Users\PES3\Desktop\CDP PROYECTOS 2023\CDP INGRESO Y TRABAJO - Circulo de Obreros\DOCUMENTOS PARA RADICAR COMPETITIVO - EMPLEABILIDAD\"/>
    </mc:Choice>
  </mc:AlternateContent>
  <xr:revisionPtr revIDLastSave="0" documentId="13_ncr:1_{868E3716-F9D7-45FB-9013-DCF6403C7273}" xr6:coauthVersionLast="36" xr6:coauthVersionMax="43" xr10:uidLastSave="{00000000-0000-0000-0000-000000000000}"/>
  <bookViews>
    <workbookView xWindow="0" yWindow="0" windowWidth="20490" windowHeight="7545" xr2:uid="{00000000-000D-0000-FFFF-FFFF00000000}"/>
  </bookViews>
  <sheets>
    <sheet name="Presupuesto PES 29092022" sheetId="4" r:id="rId1"/>
  </sheets>
  <calcPr calcId="191029"/>
</workbook>
</file>

<file path=xl/calcChain.xml><?xml version="1.0" encoding="utf-8"?>
<calcChain xmlns="http://schemas.openxmlformats.org/spreadsheetml/2006/main">
  <c r="V42" i="4" l="1"/>
  <c r="T46" i="4" l="1"/>
  <c r="V46" i="4" s="1"/>
  <c r="T43" i="4"/>
  <c r="T34" i="4" l="1"/>
  <c r="V34" i="4" s="1"/>
  <c r="T30" i="4"/>
  <c r="T29" i="4"/>
  <c r="T27" i="4"/>
  <c r="T21" i="4"/>
  <c r="T22" i="4"/>
  <c r="T51" i="4"/>
  <c r="V51" i="4" s="1"/>
  <c r="T50" i="4"/>
  <c r="T49" i="4"/>
  <c r="T48" i="4"/>
  <c r="T47" i="4"/>
  <c r="T33" i="4"/>
  <c r="V33" i="4" s="1"/>
  <c r="T35" i="4"/>
  <c r="V35" i="4" s="1"/>
  <c r="T36" i="4"/>
  <c r="V36" i="4" s="1"/>
  <c r="T37" i="4"/>
  <c r="V37" i="4" s="1"/>
  <c r="T38" i="4"/>
  <c r="V38" i="4" s="1"/>
  <c r="T32" i="4"/>
  <c r="V32" i="4" s="1"/>
  <c r="T17" i="4"/>
  <c r="V17" i="4" s="1"/>
  <c r="T16" i="4"/>
  <c r="V16" i="4" s="1"/>
  <c r="T14" i="4"/>
  <c r="V14" i="4" s="1"/>
  <c r="T9" i="4"/>
  <c r="V9" i="4" s="1"/>
  <c r="T10" i="4"/>
  <c r="V10" i="4" s="1"/>
  <c r="T11" i="4"/>
  <c r="V11" i="4" s="1"/>
  <c r="T12" i="4"/>
  <c r="V12" i="4" s="1"/>
  <c r="T13" i="4"/>
  <c r="V13" i="4" s="1"/>
  <c r="V31" i="4" l="1"/>
  <c r="T31" i="4"/>
  <c r="T28" i="4"/>
  <c r="T20" i="4"/>
  <c r="T41" i="4"/>
  <c r="V41" i="4" s="1"/>
  <c r="T40" i="4"/>
  <c r="V40" i="4" s="1"/>
  <c r="V39" i="4" s="1"/>
  <c r="T26" i="4"/>
  <c r="T24" i="4"/>
  <c r="T18" i="4"/>
  <c r="T8" i="4"/>
  <c r="T7" i="4" l="1"/>
  <c r="V7" i="4" s="1"/>
  <c r="V8" i="4"/>
  <c r="T15" i="4"/>
  <c r="V18" i="4"/>
  <c r="V15" i="4" s="1"/>
  <c r="T23" i="4"/>
  <c r="T25" i="4"/>
  <c r="T39" i="4"/>
  <c r="T19" i="4" l="1"/>
  <c r="T42" i="4" l="1"/>
  <c r="T44" i="4" l="1"/>
  <c r="T52" i="4" l="1"/>
  <c r="V44" i="4"/>
  <c r="V52" i="4" s="1"/>
</calcChain>
</file>

<file path=xl/sharedStrings.xml><?xml version="1.0" encoding="utf-8"?>
<sst xmlns="http://schemas.openxmlformats.org/spreadsheetml/2006/main" count="58" uniqueCount="58">
  <si>
    <t>Fuentes de Recursos</t>
  </si>
  <si>
    <t>Recurso de Actividades/ Rubros</t>
  </si>
  <si>
    <t>Meses</t>
  </si>
  <si>
    <t>Unidad</t>
  </si>
  <si>
    <t>Vlr. Unitario</t>
  </si>
  <si>
    <t>Vlr.  Total</t>
  </si>
  <si>
    <t>PES - Alcaldía</t>
  </si>
  <si>
    <t>1. Recurso Humano</t>
  </si>
  <si>
    <t>Coordinación de Campo</t>
  </si>
  <si>
    <t>Hrs</t>
  </si>
  <si>
    <t>Sesión</t>
  </si>
  <si>
    <t>Herramientas de Office</t>
  </si>
  <si>
    <t>Certificado de Formación - Acto de Entrega</t>
  </si>
  <si>
    <t>Gastos de Administración del Proyecto</t>
  </si>
  <si>
    <t>Total Costes Asociados</t>
  </si>
  <si>
    <t>2. Empleo Temporal</t>
  </si>
  <si>
    <t>Coordinador General de Proyecto y Procesos</t>
  </si>
  <si>
    <t>Coordinador Talento Humano</t>
  </si>
  <si>
    <t>Coordinación de Sistemas e Informacion</t>
  </si>
  <si>
    <t>profesionla psicologos</t>
  </si>
  <si>
    <t>Profesional trabajadores social</t>
  </si>
  <si>
    <t>auxiliar admisnitrativo</t>
  </si>
  <si>
    <t>Gestores(as) Sociales Bachiller con Formacion para el Trabajo</t>
  </si>
  <si>
    <t xml:space="preserve">Gestores(as) Sociales Bachiller </t>
  </si>
  <si>
    <t>Presupuesto - Empleabilidad Juvenil 2023</t>
  </si>
  <si>
    <t>3. Fortalecimiento de las Capacidades para la Empleabilidad</t>
  </si>
  <si>
    <t>Habilidades sociales y del Ser</t>
  </si>
  <si>
    <t>creación, cargue y manejo de usuario en el sistema nacional público de empleo</t>
  </si>
  <si>
    <t>4 .</t>
  </si>
  <si>
    <t>Chalecos distintivos tela antifluido Con dos logos estampados. Tallas S, M, L o XL.</t>
  </si>
  <si>
    <t>Gorras distintivos de colores con malla acrilica con logo estampado y cierre regulable</t>
  </si>
  <si>
    <t>5. Recursos Consumibles</t>
  </si>
  <si>
    <t>Kit Educativo ( tula, boligrafo, libreta pasta dura, escarapela)</t>
  </si>
  <si>
    <t>Evento masivo de lanzamiento del proyecto (270 asistente aprox)</t>
  </si>
  <si>
    <t>Evento masivo de cierre del proyecto  (270 asistente aprox)</t>
  </si>
  <si>
    <t xml:space="preserve">Recursos Técnicos  y Alquiler de Instalaciones </t>
  </si>
  <si>
    <t xml:space="preserve">Refrigerios talleres  (1 Jugo 6 onzas minimo 180 ml y 1 Pasaboca tamaño personal) 
1 Pasaboca tamaño personal </t>
  </si>
  <si>
    <t xml:space="preserve">Retefuente </t>
  </si>
  <si>
    <t>Estampilla Universidad de Cartagena</t>
  </si>
  <si>
    <t>Estampilla Años Dorados</t>
  </si>
  <si>
    <t>Tasa Prodeporte y Recreación</t>
  </si>
  <si>
    <t>Estampilla para Justicia Familiar</t>
  </si>
  <si>
    <t>RETEICA</t>
  </si>
  <si>
    <t>%</t>
  </si>
  <si>
    <t>8. Impuestos y Contribuciones 12%</t>
  </si>
  <si>
    <t xml:space="preserve">MÓDULO 1  Presencial y/o Virtual </t>
  </si>
  <si>
    <t xml:space="preserve">Fortalecimiento de habilidades blandas extructuración de hoja de vida para 222 personas, en grupos de 45  </t>
  </si>
  <si>
    <t xml:space="preserve">Extructuración de Hoja de Vida para 222 personas, en grupos de 45  </t>
  </si>
  <si>
    <t>Gestores(as) Sociales Tecnico y/o Tecnologo y/o Profesional</t>
  </si>
  <si>
    <t xml:space="preserve">Alquiler de salónes equipados con aire acondicionado y  tecnologia </t>
  </si>
  <si>
    <t>Alquiler de salónes acondicionados y aire acondicionado</t>
  </si>
  <si>
    <t>Camiseta tipo polo unicolor, unisex, manga corta, tela algodon con dos logos Institucionales bordados. Tallas S, M, L o XL.</t>
  </si>
  <si>
    <t xml:space="preserve">MÓDULO 2 Presencial y/o Virtual </t>
  </si>
  <si>
    <t xml:space="preserve">MÓDULO 3 Presencial y/o Virtual </t>
  </si>
  <si>
    <t>Diseño de herramientas digitales y Estrategia de Comunicacion del Proyecto</t>
  </si>
  <si>
    <t xml:space="preserve">6. Realizar La Divulgacion y Promocion del Proyecto </t>
  </si>
  <si>
    <t>ESAL-Contratista</t>
  </si>
  <si>
    <t>7. Administración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</si>
</sst>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* #,##0_);_(&quot;$&quot;* \(#,##0\);_(&quot;$&quot;* &quot;-&quot;_);_(@_)"/>
    <numFmt numFmtId="165" formatCode="_-&quot;$&quot;\ * #,##0_-;\-&quot;$&quot;\ * #,##0_-;_-&quot;$&quot;\ * &quot;-&quot;??_-;_-@_-"/>
    <numFmt numFmtId="166" formatCode="0.00000%"/>
  </numFmts>
  <fonts count="1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hair">
        <color auto="1"/>
      </left>
      <right style="hair">
        <color auto="1"/>
      </right>
      <top style="dotted">
        <color indexed="64"/>
      </top>
      <bottom style="dotted">
        <color indexed="64"/>
      </bottom>
      <diagonal/>
    </border>
    <border>
      <left/>
      <right style="hair">
        <color auto="1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175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0" borderId="6" xfId="0" applyBorder="1"/>
    <xf numFmtId="0" fontId="0" fillId="0" borderId="9" xfId="0" applyBorder="1"/>
    <xf numFmtId="0" fontId="0" fillId="0" borderId="12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6" fillId="0" borderId="0" xfId="0" applyFont="1"/>
    <xf numFmtId="164" fontId="0" fillId="0" borderId="0" xfId="0" applyNumberFormat="1"/>
    <xf numFmtId="165" fontId="0" fillId="0" borderId="0" xfId="0" applyNumberFormat="1"/>
    <xf numFmtId="165" fontId="6" fillId="0" borderId="0" xfId="0" applyNumberFormat="1" applyFont="1"/>
    <xf numFmtId="44" fontId="0" fillId="0" borderId="0" xfId="0" applyNumberFormat="1"/>
    <xf numFmtId="0" fontId="0" fillId="0" borderId="21" xfId="0" applyBorder="1"/>
    <xf numFmtId="0" fontId="0" fillId="0" borderId="26" xfId="0" applyBorder="1" applyAlignment="1">
      <alignment horizontal="center"/>
    </xf>
    <xf numFmtId="165" fontId="0" fillId="0" borderId="26" xfId="0" applyNumberFormat="1" applyBorder="1" applyAlignment="1">
      <alignment horizontal="center"/>
    </xf>
    <xf numFmtId="165" fontId="0" fillId="0" borderId="0" xfId="0" applyNumberFormat="1" applyFill="1"/>
    <xf numFmtId="0" fontId="0" fillId="0" borderId="0" xfId="0" applyFill="1"/>
    <xf numFmtId="165" fontId="6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165" fontId="0" fillId="0" borderId="0" xfId="0" applyNumberFormat="1" applyFill="1" applyAlignment="1">
      <alignment horizontal="center"/>
    </xf>
    <xf numFmtId="9" fontId="0" fillId="0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42" fontId="6" fillId="0" borderId="0" xfId="0" applyNumberFormat="1" applyFont="1"/>
    <xf numFmtId="0" fontId="11" fillId="0" borderId="1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0" fillId="0" borderId="29" xfId="0" applyBorder="1"/>
    <xf numFmtId="0" fontId="11" fillId="0" borderId="3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165" fontId="0" fillId="0" borderId="26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35" xfId="0" applyBorder="1"/>
    <xf numFmtId="0" fontId="1" fillId="0" borderId="7" xfId="0" applyFont="1" applyBorder="1" applyAlignment="1">
      <alignment horizontal="left"/>
    </xf>
    <xf numFmtId="0" fontId="11" fillId="2" borderId="17" xfId="0" applyFont="1" applyFill="1" applyBorder="1" applyAlignment="1">
      <alignment horizontal="center"/>
    </xf>
    <xf numFmtId="165" fontId="11" fillId="0" borderId="15" xfId="1" applyNumberFormat="1" applyFont="1" applyBorder="1" applyAlignment="1">
      <alignment horizontal="center"/>
    </xf>
    <xf numFmtId="165" fontId="5" fillId="0" borderId="15" xfId="1" applyNumberFormat="1" applyFont="1" applyBorder="1" applyAlignment="1">
      <alignment horizontal="center"/>
    </xf>
    <xf numFmtId="165" fontId="11" fillId="0" borderId="16" xfId="1" applyNumberFormat="1" applyFont="1" applyBorder="1" applyAlignment="1">
      <alignment horizontal="center"/>
    </xf>
    <xf numFmtId="165" fontId="11" fillId="2" borderId="17" xfId="1" applyNumberFormat="1" applyFont="1" applyFill="1" applyBorder="1" applyAlignment="1">
      <alignment horizontal="center"/>
    </xf>
    <xf numFmtId="165" fontId="5" fillId="2" borderId="17" xfId="1" applyNumberFormat="1" applyFont="1" applyFill="1" applyBorder="1" applyAlignment="1">
      <alignment horizontal="center"/>
    </xf>
    <xf numFmtId="165" fontId="11" fillId="0" borderId="17" xfId="1" applyNumberFormat="1" applyFont="1" applyFill="1" applyBorder="1" applyAlignment="1">
      <alignment horizontal="center"/>
    </xf>
    <xf numFmtId="165" fontId="5" fillId="0" borderId="17" xfId="1" applyNumberFormat="1" applyFont="1" applyBorder="1" applyAlignment="1">
      <alignment horizontal="center"/>
    </xf>
    <xf numFmtId="165" fontId="5" fillId="0" borderId="16" xfId="1" applyNumberFormat="1" applyFont="1" applyBorder="1" applyAlignment="1">
      <alignment horizontal="center"/>
    </xf>
    <xf numFmtId="165" fontId="11" fillId="0" borderId="17" xfId="1" applyNumberFormat="1" applyFont="1" applyBorder="1" applyAlignment="1">
      <alignment horizontal="center"/>
    </xf>
    <xf numFmtId="165" fontId="11" fillId="0" borderId="33" xfId="1" applyNumberFormat="1" applyFont="1" applyBorder="1" applyAlignment="1">
      <alignment horizontal="center"/>
    </xf>
    <xf numFmtId="0" fontId="4" fillId="3" borderId="2" xfId="0" applyFont="1" applyFill="1" applyBorder="1"/>
    <xf numFmtId="0" fontId="2" fillId="3" borderId="2" xfId="0" applyFont="1" applyFill="1" applyBorder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5" fontId="6" fillId="3" borderId="0" xfId="0" applyNumberFormat="1" applyFont="1" applyFill="1" applyAlignment="1">
      <alignment horizontal="center"/>
    </xf>
    <xf numFmtId="0" fontId="6" fillId="3" borderId="15" xfId="0" applyFont="1" applyFill="1" applyBorder="1"/>
    <xf numFmtId="0" fontId="6" fillId="3" borderId="18" xfId="0" applyFont="1" applyFill="1" applyBorder="1"/>
    <xf numFmtId="0" fontId="6" fillId="3" borderId="16" xfId="0" applyFont="1" applyFill="1" applyBorder="1"/>
    <xf numFmtId="0" fontId="6" fillId="3" borderId="17" xfId="0" applyFont="1" applyFill="1" applyBorder="1"/>
    <xf numFmtId="0" fontId="6" fillId="3" borderId="0" xfId="0" applyFont="1" applyFill="1"/>
    <xf numFmtId="0" fontId="6" fillId="3" borderId="14" xfId="0" applyFont="1" applyFill="1" applyBorder="1"/>
    <xf numFmtId="0" fontId="6" fillId="3" borderId="26" xfId="0" applyFont="1" applyFill="1" applyBorder="1"/>
    <xf numFmtId="0" fontId="2" fillId="3" borderId="24" xfId="0" applyFont="1" applyFill="1" applyBorder="1"/>
    <xf numFmtId="165" fontId="6" fillId="3" borderId="15" xfId="1" applyNumberFormat="1" applyFont="1" applyFill="1" applyBorder="1"/>
    <xf numFmtId="165" fontId="6" fillId="3" borderId="16" xfId="1" applyNumberFormat="1" applyFont="1" applyFill="1" applyBorder="1"/>
    <xf numFmtId="165" fontId="6" fillId="3" borderId="17" xfId="1" applyNumberFormat="1" applyFont="1" applyFill="1" applyBorder="1"/>
    <xf numFmtId="165" fontId="6" fillId="3" borderId="14" xfId="1" applyNumberFormat="1" applyFont="1" applyFill="1" applyBorder="1"/>
    <xf numFmtId="0" fontId="2" fillId="3" borderId="5" xfId="0" applyFont="1" applyFill="1" applyBorder="1"/>
    <xf numFmtId="0" fontId="11" fillId="3" borderId="17" xfId="0" applyFont="1" applyFill="1" applyBorder="1" applyAlignment="1">
      <alignment horizontal="center"/>
    </xf>
    <xf numFmtId="165" fontId="8" fillId="3" borderId="17" xfId="1" applyNumberFormat="1" applyFont="1" applyFill="1" applyBorder="1" applyAlignment="1">
      <alignment horizontal="center"/>
    </xf>
    <xf numFmtId="0" fontId="12" fillId="3" borderId="0" xfId="0" applyFont="1" applyFill="1" applyAlignment="1">
      <alignment horizontal="center"/>
    </xf>
    <xf numFmtId="165" fontId="8" fillId="3" borderId="0" xfId="0" applyNumberFormat="1" applyFont="1" applyFill="1" applyAlignment="1">
      <alignment horizontal="center"/>
    </xf>
    <xf numFmtId="0" fontId="0" fillId="4" borderId="5" xfId="0" applyFill="1" applyBorder="1"/>
    <xf numFmtId="0" fontId="0" fillId="4" borderId="0" xfId="0" applyFill="1"/>
    <xf numFmtId="0" fontId="1" fillId="4" borderId="0" xfId="0" applyFont="1" applyFill="1"/>
    <xf numFmtId="0" fontId="11" fillId="4" borderId="0" xfId="0" applyFont="1" applyFill="1" applyAlignment="1">
      <alignment horizontal="center"/>
    </xf>
    <xf numFmtId="0" fontId="11" fillId="4" borderId="15" xfId="0" applyFont="1" applyFill="1" applyBorder="1" applyAlignment="1">
      <alignment horizontal="center"/>
    </xf>
    <xf numFmtId="0" fontId="2" fillId="3" borderId="23" xfId="0" applyFont="1" applyFill="1" applyBorder="1"/>
    <xf numFmtId="0" fontId="2" fillId="3" borderId="24" xfId="0" applyFont="1" applyFill="1" applyBorder="1" applyAlignment="1">
      <alignment horizontal="center"/>
    </xf>
    <xf numFmtId="165" fontId="2" fillId="3" borderId="24" xfId="0" applyNumberFormat="1" applyFont="1" applyFill="1" applyBorder="1" applyAlignment="1">
      <alignment horizontal="center"/>
    </xf>
    <xf numFmtId="0" fontId="2" fillId="3" borderId="36" xfId="0" applyFont="1" applyFill="1" applyBorder="1" applyAlignment="1">
      <alignment horizontal="center"/>
    </xf>
    <xf numFmtId="9" fontId="0" fillId="0" borderId="26" xfId="0" applyNumberFormat="1" applyBorder="1" applyAlignment="1">
      <alignment horizontal="center"/>
    </xf>
    <xf numFmtId="166" fontId="0" fillId="0" borderId="26" xfId="0" applyNumberFormat="1" applyBorder="1" applyAlignment="1">
      <alignment horizontal="center"/>
    </xf>
    <xf numFmtId="165" fontId="0" fillId="0" borderId="0" xfId="1" applyNumberFormat="1" applyFont="1"/>
    <xf numFmtId="0" fontId="2" fillId="4" borderId="5" xfId="0" applyFont="1" applyFill="1" applyBorder="1"/>
    <xf numFmtId="0" fontId="2" fillId="4" borderId="0" xfId="0" applyFont="1" applyFill="1"/>
    <xf numFmtId="0" fontId="2" fillId="4" borderId="0" xfId="0" applyFont="1" applyFill="1" applyAlignment="1">
      <alignment horizontal="center"/>
    </xf>
    <xf numFmtId="165" fontId="6" fillId="4" borderId="0" xfId="0" applyNumberFormat="1" applyFont="1" applyFill="1" applyAlignment="1">
      <alignment horizontal="center"/>
    </xf>
    <xf numFmtId="9" fontId="0" fillId="0" borderId="0" xfId="2" applyFont="1" applyFill="1"/>
    <xf numFmtId="0" fontId="6" fillId="0" borderId="0" xfId="0" applyFont="1" applyAlignment="1">
      <alignment horizontal="center"/>
    </xf>
    <xf numFmtId="0" fontId="0" fillId="2" borderId="0" xfId="0" applyFill="1"/>
    <xf numFmtId="0" fontId="0" fillId="2" borderId="5" xfId="0" applyFill="1" applyBorder="1"/>
    <xf numFmtId="165" fontId="5" fillId="0" borderId="8" xfId="1" applyNumberFormat="1" applyFont="1" applyBorder="1" applyAlignment="1"/>
    <xf numFmtId="165" fontId="5" fillId="0" borderId="8" xfId="0" applyNumberFormat="1" applyFont="1" applyBorder="1" applyAlignment="1"/>
    <xf numFmtId="165" fontId="5" fillId="0" borderId="16" xfId="0" applyNumberFormat="1" applyFont="1" applyBorder="1" applyAlignment="1">
      <alignment horizontal="center"/>
    </xf>
    <xf numFmtId="165" fontId="11" fillId="0" borderId="17" xfId="0" applyNumberFormat="1" applyFont="1" applyBorder="1" applyAlignment="1">
      <alignment horizontal="center"/>
    </xf>
    <xf numFmtId="165" fontId="8" fillId="4" borderId="15" xfId="0" applyNumberFormat="1" applyFont="1" applyFill="1" applyBorder="1" applyAlignment="1">
      <alignment horizontal="center"/>
    </xf>
    <xf numFmtId="165" fontId="8" fillId="4" borderId="0" xfId="0" applyNumberFormat="1" applyFont="1" applyFill="1" applyAlignment="1">
      <alignment horizontal="center"/>
    </xf>
    <xf numFmtId="9" fontId="6" fillId="0" borderId="0" xfId="2" applyNumberFormat="1" applyFont="1" applyFill="1" applyAlignment="1">
      <alignment horizontal="center"/>
    </xf>
    <xf numFmtId="0" fontId="0" fillId="0" borderId="10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65" fontId="6" fillId="3" borderId="0" xfId="0" applyNumberFormat="1" applyFont="1" applyFill="1" applyAlignment="1">
      <alignment horizontal="center"/>
    </xf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165" fontId="0" fillId="0" borderId="10" xfId="1" applyNumberFormat="1" applyFont="1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6" fillId="3" borderId="0" xfId="0" applyFont="1" applyFill="1" applyAlignment="1">
      <alignment horizontal="center"/>
    </xf>
    <xf numFmtId="0" fontId="8" fillId="4" borderId="8" xfId="0" applyFont="1" applyFill="1" applyBorder="1" applyAlignment="1">
      <alignment horizontal="left"/>
    </xf>
    <xf numFmtId="165" fontId="5" fillId="0" borderId="7" xfId="0" applyNumberFormat="1" applyFont="1" applyBorder="1" applyAlignment="1">
      <alignment horizontal="left"/>
    </xf>
    <xf numFmtId="0" fontId="5" fillId="0" borderId="8" xfId="0" applyFont="1" applyBorder="1" applyAlignment="1">
      <alignment horizontal="left"/>
    </xf>
    <xf numFmtId="165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65" fontId="6" fillId="4" borderId="10" xfId="0" applyNumberFormat="1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165" fontId="6" fillId="4" borderId="14" xfId="0" applyNumberFormat="1" applyFont="1" applyFill="1" applyBorder="1" applyAlignment="1">
      <alignment horizontal="center"/>
    </xf>
    <xf numFmtId="0" fontId="6" fillId="4" borderId="14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165" fontId="2" fillId="3" borderId="24" xfId="0" applyNumberFormat="1" applyFont="1" applyFill="1" applyBorder="1" applyAlignment="1">
      <alignment horizontal="center"/>
    </xf>
    <xf numFmtId="165" fontId="7" fillId="3" borderId="24" xfId="0" applyNumberFormat="1" applyFon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65" fontId="0" fillId="0" borderId="22" xfId="1" applyNumberFormat="1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165" fontId="6" fillId="3" borderId="31" xfId="0" applyNumberFormat="1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9" xfId="0" applyBorder="1" applyAlignment="1">
      <alignment horizontal="left"/>
    </xf>
    <xf numFmtId="0" fontId="1" fillId="0" borderId="22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25" xfId="0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left"/>
    </xf>
    <xf numFmtId="0" fontId="1" fillId="0" borderId="7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10" fillId="3" borderId="27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0" fontId="10" fillId="3" borderId="19" xfId="0" applyFont="1" applyFill="1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10" xfId="0" applyFont="1" applyBorder="1" applyAlignment="1">
      <alignment horizontal="left" wrapText="1"/>
    </xf>
    <xf numFmtId="0" fontId="1" fillId="0" borderId="11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7" xfId="0" applyFont="1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18" xfId="0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5" fillId="0" borderId="8" xfId="0" applyFont="1" applyBorder="1" applyAlignment="1">
      <alignment horizontal="left" wrapText="1"/>
    </xf>
    <xf numFmtId="0" fontId="5" fillId="0" borderId="18" xfId="0" applyFont="1" applyBorder="1" applyAlignment="1">
      <alignment horizontal="left" wrapText="1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7" xfId="1" applyNumberFormat="1" applyFont="1" applyBorder="1" applyAlignment="1">
      <alignment horizontal="center"/>
    </xf>
    <xf numFmtId="165" fontId="9" fillId="3" borderId="10" xfId="1" applyNumberFormat="1" applyFont="1" applyFill="1" applyBorder="1" applyAlignment="1">
      <alignment horizontal="center"/>
    </xf>
    <xf numFmtId="165" fontId="2" fillId="3" borderId="11" xfId="0" applyNumberFormat="1" applyFont="1" applyFill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65" fontId="6" fillId="3" borderId="14" xfId="0" applyNumberFormat="1" applyFont="1" applyFill="1" applyBorder="1" applyAlignment="1">
      <alignment horizontal="center"/>
    </xf>
    <xf numFmtId="165" fontId="0" fillId="0" borderId="22" xfId="0" applyNumberFormat="1" applyBorder="1" applyAlignment="1">
      <alignment horizontal="center"/>
    </xf>
    <xf numFmtId="0" fontId="2" fillId="3" borderId="36" xfId="0" applyFont="1" applyFill="1" applyBorder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C2:AH59"/>
  <sheetViews>
    <sheetView tabSelected="1" topLeftCell="A39" zoomScale="110" zoomScaleNormal="110" zoomScaleSheetLayoutView="110" workbookViewId="0">
      <selection activeCell="T55" sqref="T55"/>
    </sheetView>
  </sheetViews>
  <sheetFormatPr baseColWidth="10" defaultColWidth="11" defaultRowHeight="15"/>
  <cols>
    <col min="1" max="1" width="1.7109375" customWidth="1"/>
    <col min="2" max="2" width="0.7109375" customWidth="1"/>
    <col min="3" max="6" width="1.7109375" customWidth="1"/>
    <col min="7" max="7" width="4.7109375" customWidth="1"/>
    <col min="8" max="14" width="5.42578125" customWidth="1"/>
    <col min="15" max="15" width="27.140625" customWidth="1"/>
    <col min="16" max="16" width="1.7109375" customWidth="1"/>
    <col min="17" max="17" width="9.42578125" style="2" customWidth="1"/>
    <col min="18" max="18" width="7.28515625" style="2" customWidth="1"/>
    <col min="19" max="19" width="13.7109375" style="2" customWidth="1"/>
    <col min="20" max="20" width="18.28515625" style="2" customWidth="1"/>
    <col min="21" max="21" width="2.5703125" customWidth="1"/>
    <col min="22" max="22" width="14.85546875" customWidth="1"/>
    <col min="23" max="23" width="16.42578125" customWidth="1"/>
    <col min="24" max="24" width="9.7109375" customWidth="1"/>
    <col min="25" max="25" width="5.42578125" customWidth="1"/>
    <col min="26" max="26" width="12.7109375" customWidth="1"/>
    <col min="27" max="27" width="5.42578125" customWidth="1"/>
    <col min="28" max="28" width="16.140625" customWidth="1"/>
    <col min="29" max="36" width="5.42578125" customWidth="1"/>
  </cols>
  <sheetData>
    <row r="2" spans="3:34" ht="3" customHeight="1"/>
    <row r="3" spans="3:34" ht="18.75">
      <c r="C3" s="159" t="s">
        <v>24</v>
      </c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</row>
    <row r="4" spans="3:34" ht="15.75">
      <c r="C4" s="161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  <c r="T4" s="162"/>
      <c r="U4" s="162"/>
      <c r="V4" s="163" t="s">
        <v>0</v>
      </c>
      <c r="W4" s="164"/>
    </row>
    <row r="5" spans="3:34" ht="15.75">
      <c r="C5" s="165" t="s">
        <v>1</v>
      </c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49"/>
      <c r="Q5" s="79" t="s">
        <v>2</v>
      </c>
      <c r="R5" s="50" t="s">
        <v>3</v>
      </c>
      <c r="S5" s="79" t="s">
        <v>4</v>
      </c>
      <c r="T5" s="79" t="s">
        <v>5</v>
      </c>
      <c r="U5" s="174"/>
      <c r="V5" s="99" t="s">
        <v>6</v>
      </c>
      <c r="W5" s="79" t="s">
        <v>56</v>
      </c>
    </row>
    <row r="6" spans="3:34" ht="6.75" customHeight="1">
      <c r="C6" s="167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</row>
    <row r="7" spans="3:34" s="1" customFormat="1" ht="15.75">
      <c r="C7" s="66" t="s">
        <v>7</v>
      </c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2"/>
      <c r="R7" s="52"/>
      <c r="S7" s="52"/>
      <c r="T7" s="53">
        <f>+T8+T10+T11+T13+T14+T9+T12</f>
        <v>0</v>
      </c>
      <c r="U7" s="51"/>
      <c r="V7" s="101">
        <f>+T7</f>
        <v>0</v>
      </c>
      <c r="W7" s="51"/>
      <c r="X7" s="9"/>
      <c r="Y7" s="9"/>
      <c r="Z7" s="9"/>
      <c r="AA7" s="9"/>
      <c r="AB7" s="12"/>
      <c r="AC7" s="9"/>
      <c r="AD7" s="9"/>
      <c r="AE7" s="9"/>
      <c r="AF7" s="9"/>
      <c r="AG7" s="9"/>
      <c r="AH7" s="9"/>
    </row>
    <row r="8" spans="3:34">
      <c r="C8" s="3"/>
      <c r="D8" s="37" t="s">
        <v>16</v>
      </c>
      <c r="E8" s="34"/>
      <c r="F8" s="34"/>
      <c r="G8" s="34"/>
      <c r="H8" s="34"/>
      <c r="I8" s="34"/>
      <c r="J8" s="34"/>
      <c r="K8" s="34"/>
      <c r="L8" s="34"/>
      <c r="M8" s="34"/>
      <c r="N8" s="34"/>
      <c r="O8" s="35"/>
      <c r="P8" s="54"/>
      <c r="Q8" s="25">
        <v>3.5</v>
      </c>
      <c r="R8" s="25">
        <v>1</v>
      </c>
      <c r="S8" s="39">
        <v>0</v>
      </c>
      <c r="T8" s="40">
        <f>+Q8*R8*S8</f>
        <v>0</v>
      </c>
      <c r="U8" s="62"/>
      <c r="V8" s="168">
        <f>+T8</f>
        <v>0</v>
      </c>
      <c r="W8" s="102"/>
    </row>
    <row r="9" spans="3:34">
      <c r="C9" s="36"/>
      <c r="D9" s="37" t="s">
        <v>17</v>
      </c>
      <c r="E9" s="34"/>
      <c r="F9" s="34"/>
      <c r="G9" s="34"/>
      <c r="H9" s="34"/>
      <c r="I9" s="34"/>
      <c r="J9" s="34"/>
      <c r="K9" s="34"/>
      <c r="L9" s="34"/>
      <c r="M9" s="34"/>
      <c r="N9" s="34"/>
      <c r="O9" s="35"/>
      <c r="P9" s="55"/>
      <c r="Q9" s="25">
        <v>3.5</v>
      </c>
      <c r="R9" s="25">
        <v>1</v>
      </c>
      <c r="S9" s="39">
        <v>0</v>
      </c>
      <c r="T9" s="40">
        <f t="shared" ref="T9:T13" si="0">+Q9*R9*S9</f>
        <v>0</v>
      </c>
      <c r="U9" s="62"/>
      <c r="V9" s="105">
        <f t="shared" ref="V9:V14" si="1">+T9</f>
        <v>0</v>
      </c>
      <c r="W9" s="98"/>
    </row>
    <row r="10" spans="3:34">
      <c r="C10" s="4"/>
      <c r="D10" s="37" t="s">
        <v>18</v>
      </c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5"/>
      <c r="P10" s="56"/>
      <c r="Q10" s="25">
        <v>3.5</v>
      </c>
      <c r="R10" s="26">
        <v>1</v>
      </c>
      <c r="S10" s="41">
        <v>0</v>
      </c>
      <c r="T10" s="40">
        <f t="shared" si="0"/>
        <v>0</v>
      </c>
      <c r="U10" s="63"/>
      <c r="V10" s="105">
        <f t="shared" si="1"/>
        <v>0</v>
      </c>
      <c r="W10" s="98"/>
    </row>
    <row r="11" spans="3:34">
      <c r="C11" s="4"/>
      <c r="D11" s="37" t="s">
        <v>8</v>
      </c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5"/>
      <c r="P11" s="56"/>
      <c r="Q11" s="25">
        <v>3.5</v>
      </c>
      <c r="R11" s="26">
        <v>1</v>
      </c>
      <c r="S11" s="41">
        <v>0</v>
      </c>
      <c r="T11" s="40">
        <f t="shared" si="0"/>
        <v>0</v>
      </c>
      <c r="U11" s="63"/>
      <c r="V11" s="105">
        <f t="shared" si="1"/>
        <v>0</v>
      </c>
      <c r="W11" s="98"/>
    </row>
    <row r="12" spans="3:34">
      <c r="C12" s="4"/>
      <c r="D12" s="37" t="s">
        <v>19</v>
      </c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5"/>
      <c r="P12" s="56"/>
      <c r="Q12" s="25">
        <v>3.5</v>
      </c>
      <c r="R12" s="26">
        <v>2</v>
      </c>
      <c r="S12" s="41">
        <v>0</v>
      </c>
      <c r="T12" s="40">
        <f t="shared" si="0"/>
        <v>0</v>
      </c>
      <c r="U12" s="63"/>
      <c r="V12" s="105">
        <f t="shared" si="1"/>
        <v>0</v>
      </c>
      <c r="W12" s="98"/>
    </row>
    <row r="13" spans="3:34">
      <c r="C13" s="4"/>
      <c r="D13" s="37" t="s">
        <v>20</v>
      </c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5"/>
      <c r="P13" s="56"/>
      <c r="Q13" s="25">
        <v>3.5</v>
      </c>
      <c r="R13" s="26">
        <v>2</v>
      </c>
      <c r="S13" s="41">
        <v>0</v>
      </c>
      <c r="T13" s="40">
        <f t="shared" si="0"/>
        <v>0</v>
      </c>
      <c r="U13" s="63"/>
      <c r="V13" s="105">
        <f t="shared" si="1"/>
        <v>0</v>
      </c>
      <c r="W13" s="98"/>
    </row>
    <row r="14" spans="3:34">
      <c r="C14" s="4"/>
      <c r="D14" s="37" t="s">
        <v>21</v>
      </c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  <c r="P14" s="56"/>
      <c r="Q14" s="25">
        <v>3.5</v>
      </c>
      <c r="R14" s="26">
        <v>1</v>
      </c>
      <c r="S14" s="41">
        <v>0</v>
      </c>
      <c r="T14" s="40">
        <f>+Q14*R14*S14</f>
        <v>0</v>
      </c>
      <c r="U14" s="63"/>
      <c r="V14" s="105">
        <f t="shared" si="1"/>
        <v>0</v>
      </c>
      <c r="W14" s="98"/>
    </row>
    <row r="15" spans="3:34" ht="15.75">
      <c r="C15" s="146" t="s">
        <v>15</v>
      </c>
      <c r="D15" s="147"/>
      <c r="E15" s="147"/>
      <c r="F15" s="147"/>
      <c r="G15" s="147"/>
      <c r="H15" s="147"/>
      <c r="I15" s="147"/>
      <c r="J15" s="147"/>
      <c r="K15" s="147"/>
      <c r="L15" s="147"/>
      <c r="M15" s="147"/>
      <c r="N15" s="147"/>
      <c r="O15" s="148"/>
      <c r="P15" s="57"/>
      <c r="Q15" s="67"/>
      <c r="R15" s="67"/>
      <c r="S15" s="67"/>
      <c r="T15" s="68">
        <f>+T16+T17+T18</f>
        <v>0</v>
      </c>
      <c r="U15" s="57"/>
      <c r="V15" s="169">
        <f>+V16+V17+V18</f>
        <v>0</v>
      </c>
      <c r="W15" s="121"/>
    </row>
    <row r="16" spans="3:34">
      <c r="C16" s="14"/>
      <c r="D16" s="135" t="s">
        <v>23</v>
      </c>
      <c r="E16" s="136"/>
      <c r="F16" s="136"/>
      <c r="G16" s="136"/>
      <c r="H16" s="136"/>
      <c r="I16" s="136"/>
      <c r="J16" s="136"/>
      <c r="K16" s="136"/>
      <c r="L16" s="136"/>
      <c r="M16" s="136"/>
      <c r="N16" s="136"/>
      <c r="O16" s="137"/>
      <c r="P16" s="57"/>
      <c r="Q16" s="38">
        <v>3</v>
      </c>
      <c r="R16" s="38">
        <v>85</v>
      </c>
      <c r="S16" s="42">
        <v>0</v>
      </c>
      <c r="T16" s="43">
        <f>+Q16*R16*S16</f>
        <v>0</v>
      </c>
      <c r="U16" s="64"/>
      <c r="V16" s="105">
        <f>+T16</f>
        <v>0</v>
      </c>
      <c r="W16" s="103"/>
    </row>
    <row r="17" spans="3:34">
      <c r="C17" s="14"/>
      <c r="D17" s="135" t="s">
        <v>22</v>
      </c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7"/>
      <c r="P17" s="57"/>
      <c r="Q17" s="38">
        <v>3</v>
      </c>
      <c r="R17" s="38">
        <v>77</v>
      </c>
      <c r="S17" s="42">
        <v>0</v>
      </c>
      <c r="T17" s="43">
        <f>+Q17*R17*S17</f>
        <v>0</v>
      </c>
      <c r="U17" s="64"/>
      <c r="V17" s="105">
        <f t="shared" ref="V17:V18" si="2">+T17</f>
        <v>0</v>
      </c>
      <c r="W17" s="103"/>
    </row>
    <row r="18" spans="3:34">
      <c r="C18" s="14"/>
      <c r="D18" s="135" t="s">
        <v>48</v>
      </c>
      <c r="E18" s="136"/>
      <c r="F18" s="136"/>
      <c r="G18" s="136"/>
      <c r="H18" s="136"/>
      <c r="I18" s="136"/>
      <c r="J18" s="136"/>
      <c r="K18" s="136"/>
      <c r="L18" s="136"/>
      <c r="M18" s="136"/>
      <c r="N18" s="136"/>
      <c r="O18" s="137"/>
      <c r="P18" s="57"/>
      <c r="Q18" s="27">
        <v>3</v>
      </c>
      <c r="R18" s="27">
        <v>60</v>
      </c>
      <c r="S18" s="44">
        <v>0</v>
      </c>
      <c r="T18" s="45">
        <f t="shared" ref="T18" si="3">+Q18*R18*S18</f>
        <v>0</v>
      </c>
      <c r="U18" s="64"/>
      <c r="V18" s="105">
        <f t="shared" si="2"/>
        <v>0</v>
      </c>
      <c r="W18" s="104"/>
      <c r="Z18" s="10"/>
    </row>
    <row r="19" spans="3:34" s="1" customFormat="1" ht="15.75">
      <c r="C19" s="66" t="s">
        <v>25</v>
      </c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69"/>
      <c r="R19" s="69"/>
      <c r="S19" s="69"/>
      <c r="T19" s="70">
        <f>+T20+T23+T25</f>
        <v>0</v>
      </c>
      <c r="U19" s="51"/>
      <c r="V19" s="169"/>
      <c r="W19" s="108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3:34">
      <c r="C20" s="71"/>
      <c r="D20" s="72"/>
      <c r="E20" s="73" t="s">
        <v>45</v>
      </c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58"/>
      <c r="Q20" s="74" t="s">
        <v>9</v>
      </c>
      <c r="R20" s="74" t="s">
        <v>10</v>
      </c>
      <c r="S20" s="74"/>
      <c r="T20" s="96">
        <f>+T21+T22</f>
        <v>0</v>
      </c>
      <c r="U20" s="58"/>
      <c r="V20" s="116"/>
      <c r="W20" s="109"/>
    </row>
    <row r="21" spans="3:34" ht="19.5" customHeight="1">
      <c r="C21" s="90"/>
      <c r="D21" s="89"/>
      <c r="E21" s="132" t="s">
        <v>47</v>
      </c>
      <c r="F21" s="133"/>
      <c r="G21" s="133"/>
      <c r="H21" s="133"/>
      <c r="I21" s="133"/>
      <c r="J21" s="133"/>
      <c r="K21" s="133"/>
      <c r="L21" s="133"/>
      <c r="M21" s="133"/>
      <c r="N21" s="133"/>
      <c r="O21" s="134"/>
      <c r="P21" s="58"/>
      <c r="Q21" s="25">
        <v>3</v>
      </c>
      <c r="R21" s="25">
        <v>2</v>
      </c>
      <c r="S21" s="91">
        <v>0</v>
      </c>
      <c r="T21" s="92">
        <f>Q21*R21*S21</f>
        <v>0</v>
      </c>
      <c r="U21" s="58"/>
      <c r="V21" s="110"/>
      <c r="W21" s="111"/>
    </row>
    <row r="22" spans="3:34" ht="26.25" customHeight="1">
      <c r="C22" s="3"/>
      <c r="D22" s="6"/>
      <c r="E22" s="156" t="s">
        <v>46</v>
      </c>
      <c r="F22" s="157"/>
      <c r="G22" s="157"/>
      <c r="H22" s="157"/>
      <c r="I22" s="157"/>
      <c r="J22" s="157"/>
      <c r="K22" s="157"/>
      <c r="L22" s="157"/>
      <c r="M22" s="157"/>
      <c r="N22" s="157"/>
      <c r="O22" s="158"/>
      <c r="P22" s="54"/>
      <c r="Q22" s="25">
        <v>3</v>
      </c>
      <c r="R22" s="25">
        <v>2</v>
      </c>
      <c r="S22" s="39">
        <v>0</v>
      </c>
      <c r="T22" s="40">
        <f>+Q22*R22*S22</f>
        <v>0</v>
      </c>
      <c r="U22" s="62"/>
      <c r="V22" s="105"/>
      <c r="W22" s="107"/>
    </row>
    <row r="23" spans="3:34">
      <c r="C23" s="71"/>
      <c r="D23" s="72"/>
      <c r="E23" s="73" t="s">
        <v>52</v>
      </c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58"/>
      <c r="Q23" s="74"/>
      <c r="R23" s="74"/>
      <c r="S23" s="74"/>
      <c r="T23" s="96">
        <f>+T24</f>
        <v>0</v>
      </c>
      <c r="U23" s="58"/>
      <c r="V23" s="116"/>
      <c r="W23" s="117"/>
      <c r="AB23" s="13"/>
    </row>
    <row r="24" spans="3:34">
      <c r="C24" s="3"/>
      <c r="D24" s="6"/>
      <c r="E24" s="141" t="s">
        <v>26</v>
      </c>
      <c r="F24" s="142"/>
      <c r="G24" s="142"/>
      <c r="H24" s="142"/>
      <c r="I24" s="142"/>
      <c r="J24" s="142"/>
      <c r="K24" s="142"/>
      <c r="L24" s="142"/>
      <c r="M24" s="142"/>
      <c r="N24" s="142"/>
      <c r="O24" s="143"/>
      <c r="P24" s="54"/>
      <c r="Q24" s="25">
        <v>4</v>
      </c>
      <c r="R24" s="25">
        <v>2</v>
      </c>
      <c r="S24" s="39">
        <v>0</v>
      </c>
      <c r="T24" s="40">
        <f t="shared" ref="T24:T27" si="4">+S24*Q24</f>
        <v>0</v>
      </c>
      <c r="U24" s="54"/>
      <c r="V24" s="112"/>
      <c r="W24" s="113"/>
      <c r="AB24" s="11"/>
    </row>
    <row r="25" spans="3:34">
      <c r="C25" s="71"/>
      <c r="D25" s="72"/>
      <c r="E25" s="73" t="s">
        <v>53</v>
      </c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54"/>
      <c r="Q25" s="75"/>
      <c r="R25" s="75"/>
      <c r="S25" s="75"/>
      <c r="T25" s="95">
        <f>+T26+T27</f>
        <v>0</v>
      </c>
      <c r="U25" s="54"/>
      <c r="V25" s="114"/>
      <c r="W25" s="115"/>
      <c r="AB25" s="11"/>
    </row>
    <row r="26" spans="3:34">
      <c r="C26" s="4"/>
      <c r="D26" s="7"/>
      <c r="E26" s="126" t="s">
        <v>27</v>
      </c>
      <c r="F26" s="127"/>
      <c r="G26" s="127"/>
      <c r="H26" s="127"/>
      <c r="I26" s="127"/>
      <c r="J26" s="127"/>
      <c r="K26" s="127"/>
      <c r="L26" s="127"/>
      <c r="M26" s="127"/>
      <c r="N26" s="127"/>
      <c r="O26" s="128"/>
      <c r="P26" s="56"/>
      <c r="Q26" s="26">
        <v>2</v>
      </c>
      <c r="R26" s="26">
        <v>2</v>
      </c>
      <c r="S26" s="41">
        <v>0</v>
      </c>
      <c r="T26" s="93">
        <f t="shared" si="4"/>
        <v>0</v>
      </c>
      <c r="U26" s="56"/>
      <c r="V26" s="106"/>
      <c r="W26" s="107"/>
      <c r="AB26" s="13"/>
    </row>
    <row r="27" spans="3:34">
      <c r="C27" s="5"/>
      <c r="D27" s="8"/>
      <c r="E27" s="135" t="s">
        <v>11</v>
      </c>
      <c r="F27" s="136"/>
      <c r="G27" s="136"/>
      <c r="H27" s="136"/>
      <c r="I27" s="136"/>
      <c r="J27" s="136"/>
      <c r="K27" s="136"/>
      <c r="L27" s="136"/>
      <c r="M27" s="136"/>
      <c r="N27" s="136"/>
      <c r="O27" s="137"/>
      <c r="P27" s="57"/>
      <c r="Q27" s="27">
        <v>2</v>
      </c>
      <c r="R27" s="27">
        <v>2</v>
      </c>
      <c r="S27" s="94">
        <v>0</v>
      </c>
      <c r="T27" s="93">
        <f t="shared" si="4"/>
        <v>0</v>
      </c>
      <c r="U27" s="57"/>
      <c r="V27" s="106"/>
      <c r="W27" s="118"/>
      <c r="AB27" s="13"/>
    </row>
    <row r="28" spans="3:34" s="1" customFormat="1" ht="15.75">
      <c r="C28" s="66" t="s">
        <v>28</v>
      </c>
      <c r="D28" s="51"/>
      <c r="E28" s="51" t="s">
        <v>35</v>
      </c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69"/>
      <c r="R28" s="69"/>
      <c r="S28" s="69"/>
      <c r="T28" s="70">
        <f>+T29+T30</f>
        <v>0</v>
      </c>
      <c r="U28" s="51"/>
      <c r="V28" s="170"/>
      <c r="W28" s="101"/>
      <c r="X28" s="9"/>
      <c r="Y28" s="9"/>
      <c r="Z28" s="24"/>
      <c r="AA28" s="9"/>
      <c r="AB28" s="9"/>
      <c r="AC28" s="9"/>
      <c r="AD28" s="9"/>
      <c r="AE28" s="9"/>
      <c r="AF28" s="9"/>
      <c r="AG28" s="9"/>
      <c r="AH28" s="9"/>
    </row>
    <row r="29" spans="3:34">
      <c r="C29" s="4"/>
      <c r="D29" s="126" t="s">
        <v>50</v>
      </c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2"/>
      <c r="P29" s="56"/>
      <c r="Q29" s="26">
        <v>4</v>
      </c>
      <c r="R29" s="26">
        <v>5</v>
      </c>
      <c r="S29" s="41">
        <v>0</v>
      </c>
      <c r="T29" s="46">
        <f>+Q29*R29*S29</f>
        <v>0</v>
      </c>
      <c r="U29" s="56"/>
      <c r="V29" s="106"/>
      <c r="W29" s="98"/>
    </row>
    <row r="30" spans="3:34">
      <c r="C30" s="5"/>
      <c r="D30" s="135" t="s">
        <v>49</v>
      </c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7"/>
      <c r="P30" s="57"/>
      <c r="Q30" s="27">
        <v>3</v>
      </c>
      <c r="R30" s="27">
        <v>5</v>
      </c>
      <c r="S30" s="47">
        <v>0</v>
      </c>
      <c r="T30" s="45">
        <f>+Q30*R30*S30</f>
        <v>0</v>
      </c>
      <c r="U30" s="57"/>
      <c r="V30" s="171"/>
      <c r="W30" s="104"/>
    </row>
    <row r="31" spans="3:34" s="1" customFormat="1" ht="15.75">
      <c r="C31" s="66" t="s">
        <v>31</v>
      </c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69"/>
      <c r="R31" s="69"/>
      <c r="S31" s="69"/>
      <c r="T31" s="70">
        <f>+T32+T33+T35+T36+T37+T38+T34</f>
        <v>0</v>
      </c>
      <c r="U31" s="51"/>
      <c r="V31" s="101">
        <f>+V32+V33+V35+V37+V34+V38+V36</f>
        <v>0</v>
      </c>
      <c r="W31" s="51"/>
      <c r="X31" s="9"/>
      <c r="Y31" s="9"/>
      <c r="Z31" s="9"/>
      <c r="AA31" s="9"/>
      <c r="AB31" s="12"/>
      <c r="AC31" s="9"/>
      <c r="AD31" s="9"/>
      <c r="AE31" s="9"/>
      <c r="AF31" s="9"/>
      <c r="AG31" s="9"/>
      <c r="AH31" s="9"/>
    </row>
    <row r="32" spans="3:34" ht="26.25" customHeight="1">
      <c r="C32" s="3"/>
      <c r="D32" s="153" t="s">
        <v>51</v>
      </c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5"/>
      <c r="P32" s="54"/>
      <c r="Q32" s="25">
        <v>1</v>
      </c>
      <c r="R32" s="25">
        <v>222</v>
      </c>
      <c r="S32" s="39">
        <v>0</v>
      </c>
      <c r="T32" s="40">
        <f>+Q32*R32*S32</f>
        <v>0</v>
      </c>
      <c r="U32" s="62"/>
      <c r="V32" s="168">
        <f>T32</f>
        <v>0</v>
      </c>
      <c r="W32" s="102"/>
    </row>
    <row r="33" spans="3:34">
      <c r="C33" s="4"/>
      <c r="D33" s="126" t="s">
        <v>29</v>
      </c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8"/>
      <c r="P33" s="56"/>
      <c r="Q33" s="26">
        <v>1</v>
      </c>
      <c r="R33" s="26">
        <v>222</v>
      </c>
      <c r="S33" s="41">
        <v>0</v>
      </c>
      <c r="T33" s="40">
        <f t="shared" ref="T33:T38" si="5">+Q33*R33*S33</f>
        <v>0</v>
      </c>
      <c r="U33" s="63"/>
      <c r="V33" s="105">
        <f t="shared" ref="V33:V38" si="6">T33</f>
        <v>0</v>
      </c>
      <c r="W33" s="98"/>
    </row>
    <row r="34" spans="3:34">
      <c r="C34" s="4"/>
      <c r="D34" s="126" t="s">
        <v>54</v>
      </c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8"/>
      <c r="P34" s="56"/>
      <c r="Q34" s="26">
        <v>3</v>
      </c>
      <c r="R34" s="26">
        <v>1</v>
      </c>
      <c r="S34" s="41">
        <v>0</v>
      </c>
      <c r="T34" s="40">
        <f t="shared" si="5"/>
        <v>0</v>
      </c>
      <c r="U34" s="63"/>
      <c r="V34" s="105">
        <f>+T34</f>
        <v>0</v>
      </c>
      <c r="W34" s="98"/>
    </row>
    <row r="35" spans="3:34">
      <c r="C35" s="4"/>
      <c r="D35" s="126" t="s">
        <v>30</v>
      </c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8"/>
      <c r="P35" s="56"/>
      <c r="Q35" s="26">
        <v>1</v>
      </c>
      <c r="R35" s="26">
        <v>222</v>
      </c>
      <c r="S35" s="41">
        <v>0</v>
      </c>
      <c r="T35" s="40">
        <f t="shared" si="5"/>
        <v>0</v>
      </c>
      <c r="U35" s="63"/>
      <c r="V35" s="105">
        <f t="shared" si="6"/>
        <v>0</v>
      </c>
      <c r="W35" s="98"/>
    </row>
    <row r="36" spans="3:34">
      <c r="C36" s="4"/>
      <c r="D36" s="126" t="s">
        <v>32</v>
      </c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8"/>
      <c r="P36" s="56"/>
      <c r="Q36" s="27">
        <v>1</v>
      </c>
      <c r="R36" s="27">
        <v>222</v>
      </c>
      <c r="S36" s="47">
        <v>0</v>
      </c>
      <c r="T36" s="40">
        <f t="shared" si="5"/>
        <v>0</v>
      </c>
      <c r="U36" s="63"/>
      <c r="V36" s="105">
        <f t="shared" si="6"/>
        <v>0</v>
      </c>
      <c r="W36" s="98"/>
    </row>
    <row r="37" spans="3:34">
      <c r="C37" s="4"/>
      <c r="D37" s="150" t="s">
        <v>36</v>
      </c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8"/>
      <c r="P37" s="56"/>
      <c r="Q37" s="27">
        <v>10</v>
      </c>
      <c r="R37" s="27">
        <v>222</v>
      </c>
      <c r="S37" s="47">
        <v>0</v>
      </c>
      <c r="T37" s="40">
        <f t="shared" si="5"/>
        <v>0</v>
      </c>
      <c r="U37" s="63"/>
      <c r="V37" s="105">
        <f t="shared" si="6"/>
        <v>0</v>
      </c>
      <c r="W37" s="98"/>
    </row>
    <row r="38" spans="3:34">
      <c r="C38" s="28"/>
      <c r="D38" s="138" t="s">
        <v>12</v>
      </c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40"/>
      <c r="P38" s="59"/>
      <c r="Q38" s="30">
        <v>1</v>
      </c>
      <c r="R38" s="29">
        <v>222</v>
      </c>
      <c r="S38" s="48">
        <v>0</v>
      </c>
      <c r="T38" s="40">
        <f t="shared" si="5"/>
        <v>0</v>
      </c>
      <c r="U38" s="65"/>
      <c r="V38" s="105">
        <f t="shared" si="6"/>
        <v>0</v>
      </c>
      <c r="W38" s="98"/>
    </row>
    <row r="39" spans="3:34" s="1" customFormat="1" ht="15.75">
      <c r="C39" s="66" t="s">
        <v>55</v>
      </c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69"/>
      <c r="R39" s="69"/>
      <c r="S39" s="69"/>
      <c r="T39" s="70">
        <f>+T41+T40</f>
        <v>0</v>
      </c>
      <c r="U39" s="51"/>
      <c r="V39" s="172">
        <f>+V40+V41</f>
        <v>0</v>
      </c>
      <c r="W39" s="125"/>
      <c r="X39" s="9"/>
      <c r="Y39" s="9"/>
      <c r="Z39" s="12"/>
      <c r="AA39" s="9"/>
      <c r="AB39" s="9"/>
      <c r="AC39" s="9"/>
      <c r="AD39" s="9"/>
      <c r="AE39" s="9"/>
      <c r="AF39" s="9"/>
      <c r="AG39" s="9"/>
      <c r="AH39" s="9"/>
    </row>
    <row r="40" spans="3:34">
      <c r="C40" s="3"/>
      <c r="D40" s="141" t="s">
        <v>33</v>
      </c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3"/>
      <c r="P40" s="54"/>
      <c r="Q40" s="25">
        <v>1</v>
      </c>
      <c r="R40" s="25">
        <v>1</v>
      </c>
      <c r="S40" s="39">
        <v>0</v>
      </c>
      <c r="T40" s="40">
        <f>+S40*R40*Q40</f>
        <v>0</v>
      </c>
      <c r="U40" s="62"/>
      <c r="V40" s="168">
        <f>+T40</f>
        <v>0</v>
      </c>
      <c r="W40" s="102"/>
    </row>
    <row r="41" spans="3:34">
      <c r="C41" s="4"/>
      <c r="D41" s="126" t="s">
        <v>34</v>
      </c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8"/>
      <c r="P41" s="56"/>
      <c r="Q41" s="27">
        <v>1</v>
      </c>
      <c r="R41" s="27">
        <v>1</v>
      </c>
      <c r="S41" s="47">
        <v>0</v>
      </c>
      <c r="T41" s="45">
        <f t="shared" ref="T41" si="7">+S41*R41*Q41</f>
        <v>0</v>
      </c>
      <c r="U41" s="63"/>
      <c r="V41" s="105">
        <f>+T41</f>
        <v>0</v>
      </c>
      <c r="W41" s="98"/>
    </row>
    <row r="42" spans="3:34" s="1" customFormat="1" ht="15.75">
      <c r="C42" s="66" t="s">
        <v>57</v>
      </c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2"/>
      <c r="R42" s="52"/>
      <c r="S42" s="52"/>
      <c r="T42" s="53">
        <f>T43</f>
        <v>0</v>
      </c>
      <c r="U42" s="51"/>
      <c r="V42" s="172">
        <f>+V43</f>
        <v>0</v>
      </c>
      <c r="W42" s="124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</row>
    <row r="43" spans="3:34">
      <c r="C43" s="14"/>
      <c r="D43" s="149" t="s">
        <v>13</v>
      </c>
      <c r="E43" s="130"/>
      <c r="F43" s="130"/>
      <c r="G43" s="130"/>
      <c r="H43" s="130"/>
      <c r="I43" s="130"/>
      <c r="J43" s="130"/>
      <c r="K43" s="130"/>
      <c r="L43" s="130"/>
      <c r="M43" s="130"/>
      <c r="N43" s="130"/>
      <c r="O43" s="131"/>
      <c r="P43" s="60"/>
      <c r="Q43" s="15">
        <v>1</v>
      </c>
      <c r="R43" s="15">
        <v>1</v>
      </c>
      <c r="S43" s="80">
        <v>0.1</v>
      </c>
      <c r="T43" s="16">
        <f>+S43*O53</f>
        <v>0</v>
      </c>
      <c r="U43" s="60"/>
      <c r="V43" s="173">
        <v>0</v>
      </c>
      <c r="W43" s="122"/>
    </row>
    <row r="44" spans="3:34" s="1" customFormat="1" ht="15.75">
      <c r="C44" s="66" t="s">
        <v>44</v>
      </c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2"/>
      <c r="R44" s="52"/>
      <c r="S44" s="52"/>
      <c r="T44" s="53">
        <f>SUM(T46:T51)</f>
        <v>0</v>
      </c>
      <c r="U44" s="51"/>
      <c r="V44" s="101">
        <f>+T44</f>
        <v>0</v>
      </c>
      <c r="W44" s="51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</row>
    <row r="45" spans="3:34" s="1" customFormat="1" ht="15.75">
      <c r="C45" s="83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51"/>
      <c r="Q45" s="85"/>
      <c r="R45" s="85"/>
      <c r="S45" s="85" t="s">
        <v>43</v>
      </c>
      <c r="T45" s="86"/>
      <c r="U45" s="51"/>
      <c r="V45" s="86"/>
      <c r="W45" s="84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</row>
    <row r="46" spans="3:34">
      <c r="C46" s="14"/>
      <c r="D46" s="129" t="s">
        <v>37</v>
      </c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1"/>
      <c r="P46" s="60"/>
      <c r="Q46" s="32">
        <v>1</v>
      </c>
      <c r="R46" s="15">
        <v>1</v>
      </c>
      <c r="S46" s="80">
        <v>0.04</v>
      </c>
      <c r="T46" s="16">
        <f>+S46*O53</f>
        <v>0</v>
      </c>
      <c r="U46" s="60"/>
      <c r="V46" s="173">
        <f>T46</f>
        <v>0</v>
      </c>
      <c r="W46" s="123"/>
    </row>
    <row r="47" spans="3:34">
      <c r="C47" s="14"/>
      <c r="D47" s="129" t="s">
        <v>38</v>
      </c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1"/>
      <c r="P47" s="60"/>
      <c r="Q47" s="32">
        <v>1</v>
      </c>
      <c r="R47" s="32">
        <v>1</v>
      </c>
      <c r="S47" s="80">
        <v>0.01</v>
      </c>
      <c r="T47" s="31">
        <f>+S47*O53</f>
        <v>0</v>
      </c>
      <c r="U47" s="60"/>
      <c r="V47" s="31"/>
      <c r="W47" s="33"/>
    </row>
    <row r="48" spans="3:34">
      <c r="C48" s="14"/>
      <c r="D48" s="129" t="s">
        <v>39</v>
      </c>
      <c r="E48" s="130"/>
      <c r="F48" s="130"/>
      <c r="G48" s="130"/>
      <c r="H48" s="130"/>
      <c r="I48" s="130"/>
      <c r="J48" s="130"/>
      <c r="K48" s="130"/>
      <c r="L48" s="130"/>
      <c r="M48" s="130"/>
      <c r="N48" s="130"/>
      <c r="O48" s="131"/>
      <c r="P48" s="60"/>
      <c r="Q48" s="32">
        <v>1</v>
      </c>
      <c r="R48" s="32">
        <v>1</v>
      </c>
      <c r="S48" s="80">
        <v>0.02</v>
      </c>
      <c r="T48" s="31">
        <f>+S48*O53</f>
        <v>0</v>
      </c>
      <c r="U48" s="60"/>
      <c r="V48" s="31"/>
      <c r="W48" s="33"/>
    </row>
    <row r="49" spans="3:23">
      <c r="C49" s="14"/>
      <c r="D49" s="129" t="s">
        <v>40</v>
      </c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1"/>
      <c r="P49" s="60"/>
      <c r="Q49" s="32">
        <v>1</v>
      </c>
      <c r="R49" s="32">
        <v>1</v>
      </c>
      <c r="S49" s="80">
        <v>0.03</v>
      </c>
      <c r="T49" s="31">
        <f>+S49*O53</f>
        <v>0</v>
      </c>
      <c r="U49" s="60"/>
      <c r="V49" s="31"/>
      <c r="W49" s="33"/>
    </row>
    <row r="50" spans="3:23">
      <c r="C50" s="14"/>
      <c r="D50" s="129" t="s">
        <v>41</v>
      </c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1"/>
      <c r="P50" s="60"/>
      <c r="Q50" s="32">
        <v>1</v>
      </c>
      <c r="R50" s="32">
        <v>1</v>
      </c>
      <c r="S50" s="80">
        <v>0.02</v>
      </c>
      <c r="T50" s="31">
        <f>+S50*O53</f>
        <v>0</v>
      </c>
      <c r="U50" s="60"/>
      <c r="V50" s="31"/>
      <c r="W50" s="33"/>
    </row>
    <row r="51" spans="3:23">
      <c r="C51" s="14"/>
      <c r="D51" s="129" t="s">
        <v>42</v>
      </c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1"/>
      <c r="P51" s="60"/>
      <c r="Q51" s="32">
        <v>1</v>
      </c>
      <c r="R51" s="15">
        <v>1</v>
      </c>
      <c r="S51" s="81">
        <v>8.5599999999999994E-5</v>
      </c>
      <c r="T51" s="16">
        <f>+O53*S51</f>
        <v>0</v>
      </c>
      <c r="U51" s="60"/>
      <c r="V51" s="173">
        <f>T51</f>
        <v>0</v>
      </c>
      <c r="W51" s="123"/>
    </row>
    <row r="52" spans="3:23" s="1" customFormat="1" ht="15.75">
      <c r="C52" s="76" t="s">
        <v>14</v>
      </c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77"/>
      <c r="R52" s="77"/>
      <c r="S52" s="77"/>
      <c r="T52" s="78">
        <f>+T44+T42+T39+T31+T28+T19+T15+T7</f>
        <v>0</v>
      </c>
      <c r="U52" s="61"/>
      <c r="V52" s="119">
        <f>+V44+V42+V39+V31+V28+V19+V15+V7</f>
        <v>0</v>
      </c>
      <c r="W52" s="120"/>
    </row>
    <row r="53" spans="3:23">
      <c r="N53" s="88"/>
      <c r="O53" s="82"/>
      <c r="Q53" s="144"/>
      <c r="R53" s="144"/>
      <c r="S53" s="87"/>
      <c r="T53" s="17"/>
      <c r="W53" s="100"/>
    </row>
    <row r="54" spans="3:23">
      <c r="Q54" s="18"/>
      <c r="R54" s="18"/>
      <c r="S54" s="17"/>
      <c r="T54" s="19"/>
      <c r="W54" s="2"/>
    </row>
    <row r="55" spans="3:23">
      <c r="Q55" s="20"/>
      <c r="R55" s="20"/>
      <c r="S55" s="21"/>
      <c r="T55" s="97"/>
    </row>
    <row r="56" spans="3:23">
      <c r="Q56" s="20"/>
      <c r="R56" s="20"/>
      <c r="S56" s="20"/>
      <c r="T56" s="20"/>
    </row>
    <row r="57" spans="3:23">
      <c r="Q57" s="20"/>
      <c r="R57" s="20"/>
      <c r="S57" s="20"/>
      <c r="T57" s="22"/>
    </row>
    <row r="58" spans="3:23">
      <c r="Q58" s="20"/>
      <c r="R58" s="20"/>
      <c r="S58" s="20"/>
      <c r="T58" s="21"/>
    </row>
    <row r="59" spans="3:23">
      <c r="T59" s="23"/>
    </row>
  </sheetData>
  <mergeCells count="33">
    <mergeCell ref="C3:W3"/>
    <mergeCell ref="C4:U4"/>
    <mergeCell ref="V4:W4"/>
    <mergeCell ref="C5:O5"/>
    <mergeCell ref="C6:W6"/>
    <mergeCell ref="D18:O18"/>
    <mergeCell ref="D17:O17"/>
    <mergeCell ref="E22:O22"/>
    <mergeCell ref="E26:O26"/>
    <mergeCell ref="E24:O24"/>
    <mergeCell ref="Q53:R53"/>
    <mergeCell ref="C15:O15"/>
    <mergeCell ref="D43:O43"/>
    <mergeCell ref="D46:O46"/>
    <mergeCell ref="D51:O51"/>
    <mergeCell ref="D41:O41"/>
    <mergeCell ref="D37:O37"/>
    <mergeCell ref="D16:O16"/>
    <mergeCell ref="D38:O38"/>
    <mergeCell ref="D30:O30"/>
    <mergeCell ref="E27:O27"/>
    <mergeCell ref="D36:O36"/>
    <mergeCell ref="D33:O33"/>
    <mergeCell ref="D50:O50"/>
    <mergeCell ref="D48:O48"/>
    <mergeCell ref="D47:O47"/>
    <mergeCell ref="D49:O49"/>
    <mergeCell ref="E21:O21"/>
    <mergeCell ref="D34:O34"/>
    <mergeCell ref="D40:O40"/>
    <mergeCell ref="D35:O35"/>
    <mergeCell ref="D29:O29"/>
    <mergeCell ref="D32:O32"/>
  </mergeCells>
  <pageMargins left="0.7" right="0.7" top="0.75" bottom="0.75" header="0.3" footer="0.3"/>
  <pageSetup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PES 29092022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PC_ADMIN</dc:creator>
  <cp:lastModifiedBy>PES3</cp:lastModifiedBy>
  <cp:lastPrinted>2022-08-22T18:18:00Z</cp:lastPrinted>
  <dcterms:created xsi:type="dcterms:W3CDTF">2022-08-17T19:02:00Z</dcterms:created>
  <dcterms:modified xsi:type="dcterms:W3CDTF">2023-08-29T16:00:56Z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5FA58B03E3C84B2E950CF71DE18CCB81</vt:lpwstr>
  </property>
  <property fmtid="{D5CDD505-2E9C-101B-9397-08002B2CF9AE}" pid="3" name="KSOProductBuildVer">
    <vt:lpwstr>1033-11.2.0.11341</vt:lpwstr>
  </property>
</Properties>
</file>