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Users\Contratacion1\Documents\OSWALDO\2023\1. CONTRATOS\Licitación pública\Construcción placa huellas M del Oso\"/>
    </mc:Choice>
  </mc:AlternateContent>
  <bookViews>
    <workbookView xWindow="0" yWindow="0" windowWidth="28800" windowHeight="12435" tabRatio="453" firstSheet="1" activeTab="2"/>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(Entidad)'!$I$12:$I$59</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ero">[27]Memorias!$J$121</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[29]Informacion!$B$15</definedName>
    <definedName name="ADMON">#REF!</definedName>
    <definedName name="ADMON1">#REF!</definedName>
    <definedName name="adoc1" localSheetId="1">[26]!absc</definedName>
    <definedName name="adoc1">[26]!absc</definedName>
    <definedName name="ADOC125" localSheetId="1">[30]!absc</definedName>
    <definedName name="ADOC125">[30]!absc</definedName>
    <definedName name="adoq" localSheetId="1">[31]!absc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mado">[27]Memorias!$J$72</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(Entidad)'!$A$1:$M$69</definedName>
    <definedName name="_xlnm.Print_Area" localSheetId="1">'PROPUESTA ECONOMICA(Proponente)'!$A$1:$M$54</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clopeo">[27]Memorias!$J$86</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cretod">[27]Memorias!$J$82</definedName>
    <definedName name="conformacion">[27]Memorias!$J$69</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[70]Equipo!$A$7:$A$65536</definedName>
    <definedName name="EQUIPO1">#REF!</definedName>
    <definedName name="EQUIPOS" localSheetId="2">'[71]TABLA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avaciones">[27]Memorias!$J$77</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'[77]7422CW00'!#REF!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'[77]7422CW00'!#REF!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(Entidad)'!$K$65</definedName>
    <definedName name="solver_lhs1" localSheetId="1" hidden="1">'PROPUESTA ECONOMICA(Proponente)'!$K$47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(Entidad)'!$K$65</definedName>
    <definedName name="solver_opt" localSheetId="1" hidden="1">'PROPUESTA ECONOMICA(Proponente)'!$K$47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(Entidad)'!$K$66</definedName>
    <definedName name="solver_rhs1" localSheetId="1" hidden="1">'PROPUESTA ECONOMICA(Proponente)'!$K$48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cunetas">[27]Memorias!$J$96</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'[77]7422CW00'!#REF!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91028"/>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6" i="265" l="1"/>
  <c r="I31" i="265" l="1"/>
  <c r="I21" i="265"/>
  <c r="K67" i="265" l="1"/>
  <c r="K42" i="265"/>
  <c r="K35" i="265"/>
  <c r="K15" i="265"/>
  <c r="K46" i="265" l="1"/>
  <c r="K47" i="265"/>
  <c r="K48" i="265"/>
  <c r="K49" i="265"/>
  <c r="K50" i="265"/>
  <c r="K51" i="265"/>
  <c r="K52" i="265"/>
  <c r="K53" i="265"/>
  <c r="K54" i="265"/>
  <c r="K55" i="265"/>
  <c r="K56" i="265"/>
  <c r="K57" i="265"/>
  <c r="K45" i="265"/>
  <c r="K58" i="265" s="1"/>
  <c r="K38" i="265" l="1"/>
  <c r="K36" i="265"/>
  <c r="K37" i="265"/>
  <c r="K39" i="265"/>
  <c r="K31" i="265"/>
  <c r="K30" i="265"/>
  <c r="K29" i="265"/>
  <c r="K28" i="265"/>
  <c r="K27" i="265"/>
  <c r="K26" i="265"/>
  <c r="K25" i="265"/>
  <c r="K32" i="265" l="1"/>
  <c r="K33" i="265" s="1"/>
  <c r="K41" i="265"/>
  <c r="K40" i="265"/>
  <c r="K43" i="265" s="1"/>
  <c r="K18" i="265"/>
  <c r="K19" i="265" l="1"/>
  <c r="K21" i="265"/>
  <c r="K16" i="265"/>
  <c r="K17" i="265"/>
  <c r="K20" i="265"/>
  <c r="K22" i="265" l="1"/>
  <c r="K23" i="265" s="1"/>
  <c r="K59" i="265" l="1"/>
</calcChain>
</file>

<file path=xl/sharedStrings.xml><?xml version="1.0" encoding="utf-8"?>
<sst xmlns="http://schemas.openxmlformats.org/spreadsheetml/2006/main" count="288" uniqueCount="141">
  <si>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</si>
  <si>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</si>
  <si>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</si>
  <si>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</si>
  <si>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</si>
  <si>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</si>
  <si>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</si>
  <si>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</si>
  <si>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</si>
  <si>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</si>
  <si>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</si>
  <si>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DESCRIPCIÓN</t>
  </si>
  <si>
    <t>UND.</t>
  </si>
  <si>
    <t>CANTIDAD</t>
  </si>
  <si>
    <t>VALOR UNITARIO</t>
  </si>
  <si>
    <t xml:space="preserve">VALOR TOTAL                                </t>
  </si>
  <si>
    <t>GENERAL</t>
  </si>
  <si>
    <t>PARTICULAR</t>
  </si>
  <si>
    <t>CONVENIO ICCU 932</t>
  </si>
  <si>
    <t>310.1</t>
  </si>
  <si>
    <t>INVIAS</t>
  </si>
  <si>
    <t>CONFORMACIÓN DE LA CALZADA EXISTENTE</t>
  </si>
  <si>
    <t>M2</t>
  </si>
  <si>
    <t>610.1</t>
  </si>
  <si>
    <t>AFIRMADO</t>
  </si>
  <si>
    <t>M3</t>
  </si>
  <si>
    <t>600.4 P</t>
  </si>
  <si>
    <t>EXCAVACIONES VARIAS EN MATERIAL COMÚN SECO A MANO (INCLUYE RETIRO DE SOBRANTES A UNA DISTANCIA MENOR DE 5 KM)</t>
  </si>
  <si>
    <t>630.4</t>
  </si>
  <si>
    <t>CONCRETOS CLASE D, f´c =3000 psi (bases)</t>
  </si>
  <si>
    <t>630.7</t>
  </si>
  <si>
    <t>CONCRETO CICLÓPEO CLASE G, 2000 PSI 40% RAJÓN PARA BASES</t>
  </si>
  <si>
    <t>671.1</t>
  </si>
  <si>
    <t xml:space="preserve">CUNETA DE CONCRETO CLASE E, 2500 PSI FUNDIDA EN EL LUGAR </t>
  </si>
  <si>
    <t>640.1</t>
  </si>
  <si>
    <t>SUMINISTRO FIGURADO Y ARMADO DE ACERO DE REFUERZO 60000 PSI</t>
  </si>
  <si>
    <t>KG</t>
  </si>
  <si>
    <t>SUBTOTAL</t>
  </si>
  <si>
    <t>AJUSTE (-36)</t>
  </si>
  <si>
    <t>CONVENIO ICCU 907</t>
  </si>
  <si>
    <t>AJUSTE (-454)</t>
  </si>
  <si>
    <t xml:space="preserve">OBRAS COMPLEMENTARIAS  </t>
  </si>
  <si>
    <t>600.1</t>
  </si>
  <si>
    <t>EXCAVACIONES VARIAS SIN CLASIFICAR (INCLUYE RETIRO DE SOBRANTES A UNA DISTANCIA MENOR DE 5 KM)</t>
  </si>
  <si>
    <t>CUNETA DE CONCRETO CLASE E, 2500 PSI FUNDIDA EN EL LUGAR</t>
  </si>
  <si>
    <t>ICCU - CONSTRUCCIÓN</t>
  </si>
  <si>
    <t>DESCAPOTE MANUAL Y RETIRO E= 0.20 M APILE A 15 M</t>
  </si>
  <si>
    <t>AJUSTE (+1)</t>
  </si>
  <si>
    <t xml:space="preserve">INTERVENCIÓN REDES DE ALCANTARILLADO </t>
  </si>
  <si>
    <t>ICCU 
 URBANISMO</t>
  </si>
  <si>
    <t>PLACA DE FONDO POZO D=1.7M, E=0.25M (CONCRETO 3000 PSI CON REFUERZO)</t>
  </si>
  <si>
    <t>UN</t>
  </si>
  <si>
    <t>CILINDRO POZO EN LADRILLO TOLETE, Di=1.20M, E=0.25M (INC. PAÑETE INTERNO E=1.5CM Y CAÑUELA)</t>
  </si>
  <si>
    <t>M</t>
  </si>
  <si>
    <t>CUBIERTA POZO D= 1.7M, E=0.20M C0NCRETO 3000 PSI CON REFUERZO (INCLUYE ARO Y TAPA HF)</t>
  </si>
  <si>
    <t>NIVELACIÓN DE POZOS DE INSPECCIÓN Di=1.20M, E=0.25M, H=0,21M (INCLUYE PAÑETE INTERNO Y DEMOLICIÓN)</t>
  </si>
  <si>
    <t>SUMIDERO EN LADRILLO SL-100</t>
  </si>
  <si>
    <t>TUBERÍA PVC ALCANTARILLADO 10"</t>
  </si>
  <si>
    <t>ICCU
VIAS</t>
  </si>
  <si>
    <t>RELLENO TIPO 1 "GRAVILLA"</t>
  </si>
  <si>
    <t>RELLENO TIPO 4 "SUBBASE B-200"</t>
  </si>
  <si>
    <t>APU -1</t>
  </si>
  <si>
    <t>TUBERÍA PVC ALCANTARILLADO 18"</t>
  </si>
  <si>
    <t>VALOR TOTAL (INCLUYE IVA)</t>
  </si>
  <si>
    <r>
      <rPr>
        <b/>
        <sz val="10"/>
        <rFont val="Arial"/>
      </rPr>
      <t xml:space="preserve">NOTA 1: </t>
    </r>
    <r>
      <rPr>
        <sz val="10"/>
        <rFont val="Arial"/>
      </rPr>
      <t xml:space="preserve"> Se debe tener en cuenta que el PRECIO UNITARIO incluye el valor de A.I.U. </t>
    </r>
  </si>
  <si>
    <t>PORCENTAJE</t>
  </si>
  <si>
    <r>
      <rPr>
        <b/>
        <sz val="10"/>
        <rFont val="Arial"/>
      </rPr>
      <t>NOTA 2:</t>
    </r>
    <r>
      <rPr>
        <sz val="10"/>
        <rFont val="Arial"/>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</si>
  <si>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</si>
  <si>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</si>
  <si>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0"/>
        <rFont val="Arial"/>
      </rPr>
      <t>NOTA 3:</t>
    </r>
    <r>
      <rPr>
        <sz val="10"/>
        <rFont val="Arial"/>
      </rPr>
      <t xml:space="preserve"> El A.I.U y su discriminación deben estar en porcentaje (%). </t>
    </r>
  </si>
  <si>
    <t>IMPREVISTO</t>
  </si>
  <si>
    <t>I=</t>
  </si>
  <si>
    <t>UTILIDAD</t>
  </si>
  <si>
    <t>U=</t>
  </si>
  <si>
    <t>TOTAL A.I.U</t>
  </si>
  <si>
    <t>A.I.U.=</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</si>
  <si>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</si>
  <si>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</si>
  <si>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</si>
  <si>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DESCRIPCION</t>
  </si>
  <si>
    <t>Subtotal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</si>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</sst>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quot;$&quot;#,##0.00"/>
  </numFmts>
  <fonts count="6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amily val="2"/>
    </font>
    <font>
      <b/>
      <sz val="14"/>
      <name val="Arial"/>
    </font>
    <font>
      <b/>
      <sz val="10"/>
      <name val="Arial"/>
    </font>
    <font>
      <sz val="10"/>
      <color indexed="8"/>
      <name val="Arial"/>
    </font>
    <font>
      <sz val="10"/>
      <color theme="1"/>
      <name val="Arial"/>
    </font>
    <font>
      <sz val="18"/>
      <name val="Arial"/>
      <family val="2"/>
    </font>
    <font>
      <sz val="18"/>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64"/>
      </patternFill>
    </fill>
    <fill>
      <patternFill patternType="solid">
        <fgColor rgb="FFFFFFFF"/>
        <bgColor rgb="FF000000"/>
      </patternFill>
    </fill>
  </fills>
  <borders count="11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indexed="64"/>
      </top>
      <bottom/>
      <diagonal/>
    </border>
    <border>
      <left style="medium">
        <color rgb="FF000000"/>
      </left>
      <right/>
      <top/>
      <bottom style="medium">
        <color rgb="FF000000"/>
      </bottom>
      <diagonal/>
    </border>
    <border>
      <left/>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s>
  <cellStyleXfs count="26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7">
      <alignment horizontal="right"/>
    </xf>
    <xf numFmtId="187" fontId="7" fillId="0" borderId="47">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7">
      <alignment horizontal="right"/>
    </xf>
    <xf numFmtId="190" fontId="5" fillId="0" borderId="0">
      <protection locked="0"/>
    </xf>
    <xf numFmtId="3" fontId="35" fillId="0" borderId="0" applyFont="0" applyFill="0" applyBorder="0" applyAlignment="0" applyProtection="0"/>
    <xf numFmtId="191" fontId="5" fillId="0" borderId="0">
      <protection locked="0"/>
    </xf>
    <xf numFmtId="192" fontId="35"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5"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40"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9" fillId="0" borderId="0"/>
    <xf numFmtId="0" fontId="2" fillId="0" borderId="0"/>
    <xf numFmtId="0" fontId="39" fillId="0" borderId="0"/>
    <xf numFmtId="0" fontId="5" fillId="0" borderId="0"/>
    <xf numFmtId="0" fontId="5" fillId="0" borderId="0"/>
    <xf numFmtId="0" fontId="5" fillId="0" borderId="0"/>
    <xf numFmtId="0" fontId="5" fillId="0" borderId="0"/>
    <xf numFmtId="0" fontId="41"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49" fillId="0" borderId="0"/>
    <xf numFmtId="0" fontId="50" fillId="0" borderId="0" applyNumberFormat="0" applyFill="0" applyBorder="0" applyAlignment="0" applyProtection="0">
      <alignment vertical="top"/>
      <protection locked="0"/>
    </xf>
    <xf numFmtId="44" fontId="61" fillId="0" borderId="0" applyFont="0" applyFill="0" applyBorder="0" applyAlignment="0" applyProtection="0"/>
    <xf numFmtId="0" fontId="1" fillId="0" borderId="0"/>
    <xf numFmtId="42"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cellStyleXfs>
  <cellXfs count="475">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0" fontId="34" fillId="0" borderId="37" xfId="90" applyFont="1" applyBorder="1"/>
    <xf numFmtId="181" fontId="34" fillId="0" borderId="37" xfId="90" applyNumberFormat="1" applyFont="1" applyBorder="1"/>
    <xf numFmtId="183" fontId="34" fillId="0" borderId="37" xfId="90" applyNumberFormat="1" applyFont="1" applyBorder="1"/>
    <xf numFmtId="0" fontId="34" fillId="0" borderId="18" xfId="126" applyFont="1" applyBorder="1" applyAlignment="1">
      <alignment horizontal="center" vertical="center"/>
    </xf>
    <xf numFmtId="0" fontId="30" fillId="0" borderId="36" xfId="89" applyFont="1" applyBorder="1"/>
    <xf numFmtId="0" fontId="30" fillId="0" borderId="37" xfId="89" applyFont="1" applyBorder="1"/>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4" fillId="0" borderId="11" xfId="0" applyFont="1" applyBorder="1" applyAlignment="1">
      <alignment horizontal="left"/>
    </xf>
    <xf numFmtId="0" fontId="32" fillId="0" borderId="55" xfId="0" applyFont="1" applyBorder="1"/>
    <xf numFmtId="0" fontId="45"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2"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2" fillId="0" borderId="36" xfId="0" applyFont="1" applyBorder="1"/>
    <xf numFmtId="0" fontId="32"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3"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4" fillId="0" borderId="0" xfId="0" applyFont="1" applyAlignment="1">
      <alignment horizontal="left"/>
    </xf>
    <xf numFmtId="0" fontId="55"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5"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2" fontId="34" fillId="0" borderId="0" xfId="128" applyNumberFormat="1" applyFont="1"/>
    <xf numFmtId="0" fontId="34" fillId="0" borderId="81" xfId="90" applyFont="1" applyBorder="1"/>
    <xf numFmtId="0" fontId="34" fillId="0" borderId="82" xfId="89" applyFont="1" applyBorder="1"/>
    <xf numFmtId="0" fontId="34" fillId="0" borderId="82" xfId="89" applyFont="1" applyBorder="1" applyAlignment="1">
      <alignment horizontal="center"/>
    </xf>
    <xf numFmtId="0" fontId="34"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4" fillId="0" borderId="103" xfId="89" applyFont="1" applyBorder="1"/>
    <xf numFmtId="0" fontId="34"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185" fontId="31" fillId="0" borderId="45" xfId="60" applyNumberFormat="1" applyFont="1" applyFill="1" applyBorder="1" applyAlignment="1">
      <alignment horizontal="center" vertical="center"/>
    </xf>
    <xf numFmtId="185" fontId="31" fillId="0" borderId="18" xfId="60" applyNumberFormat="1" applyFont="1" applyFill="1" applyBorder="1" applyAlignment="1">
      <alignment horizontal="center" vertical="center"/>
    </xf>
    <xf numFmtId="9" fontId="34" fillId="0" borderId="30" xfId="95" applyFont="1" applyFill="1" applyBorder="1" applyAlignment="1">
      <alignment horizontal="center" vertical="center"/>
    </xf>
    <xf numFmtId="186" fontId="62" fillId="0" borderId="42" xfId="73" applyNumberFormat="1" applyFont="1" applyBorder="1" applyAlignment="1">
      <alignment vertical="center"/>
    </xf>
    <xf numFmtId="180" fontId="34" fillId="0" borderId="0" xfId="129" applyNumberFormat="1" applyFont="1" applyFill="1" applyBorder="1"/>
    <xf numFmtId="39" fontId="31" fillId="0" borderId="0" xfId="129" applyNumberFormat="1" applyFont="1" applyFill="1" applyBorder="1" applyAlignment="1">
      <alignment vertical="center"/>
    </xf>
    <xf numFmtId="0" fontId="31" fillId="0" borderId="34" xfId="79" applyFont="1" applyBorder="1" applyAlignment="1">
      <alignment vertical="center"/>
    </xf>
    <xf numFmtId="0" fontId="34" fillId="0" borderId="0" xfId="130" applyFont="1" applyAlignment="1">
      <alignment horizontal="center" vertical="center" wrapText="1"/>
    </xf>
    <xf numFmtId="0" fontId="31" fillId="0" borderId="53" xfId="130" applyFont="1" applyBorder="1" applyAlignment="1">
      <alignment horizontal="center" vertical="center" wrapText="1"/>
    </xf>
    <xf numFmtId="184" fontId="34" fillId="0" borderId="82" xfId="34" applyNumberFormat="1" applyFont="1" applyFill="1" applyBorder="1"/>
    <xf numFmtId="0" fontId="0" fillId="0" borderId="0" xfId="90" applyFont="1"/>
    <xf numFmtId="0" fontId="0" fillId="0" borderId="0" xfId="89" applyFont="1"/>
    <xf numFmtId="0" fontId="0" fillId="0" borderId="36" xfId="89" applyFont="1" applyBorder="1"/>
    <xf numFmtId="0" fontId="0" fillId="0" borderId="37" xfId="89" applyFont="1" applyBorder="1"/>
    <xf numFmtId="0" fontId="63" fillId="0" borderId="20" xfId="126" applyFont="1" applyBorder="1" applyAlignment="1">
      <alignment horizontal="center" vertical="center" wrapText="1"/>
    </xf>
    <xf numFmtId="0" fontId="63" fillId="24" borderId="39" xfId="73" applyFont="1" applyFill="1" applyBorder="1" applyAlignment="1">
      <alignment vertical="center"/>
    </xf>
    <xf numFmtId="0" fontId="63" fillId="24" borderId="41" xfId="73" applyFont="1" applyFill="1" applyBorder="1" applyAlignment="1">
      <alignment vertical="center"/>
    </xf>
    <xf numFmtId="0" fontId="63" fillId="24" borderId="42" xfId="73" applyFont="1" applyFill="1" applyBorder="1" applyAlignment="1">
      <alignment vertical="center"/>
    </xf>
    <xf numFmtId="0" fontId="0" fillId="0" borderId="50" xfId="73" applyFont="1" applyBorder="1" applyAlignment="1">
      <alignment horizontal="center" vertical="center"/>
    </xf>
    <xf numFmtId="0" fontId="64" fillId="28" borderId="18" xfId="0" applyFont="1" applyFill="1" applyBorder="1" applyAlignment="1">
      <alignment horizontal="center" vertical="center" wrapText="1"/>
    </xf>
    <xf numFmtId="0" fontId="0" fillId="0" borderId="18" xfId="74" applyFont="1" applyBorder="1" applyAlignment="1">
      <alignment horizontal="center" vertical="center"/>
    </xf>
    <xf numFmtId="0" fontId="65" fillId="25" borderId="18" xfId="0" applyFont="1" applyFill="1" applyBorder="1" applyAlignment="1">
      <alignment horizontal="justify" vertical="center" wrapText="1"/>
    </xf>
    <xf numFmtId="0" fontId="65" fillId="25" borderId="18" xfId="0" applyFont="1" applyFill="1" applyBorder="1" applyAlignment="1">
      <alignment horizontal="center" vertical="center" wrapText="1"/>
    </xf>
    <xf numFmtId="43" fontId="0" fillId="25" borderId="18" xfId="0" applyNumberFormat="1" applyFill="1" applyBorder="1" applyAlignment="1">
      <alignment horizontal="right" vertical="center" wrapText="1"/>
    </xf>
    <xf numFmtId="44" fontId="0" fillId="29" borderId="18" xfId="257" applyFont="1" applyFill="1" applyBorder="1" applyAlignment="1">
      <alignment horizontal="right" vertical="center" wrapText="1"/>
    </xf>
    <xf numFmtId="167" fontId="0" fillId="0" borderId="45" xfId="62" applyNumberFormat="1" applyFont="1" applyBorder="1" applyAlignment="1">
      <alignment horizontal="right" vertical="center" wrapText="1"/>
    </xf>
    <xf numFmtId="0" fontId="0" fillId="0" borderId="18" xfId="0" applyBorder="1" applyAlignment="1">
      <alignment horizontal="center" vertical="center"/>
    </xf>
    <xf numFmtId="2" fontId="64" fillId="28" borderId="18" xfId="0" applyNumberFormat="1" applyFont="1" applyFill="1" applyBorder="1" applyAlignment="1">
      <alignment horizontal="center" vertical="center" wrapText="1"/>
    </xf>
    <xf numFmtId="0" fontId="65" fillId="0" borderId="18" xfId="0" applyFont="1" applyBorder="1" applyAlignment="1">
      <alignment horizontal="center" vertical="center" wrapText="1"/>
    </xf>
    <xf numFmtId="43" fontId="0" fillId="0" borderId="18" xfId="0" applyNumberFormat="1" applyBorder="1" applyAlignment="1">
      <alignment horizontal="right" vertical="center" wrapText="1"/>
    </xf>
    <xf numFmtId="0" fontId="65" fillId="0" borderId="18" xfId="0" applyFont="1" applyBorder="1" applyAlignment="1">
      <alignment horizontal="left" vertical="center" wrapText="1"/>
    </xf>
    <xf numFmtId="43" fontId="65" fillId="0" borderId="18" xfId="0" applyNumberFormat="1" applyFont="1" applyBorder="1" applyAlignment="1">
      <alignment horizontal="right" vertical="center" wrapText="1"/>
    </xf>
    <xf numFmtId="0" fontId="65" fillId="0" borderId="18" xfId="0" applyFont="1" applyBorder="1" applyAlignment="1">
      <alignment horizontal="center"/>
    </xf>
    <xf numFmtId="0" fontId="0" fillId="0" borderId="18" xfId="73" applyFont="1" applyBorder="1" applyAlignment="1">
      <alignment horizontal="left" vertical="center"/>
    </xf>
    <xf numFmtId="0" fontId="0" fillId="0" borderId="18" xfId="74" applyFont="1" applyBorder="1" applyAlignment="1">
      <alignment horizontal="left" vertical="center" wrapText="1"/>
    </xf>
    <xf numFmtId="4" fontId="0" fillId="0" borderId="18" xfId="39" applyNumberFormat="1" applyFont="1" applyBorder="1" applyAlignment="1">
      <alignment vertical="center" wrapText="1"/>
    </xf>
    <xf numFmtId="167" fontId="0" fillId="0" borderId="18" xfId="62" applyNumberFormat="1" applyFont="1" applyBorder="1" applyAlignment="1">
      <alignment horizontal="right" vertical="center" wrapText="1"/>
    </xf>
    <xf numFmtId="176" fontId="63" fillId="0" borderId="18" xfId="39" applyNumberFormat="1" applyFont="1" applyBorder="1" applyAlignment="1">
      <alignment horizontal="right" vertical="center"/>
    </xf>
    <xf numFmtId="0" fontId="0" fillId="0" borderId="18" xfId="73" applyFont="1" applyBorder="1" applyAlignment="1">
      <alignment vertical="center"/>
    </xf>
    <xf numFmtId="4" fontId="63" fillId="0" borderId="18" xfId="39" applyNumberFormat="1" applyFont="1" applyBorder="1" applyAlignment="1">
      <alignment vertical="center" wrapText="1"/>
    </xf>
    <xf numFmtId="0" fontId="63" fillId="24" borderId="13" xfId="73" applyFont="1" applyFill="1" applyBorder="1" applyAlignment="1">
      <alignment vertical="center"/>
    </xf>
    <xf numFmtId="0" fontId="63" fillId="24" borderId="14" xfId="73" applyFont="1" applyFill="1" applyBorder="1" applyAlignment="1">
      <alignment vertical="center"/>
    </xf>
    <xf numFmtId="0" fontId="63" fillId="24" borderId="15" xfId="73" applyFont="1" applyFill="1" applyBorder="1" applyAlignment="1">
      <alignment vertical="center"/>
    </xf>
    <xf numFmtId="176" fontId="63" fillId="0" borderId="48" xfId="39" applyNumberFormat="1" applyFont="1" applyBorder="1" applyAlignment="1">
      <alignment horizontal="right" vertical="center"/>
    </xf>
    <xf numFmtId="167" fontId="0" fillId="0" borderId="30" xfId="62" applyNumberFormat="1" applyFont="1" applyBorder="1" applyAlignment="1">
      <alignment horizontal="right" vertical="center" wrapText="1"/>
    </xf>
    <xf numFmtId="0" fontId="65" fillId="0" borderId="18" xfId="0" applyFont="1" applyBorder="1" applyAlignment="1">
      <alignment horizontal="center" vertical="center"/>
    </xf>
    <xf numFmtId="0" fontId="0" fillId="0" borderId="18" xfId="89" applyFont="1" applyBorder="1" applyAlignment="1">
      <alignment horizontal="center" vertical="center"/>
    </xf>
    <xf numFmtId="0" fontId="0" fillId="0" borderId="18" xfId="74" applyFont="1" applyBorder="1" applyAlignment="1">
      <alignment horizontal="center" vertical="center" wrapText="1"/>
    </xf>
    <xf numFmtId="0" fontId="65" fillId="0" borderId="18" xfId="0" applyFont="1" applyBorder="1" applyAlignment="1">
      <alignment horizontal="right" vertical="center" wrapText="1"/>
    </xf>
    <xf numFmtId="0" fontId="0" fillId="0" borderId="18" xfId="73" applyFont="1" applyBorder="1" applyAlignment="1">
      <alignment horizontal="center" vertical="center"/>
    </xf>
    <xf numFmtId="0" fontId="0" fillId="0" borderId="18" xfId="74" applyFont="1" applyBorder="1" applyAlignment="1">
      <alignment horizontal="left" vertical="center"/>
    </xf>
    <xf numFmtId="167" fontId="63" fillId="0" borderId="18" xfId="62" applyNumberFormat="1" applyFont="1" applyBorder="1" applyAlignment="1">
      <alignment horizontal="right" vertical="center" wrapText="1"/>
    </xf>
    <xf numFmtId="4" fontId="0" fillId="0" borderId="18" xfId="39" applyNumberFormat="1" applyFont="1" applyBorder="1" applyAlignment="1">
      <alignment horizontal="right" vertical="center" wrapText="1"/>
    </xf>
    <xf numFmtId="0" fontId="0" fillId="0" borderId="18" xfId="126" applyFont="1" applyBorder="1" applyAlignment="1">
      <alignment horizontal="center" vertical="center"/>
    </xf>
    <xf numFmtId="0" fontId="0" fillId="0" borderId="18" xfId="135" applyFont="1" applyBorder="1" applyAlignment="1">
      <alignment horizontal="center" vertical="center"/>
    </xf>
    <xf numFmtId="167" fontId="0" fillId="0" borderId="18" xfId="62" quotePrefix="1" applyNumberFormat="1" applyFont="1" applyBorder="1" applyAlignment="1">
      <alignment horizontal="right" vertical="center" wrapText="1"/>
    </xf>
    <xf numFmtId="0" fontId="0" fillId="0" borderId="50" xfId="135" applyFont="1" applyBorder="1" applyAlignment="1">
      <alignment horizontal="center" vertical="center"/>
    </xf>
    <xf numFmtId="0" fontId="0" fillId="0" borderId="75" xfId="73" applyFont="1" applyBorder="1" applyAlignment="1">
      <alignment horizontal="center" vertical="center"/>
    </xf>
    <xf numFmtId="0" fontId="0" fillId="0" borderId="75" xfId="73" applyFont="1" applyBorder="1" applyAlignment="1">
      <alignment horizontal="left" vertical="center" wrapText="1"/>
    </xf>
    <xf numFmtId="0" fontId="65" fillId="0" borderId="75" xfId="0" applyFont="1" applyBorder="1" applyAlignment="1">
      <alignment horizontal="center" vertical="center" wrapText="1"/>
    </xf>
    <xf numFmtId="4" fontId="63" fillId="0" borderId="23" xfId="39" applyNumberFormat="1" applyFont="1" applyBorder="1" applyAlignment="1">
      <alignment vertical="center" wrapText="1"/>
    </xf>
    <xf numFmtId="167" fontId="63" fillId="0" borderId="30" xfId="62" applyNumberFormat="1" applyFont="1" applyBorder="1" applyAlignment="1">
      <alignment horizontal="right" vertical="center" wrapText="1"/>
    </xf>
    <xf numFmtId="0" fontId="0" fillId="0" borderId="36" xfId="90" applyFont="1" applyBorder="1"/>
    <xf numFmtId="186" fontId="63" fillId="0" borderId="42" xfId="73" applyNumberFormat="1" applyFont="1" applyBorder="1" applyAlignment="1">
      <alignment vertical="center"/>
    </xf>
    <xf numFmtId="0" fontId="0" fillId="0" borderId="37" xfId="90" applyFont="1" applyBorder="1"/>
    <xf numFmtId="49" fontId="63" fillId="0" borderId="0" xfId="131" applyNumberFormat="1" applyFont="1" applyAlignment="1">
      <alignment horizontal="right" vertical="center"/>
    </xf>
    <xf numFmtId="185" fontId="63" fillId="0" borderId="0" xfId="131" applyNumberFormat="1" applyFont="1" applyAlignment="1">
      <alignment vertical="center"/>
    </xf>
    <xf numFmtId="0" fontId="0" fillId="0" borderId="0" xfId="128" applyFont="1"/>
    <xf numFmtId="0" fontId="0" fillId="0" borderId="0" xfId="128" applyFont="1" applyAlignment="1">
      <alignment horizontal="center"/>
    </xf>
    <xf numFmtId="2" fontId="0" fillId="0" borderId="0" xfId="128" applyNumberFormat="1" applyFont="1"/>
    <xf numFmtId="180" fontId="0" fillId="0" borderId="0" xfId="129" applyNumberFormat="1" applyFont="1" applyBorder="1"/>
    <xf numFmtId="39" fontId="63" fillId="0" borderId="0" xfId="129" applyNumberFormat="1" applyFont="1" applyBorder="1" applyAlignment="1">
      <alignment vertical="center"/>
    </xf>
    <xf numFmtId="0" fontId="63" fillId="0" borderId="104" xfId="79" applyFont="1" applyBorder="1" applyAlignment="1">
      <alignment vertical="center"/>
    </xf>
    <xf numFmtId="181" fontId="0" fillId="0" borderId="37" xfId="90" applyNumberFormat="1" applyFont="1" applyBorder="1"/>
    <xf numFmtId="185" fontId="63" fillId="0" borderId="108" xfId="60" applyNumberFormat="1" applyFont="1" applyFill="1" applyBorder="1" applyAlignment="1">
      <alignment horizontal="center" vertical="center"/>
    </xf>
    <xf numFmtId="183" fontId="0" fillId="0" borderId="37" xfId="90" applyNumberFormat="1" applyFont="1" applyBorder="1"/>
    <xf numFmtId="185" fontId="63" fillId="0" borderId="18" xfId="60" applyNumberFormat="1" applyFont="1" applyFill="1" applyBorder="1" applyAlignment="1">
      <alignment horizontal="center" vertical="center"/>
    </xf>
    <xf numFmtId="9" fontId="0" fillId="0" borderId="109" xfId="95" applyFont="1" applyFill="1" applyBorder="1" applyAlignment="1">
      <alignment horizontal="center" vertical="center"/>
    </xf>
    <xf numFmtId="185" fontId="63" fillId="0" borderId="114" xfId="60" applyNumberFormat="1" applyFont="1" applyFill="1" applyBorder="1" applyAlignment="1">
      <alignment horizontal="center" vertical="center"/>
    </xf>
    <xf numFmtId="9" fontId="0" fillId="0" borderId="115" xfId="95" applyFont="1" applyFill="1" applyBorder="1" applyAlignment="1">
      <alignment horizontal="center" vertical="center"/>
    </xf>
    <xf numFmtId="0" fontId="0" fillId="0" borderId="81" xfId="90" applyFont="1" applyBorder="1"/>
    <xf numFmtId="0" fontId="0" fillId="0" borderId="82" xfId="89" applyFont="1" applyBorder="1"/>
    <xf numFmtId="0" fontId="0" fillId="0" borderId="82" xfId="89" applyFont="1" applyBorder="1" applyAlignment="1">
      <alignment horizontal="center"/>
    </xf>
    <xf numFmtId="184" fontId="0" fillId="0" borderId="82" xfId="34" applyNumberFormat="1" applyFont="1" applyBorder="1"/>
    <xf numFmtId="0" fontId="0" fillId="0" borderId="83" xfId="89" applyFont="1" applyBorder="1"/>
    <xf numFmtId="0" fontId="0" fillId="0" borderId="0" xfId="89" applyFont="1" applyAlignment="1">
      <alignment horizontal="center"/>
    </xf>
    <xf numFmtId="167" fontId="5" fillId="0" borderId="18" xfId="62" applyNumberFormat="1" applyFont="1" applyBorder="1" applyAlignment="1">
      <alignment horizontal="right" vertical="center" wrapText="1"/>
    </xf>
    <xf numFmtId="0" fontId="66" fillId="0" borderId="0" xfId="89" applyFont="1"/>
    <xf numFmtId="0" fontId="67" fillId="0" borderId="0" xfId="89" applyFont="1"/>
    <xf numFmtId="0" fontId="67" fillId="25" borderId="0" xfId="89" applyFont="1" applyFill="1"/>
    <xf numFmtId="167" fontId="66" fillId="0" borderId="0" xfId="62" applyNumberFormat="1" applyFont="1" applyBorder="1" applyAlignment="1">
      <alignment horizontal="right" vertical="center" wrapText="1"/>
    </xf>
    <xf numFmtId="4" fontId="66" fillId="0" borderId="0" xfId="89" applyNumberFormat="1" applyFont="1"/>
    <xf numFmtId="0" fontId="66" fillId="0" borderId="0" xfId="90" applyFont="1"/>
    <xf numFmtId="44" fontId="66" fillId="29" borderId="0" xfId="257" applyFont="1" applyFill="1" applyBorder="1" applyAlignment="1">
      <alignment horizontal="right" vertical="center" wrapText="1"/>
    </xf>
    <xf numFmtId="203" fontId="66" fillId="0" borderId="0" xfId="89" applyNumberFormat="1" applyFont="1"/>
    <xf numFmtId="2" fontId="66" fillId="0" borderId="0" xfId="89" applyNumberFormat="1" applyFont="1"/>
    <xf numFmtId="167" fontId="0" fillId="0" borderId="0" xfId="62" applyNumberFormat="1" applyFont="1" applyBorder="1" applyAlignment="1">
      <alignment horizontal="right" vertical="center" wrapText="1"/>
    </xf>
    <xf numFmtId="167" fontId="63" fillId="0" borderId="0" xfId="62" applyNumberFormat="1" applyFont="1" applyBorder="1" applyAlignment="1">
      <alignment horizontal="right" vertic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63" fillId="25" borderId="29" xfId="73" applyFont="1" applyFill="1" applyBorder="1" applyAlignment="1">
      <alignment horizontal="center" vertical="center" wrapText="1"/>
    </xf>
    <xf numFmtId="0" fontId="63" fillId="25" borderId="20" xfId="73" applyFont="1" applyFill="1" applyBorder="1" applyAlignment="1">
      <alignment horizontal="center" vertical="center" wrapText="1"/>
    </xf>
    <xf numFmtId="4" fontId="63" fillId="25" borderId="29" xfId="73" applyNumberFormat="1" applyFont="1" applyFill="1" applyBorder="1" applyAlignment="1">
      <alignment horizontal="center" vertical="center" wrapText="1"/>
    </xf>
    <xf numFmtId="4" fontId="63" fillId="25" borderId="20" xfId="73" applyNumberFormat="1" applyFont="1" applyFill="1" applyBorder="1" applyAlignment="1">
      <alignment horizontal="center" vertical="center" wrapText="1"/>
    </xf>
    <xf numFmtId="4" fontId="63" fillId="25" borderId="35" xfId="73" applyNumberFormat="1" applyFont="1" applyFill="1" applyBorder="1" applyAlignment="1">
      <alignment horizontal="center" vertical="center" wrapText="1"/>
    </xf>
    <xf numFmtId="4" fontId="63" fillId="25" borderId="40" xfId="73" applyNumberFormat="1" applyFont="1" applyFill="1" applyBorder="1" applyAlignment="1">
      <alignment horizontal="center" vertical="center" wrapText="1"/>
    </xf>
    <xf numFmtId="0" fontId="63" fillId="25" borderId="32" xfId="73" applyFont="1" applyFill="1" applyBorder="1" applyAlignment="1">
      <alignment horizontal="center" vertical="center" wrapText="1"/>
    </xf>
    <xf numFmtId="0" fontId="63" fillId="25" borderId="46" xfId="73" applyFont="1" applyFill="1" applyBorder="1" applyAlignment="1">
      <alignment horizontal="center" vertical="center" wrapText="1"/>
    </xf>
    <xf numFmtId="0" fontId="63" fillId="0" borderId="29" xfId="126" applyFont="1" applyBorder="1" applyAlignment="1">
      <alignment horizontal="center" vertical="center" wrapText="1"/>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63" fillId="0" borderId="39" xfId="73" applyFont="1" applyBorder="1" applyAlignment="1">
      <alignment horizontal="right" vertical="center"/>
    </xf>
    <xf numFmtId="0" fontId="63" fillId="0" borderId="41" xfId="73" applyFont="1" applyBorder="1" applyAlignment="1">
      <alignment horizontal="right" vertical="center"/>
    </xf>
    <xf numFmtId="0" fontId="63" fillId="0" borderId="51" xfId="73" applyFont="1" applyBorder="1" applyAlignment="1">
      <alignment horizontal="right" vertical="center"/>
    </xf>
    <xf numFmtId="0" fontId="0" fillId="0" borderId="107" xfId="130" applyFont="1" applyBorder="1" applyAlignment="1">
      <alignment vertical="center" wrapText="1"/>
    </xf>
    <xf numFmtId="0" fontId="0" fillId="0" borderId="18" xfId="130" applyFont="1" applyBorder="1" applyAlignment="1">
      <alignment vertical="center" wrapText="1"/>
    </xf>
    <xf numFmtId="0" fontId="63" fillId="0" borderId="18" xfId="130" applyFont="1" applyBorder="1" applyAlignment="1">
      <alignment horizontal="center" vertical="center" wrapText="1"/>
    </xf>
    <xf numFmtId="0" fontId="63" fillId="0" borderId="18" xfId="130" applyFont="1" applyBorder="1" applyAlignment="1">
      <alignment horizontal="center" vertical="center"/>
    </xf>
    <xf numFmtId="0" fontId="0" fillId="0" borderId="105" xfId="79" applyFont="1" applyBorder="1" applyAlignment="1">
      <alignment horizontal="center" vertical="center"/>
    </xf>
    <xf numFmtId="0" fontId="0" fillId="0" borderId="106" xfId="79" applyFont="1" applyBorder="1" applyAlignment="1">
      <alignment horizontal="center" vertical="center"/>
    </xf>
    <xf numFmtId="3" fontId="63" fillId="0" borderId="18" xfId="130" applyNumberFormat="1" applyFont="1" applyBorder="1" applyAlignment="1">
      <alignment horizontal="center" vertical="center" wrapText="1"/>
    </xf>
    <xf numFmtId="3" fontId="63" fillId="0" borderId="18" xfId="130" applyNumberFormat="1" applyFont="1" applyBorder="1" applyAlignment="1">
      <alignment horizontal="center" vertical="center"/>
    </xf>
    <xf numFmtId="3" fontId="63" fillId="0" borderId="114" xfId="130" applyNumberFormat="1" applyFont="1" applyBorder="1" applyAlignment="1">
      <alignment horizontal="center" vertical="center"/>
    </xf>
    <xf numFmtId="3" fontId="63" fillId="0" borderId="25" xfId="130" applyNumberFormat="1" applyFont="1" applyBorder="1" applyAlignment="1">
      <alignment horizontal="center" vertical="center" wrapText="1"/>
    </xf>
    <xf numFmtId="0" fontId="0" fillId="0" borderId="110" xfId="0" applyBorder="1" applyAlignment="1">
      <alignment horizontal="center" vertical="center" wrapText="1"/>
    </xf>
    <xf numFmtId="0" fontId="0" fillId="0" borderId="53" xfId="0" applyBorder="1" applyAlignment="1">
      <alignment horizontal="center" vertical="center" wrapText="1"/>
    </xf>
    <xf numFmtId="0" fontId="0" fillId="0" borderId="63" xfId="0" applyBorder="1" applyAlignment="1">
      <alignment horizontal="center" vertical="center" wrapText="1"/>
    </xf>
    <xf numFmtId="0" fontId="0" fillId="0" borderId="111" xfId="0" applyBorder="1" applyAlignment="1">
      <alignment horizontal="center" vertical="center" wrapText="1"/>
    </xf>
    <xf numFmtId="0" fontId="0" fillId="0" borderId="112" xfId="0" applyBorder="1" applyAlignment="1">
      <alignment horizontal="center" vertical="center" wrapText="1"/>
    </xf>
    <xf numFmtId="0" fontId="0" fillId="0" borderId="113" xfId="0"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3" fontId="31" fillId="0" borderId="18" xfId="130" applyNumberFormat="1" applyFont="1" applyBorder="1" applyAlignment="1">
      <alignment horizontal="center" vertical="center" wrapText="1"/>
    </xf>
    <xf numFmtId="3" fontId="31" fillId="0" borderId="18" xfId="130" applyNumberFormat="1" applyFont="1" applyBorder="1" applyAlignment="1">
      <alignment horizontal="center" vertical="center"/>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62" fillId="0" borderId="39" xfId="73" applyFont="1" applyBorder="1" applyAlignment="1">
      <alignment horizontal="right" vertical="center"/>
    </xf>
    <xf numFmtId="0" fontId="62" fillId="0" borderId="41" xfId="73" applyFont="1" applyBorder="1" applyAlignment="1">
      <alignment horizontal="right" vertical="center"/>
    </xf>
    <xf numFmtId="0" fontId="62" fillId="0" borderId="51" xfId="73" applyFont="1" applyBorder="1" applyAlignment="1">
      <alignment horizontal="right" vertical="center"/>
    </xf>
    <xf numFmtId="0" fontId="34" fillId="0" borderId="20" xfId="130" applyFont="1" applyBorder="1" applyAlignment="1">
      <alignment horizontal="center" vertical="center" wrapText="1"/>
    </xf>
    <xf numFmtId="0" fontId="34" fillId="0" borderId="40" xfId="130" applyFont="1" applyBorder="1" applyAlignment="1">
      <alignment horizontal="center" vertical="center" wrapText="1"/>
    </xf>
    <xf numFmtId="0" fontId="34" fillId="0" borderId="33" xfId="130" applyFont="1" applyBorder="1" applyAlignment="1">
      <alignment vertical="center" wrapText="1"/>
    </xf>
    <xf numFmtId="0" fontId="34" fillId="0" borderId="18" xfId="130" applyFont="1" applyBorder="1" applyAlignment="1">
      <alignment vertical="center" wrapText="1"/>
    </xf>
    <xf numFmtId="3" fontId="31" fillId="0" borderId="25" xfId="130" applyNumberFormat="1" applyFont="1" applyBorder="1" applyAlignment="1">
      <alignment horizontal="center" vertical="center" wrapText="1"/>
    </xf>
    <xf numFmtId="0" fontId="31" fillId="0" borderId="18" xfId="130" applyFont="1" applyBorder="1" applyAlignment="1">
      <alignment horizontal="center" vertical="center" wrapText="1"/>
    </xf>
    <xf numFmtId="0" fontId="31" fillId="0" borderId="18" xfId="130"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applyAlignment="1"/>
    <xf numFmtId="0" fontId="32" fillId="0" borderId="22" xfId="0" applyFont="1" applyBorder="1" applyAlignment="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2" fillId="0" borderId="27" xfId="0" applyFont="1" applyBorder="1" applyAlignment="1"/>
    <xf numFmtId="0" fontId="32" fillId="0" borderId="31" xfId="0" applyFont="1" applyBorder="1" applyAlignment="1"/>
    <xf numFmtId="0" fontId="32" fillId="0" borderId="60" xfId="0" applyFont="1" applyBorder="1" applyAlignment="1">
      <alignment horizontal="center"/>
    </xf>
    <xf numFmtId="0" fontId="32"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2" fillId="0" borderId="28" xfId="0" applyFont="1" applyBorder="1" applyAlignment="1"/>
    <xf numFmtId="0" fontId="32" fillId="0" borderId="60" xfId="0" applyFont="1" applyBorder="1" applyAlignment="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23" xfId="0" applyFont="1" applyBorder="1" applyAlignment="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2" fillId="0" borderId="19" xfId="0" applyFont="1" applyBorder="1" applyAlignment="1"/>
  </cellXfs>
  <cellStyles count="262">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0] 2" xfId="260"/>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0] 2" xfId="259"/>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10" xfId="258"/>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aje 6" xfId="261"/>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2.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theme" Target="theme/theme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S.O.P.%202022/PLACA%20HUELLA/TRAMOS%20PLACA%20HUELLA%20MANUEL/TRAMO%20KALAMARY/PRESUPUESTO%20KALAMARY.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laneación"/>
      <sheetName val="Presupuesto ICCU"/>
      <sheetName val="Memorias"/>
      <sheetName val="Cronograma de Obra"/>
      <sheetName val="LOCALIZACION"/>
      <sheetName val="Memorias (adicional 65m)"/>
      <sheetName val="precios"/>
      <sheetName val="Hoja1"/>
    </sheetNames>
    <sheetDataSet>
      <sheetData sheetId="0"/>
      <sheetData sheetId="1"/>
      <sheetData sheetId="2"/>
      <sheetData sheetId="3"/>
      <sheetData sheetId="4"/>
      <sheetData sheetId="5"/>
      <sheetData sheetId="6"/>
      <sheetData sheetId="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P69"/>
  <sheetViews>
    <sheetView showGridLines="0" view="pageBreakPreview" topLeftCell="F12" zoomScale="85" zoomScaleNormal="55" zoomScaleSheetLayoutView="85" zoomScalePageLayoutView="70" workbookViewId="0">
      <pane ySplit="2" topLeftCell="A56" activePane="bottomLeft" state="frozen"/>
      <selection activeCell="G12" sqref="G12"/>
      <selection pane="bottomLeft" activeCell="K58" sqref="K58"/>
    </sheetView>
  </sheetViews>
  <sheetFormatPr baseColWidth="10" defaultColWidth="11.42578125" defaultRowHeight="23.25" x14ac:dyDescent="0.35"/>
  <cols>
    <col min="1" max="2" width="4.42578125" style="1" customWidth="1"/>
    <col min="3" max="3" width="14.7109375" style="1" customWidth="1"/>
    <col min="4" max="4" width="14.28515625" style="1" customWidth="1"/>
    <col min="5" max="5" width="21.28515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28" style="260" customWidth="1"/>
    <col min="15" max="15" width="26.28515625" style="260" customWidth="1"/>
    <col min="16" max="16" width="11.42578125" style="260"/>
    <col min="17" max="16384" width="11.42578125" style="1"/>
  </cols>
  <sheetData>
    <row r="1" spans="1:16" ht="24" thickBot="1" x14ac:dyDescent="0.4">
      <c r="A1" s="5"/>
      <c r="B1" s="146"/>
      <c r="C1" s="147"/>
      <c r="D1" s="146"/>
      <c r="E1" s="147"/>
      <c r="F1" s="5"/>
      <c r="G1" s="5"/>
      <c r="H1" s="5"/>
      <c r="I1" s="5"/>
      <c r="J1" s="5"/>
      <c r="K1" s="5"/>
      <c r="L1" s="5"/>
      <c r="M1" s="5"/>
    </row>
    <row r="2" spans="1:16" ht="24" thickTop="1" x14ac:dyDescent="0.35">
      <c r="A2" s="5"/>
      <c r="B2" s="276"/>
      <c r="C2" s="277"/>
      <c r="D2" s="277"/>
      <c r="E2" s="277"/>
      <c r="F2" s="277"/>
      <c r="G2" s="277"/>
      <c r="H2" s="277"/>
      <c r="I2" s="277"/>
      <c r="J2" s="277"/>
      <c r="K2" s="277"/>
      <c r="L2" s="278"/>
      <c r="M2" s="5"/>
    </row>
    <row r="3" spans="1:16" ht="30.75" customHeight="1" x14ac:dyDescent="0.35">
      <c r="A3" s="5"/>
      <c r="B3" s="7"/>
      <c r="C3" s="273" t="s">
        <v>0</v>
      </c>
      <c r="D3" s="274"/>
      <c r="E3" s="274"/>
      <c r="F3" s="275"/>
      <c r="G3" s="5"/>
      <c r="H3" s="5"/>
      <c r="I3" s="5"/>
      <c r="J3" s="5"/>
      <c r="K3" s="5"/>
      <c r="L3" s="8"/>
      <c r="M3" s="5"/>
    </row>
    <row r="4" spans="1:16" x14ac:dyDescent="0.35">
      <c r="A4" s="5"/>
      <c r="B4" s="7"/>
      <c r="C4" s="160" t="s">
        <v>1</v>
      </c>
      <c r="D4" s="169" t="s">
        <v>2</v>
      </c>
      <c r="E4" s="160" t="s">
        <v>3</v>
      </c>
      <c r="F4" s="169">
        <v>2</v>
      </c>
      <c r="G4" s="5"/>
      <c r="H4" s="5"/>
      <c r="I4" s="5"/>
      <c r="J4" s="5"/>
      <c r="K4" s="5"/>
      <c r="L4" s="8"/>
      <c r="M4" s="5"/>
    </row>
    <row r="5" spans="1:16" ht="24" thickBot="1" x14ac:dyDescent="0.4">
      <c r="A5" s="5"/>
      <c r="B5" s="7"/>
      <c r="C5" s="146"/>
      <c r="D5" s="147"/>
      <c r="E5" s="146"/>
      <c r="F5" s="147"/>
      <c r="G5" s="5"/>
      <c r="H5" s="5"/>
      <c r="I5" s="5"/>
      <c r="J5" s="5"/>
      <c r="K5" s="5"/>
      <c r="L5" s="8"/>
      <c r="M5" s="5"/>
    </row>
    <row r="6" spans="1:16" ht="31.5" customHeight="1" thickTop="1" x14ac:dyDescent="0.35">
      <c r="A6" s="5"/>
      <c r="B6" s="7"/>
      <c r="C6" s="270" t="s">
        <v>4</v>
      </c>
      <c r="D6" s="271"/>
      <c r="E6" s="271"/>
      <c r="F6" s="271"/>
      <c r="G6" s="271"/>
      <c r="H6" s="271"/>
      <c r="I6" s="271"/>
      <c r="J6" s="271"/>
      <c r="K6" s="272"/>
      <c r="L6" s="8"/>
      <c r="M6" s="5"/>
    </row>
    <row r="7" spans="1:16" x14ac:dyDescent="0.35">
      <c r="A7" s="5"/>
      <c r="B7" s="167"/>
      <c r="C7" s="279" t="s">
        <v>5</v>
      </c>
      <c r="D7" s="279"/>
      <c r="E7" s="279"/>
      <c r="F7" s="279"/>
      <c r="G7" s="279"/>
      <c r="H7" s="279"/>
      <c r="I7" s="279"/>
      <c r="J7" s="279"/>
      <c r="K7" s="280"/>
      <c r="L7" s="8"/>
      <c r="M7" s="5"/>
    </row>
    <row r="8" spans="1:16" s="126" customFormat="1" x14ac:dyDescent="0.35">
      <c r="A8" s="124"/>
      <c r="B8" s="168"/>
      <c r="C8" s="290" t="s">
        <v>6</v>
      </c>
      <c r="D8" s="291"/>
      <c r="E8" s="291"/>
      <c r="F8" s="291"/>
      <c r="G8" s="291"/>
      <c r="H8" s="291"/>
      <c r="I8" s="291"/>
      <c r="J8" s="291"/>
      <c r="K8" s="292"/>
      <c r="L8" s="127"/>
      <c r="M8" s="124"/>
      <c r="N8" s="261"/>
      <c r="O8" s="261"/>
      <c r="P8" s="261"/>
    </row>
    <row r="9" spans="1:16" x14ac:dyDescent="0.35">
      <c r="A9" s="5"/>
      <c r="B9" s="167"/>
      <c r="C9" s="290"/>
      <c r="D9" s="291"/>
      <c r="E9" s="291"/>
      <c r="F9" s="291"/>
      <c r="G9" s="291"/>
      <c r="H9" s="291"/>
      <c r="I9" s="291"/>
      <c r="J9" s="291"/>
      <c r="K9" s="292"/>
      <c r="L9" s="8"/>
      <c r="M9" s="5"/>
    </row>
    <row r="10" spans="1:16" ht="34.5" customHeight="1" x14ac:dyDescent="0.35">
      <c r="A10" s="5"/>
      <c r="B10" s="167"/>
      <c r="C10" s="293" t="s">
        <v>7</v>
      </c>
      <c r="D10" s="294"/>
      <c r="E10" s="294"/>
      <c r="F10" s="294"/>
      <c r="G10" s="294"/>
      <c r="H10" s="294"/>
      <c r="I10" s="294"/>
      <c r="J10" s="294"/>
      <c r="K10" s="295"/>
      <c r="L10" s="8"/>
      <c r="M10" s="5"/>
    </row>
    <row r="11" spans="1:16" ht="30" customHeight="1" thickBot="1" x14ac:dyDescent="0.4">
      <c r="A11" s="5"/>
      <c r="B11" s="7"/>
      <c r="C11" s="296"/>
      <c r="D11" s="297"/>
      <c r="E11" s="297"/>
      <c r="F11" s="297"/>
      <c r="G11" s="297"/>
      <c r="H11" s="297"/>
      <c r="I11" s="297"/>
      <c r="J11" s="297"/>
      <c r="K11" s="298"/>
      <c r="L11" s="8"/>
      <c r="M11" s="5"/>
    </row>
    <row r="12" spans="1:16" s="183" customFormat="1" ht="30" customHeight="1" x14ac:dyDescent="0.35">
      <c r="B12" s="184"/>
      <c r="C12" s="287" t="s">
        <v>8</v>
      </c>
      <c r="D12" s="281" t="s">
        <v>9</v>
      </c>
      <c r="E12" s="289" t="s">
        <v>10</v>
      </c>
      <c r="F12" s="289"/>
      <c r="G12" s="287" t="s">
        <v>11</v>
      </c>
      <c r="H12" s="281" t="s">
        <v>12</v>
      </c>
      <c r="I12" s="281" t="s">
        <v>13</v>
      </c>
      <c r="J12" s="283" t="s">
        <v>14</v>
      </c>
      <c r="K12" s="285" t="s">
        <v>15</v>
      </c>
      <c r="L12" s="185"/>
      <c r="N12" s="259"/>
      <c r="O12" s="259"/>
      <c r="P12" s="259"/>
    </row>
    <row r="13" spans="1:16" s="183" customFormat="1" ht="30" customHeight="1" x14ac:dyDescent="0.35">
      <c r="B13" s="184"/>
      <c r="C13" s="288"/>
      <c r="D13" s="282"/>
      <c r="E13" s="186" t="s">
        <v>16</v>
      </c>
      <c r="F13" s="186" t="s">
        <v>17</v>
      </c>
      <c r="G13" s="288"/>
      <c r="H13" s="282"/>
      <c r="I13" s="282"/>
      <c r="J13" s="284"/>
      <c r="K13" s="286"/>
      <c r="L13" s="185"/>
      <c r="N13" s="259"/>
      <c r="O13" s="259"/>
      <c r="P13" s="259"/>
    </row>
    <row r="14" spans="1:16" s="183" customFormat="1" ht="30" customHeight="1" x14ac:dyDescent="0.35">
      <c r="B14" s="184"/>
      <c r="C14" s="187"/>
      <c r="D14" s="188"/>
      <c r="E14" s="188"/>
      <c r="F14" s="188"/>
      <c r="G14" s="188" t="s">
        <v>18</v>
      </c>
      <c r="H14" s="188"/>
      <c r="I14" s="188"/>
      <c r="J14" s="188"/>
      <c r="K14" s="189"/>
      <c r="L14" s="185"/>
      <c r="N14" s="259"/>
      <c r="O14" s="259"/>
      <c r="P14" s="259"/>
    </row>
    <row r="15" spans="1:16" s="183" customFormat="1" ht="30" customHeight="1" x14ac:dyDescent="0.35">
      <c r="B15" s="184"/>
      <c r="C15" s="190">
        <v>1</v>
      </c>
      <c r="D15" s="191" t="s">
        <v>19</v>
      </c>
      <c r="E15" s="192" t="s">
        <v>20</v>
      </c>
      <c r="F15" s="192"/>
      <c r="G15" s="193" t="s">
        <v>21</v>
      </c>
      <c r="H15" s="194" t="s">
        <v>22</v>
      </c>
      <c r="I15" s="195">
        <v>938.17</v>
      </c>
      <c r="J15" s="196">
        <v>1245</v>
      </c>
      <c r="K15" s="197">
        <f>+ROUND(I15*J15,0)</f>
        <v>1168022</v>
      </c>
      <c r="L15" s="185"/>
      <c r="N15" s="259"/>
      <c r="O15" s="265"/>
      <c r="P15" s="259"/>
    </row>
    <row r="16" spans="1:16" s="183" customFormat="1" ht="30" customHeight="1" x14ac:dyDescent="0.35">
      <c r="B16" s="184"/>
      <c r="C16" s="190">
        <v>2</v>
      </c>
      <c r="D16" s="198" t="s">
        <v>23</v>
      </c>
      <c r="E16" s="192" t="s">
        <v>20</v>
      </c>
      <c r="F16" s="192"/>
      <c r="G16" s="193" t="s">
        <v>24</v>
      </c>
      <c r="H16" s="198" t="s">
        <v>25</v>
      </c>
      <c r="I16" s="195">
        <v>140.88</v>
      </c>
      <c r="J16" s="196">
        <v>97548</v>
      </c>
      <c r="K16" s="197">
        <f t="shared" ref="K16:K21" si="0">+ROUND(I16*J16,0)</f>
        <v>13742562</v>
      </c>
      <c r="L16" s="185"/>
      <c r="N16" s="259"/>
      <c r="O16" s="265"/>
      <c r="P16" s="259"/>
    </row>
    <row r="17" spans="2:16" s="183" customFormat="1" ht="30" customHeight="1" x14ac:dyDescent="0.35">
      <c r="B17" s="184"/>
      <c r="C17" s="190">
        <v>3</v>
      </c>
      <c r="D17" s="199" t="s">
        <v>26</v>
      </c>
      <c r="E17" s="192" t="s">
        <v>20</v>
      </c>
      <c r="F17" s="192"/>
      <c r="G17" s="193" t="s">
        <v>27</v>
      </c>
      <c r="H17" s="200" t="s">
        <v>25</v>
      </c>
      <c r="I17" s="201">
        <v>2.97</v>
      </c>
      <c r="J17" s="196">
        <v>64284</v>
      </c>
      <c r="K17" s="197">
        <f t="shared" si="0"/>
        <v>190923</v>
      </c>
      <c r="L17" s="185"/>
      <c r="N17" s="259"/>
      <c r="O17" s="265"/>
      <c r="P17" s="259"/>
    </row>
    <row r="18" spans="2:16" s="183" customFormat="1" ht="30" customHeight="1" x14ac:dyDescent="0.35">
      <c r="B18" s="184"/>
      <c r="C18" s="190">
        <v>4</v>
      </c>
      <c r="D18" s="198" t="s">
        <v>28</v>
      </c>
      <c r="E18" s="192" t="s">
        <v>20</v>
      </c>
      <c r="F18" s="192"/>
      <c r="G18" s="193" t="s">
        <v>29</v>
      </c>
      <c r="H18" s="200" t="s">
        <v>25</v>
      </c>
      <c r="I18" s="201">
        <v>76.849999999999994</v>
      </c>
      <c r="J18" s="196">
        <v>823189</v>
      </c>
      <c r="K18" s="197">
        <f t="shared" si="0"/>
        <v>63262075</v>
      </c>
      <c r="L18" s="185"/>
      <c r="N18" s="259"/>
      <c r="O18" s="265"/>
      <c r="P18" s="259"/>
    </row>
    <row r="19" spans="2:16" s="183" customFormat="1" ht="30" customHeight="1" x14ac:dyDescent="0.35">
      <c r="B19" s="184"/>
      <c r="C19" s="190">
        <v>5</v>
      </c>
      <c r="D19" s="198" t="s">
        <v>30</v>
      </c>
      <c r="E19" s="192" t="s">
        <v>20</v>
      </c>
      <c r="F19" s="192"/>
      <c r="G19" s="202" t="s">
        <v>31</v>
      </c>
      <c r="H19" s="200" t="s">
        <v>25</v>
      </c>
      <c r="I19" s="203">
        <v>70.44</v>
      </c>
      <c r="J19" s="196">
        <v>543409</v>
      </c>
      <c r="K19" s="197">
        <f t="shared" si="0"/>
        <v>38277730</v>
      </c>
      <c r="L19" s="185"/>
      <c r="N19" s="259"/>
      <c r="O19" s="265"/>
      <c r="P19" s="259"/>
    </row>
    <row r="20" spans="2:16" s="183" customFormat="1" ht="30" customHeight="1" x14ac:dyDescent="0.35">
      <c r="B20" s="184"/>
      <c r="C20" s="190">
        <v>6</v>
      </c>
      <c r="D20" s="191" t="s">
        <v>32</v>
      </c>
      <c r="E20" s="192" t="s">
        <v>20</v>
      </c>
      <c r="F20" s="192"/>
      <c r="G20" s="202" t="s">
        <v>33</v>
      </c>
      <c r="H20" s="200" t="s">
        <v>25</v>
      </c>
      <c r="I20" s="203">
        <v>45.97</v>
      </c>
      <c r="J20" s="196">
        <v>673572</v>
      </c>
      <c r="K20" s="197">
        <f t="shared" si="0"/>
        <v>30964105</v>
      </c>
      <c r="L20" s="185"/>
      <c r="N20" s="259"/>
      <c r="O20" s="265"/>
      <c r="P20" s="259"/>
    </row>
    <row r="21" spans="2:16" s="183" customFormat="1" ht="30" customHeight="1" x14ac:dyDescent="0.35">
      <c r="B21" s="184"/>
      <c r="C21" s="190">
        <v>7</v>
      </c>
      <c r="D21" s="204" t="s">
        <v>34</v>
      </c>
      <c r="E21" s="192" t="s">
        <v>20</v>
      </c>
      <c r="F21" s="192"/>
      <c r="G21" s="202" t="s">
        <v>35</v>
      </c>
      <c r="H21" s="200" t="s">
        <v>36</v>
      </c>
      <c r="I21" s="203">
        <f>7241.7-0.21</f>
        <v>7241.49</v>
      </c>
      <c r="J21" s="196">
        <v>10885</v>
      </c>
      <c r="K21" s="197">
        <f t="shared" si="0"/>
        <v>78823619</v>
      </c>
      <c r="L21" s="185"/>
      <c r="N21" s="259"/>
      <c r="O21" s="265"/>
      <c r="P21" s="259"/>
    </row>
    <row r="22" spans="2:16" s="183" customFormat="1" ht="30" customHeight="1" x14ac:dyDescent="0.35">
      <c r="B22" s="184"/>
      <c r="C22" s="205"/>
      <c r="D22" s="192"/>
      <c r="E22" s="192"/>
      <c r="F22" s="192"/>
      <c r="G22" s="206"/>
      <c r="H22" s="192"/>
      <c r="I22" s="207"/>
      <c r="J22" s="208"/>
      <c r="K22" s="209">
        <f>+SUM(K15:K21)</f>
        <v>226429036</v>
      </c>
      <c r="L22" s="185"/>
      <c r="N22" s="259"/>
      <c r="O22" s="259"/>
      <c r="P22" s="259"/>
    </row>
    <row r="23" spans="2:16" s="183" customFormat="1" ht="30" customHeight="1" x14ac:dyDescent="0.35">
      <c r="B23" s="184"/>
      <c r="C23" s="210"/>
      <c r="D23" s="210"/>
      <c r="E23" s="210"/>
      <c r="F23" s="210"/>
      <c r="G23" s="210"/>
      <c r="H23" s="210"/>
      <c r="I23" s="211" t="s">
        <v>37</v>
      </c>
      <c r="J23" s="258" t="s">
        <v>38</v>
      </c>
      <c r="K23" s="209">
        <f>+K22-36</f>
        <v>226429000</v>
      </c>
      <c r="L23" s="185"/>
      <c r="N23" s="259"/>
      <c r="O23" s="266"/>
      <c r="P23" s="259"/>
    </row>
    <row r="24" spans="2:16" s="183" customFormat="1" ht="30" customHeight="1" x14ac:dyDescent="0.35">
      <c r="B24" s="184"/>
      <c r="C24" s="212"/>
      <c r="D24" s="213"/>
      <c r="E24" s="213"/>
      <c r="F24" s="213"/>
      <c r="G24" s="213" t="s">
        <v>39</v>
      </c>
      <c r="H24" s="213"/>
      <c r="I24" s="213"/>
      <c r="J24" s="213"/>
      <c r="K24" s="214"/>
      <c r="L24" s="185"/>
      <c r="N24" s="259"/>
      <c r="O24" s="259"/>
      <c r="P24" s="259"/>
    </row>
    <row r="25" spans="2:16" s="183" customFormat="1" ht="30" customHeight="1" x14ac:dyDescent="0.35">
      <c r="B25" s="184"/>
      <c r="C25" s="190">
        <v>8</v>
      </c>
      <c r="D25" s="191" t="s">
        <v>19</v>
      </c>
      <c r="E25" s="192" t="s">
        <v>20</v>
      </c>
      <c r="F25" s="192"/>
      <c r="G25" s="193" t="s">
        <v>21</v>
      </c>
      <c r="H25" s="194" t="s">
        <v>22</v>
      </c>
      <c r="I25" s="195">
        <v>933.23</v>
      </c>
      <c r="J25" s="196">
        <v>1245</v>
      </c>
      <c r="K25" s="197">
        <f>+ROUND(I25*J25,0)</f>
        <v>1161871</v>
      </c>
      <c r="L25" s="185"/>
      <c r="N25" s="259"/>
      <c r="O25" s="267"/>
      <c r="P25" s="259"/>
    </row>
    <row r="26" spans="2:16" s="183" customFormat="1" ht="30" customHeight="1" x14ac:dyDescent="0.35">
      <c r="B26" s="184"/>
      <c r="C26" s="190">
        <v>9</v>
      </c>
      <c r="D26" s="198" t="s">
        <v>23</v>
      </c>
      <c r="E26" s="192" t="s">
        <v>20</v>
      </c>
      <c r="F26" s="192"/>
      <c r="G26" s="193" t="s">
        <v>24</v>
      </c>
      <c r="H26" s="198" t="s">
        <v>25</v>
      </c>
      <c r="I26" s="195">
        <v>140.06</v>
      </c>
      <c r="J26" s="196">
        <v>97548</v>
      </c>
      <c r="K26" s="197">
        <f t="shared" ref="K26:K29" si="1">+ROUND(I26*J26,0)</f>
        <v>13662573</v>
      </c>
      <c r="L26" s="185"/>
      <c r="N26" s="259"/>
      <c r="O26" s="267"/>
      <c r="P26" s="259"/>
    </row>
    <row r="27" spans="2:16" s="183" customFormat="1" ht="30" customHeight="1" x14ac:dyDescent="0.35">
      <c r="B27" s="184"/>
      <c r="C27" s="190">
        <v>10</v>
      </c>
      <c r="D27" s="199" t="s">
        <v>26</v>
      </c>
      <c r="E27" s="192" t="s">
        <v>20</v>
      </c>
      <c r="F27" s="192"/>
      <c r="G27" s="193" t="s">
        <v>27</v>
      </c>
      <c r="H27" s="200" t="s">
        <v>25</v>
      </c>
      <c r="I27" s="201">
        <v>2.95</v>
      </c>
      <c r="J27" s="196">
        <v>64284</v>
      </c>
      <c r="K27" s="197">
        <f t="shared" si="1"/>
        <v>189638</v>
      </c>
      <c r="L27" s="185"/>
      <c r="N27" s="259"/>
      <c r="O27" s="267"/>
      <c r="P27" s="259"/>
    </row>
    <row r="28" spans="2:16" s="183" customFormat="1" ht="30" customHeight="1" x14ac:dyDescent="0.35">
      <c r="B28" s="184"/>
      <c r="C28" s="190">
        <v>11</v>
      </c>
      <c r="D28" s="198" t="s">
        <v>28</v>
      </c>
      <c r="E28" s="192" t="s">
        <v>20</v>
      </c>
      <c r="F28" s="192"/>
      <c r="G28" s="193" t="s">
        <v>29</v>
      </c>
      <c r="H28" s="200" t="s">
        <v>25</v>
      </c>
      <c r="I28" s="201">
        <v>76.400000000000006</v>
      </c>
      <c r="J28" s="196">
        <v>823189</v>
      </c>
      <c r="K28" s="197">
        <f t="shared" si="1"/>
        <v>62891640</v>
      </c>
      <c r="L28" s="185"/>
      <c r="N28" s="259"/>
      <c r="O28" s="267"/>
      <c r="P28" s="259"/>
    </row>
    <row r="29" spans="2:16" s="183" customFormat="1" ht="30" customHeight="1" x14ac:dyDescent="0.35">
      <c r="B29" s="184"/>
      <c r="C29" s="190">
        <v>12</v>
      </c>
      <c r="D29" s="198" t="s">
        <v>30</v>
      </c>
      <c r="E29" s="192" t="s">
        <v>20</v>
      </c>
      <c r="F29" s="192"/>
      <c r="G29" s="202" t="s">
        <v>31</v>
      </c>
      <c r="H29" s="200" t="s">
        <v>25</v>
      </c>
      <c r="I29" s="203">
        <v>70.03</v>
      </c>
      <c r="J29" s="196">
        <v>543409</v>
      </c>
      <c r="K29" s="197">
        <f t="shared" si="1"/>
        <v>38054932</v>
      </c>
      <c r="L29" s="185"/>
      <c r="N29" s="259"/>
      <c r="O29" s="267"/>
      <c r="P29" s="259"/>
    </row>
    <row r="30" spans="2:16" s="183" customFormat="1" ht="30" customHeight="1" x14ac:dyDescent="0.35">
      <c r="B30" s="184"/>
      <c r="C30" s="190">
        <v>13</v>
      </c>
      <c r="D30" s="191" t="s">
        <v>32</v>
      </c>
      <c r="E30" s="192" t="s">
        <v>20</v>
      </c>
      <c r="F30" s="192"/>
      <c r="G30" s="202" t="s">
        <v>33</v>
      </c>
      <c r="H30" s="200" t="s">
        <v>25</v>
      </c>
      <c r="I30" s="203">
        <v>45.7</v>
      </c>
      <c r="J30" s="196">
        <v>673572</v>
      </c>
      <c r="K30" s="197">
        <f>+ROUND(I30*J30,0)</f>
        <v>30782240</v>
      </c>
      <c r="L30" s="185"/>
      <c r="N30" s="259"/>
      <c r="O30" s="267"/>
      <c r="P30" s="259"/>
    </row>
    <row r="31" spans="2:16" s="183" customFormat="1" ht="30" customHeight="1" x14ac:dyDescent="0.35">
      <c r="B31" s="184"/>
      <c r="C31" s="190">
        <v>14</v>
      </c>
      <c r="D31" s="204" t="s">
        <v>34</v>
      </c>
      <c r="E31" s="192" t="s">
        <v>20</v>
      </c>
      <c r="F31" s="192"/>
      <c r="G31" s="202" t="s">
        <v>35</v>
      </c>
      <c r="H31" s="200" t="s">
        <v>36</v>
      </c>
      <c r="I31" s="203">
        <f>7200.44-0.24</f>
        <v>7200.2</v>
      </c>
      <c r="J31" s="196">
        <v>10885</v>
      </c>
      <c r="K31" s="197">
        <f>+ROUND(I31*J31,0)</f>
        <v>78374177</v>
      </c>
      <c r="L31" s="185"/>
      <c r="N31" s="259"/>
      <c r="O31" s="267"/>
      <c r="P31" s="259"/>
    </row>
    <row r="32" spans="2:16" s="183" customFormat="1" ht="30" customHeight="1" x14ac:dyDescent="0.35">
      <c r="B32" s="184"/>
      <c r="C32" s="205"/>
      <c r="D32" s="192"/>
      <c r="E32" s="192"/>
      <c r="F32" s="192"/>
      <c r="G32" s="206"/>
      <c r="H32" s="192"/>
      <c r="I32" s="207"/>
      <c r="J32" s="208"/>
      <c r="K32" s="215">
        <f>+SUM(K25:K31)</f>
        <v>225117071</v>
      </c>
      <c r="L32" s="185"/>
      <c r="N32" s="259"/>
      <c r="O32" s="259"/>
      <c r="P32" s="259"/>
    </row>
    <row r="33" spans="2:16" s="183" customFormat="1" ht="30" customHeight="1" x14ac:dyDescent="0.35">
      <c r="B33" s="184"/>
      <c r="C33" s="210"/>
      <c r="D33" s="210"/>
      <c r="E33" s="210"/>
      <c r="F33" s="210"/>
      <c r="G33" s="210"/>
      <c r="H33" s="210"/>
      <c r="I33" s="211" t="s">
        <v>37</v>
      </c>
      <c r="J33" s="208" t="s">
        <v>40</v>
      </c>
      <c r="K33" s="209">
        <f>+K32-71</f>
        <v>225117000</v>
      </c>
      <c r="L33" s="185"/>
      <c r="N33" s="259"/>
      <c r="O33" s="266"/>
      <c r="P33" s="259"/>
    </row>
    <row r="34" spans="2:16" s="183" customFormat="1" ht="30" customHeight="1" x14ac:dyDescent="0.35">
      <c r="B34" s="184"/>
      <c r="C34" s="212"/>
      <c r="D34" s="213"/>
      <c r="E34" s="213"/>
      <c r="F34" s="213"/>
      <c r="G34" s="213" t="s">
        <v>41</v>
      </c>
      <c r="H34" s="213"/>
      <c r="I34" s="213"/>
      <c r="J34" s="213"/>
      <c r="K34" s="214"/>
      <c r="L34" s="185"/>
      <c r="N34" s="259"/>
      <c r="O34" s="259"/>
      <c r="P34" s="259"/>
    </row>
    <row r="35" spans="2:16" s="183" customFormat="1" ht="30" customHeight="1" x14ac:dyDescent="0.35">
      <c r="B35" s="184"/>
      <c r="C35" s="190">
        <v>15</v>
      </c>
      <c r="D35" s="192" t="s">
        <v>42</v>
      </c>
      <c r="E35" s="192" t="s">
        <v>20</v>
      </c>
      <c r="F35" s="192"/>
      <c r="G35" s="202" t="s">
        <v>43</v>
      </c>
      <c r="H35" s="200" t="s">
        <v>25</v>
      </c>
      <c r="I35" s="203">
        <v>420</v>
      </c>
      <c r="J35" s="216">
        <v>33898</v>
      </c>
      <c r="K35" s="216">
        <f>+ROUND(J35*I35,0)</f>
        <v>14237160</v>
      </c>
      <c r="L35" s="185"/>
      <c r="N35" s="259"/>
      <c r="O35" s="268"/>
      <c r="P35" s="259"/>
    </row>
    <row r="36" spans="2:16" s="183" customFormat="1" ht="30" customHeight="1" x14ac:dyDescent="0.35">
      <c r="B36" s="184"/>
      <c r="C36" s="190">
        <v>16</v>
      </c>
      <c r="D36" s="191" t="s">
        <v>19</v>
      </c>
      <c r="E36" s="192" t="s">
        <v>20</v>
      </c>
      <c r="F36" s="192"/>
      <c r="G36" s="202" t="s">
        <v>21</v>
      </c>
      <c r="H36" s="200" t="s">
        <v>22</v>
      </c>
      <c r="I36" s="203">
        <f>481-0.82</f>
        <v>480.18</v>
      </c>
      <c r="J36" s="196">
        <v>1245</v>
      </c>
      <c r="K36" s="216">
        <f t="shared" ref="K36:K41" si="2">+ROUND(J36*I36,0)</f>
        <v>597824</v>
      </c>
      <c r="L36" s="185"/>
      <c r="N36" s="259"/>
      <c r="O36" s="268"/>
      <c r="P36" s="259"/>
    </row>
    <row r="37" spans="2:16" s="183" customFormat="1" ht="30" customHeight="1" x14ac:dyDescent="0.35">
      <c r="B37" s="184"/>
      <c r="C37" s="190">
        <v>17</v>
      </c>
      <c r="D37" s="198" t="s">
        <v>23</v>
      </c>
      <c r="E37" s="192" t="s">
        <v>20</v>
      </c>
      <c r="F37" s="192"/>
      <c r="G37" s="202" t="s">
        <v>24</v>
      </c>
      <c r="H37" s="200" t="s">
        <v>25</v>
      </c>
      <c r="I37" s="203">
        <v>105</v>
      </c>
      <c r="J37" s="196">
        <v>97548</v>
      </c>
      <c r="K37" s="216">
        <f t="shared" si="2"/>
        <v>10242540</v>
      </c>
      <c r="L37" s="185"/>
      <c r="N37" s="259"/>
      <c r="O37" s="268"/>
      <c r="P37" s="259"/>
    </row>
    <row r="38" spans="2:16" s="183" customFormat="1" ht="30" customHeight="1" x14ac:dyDescent="0.35">
      <c r="B38" s="184"/>
      <c r="C38" s="190">
        <v>18</v>
      </c>
      <c r="D38" s="198" t="s">
        <v>28</v>
      </c>
      <c r="E38" s="192" t="s">
        <v>20</v>
      </c>
      <c r="F38" s="192"/>
      <c r="G38" s="202" t="s">
        <v>29</v>
      </c>
      <c r="H38" s="200" t="s">
        <v>25</v>
      </c>
      <c r="I38" s="203">
        <v>38</v>
      </c>
      <c r="J38" s="196">
        <v>823189</v>
      </c>
      <c r="K38" s="216">
        <f t="shared" si="2"/>
        <v>31281182</v>
      </c>
      <c r="L38" s="185"/>
      <c r="N38" s="259"/>
      <c r="O38" s="268"/>
      <c r="P38" s="259"/>
    </row>
    <row r="39" spans="2:16" s="183" customFormat="1" ht="30" customHeight="1" x14ac:dyDescent="0.35">
      <c r="B39" s="184"/>
      <c r="C39" s="190">
        <v>19</v>
      </c>
      <c r="D39" s="198" t="s">
        <v>30</v>
      </c>
      <c r="E39" s="192" t="s">
        <v>20</v>
      </c>
      <c r="F39" s="192"/>
      <c r="G39" s="202" t="s">
        <v>31</v>
      </c>
      <c r="H39" s="200" t="s">
        <v>25</v>
      </c>
      <c r="I39" s="203">
        <v>33</v>
      </c>
      <c r="J39" s="196">
        <v>543409</v>
      </c>
      <c r="K39" s="216">
        <f t="shared" si="2"/>
        <v>17932497</v>
      </c>
      <c r="L39" s="185"/>
      <c r="N39" s="259"/>
      <c r="O39" s="268"/>
      <c r="P39" s="259"/>
    </row>
    <row r="40" spans="2:16" s="183" customFormat="1" ht="30" customHeight="1" x14ac:dyDescent="0.35">
      <c r="B40" s="184"/>
      <c r="C40" s="190">
        <v>20</v>
      </c>
      <c r="D40" s="191" t="s">
        <v>32</v>
      </c>
      <c r="E40" s="192" t="s">
        <v>20</v>
      </c>
      <c r="F40" s="192"/>
      <c r="G40" s="202" t="s">
        <v>44</v>
      </c>
      <c r="H40" s="200" t="s">
        <v>25</v>
      </c>
      <c r="I40" s="203">
        <v>15</v>
      </c>
      <c r="J40" s="196">
        <v>673572</v>
      </c>
      <c r="K40" s="216">
        <f t="shared" si="2"/>
        <v>10103580</v>
      </c>
      <c r="L40" s="185"/>
      <c r="N40" s="259"/>
      <c r="O40" s="268"/>
      <c r="P40" s="259"/>
    </row>
    <row r="41" spans="2:16" s="183" customFormat="1" ht="30" customHeight="1" x14ac:dyDescent="0.35">
      <c r="B41" s="184"/>
      <c r="C41" s="190">
        <v>21</v>
      </c>
      <c r="D41" s="217" t="s">
        <v>34</v>
      </c>
      <c r="E41" s="192" t="s">
        <v>20</v>
      </c>
      <c r="F41" s="192"/>
      <c r="G41" s="202" t="s">
        <v>35</v>
      </c>
      <c r="H41" s="200" t="s">
        <v>36</v>
      </c>
      <c r="I41" s="203">
        <v>2947.61</v>
      </c>
      <c r="J41" s="196">
        <v>10885</v>
      </c>
      <c r="K41" s="216">
        <f t="shared" si="2"/>
        <v>32084735</v>
      </c>
      <c r="L41" s="185"/>
      <c r="N41" s="259"/>
      <c r="O41" s="268"/>
      <c r="P41" s="259"/>
    </row>
    <row r="42" spans="2:16" s="183" customFormat="1" ht="30" customHeight="1" x14ac:dyDescent="0.35">
      <c r="B42" s="184"/>
      <c r="C42" s="190">
        <v>22</v>
      </c>
      <c r="D42" s="218">
        <v>1.31</v>
      </c>
      <c r="E42" s="219" t="s">
        <v>45</v>
      </c>
      <c r="F42" s="192"/>
      <c r="G42" s="202" t="s">
        <v>46</v>
      </c>
      <c r="H42" s="200" t="s">
        <v>22</v>
      </c>
      <c r="I42" s="220">
        <v>158</v>
      </c>
      <c r="J42" s="208">
        <v>11177</v>
      </c>
      <c r="K42" s="216">
        <f>+ROUND(J42*I42,0)</f>
        <v>1765966</v>
      </c>
      <c r="L42" s="185"/>
      <c r="N42" s="259"/>
      <c r="O42" s="268"/>
      <c r="P42" s="259"/>
    </row>
    <row r="43" spans="2:16" s="183" customFormat="1" ht="30" customHeight="1" x14ac:dyDescent="0.35">
      <c r="B43" s="184"/>
      <c r="C43" s="221"/>
      <c r="D43" s="192"/>
      <c r="E43" s="192"/>
      <c r="F43" s="192"/>
      <c r="G43" s="222"/>
      <c r="H43" s="200"/>
      <c r="I43" s="211" t="s">
        <v>37</v>
      </c>
      <c r="J43" s="208" t="s">
        <v>47</v>
      </c>
      <c r="K43" s="223">
        <f>+SUM(K35:K42)+1</f>
        <v>118245485</v>
      </c>
      <c r="L43" s="185"/>
      <c r="N43" s="259"/>
      <c r="O43" s="266"/>
      <c r="P43" s="259"/>
    </row>
    <row r="44" spans="2:16" s="183" customFormat="1" ht="30" customHeight="1" x14ac:dyDescent="0.35">
      <c r="B44" s="184"/>
      <c r="C44" s="187"/>
      <c r="D44" s="188"/>
      <c r="E44" s="188"/>
      <c r="F44" s="188"/>
      <c r="G44" s="188" t="s">
        <v>48</v>
      </c>
      <c r="H44" s="188"/>
      <c r="I44" s="188"/>
      <c r="J44" s="188"/>
      <c r="K44" s="189"/>
      <c r="L44" s="185"/>
      <c r="N44" s="259"/>
      <c r="O44" s="259"/>
      <c r="P44" s="259"/>
    </row>
    <row r="45" spans="2:16" s="183" customFormat="1" ht="30" customHeight="1" x14ac:dyDescent="0.35">
      <c r="B45" s="184"/>
      <c r="C45" s="190">
        <v>23</v>
      </c>
      <c r="D45" s="192">
        <v>4.0999999999999996</v>
      </c>
      <c r="E45" s="219" t="s">
        <v>49</v>
      </c>
      <c r="F45" s="221"/>
      <c r="G45" s="202" t="s">
        <v>50</v>
      </c>
      <c r="H45" s="200" t="s">
        <v>51</v>
      </c>
      <c r="I45" s="224">
        <v>1</v>
      </c>
      <c r="J45" s="208">
        <v>1179179</v>
      </c>
      <c r="K45" s="216">
        <f>+ROUND(J45*I45,0)</f>
        <v>1179179</v>
      </c>
      <c r="L45" s="185"/>
      <c r="N45" s="259"/>
      <c r="O45" s="262"/>
      <c r="P45" s="259"/>
    </row>
    <row r="46" spans="2:16" s="183" customFormat="1" ht="30" customHeight="1" x14ac:dyDescent="0.35">
      <c r="B46" s="184"/>
      <c r="C46" s="190">
        <v>24</v>
      </c>
      <c r="D46" s="192">
        <v>4.2</v>
      </c>
      <c r="E46" s="219" t="s">
        <v>49</v>
      </c>
      <c r="F46" s="225"/>
      <c r="G46" s="202" t="s">
        <v>52</v>
      </c>
      <c r="H46" s="200" t="s">
        <v>53</v>
      </c>
      <c r="I46" s="224">
        <v>1</v>
      </c>
      <c r="J46" s="208">
        <v>992507</v>
      </c>
      <c r="K46" s="216">
        <f t="shared" ref="K46:K57" si="3">+ROUND(J46*I46,0)</f>
        <v>992507</v>
      </c>
      <c r="L46" s="185"/>
      <c r="N46" s="259"/>
      <c r="O46" s="262"/>
      <c r="P46" s="259"/>
    </row>
    <row r="47" spans="2:16" s="183" customFormat="1" ht="30" customHeight="1" x14ac:dyDescent="0.35">
      <c r="B47" s="184"/>
      <c r="C47" s="190">
        <v>25</v>
      </c>
      <c r="D47" s="192">
        <v>4.3</v>
      </c>
      <c r="E47" s="219" t="s">
        <v>49</v>
      </c>
      <c r="F47" s="221"/>
      <c r="G47" s="202" t="s">
        <v>54</v>
      </c>
      <c r="H47" s="200" t="s">
        <v>51</v>
      </c>
      <c r="I47" s="224">
        <v>1</v>
      </c>
      <c r="J47" s="208">
        <v>1194203</v>
      </c>
      <c r="K47" s="216">
        <f t="shared" si="3"/>
        <v>1194203</v>
      </c>
      <c r="L47" s="185"/>
      <c r="N47" s="259"/>
      <c r="O47" s="262"/>
      <c r="P47" s="259"/>
    </row>
    <row r="48" spans="2:16" s="183" customFormat="1" ht="30" customHeight="1" x14ac:dyDescent="0.35">
      <c r="B48" s="184"/>
      <c r="C48" s="190">
        <v>26</v>
      </c>
      <c r="D48" s="192">
        <v>4.13</v>
      </c>
      <c r="E48" s="219" t="s">
        <v>49</v>
      </c>
      <c r="F48" s="226"/>
      <c r="G48" s="202" t="s">
        <v>55</v>
      </c>
      <c r="H48" s="200" t="s">
        <v>51</v>
      </c>
      <c r="I48" s="224">
        <v>17</v>
      </c>
      <c r="J48" s="208">
        <v>240245</v>
      </c>
      <c r="K48" s="216">
        <f t="shared" si="3"/>
        <v>4084165</v>
      </c>
      <c r="L48" s="185"/>
      <c r="N48" s="259"/>
      <c r="O48" s="262"/>
      <c r="P48" s="259"/>
    </row>
    <row r="49" spans="2:16" s="183" customFormat="1" ht="30" customHeight="1" x14ac:dyDescent="0.35">
      <c r="B49" s="184"/>
      <c r="C49" s="190">
        <v>27</v>
      </c>
      <c r="D49" s="192">
        <v>4.7</v>
      </c>
      <c r="E49" s="219" t="s">
        <v>49</v>
      </c>
      <c r="F49" s="221"/>
      <c r="G49" s="202" t="s">
        <v>56</v>
      </c>
      <c r="H49" s="200" t="s">
        <v>51</v>
      </c>
      <c r="I49" s="224">
        <v>8</v>
      </c>
      <c r="J49" s="227">
        <v>1750077</v>
      </c>
      <c r="K49" s="216">
        <f t="shared" si="3"/>
        <v>14000616</v>
      </c>
      <c r="L49" s="185"/>
      <c r="N49" s="259"/>
      <c r="O49" s="262"/>
      <c r="P49" s="259"/>
    </row>
    <row r="50" spans="2:16" s="183" customFormat="1" ht="30" customHeight="1" x14ac:dyDescent="0.35">
      <c r="B50" s="184"/>
      <c r="C50" s="228">
        <v>28</v>
      </c>
      <c r="D50" s="192">
        <v>3.26</v>
      </c>
      <c r="E50" s="219" t="s">
        <v>49</v>
      </c>
      <c r="F50" s="226"/>
      <c r="G50" s="202" t="s">
        <v>57</v>
      </c>
      <c r="H50" s="200" t="s">
        <v>53</v>
      </c>
      <c r="I50" s="224">
        <v>24</v>
      </c>
      <c r="J50" s="227">
        <v>113746</v>
      </c>
      <c r="K50" s="216">
        <f t="shared" si="3"/>
        <v>2729904</v>
      </c>
      <c r="L50" s="185"/>
      <c r="N50" s="259"/>
      <c r="O50" s="262"/>
      <c r="P50" s="259"/>
    </row>
    <row r="51" spans="2:16" s="183" customFormat="1" ht="30" customHeight="1" x14ac:dyDescent="0.35">
      <c r="B51" s="184"/>
      <c r="C51" s="190">
        <v>29</v>
      </c>
      <c r="D51" s="192">
        <v>2.13</v>
      </c>
      <c r="E51" s="219" t="s">
        <v>58</v>
      </c>
      <c r="F51" s="221"/>
      <c r="G51" s="202" t="s">
        <v>27</v>
      </c>
      <c r="H51" s="200" t="s">
        <v>25</v>
      </c>
      <c r="I51" s="224">
        <v>39.869999999999997</v>
      </c>
      <c r="J51" s="208">
        <v>73149</v>
      </c>
      <c r="K51" s="216">
        <f t="shared" si="3"/>
        <v>2916451</v>
      </c>
      <c r="L51" s="185"/>
      <c r="N51" s="259"/>
      <c r="O51" s="262"/>
      <c r="P51" s="259"/>
    </row>
    <row r="52" spans="2:16" s="183" customFormat="1" ht="30" customHeight="1" x14ac:dyDescent="0.35">
      <c r="B52" s="184"/>
      <c r="C52" s="190">
        <v>30</v>
      </c>
      <c r="D52" s="192">
        <v>2.4</v>
      </c>
      <c r="E52" s="219" t="s">
        <v>49</v>
      </c>
      <c r="F52" s="221"/>
      <c r="G52" s="202" t="s">
        <v>59</v>
      </c>
      <c r="H52" s="200" t="s">
        <v>25</v>
      </c>
      <c r="I52" s="224">
        <v>4.32</v>
      </c>
      <c r="J52" s="208">
        <v>106295</v>
      </c>
      <c r="K52" s="216">
        <f t="shared" si="3"/>
        <v>459194</v>
      </c>
      <c r="L52" s="185"/>
      <c r="N52" s="259"/>
      <c r="O52" s="262"/>
      <c r="P52" s="259"/>
    </row>
    <row r="53" spans="2:16" s="183" customFormat="1" ht="30" customHeight="1" x14ac:dyDescent="0.35">
      <c r="B53" s="184"/>
      <c r="C53" s="190">
        <v>31</v>
      </c>
      <c r="D53" s="192">
        <v>2.6</v>
      </c>
      <c r="E53" s="219" t="s">
        <v>49</v>
      </c>
      <c r="F53" s="225"/>
      <c r="G53" s="202" t="s">
        <v>60</v>
      </c>
      <c r="H53" s="200" t="s">
        <v>25</v>
      </c>
      <c r="I53" s="224">
        <v>28.08</v>
      </c>
      <c r="J53" s="208">
        <v>115245</v>
      </c>
      <c r="K53" s="216">
        <f t="shared" si="3"/>
        <v>3236080</v>
      </c>
      <c r="L53" s="185"/>
      <c r="N53" s="263"/>
      <c r="O53" s="262"/>
      <c r="P53" s="259"/>
    </row>
    <row r="54" spans="2:16" s="183" customFormat="1" ht="30" customHeight="1" x14ac:dyDescent="0.35">
      <c r="B54" s="184"/>
      <c r="C54" s="190">
        <v>32</v>
      </c>
      <c r="D54" s="192">
        <v>2.13</v>
      </c>
      <c r="E54" s="219" t="s">
        <v>58</v>
      </c>
      <c r="F54" s="226"/>
      <c r="G54" s="202" t="s">
        <v>27</v>
      </c>
      <c r="H54" s="200" t="s">
        <v>25</v>
      </c>
      <c r="I54" s="224">
        <v>231</v>
      </c>
      <c r="J54" s="208">
        <v>73149</v>
      </c>
      <c r="K54" s="216">
        <f t="shared" si="3"/>
        <v>16897419</v>
      </c>
      <c r="L54" s="185"/>
      <c r="N54" s="259"/>
      <c r="O54" s="262"/>
      <c r="P54" s="259"/>
    </row>
    <row r="55" spans="2:16" s="183" customFormat="1" ht="30" customHeight="1" x14ac:dyDescent="0.35">
      <c r="B55" s="184"/>
      <c r="C55" s="190">
        <v>33</v>
      </c>
      <c r="D55" s="192" t="s">
        <v>61</v>
      </c>
      <c r="E55" s="192" t="s">
        <v>20</v>
      </c>
      <c r="F55" s="221"/>
      <c r="G55" s="202" t="s">
        <v>62</v>
      </c>
      <c r="H55" s="200" t="s">
        <v>53</v>
      </c>
      <c r="I55" s="224">
        <v>50</v>
      </c>
      <c r="J55" s="227">
        <v>345667</v>
      </c>
      <c r="K55" s="216">
        <f t="shared" si="3"/>
        <v>17283350</v>
      </c>
      <c r="L55" s="185"/>
      <c r="N55" s="259"/>
      <c r="O55" s="262"/>
      <c r="P55" s="259"/>
    </row>
    <row r="56" spans="2:16" s="183" customFormat="1" ht="30" customHeight="1" x14ac:dyDescent="0.35">
      <c r="B56" s="184"/>
      <c r="C56" s="228">
        <v>34</v>
      </c>
      <c r="D56" s="192">
        <v>2.4</v>
      </c>
      <c r="E56" s="219" t="s">
        <v>49</v>
      </c>
      <c r="F56" s="226"/>
      <c r="G56" s="202" t="s">
        <v>59</v>
      </c>
      <c r="H56" s="200" t="s">
        <v>25</v>
      </c>
      <c r="I56" s="224">
        <v>18</v>
      </c>
      <c r="J56" s="227">
        <v>106295</v>
      </c>
      <c r="K56" s="216">
        <f t="shared" si="3"/>
        <v>1913310</v>
      </c>
      <c r="L56" s="185"/>
      <c r="N56" s="259"/>
      <c r="O56" s="262"/>
      <c r="P56" s="259"/>
    </row>
    <row r="57" spans="2:16" s="183" customFormat="1" ht="30" customHeight="1" x14ac:dyDescent="0.35">
      <c r="B57" s="184"/>
      <c r="C57" s="190">
        <v>35</v>
      </c>
      <c r="D57" s="192">
        <v>2.6</v>
      </c>
      <c r="E57" s="219" t="s">
        <v>49</v>
      </c>
      <c r="F57" s="221"/>
      <c r="G57" s="202" t="s">
        <v>60</v>
      </c>
      <c r="H57" s="200" t="s">
        <v>25</v>
      </c>
      <c r="I57" s="224">
        <v>192</v>
      </c>
      <c r="J57" s="208">
        <v>115245</v>
      </c>
      <c r="K57" s="216">
        <f t="shared" si="3"/>
        <v>22127040</v>
      </c>
      <c r="L57" s="185"/>
      <c r="N57" s="259"/>
      <c r="O57" s="262"/>
      <c r="P57" s="259"/>
    </row>
    <row r="58" spans="2:16" s="183" customFormat="1" ht="30" customHeight="1" x14ac:dyDescent="0.35">
      <c r="B58" s="184"/>
      <c r="C58" s="190"/>
      <c r="D58" s="229"/>
      <c r="E58" s="229"/>
      <c r="F58" s="229"/>
      <c r="G58" s="230"/>
      <c r="H58" s="231"/>
      <c r="I58" s="232" t="s">
        <v>37</v>
      </c>
      <c r="J58" s="208"/>
      <c r="K58" s="233">
        <f>+SUM(K45:K57)</f>
        <v>89013418</v>
      </c>
      <c r="L58" s="185"/>
      <c r="N58" s="269"/>
      <c r="O58" s="259"/>
      <c r="P58" s="259"/>
    </row>
    <row r="59" spans="2:16" s="182" customFormat="1" ht="30" customHeight="1" x14ac:dyDescent="0.35">
      <c r="B59" s="234"/>
      <c r="C59" s="299" t="s">
        <v>63</v>
      </c>
      <c r="D59" s="300"/>
      <c r="E59" s="300"/>
      <c r="F59" s="300"/>
      <c r="G59" s="300"/>
      <c r="H59" s="300"/>
      <c r="I59" s="300"/>
      <c r="J59" s="301"/>
      <c r="K59" s="235">
        <f>+K58+K43+K33+K23</f>
        <v>658804903</v>
      </c>
      <c r="L59" s="236"/>
      <c r="N59" s="264"/>
      <c r="O59" s="264"/>
      <c r="P59" s="264"/>
    </row>
    <row r="60" spans="2:16" s="182" customFormat="1" x14ac:dyDescent="0.35">
      <c r="B60" s="234"/>
      <c r="C60" s="237"/>
      <c r="D60" s="237"/>
      <c r="E60" s="237"/>
      <c r="F60" s="237"/>
      <c r="G60" s="237"/>
      <c r="H60" s="237"/>
      <c r="I60" s="237"/>
      <c r="J60" s="237"/>
      <c r="K60" s="238"/>
      <c r="L60" s="236"/>
      <c r="N60" s="264"/>
      <c r="O60" s="264"/>
      <c r="P60" s="264"/>
    </row>
    <row r="61" spans="2:16" s="182" customFormat="1" x14ac:dyDescent="0.35">
      <c r="B61" s="234"/>
      <c r="C61" s="239"/>
      <c r="D61" s="240"/>
      <c r="E61" s="240"/>
      <c r="F61" s="240"/>
      <c r="G61" s="239"/>
      <c r="H61" s="239"/>
      <c r="I61" s="241"/>
      <c r="J61" s="242"/>
      <c r="K61" s="243"/>
      <c r="L61" s="236"/>
      <c r="N61" s="264"/>
      <c r="O61" s="264"/>
      <c r="P61" s="264"/>
    </row>
    <row r="62" spans="2:16" s="182" customFormat="1" x14ac:dyDescent="0.35">
      <c r="B62" s="234"/>
      <c r="C62" s="244"/>
      <c r="D62" s="306"/>
      <c r="E62" s="306"/>
      <c r="F62" s="306"/>
      <c r="G62" s="306"/>
      <c r="H62" s="306"/>
      <c r="I62" s="306"/>
      <c r="J62" s="306"/>
      <c r="K62" s="307"/>
      <c r="L62" s="245"/>
      <c r="N62" s="264"/>
      <c r="O62" s="264"/>
      <c r="P62" s="264"/>
    </row>
    <row r="63" spans="2:16" s="182" customFormat="1" ht="46.5" customHeight="1" x14ac:dyDescent="0.35">
      <c r="B63" s="234"/>
      <c r="C63" s="302" t="s">
        <v>64</v>
      </c>
      <c r="D63" s="303"/>
      <c r="E63" s="303"/>
      <c r="F63" s="303"/>
      <c r="G63" s="303"/>
      <c r="H63" s="311" t="s">
        <v>11</v>
      </c>
      <c r="I63" s="311"/>
      <c r="J63" s="311"/>
      <c r="K63" s="246" t="s">
        <v>65</v>
      </c>
      <c r="L63" s="247"/>
      <c r="N63" s="264"/>
      <c r="O63" s="264"/>
      <c r="P63" s="264"/>
    </row>
    <row r="64" spans="2:16" s="182" customFormat="1" ht="32.25" customHeight="1" x14ac:dyDescent="0.35">
      <c r="B64" s="234"/>
      <c r="C64" s="302" t="s">
        <v>66</v>
      </c>
      <c r="D64" s="303"/>
      <c r="E64" s="303"/>
      <c r="F64" s="303"/>
      <c r="G64" s="303"/>
      <c r="H64" s="309" t="s">
        <v>67</v>
      </c>
      <c r="I64" s="309"/>
      <c r="J64" s="248" t="s">
        <v>68</v>
      </c>
      <c r="K64" s="249">
        <v>0.24</v>
      </c>
      <c r="L64" s="247"/>
      <c r="N64" s="264"/>
      <c r="O64" s="264"/>
      <c r="P64" s="264"/>
    </row>
    <row r="65" spans="2:16" s="182" customFormat="1" ht="30" customHeight="1" x14ac:dyDescent="0.35">
      <c r="B65" s="234"/>
      <c r="C65" s="302" t="s">
        <v>69</v>
      </c>
      <c r="D65" s="303"/>
      <c r="E65" s="303"/>
      <c r="F65" s="303"/>
      <c r="G65" s="303"/>
      <c r="H65" s="304" t="s">
        <v>70</v>
      </c>
      <c r="I65" s="305"/>
      <c r="J65" s="248" t="s">
        <v>71</v>
      </c>
      <c r="K65" s="249">
        <v>0.03</v>
      </c>
      <c r="L65" s="247"/>
      <c r="N65" s="264"/>
      <c r="O65" s="264"/>
      <c r="P65" s="264"/>
    </row>
    <row r="66" spans="2:16" s="182" customFormat="1" ht="33.75" customHeight="1" x14ac:dyDescent="0.35">
      <c r="B66" s="234"/>
      <c r="C66" s="312"/>
      <c r="D66" s="313"/>
      <c r="E66" s="313"/>
      <c r="F66" s="313"/>
      <c r="G66" s="314"/>
      <c r="H66" s="308" t="s">
        <v>72</v>
      </c>
      <c r="I66" s="309"/>
      <c r="J66" s="248" t="s">
        <v>73</v>
      </c>
      <c r="K66" s="249">
        <v>0.06</v>
      </c>
      <c r="L66" s="236"/>
      <c r="N66" s="264"/>
      <c r="O66" s="264"/>
      <c r="P66" s="264"/>
    </row>
    <row r="67" spans="2:16" s="183" customFormat="1" ht="29.25" customHeight="1" x14ac:dyDescent="0.35">
      <c r="B67" s="184"/>
      <c r="C67" s="315"/>
      <c r="D67" s="316"/>
      <c r="E67" s="316"/>
      <c r="F67" s="316"/>
      <c r="G67" s="317"/>
      <c r="H67" s="310" t="s">
        <v>74</v>
      </c>
      <c r="I67" s="310"/>
      <c r="J67" s="250" t="s">
        <v>75</v>
      </c>
      <c r="K67" s="251">
        <f>+K66+K65+K64</f>
        <v>0.32999999999999996</v>
      </c>
      <c r="L67" s="185"/>
      <c r="N67" s="259"/>
      <c r="O67" s="259"/>
      <c r="P67" s="259"/>
    </row>
    <row r="68" spans="2:16" s="183" customFormat="1" x14ac:dyDescent="0.35">
      <c r="B68" s="252"/>
      <c r="C68" s="253"/>
      <c r="D68" s="253"/>
      <c r="E68" s="254"/>
      <c r="F68" s="253"/>
      <c r="G68" s="255"/>
      <c r="H68" s="253"/>
      <c r="I68" s="253"/>
      <c r="J68" s="253"/>
      <c r="K68" s="253"/>
      <c r="L68" s="256"/>
      <c r="N68" s="259"/>
      <c r="O68" s="259"/>
      <c r="P68" s="259"/>
    </row>
    <row r="69" spans="2:16" s="183" customFormat="1" x14ac:dyDescent="0.35">
      <c r="E69" s="257"/>
      <c r="N69" s="259"/>
      <c r="O69" s="259"/>
      <c r="P69" s="259"/>
    </row>
  </sheetData>
  <mergeCells count="26">
    <mergeCell ref="H67:I67"/>
    <mergeCell ref="C63:G63"/>
    <mergeCell ref="H63:J63"/>
    <mergeCell ref="H64:I64"/>
    <mergeCell ref="C66:G67"/>
    <mergeCell ref="C64:G64"/>
    <mergeCell ref="C59:J59"/>
    <mergeCell ref="C65:G65"/>
    <mergeCell ref="H65:I65"/>
    <mergeCell ref="D62:K62"/>
    <mergeCell ref="H66:I66"/>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11:K1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4"/>
  <sheetViews>
    <sheetView showGridLines="0" view="pageBreakPreview" topLeftCell="A31" zoomScale="70" zoomScaleNormal="100" zoomScaleSheetLayoutView="70" zoomScalePageLayoutView="145" workbookViewId="0">
      <selection activeCell="Q9" sqref="Q9"/>
    </sheetView>
  </sheetViews>
  <sheetFormatPr baseColWidth="10" defaultColWidth="11.42578125" defaultRowHeight="16.5" x14ac:dyDescent="0.3"/>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x14ac:dyDescent="0.35">
      <c r="A1" s="5"/>
      <c r="B1" s="5"/>
      <c r="C1" s="146"/>
      <c r="D1" s="147"/>
      <c r="E1" s="146"/>
      <c r="F1" s="147"/>
      <c r="G1" s="5"/>
      <c r="H1" s="5"/>
      <c r="I1" s="5"/>
      <c r="J1" s="5"/>
      <c r="K1" s="5"/>
      <c r="L1" s="5"/>
      <c r="M1" s="5"/>
    </row>
    <row r="2" spans="1:13" ht="17.25" thickTop="1" x14ac:dyDescent="0.3">
      <c r="A2" s="5"/>
      <c r="B2" s="276"/>
      <c r="C2" s="277"/>
      <c r="D2" s="277"/>
      <c r="E2" s="277"/>
      <c r="F2" s="277"/>
      <c r="G2" s="277"/>
      <c r="H2" s="277"/>
      <c r="I2" s="277"/>
      <c r="J2" s="277"/>
      <c r="K2" s="277"/>
      <c r="L2" s="278"/>
      <c r="M2" s="5"/>
    </row>
    <row r="3" spans="1:13" ht="33" customHeight="1" x14ac:dyDescent="0.3">
      <c r="A3" s="5"/>
      <c r="B3" s="7"/>
      <c r="C3" s="321" t="s">
        <v>0</v>
      </c>
      <c r="D3" s="322"/>
      <c r="E3" s="322"/>
      <c r="F3" s="323"/>
      <c r="G3" s="5"/>
      <c r="H3" s="5"/>
      <c r="I3" s="5"/>
      <c r="J3" s="5"/>
      <c r="K3" s="5"/>
      <c r="L3" s="8"/>
      <c r="M3" s="5"/>
    </row>
    <row r="4" spans="1:13" x14ac:dyDescent="0.3">
      <c r="A4" s="5"/>
      <c r="B4" s="7"/>
      <c r="C4" s="162" t="s">
        <v>1</v>
      </c>
      <c r="D4" s="170" t="s">
        <v>2</v>
      </c>
      <c r="E4" s="163" t="s">
        <v>3</v>
      </c>
      <c r="F4" s="171">
        <v>2</v>
      </c>
      <c r="G4" s="5"/>
      <c r="H4" s="5"/>
      <c r="I4" s="5"/>
      <c r="J4" s="5"/>
      <c r="K4" s="5"/>
      <c r="L4" s="8"/>
      <c r="M4" s="5"/>
    </row>
    <row r="5" spans="1:13" ht="17.25" thickBot="1" x14ac:dyDescent="0.35">
      <c r="A5" s="5"/>
      <c r="B5" s="7"/>
      <c r="C5" s="146"/>
      <c r="D5" s="161"/>
      <c r="E5" s="146"/>
      <c r="F5" s="147"/>
      <c r="G5" s="5"/>
      <c r="H5" s="5"/>
      <c r="I5" s="5"/>
      <c r="J5" s="5"/>
      <c r="K5" s="5"/>
      <c r="L5" s="8"/>
      <c r="M5" s="5"/>
    </row>
    <row r="6" spans="1:13" ht="31.5" customHeight="1" x14ac:dyDescent="0.3">
      <c r="A6" s="5"/>
      <c r="B6" s="7"/>
      <c r="C6" s="318" t="s">
        <v>4</v>
      </c>
      <c r="D6" s="319"/>
      <c r="E6" s="319"/>
      <c r="F6" s="319"/>
      <c r="G6" s="319"/>
      <c r="H6" s="319"/>
      <c r="I6" s="319"/>
      <c r="J6" s="319"/>
      <c r="K6" s="320"/>
      <c r="L6" s="8"/>
      <c r="M6" s="5"/>
    </row>
    <row r="7" spans="1:13" x14ac:dyDescent="0.3">
      <c r="A7" s="5"/>
      <c r="B7" s="7"/>
      <c r="C7" s="328" t="s">
        <v>76</v>
      </c>
      <c r="D7" s="329"/>
      <c r="E7" s="329"/>
      <c r="F7" s="329"/>
      <c r="G7" s="329"/>
      <c r="H7" s="329"/>
      <c r="I7" s="329"/>
      <c r="J7" s="329"/>
      <c r="K7" s="330"/>
      <c r="L7" s="8"/>
      <c r="M7" s="5"/>
    </row>
    <row r="8" spans="1:13" s="126" customFormat="1" x14ac:dyDescent="0.3">
      <c r="A8" s="124"/>
      <c r="B8" s="125"/>
      <c r="C8" s="331" t="s">
        <v>77</v>
      </c>
      <c r="D8" s="331"/>
      <c r="E8" s="331"/>
      <c r="F8" s="331"/>
      <c r="G8" s="331"/>
      <c r="H8" s="331"/>
      <c r="I8" s="331"/>
      <c r="J8" s="331"/>
      <c r="K8" s="331"/>
      <c r="L8" s="127"/>
      <c r="M8" s="124"/>
    </row>
    <row r="9" spans="1:13" ht="55.5" customHeight="1" x14ac:dyDescent="0.3">
      <c r="A9" s="5"/>
      <c r="B9" s="7"/>
      <c r="C9" s="331"/>
      <c r="D9" s="331"/>
      <c r="E9" s="331"/>
      <c r="F9" s="331"/>
      <c r="G9" s="331"/>
      <c r="H9" s="331"/>
      <c r="I9" s="331"/>
      <c r="J9" s="331"/>
      <c r="K9" s="331"/>
      <c r="L9" s="8"/>
      <c r="M9" s="5"/>
    </row>
    <row r="10" spans="1:13" ht="34.5" customHeight="1" x14ac:dyDescent="0.3">
      <c r="A10" s="5"/>
      <c r="B10" s="7"/>
      <c r="C10" s="332" t="s">
        <v>78</v>
      </c>
      <c r="D10" s="333"/>
      <c r="E10" s="333"/>
      <c r="F10" s="333"/>
      <c r="G10" s="333"/>
      <c r="H10" s="333"/>
      <c r="I10" s="333"/>
      <c r="J10" s="333"/>
      <c r="K10" s="334"/>
      <c r="L10" s="8"/>
      <c r="M10" s="5"/>
    </row>
    <row r="11" spans="1:13" ht="30" customHeight="1" thickBot="1" x14ac:dyDescent="0.35">
      <c r="A11" s="5"/>
      <c r="B11" s="7"/>
      <c r="C11" s="296"/>
      <c r="D11" s="297"/>
      <c r="E11" s="297"/>
      <c r="F11" s="297"/>
      <c r="G11" s="297"/>
      <c r="H11" s="297"/>
      <c r="I11" s="297"/>
      <c r="J11" s="297"/>
      <c r="K11" s="298"/>
      <c r="L11" s="8"/>
      <c r="M11" s="5"/>
    </row>
    <row r="12" spans="1:13" ht="30" customHeight="1" x14ac:dyDescent="0.3">
      <c r="A12" s="5"/>
      <c r="B12" s="7"/>
      <c r="C12" s="335" t="s">
        <v>8</v>
      </c>
      <c r="D12" s="337" t="s">
        <v>9</v>
      </c>
      <c r="E12" s="339" t="s">
        <v>10</v>
      </c>
      <c r="F12" s="339"/>
      <c r="G12" s="335" t="s">
        <v>79</v>
      </c>
      <c r="H12" s="337" t="s">
        <v>12</v>
      </c>
      <c r="I12" s="337" t="s">
        <v>13</v>
      </c>
      <c r="J12" s="340" t="s">
        <v>14</v>
      </c>
      <c r="K12" s="342" t="s">
        <v>15</v>
      </c>
      <c r="L12" s="8"/>
      <c r="M12" s="5"/>
    </row>
    <row r="13" spans="1:13" ht="30" customHeight="1" thickBot="1" x14ac:dyDescent="0.35">
      <c r="A13" s="5"/>
      <c r="B13" s="7"/>
      <c r="C13" s="336"/>
      <c r="D13" s="338"/>
      <c r="E13" s="9" t="s">
        <v>16</v>
      </c>
      <c r="F13" s="9" t="s">
        <v>17</v>
      </c>
      <c r="G13" s="336"/>
      <c r="H13" s="338"/>
      <c r="I13" s="338"/>
      <c r="J13" s="341"/>
      <c r="K13" s="343"/>
      <c r="L13" s="8"/>
      <c r="M13" s="5"/>
    </row>
    <row r="14" spans="1:13" ht="30" customHeight="1" thickBot="1" x14ac:dyDescent="0.35">
      <c r="A14" s="5"/>
      <c r="B14" s="7"/>
      <c r="C14" s="10"/>
      <c r="D14" s="11"/>
      <c r="E14" s="11"/>
      <c r="F14" s="11"/>
      <c r="G14" s="11"/>
      <c r="H14" s="11"/>
      <c r="I14" s="11"/>
      <c r="J14" s="11"/>
      <c r="K14" s="12"/>
      <c r="L14" s="8"/>
      <c r="M14" s="5"/>
    </row>
    <row r="15" spans="1:13" ht="30" customHeight="1" x14ac:dyDescent="0.3">
      <c r="A15" s="5"/>
      <c r="B15" s="7"/>
      <c r="C15" s="25"/>
      <c r="D15" s="27"/>
      <c r="E15" s="27"/>
      <c r="F15" s="27"/>
      <c r="G15" s="28"/>
      <c r="H15" s="27"/>
      <c r="I15" s="17"/>
      <c r="J15" s="18"/>
      <c r="K15" s="26"/>
      <c r="L15" s="8"/>
      <c r="M15" s="5"/>
    </row>
    <row r="16" spans="1:13" ht="30" customHeight="1" thickBot="1" x14ac:dyDescent="0.35">
      <c r="A16" s="5"/>
      <c r="B16" s="7"/>
      <c r="C16" s="20" t="s">
        <v>80</v>
      </c>
      <c r="D16" s="29"/>
      <c r="E16" s="29"/>
      <c r="F16" s="29"/>
      <c r="G16" s="30"/>
      <c r="H16" s="29"/>
      <c r="I16" s="17"/>
      <c r="J16" s="23"/>
      <c r="K16" s="24"/>
      <c r="L16" s="8"/>
      <c r="M16" s="5"/>
    </row>
    <row r="17" spans="1:13" ht="30" customHeight="1" thickBot="1" x14ac:dyDescent="0.35">
      <c r="A17" s="5"/>
      <c r="B17" s="7"/>
      <c r="C17" s="10"/>
      <c r="D17" s="11"/>
      <c r="E17" s="11"/>
      <c r="F17" s="11"/>
      <c r="G17" s="11"/>
      <c r="H17" s="11"/>
      <c r="I17" s="11"/>
      <c r="J17" s="11"/>
      <c r="K17" s="12"/>
      <c r="L17" s="8"/>
      <c r="M17" s="5"/>
    </row>
    <row r="18" spans="1:13" ht="30" customHeight="1" x14ac:dyDescent="0.3">
      <c r="A18" s="5"/>
      <c r="B18" s="7"/>
      <c r="C18" s="25"/>
      <c r="D18" s="27"/>
      <c r="E18" s="27"/>
      <c r="F18" s="27"/>
      <c r="G18" s="31"/>
      <c r="H18" s="27"/>
      <c r="I18" s="17"/>
      <c r="J18" s="18"/>
      <c r="K18" s="19"/>
      <c r="L18" s="8"/>
      <c r="M18" s="5"/>
    </row>
    <row r="19" spans="1:13" ht="30" customHeight="1" x14ac:dyDescent="0.3">
      <c r="A19" s="5"/>
      <c r="B19" s="7"/>
      <c r="C19" s="25"/>
      <c r="D19" s="27"/>
      <c r="E19" s="27"/>
      <c r="F19" s="27"/>
      <c r="G19" s="31"/>
      <c r="H19" s="27"/>
      <c r="I19" s="17"/>
      <c r="J19" s="18"/>
      <c r="K19" s="19"/>
      <c r="L19" s="8"/>
      <c r="M19" s="5"/>
    </row>
    <row r="20" spans="1:13" s="5" customFormat="1" ht="30" customHeight="1" x14ac:dyDescent="0.25">
      <c r="B20" s="7"/>
      <c r="C20" s="25"/>
      <c r="D20" s="32"/>
      <c r="E20" s="32"/>
      <c r="F20" s="32"/>
      <c r="G20" s="51"/>
      <c r="H20" s="32"/>
      <c r="I20" s="17"/>
      <c r="J20" s="18"/>
      <c r="K20" s="19"/>
      <c r="L20" s="8"/>
    </row>
    <row r="21" spans="1:13" ht="30" customHeight="1" x14ac:dyDescent="0.3">
      <c r="B21" s="48"/>
      <c r="C21" s="25"/>
      <c r="D21" s="27"/>
      <c r="E21" s="27"/>
      <c r="F21" s="27"/>
      <c r="G21" s="31"/>
      <c r="H21" s="27"/>
      <c r="I21" s="17"/>
      <c r="J21" s="18"/>
      <c r="K21" s="19"/>
      <c r="L21" s="49"/>
    </row>
    <row r="22" spans="1:13" ht="30" customHeight="1" thickBot="1" x14ac:dyDescent="0.35">
      <c r="A22" s="5"/>
      <c r="B22" s="7"/>
      <c r="C22" s="20" t="s">
        <v>80</v>
      </c>
      <c r="D22" s="34"/>
      <c r="E22" s="35"/>
      <c r="F22" s="34"/>
      <c r="G22" s="34"/>
      <c r="H22" s="34"/>
      <c r="I22" s="17"/>
      <c r="J22" s="34"/>
      <c r="K22" s="24"/>
      <c r="L22" s="8"/>
      <c r="M22" s="5"/>
    </row>
    <row r="23" spans="1:13" ht="30" customHeight="1" thickBot="1" x14ac:dyDescent="0.35">
      <c r="A23" s="5"/>
      <c r="B23" s="7"/>
      <c r="C23" s="10"/>
      <c r="D23" s="11"/>
      <c r="E23" s="11"/>
      <c r="F23" s="11"/>
      <c r="G23" s="11"/>
      <c r="H23" s="11"/>
      <c r="I23" s="11"/>
      <c r="J23" s="11"/>
      <c r="K23" s="12"/>
      <c r="L23" s="8"/>
      <c r="M23" s="5"/>
    </row>
    <row r="24" spans="1:13" ht="30" customHeight="1" x14ac:dyDescent="0.3">
      <c r="A24" s="5"/>
      <c r="B24" s="7"/>
      <c r="C24" s="25"/>
      <c r="D24" s="14"/>
      <c r="E24" s="14"/>
      <c r="F24" s="14"/>
      <c r="G24" s="15"/>
      <c r="H24" s="14"/>
      <c r="I24" s="17"/>
      <c r="J24" s="18"/>
      <c r="K24" s="19"/>
      <c r="L24" s="8"/>
      <c r="M24" s="5"/>
    </row>
    <row r="25" spans="1:13" ht="30" customHeight="1" x14ac:dyDescent="0.3">
      <c r="A25" s="5"/>
      <c r="B25" s="7"/>
      <c r="C25" s="25"/>
      <c r="D25" s="47"/>
      <c r="E25" s="47"/>
      <c r="F25" s="47"/>
      <c r="G25" s="15"/>
      <c r="H25" s="14"/>
      <c r="I25" s="17"/>
      <c r="J25" s="18"/>
      <c r="K25" s="19"/>
      <c r="L25" s="8"/>
      <c r="M25" s="5"/>
    </row>
    <row r="26" spans="1:13" ht="30" customHeight="1" x14ac:dyDescent="0.3">
      <c r="A26" s="5"/>
      <c r="B26" s="7"/>
      <c r="C26" s="25"/>
      <c r="D26" s="14"/>
      <c r="E26" s="14"/>
      <c r="F26" s="14"/>
      <c r="G26" s="15"/>
      <c r="H26" s="14"/>
      <c r="I26" s="17"/>
      <c r="J26" s="18"/>
      <c r="K26" s="19"/>
      <c r="L26" s="8"/>
      <c r="M26" s="5"/>
    </row>
    <row r="27" spans="1:13" s="5" customFormat="1" ht="30" customHeight="1" x14ac:dyDescent="0.25">
      <c r="B27" s="7"/>
      <c r="C27" s="25"/>
      <c r="D27" s="32"/>
      <c r="E27" s="32"/>
      <c r="F27" s="32"/>
      <c r="G27" s="33"/>
      <c r="H27" s="32"/>
      <c r="I27" s="17"/>
      <c r="J27" s="18"/>
      <c r="K27" s="19"/>
      <c r="L27" s="8"/>
    </row>
    <row r="28" spans="1:13" ht="30" customHeight="1" x14ac:dyDescent="0.3">
      <c r="A28" s="5"/>
      <c r="B28" s="7"/>
      <c r="C28" s="25"/>
      <c r="D28" s="14"/>
      <c r="E28" s="14"/>
      <c r="F28" s="14"/>
      <c r="G28" s="15"/>
      <c r="H28" s="14"/>
      <c r="I28" s="17"/>
      <c r="J28" s="36"/>
      <c r="K28" s="19"/>
      <c r="L28" s="8"/>
      <c r="M28" s="5"/>
    </row>
    <row r="29" spans="1:13" s="5" customFormat="1" ht="30" customHeight="1" x14ac:dyDescent="0.25">
      <c r="B29" s="7"/>
      <c r="C29" s="50"/>
      <c r="D29" s="32"/>
      <c r="E29" s="32"/>
      <c r="F29" s="32"/>
      <c r="G29" s="33"/>
      <c r="H29" s="32"/>
      <c r="I29" s="17"/>
      <c r="J29" s="36"/>
      <c r="K29" s="19"/>
      <c r="L29" s="8"/>
    </row>
    <row r="30" spans="1:13" ht="30" customHeight="1" x14ac:dyDescent="0.3">
      <c r="A30" s="5"/>
      <c r="B30" s="7"/>
      <c r="C30" s="25"/>
      <c r="D30" s="14"/>
      <c r="E30" s="27"/>
      <c r="F30" s="14"/>
      <c r="G30" s="15"/>
      <c r="H30" s="14"/>
      <c r="I30" s="17"/>
      <c r="J30" s="18"/>
      <c r="K30" s="19"/>
      <c r="L30" s="8"/>
      <c r="M30" s="5"/>
    </row>
    <row r="31" spans="1:13" ht="30" customHeight="1" x14ac:dyDescent="0.3">
      <c r="A31" s="5"/>
      <c r="B31" s="7"/>
      <c r="C31" s="25"/>
      <c r="D31" s="14"/>
      <c r="E31" s="14"/>
      <c r="F31" s="14"/>
      <c r="G31" s="15"/>
      <c r="H31" s="16"/>
      <c r="I31" s="17"/>
      <c r="J31" s="18"/>
      <c r="K31" s="19"/>
      <c r="L31" s="8"/>
      <c r="M31" s="5"/>
    </row>
    <row r="32" spans="1:13" ht="30" customHeight="1" thickBot="1" x14ac:dyDescent="0.35">
      <c r="A32" s="5"/>
      <c r="B32" s="7"/>
      <c r="C32" s="37" t="s">
        <v>80</v>
      </c>
      <c r="D32" s="148"/>
      <c r="E32" s="148"/>
      <c r="F32" s="148"/>
      <c r="G32" s="149"/>
      <c r="H32" s="148"/>
      <c r="I32" s="17"/>
      <c r="J32" s="38"/>
      <c r="K32" s="39"/>
      <c r="L32" s="8"/>
      <c r="M32" s="5"/>
    </row>
    <row r="33" spans="1:13" ht="30" customHeight="1" thickBot="1" x14ac:dyDescent="0.35">
      <c r="A33" s="5"/>
      <c r="B33" s="7"/>
      <c r="C33" s="10"/>
      <c r="D33" s="11"/>
      <c r="E33" s="11"/>
      <c r="F33" s="11"/>
      <c r="G33" s="11"/>
      <c r="H33" s="11"/>
      <c r="I33" s="11"/>
      <c r="J33" s="11"/>
      <c r="K33" s="12"/>
      <c r="L33" s="8"/>
      <c r="M33" s="5"/>
    </row>
    <row r="34" spans="1:13" ht="30" customHeight="1" x14ac:dyDescent="0.3">
      <c r="A34" s="5"/>
      <c r="B34" s="7"/>
      <c r="C34" s="25"/>
      <c r="D34" s="14"/>
      <c r="E34" s="14"/>
      <c r="F34" s="14"/>
      <c r="G34" s="15"/>
      <c r="H34" s="14"/>
      <c r="I34" s="17"/>
      <c r="J34" s="18"/>
      <c r="K34" s="19"/>
      <c r="L34" s="8"/>
      <c r="M34" s="5"/>
    </row>
    <row r="35" spans="1:13" ht="30" customHeight="1" x14ac:dyDescent="0.3">
      <c r="A35" s="5"/>
      <c r="B35" s="7"/>
      <c r="C35" s="25"/>
      <c r="D35" s="14"/>
      <c r="E35" s="14"/>
      <c r="F35" s="14"/>
      <c r="G35" s="15"/>
      <c r="H35" s="14"/>
      <c r="I35" s="17"/>
      <c r="J35" s="18"/>
      <c r="K35" s="19"/>
      <c r="L35" s="8"/>
      <c r="M35" s="5"/>
    </row>
    <row r="36" spans="1:13" ht="30" customHeight="1" x14ac:dyDescent="0.3">
      <c r="A36" s="5"/>
      <c r="B36" s="7"/>
      <c r="C36" s="13"/>
      <c r="D36" s="14"/>
      <c r="E36" s="14"/>
      <c r="F36" s="14"/>
      <c r="G36" s="15"/>
      <c r="H36" s="14"/>
      <c r="I36" s="17"/>
      <c r="J36" s="18"/>
      <c r="K36" s="19"/>
      <c r="L36" s="8"/>
      <c r="M36" s="5"/>
    </row>
    <row r="37" spans="1:13" ht="30" customHeight="1" thickBot="1" x14ac:dyDescent="0.35">
      <c r="A37" s="5"/>
      <c r="B37" s="7"/>
      <c r="C37" s="20" t="s">
        <v>80</v>
      </c>
      <c r="D37" s="40"/>
      <c r="E37" s="40"/>
      <c r="F37" s="40"/>
      <c r="G37" s="41"/>
      <c r="H37" s="21"/>
      <c r="I37" s="17"/>
      <c r="J37" s="23"/>
      <c r="K37" s="24"/>
      <c r="L37" s="8"/>
      <c r="M37" s="5"/>
    </row>
    <row r="38" spans="1:13" ht="30" customHeight="1" thickBot="1" x14ac:dyDescent="0.35">
      <c r="A38" s="5"/>
      <c r="B38" s="7"/>
      <c r="C38" s="10"/>
      <c r="D38" s="11"/>
      <c r="E38" s="11"/>
      <c r="F38" s="11"/>
      <c r="G38" s="11"/>
      <c r="H38" s="11"/>
      <c r="I38" s="11"/>
      <c r="J38" s="11"/>
      <c r="K38" s="12"/>
      <c r="L38" s="8"/>
      <c r="M38" s="5"/>
    </row>
    <row r="39" spans="1:13" ht="30" customHeight="1" x14ac:dyDescent="0.3">
      <c r="A39" s="5"/>
      <c r="B39" s="7"/>
      <c r="C39" s="25"/>
      <c r="D39" s="14"/>
      <c r="E39" s="14"/>
      <c r="F39" s="14"/>
      <c r="G39" s="15"/>
      <c r="H39" s="14"/>
      <c r="I39" s="17"/>
      <c r="J39" s="18"/>
      <c r="K39" s="19"/>
      <c r="L39" s="8"/>
      <c r="M39" s="5"/>
    </row>
    <row r="40" spans="1:13" ht="30" customHeight="1" x14ac:dyDescent="0.3">
      <c r="A40" s="5"/>
      <c r="B40" s="7"/>
      <c r="C40" s="20" t="s">
        <v>80</v>
      </c>
      <c r="D40" s="40"/>
      <c r="E40" s="40"/>
      <c r="F40" s="40"/>
      <c r="G40" s="22"/>
      <c r="H40" s="21"/>
      <c r="I40" s="17"/>
      <c r="J40" s="23"/>
      <c r="K40" s="24"/>
      <c r="L40" s="8"/>
      <c r="M40" s="5"/>
    </row>
    <row r="41" spans="1:13" s="3" customFormat="1" ht="30" customHeight="1" x14ac:dyDescent="0.25">
      <c r="A41" s="42"/>
      <c r="B41" s="43"/>
      <c r="C41" s="344" t="s">
        <v>63</v>
      </c>
      <c r="D41" s="345"/>
      <c r="E41" s="345"/>
      <c r="F41" s="345"/>
      <c r="G41" s="345"/>
      <c r="H41" s="345"/>
      <c r="I41" s="345"/>
      <c r="J41" s="346"/>
      <c r="K41" s="175"/>
      <c r="L41" s="44"/>
      <c r="M41" s="42"/>
    </row>
    <row r="42" spans="1:13" s="3" customFormat="1" ht="15.75" x14ac:dyDescent="0.25">
      <c r="A42" s="42"/>
      <c r="B42" s="43"/>
      <c r="C42" s="150"/>
      <c r="D42" s="150"/>
      <c r="E42" s="150"/>
      <c r="F42" s="150"/>
      <c r="G42" s="150"/>
      <c r="H42" s="150"/>
      <c r="I42" s="150"/>
      <c r="J42" s="150"/>
      <c r="K42" s="151"/>
      <c r="L42" s="44"/>
      <c r="M42" s="42"/>
    </row>
    <row r="43" spans="1:13" s="3" customFormat="1" thickBot="1" x14ac:dyDescent="0.3">
      <c r="A43" s="42"/>
      <c r="B43" s="43"/>
      <c r="C43" s="152"/>
      <c r="D43" s="153"/>
      <c r="E43" s="153"/>
      <c r="F43" s="153"/>
      <c r="G43" s="152"/>
      <c r="H43" s="152"/>
      <c r="I43" s="154"/>
      <c r="J43" s="176"/>
      <c r="K43" s="177"/>
      <c r="L43" s="44"/>
      <c r="M43" s="42"/>
    </row>
    <row r="44" spans="1:13" s="3" customFormat="1" ht="15.75" x14ac:dyDescent="0.25">
      <c r="A44" s="42"/>
      <c r="B44" s="43"/>
      <c r="C44" s="178"/>
      <c r="D44" s="326"/>
      <c r="E44" s="326"/>
      <c r="F44" s="326"/>
      <c r="G44" s="326"/>
      <c r="H44" s="326"/>
      <c r="I44" s="326"/>
      <c r="J44" s="326"/>
      <c r="K44" s="327"/>
      <c r="L44" s="45"/>
      <c r="M44" s="42"/>
    </row>
    <row r="45" spans="1:13" s="3" customFormat="1" ht="46.5" customHeight="1" x14ac:dyDescent="0.25">
      <c r="A45" s="42"/>
      <c r="B45" s="43"/>
      <c r="C45" s="349" t="s">
        <v>81</v>
      </c>
      <c r="D45" s="350"/>
      <c r="E45" s="350"/>
      <c r="F45" s="350"/>
      <c r="G45" s="350"/>
      <c r="H45" s="351" t="s">
        <v>79</v>
      </c>
      <c r="I45" s="351"/>
      <c r="J45" s="351"/>
      <c r="K45" s="172" t="s">
        <v>65</v>
      </c>
      <c r="L45" s="46"/>
      <c r="M45" s="42"/>
    </row>
    <row r="46" spans="1:13" s="3" customFormat="1" ht="32.25" customHeight="1" x14ac:dyDescent="0.25">
      <c r="A46" s="42"/>
      <c r="B46" s="43"/>
      <c r="C46" s="349" t="s">
        <v>82</v>
      </c>
      <c r="D46" s="350"/>
      <c r="E46" s="350"/>
      <c r="F46" s="350"/>
      <c r="G46" s="350"/>
      <c r="H46" s="325" t="s">
        <v>67</v>
      </c>
      <c r="I46" s="325"/>
      <c r="J46" s="173" t="s">
        <v>68</v>
      </c>
      <c r="K46" s="174" t="s">
        <v>83</v>
      </c>
      <c r="L46" s="46"/>
      <c r="M46" s="42"/>
    </row>
    <row r="47" spans="1:13" s="3" customFormat="1" ht="30" customHeight="1" x14ac:dyDescent="0.25">
      <c r="A47" s="42"/>
      <c r="B47" s="43"/>
      <c r="C47" s="349" t="s">
        <v>84</v>
      </c>
      <c r="D47" s="350"/>
      <c r="E47" s="350"/>
      <c r="F47" s="350"/>
      <c r="G47" s="350"/>
      <c r="H47" s="352" t="s">
        <v>85</v>
      </c>
      <c r="I47" s="353"/>
      <c r="J47" s="173" t="s">
        <v>71</v>
      </c>
      <c r="K47" s="174" t="s">
        <v>83</v>
      </c>
      <c r="L47" s="46"/>
      <c r="M47" s="42"/>
    </row>
    <row r="48" spans="1:13" s="4" customFormat="1" ht="58.5" customHeight="1" x14ac:dyDescent="0.25">
      <c r="A48" s="42"/>
      <c r="B48" s="43"/>
      <c r="C48" s="354"/>
      <c r="D48" s="355"/>
      <c r="E48" s="355"/>
      <c r="F48" s="355"/>
      <c r="G48" s="356"/>
      <c r="H48" s="324" t="s">
        <v>86</v>
      </c>
      <c r="I48" s="325"/>
      <c r="J48" s="173" t="s">
        <v>73</v>
      </c>
      <c r="K48" s="174" t="s">
        <v>83</v>
      </c>
      <c r="L48" s="44"/>
      <c r="M48" s="42"/>
    </row>
    <row r="49" spans="1:13" ht="39" customHeight="1" x14ac:dyDescent="0.3">
      <c r="A49" s="5"/>
      <c r="B49" s="7"/>
      <c r="C49" s="357"/>
      <c r="D49" s="358"/>
      <c r="E49" s="358"/>
      <c r="F49" s="358"/>
      <c r="G49" s="359"/>
      <c r="H49" s="325" t="s">
        <v>74</v>
      </c>
      <c r="I49" s="325"/>
      <c r="J49" s="173" t="s">
        <v>75</v>
      </c>
      <c r="K49" s="174" t="s">
        <v>83</v>
      </c>
      <c r="L49" s="8"/>
      <c r="M49" s="5"/>
    </row>
    <row r="50" spans="1:13" ht="47.25" customHeight="1" thickBot="1" x14ac:dyDescent="0.35">
      <c r="A50" s="5"/>
      <c r="B50" s="7"/>
      <c r="C50" s="360"/>
      <c r="D50" s="361"/>
      <c r="E50" s="361"/>
      <c r="F50" s="361"/>
      <c r="G50" s="362"/>
      <c r="H50" s="347"/>
      <c r="I50" s="347"/>
      <c r="J50" s="347"/>
      <c r="K50" s="348"/>
      <c r="L50" s="8"/>
      <c r="M50" s="5"/>
    </row>
    <row r="51" spans="1:13" ht="47.25" customHeight="1" x14ac:dyDescent="0.3">
      <c r="A51" s="5"/>
      <c r="B51" s="7"/>
      <c r="C51" s="179"/>
      <c r="D51" s="179"/>
      <c r="E51" s="179"/>
      <c r="F51" s="179"/>
      <c r="G51" s="179"/>
      <c r="H51" s="179"/>
      <c r="I51" s="179"/>
      <c r="J51" s="179"/>
      <c r="K51" s="179"/>
      <c r="L51" s="8"/>
      <c r="M51" s="5"/>
    </row>
    <row r="52" spans="1:13" ht="47.25" customHeight="1" x14ac:dyDescent="0.3">
      <c r="A52" s="5"/>
      <c r="B52" s="7"/>
      <c r="C52" s="179"/>
      <c r="D52" s="179"/>
      <c r="E52" s="179"/>
      <c r="F52" s="179"/>
      <c r="G52" s="180" t="s">
        <v>87</v>
      </c>
      <c r="H52" s="179"/>
      <c r="I52" s="179"/>
      <c r="J52" s="179"/>
      <c r="K52" s="179"/>
      <c r="L52" s="8"/>
      <c r="M52" s="5"/>
    </row>
    <row r="53" spans="1:13" ht="17.25" thickBot="1" x14ac:dyDescent="0.35">
      <c r="A53" s="5"/>
      <c r="B53" s="155"/>
      <c r="C53" s="156"/>
      <c r="D53" s="156"/>
      <c r="E53" s="157"/>
      <c r="F53" s="156"/>
      <c r="G53" s="181"/>
      <c r="H53" s="156"/>
      <c r="I53" s="156"/>
      <c r="J53" s="156"/>
      <c r="K53" s="156"/>
      <c r="L53" s="158"/>
      <c r="M53" s="5"/>
    </row>
    <row r="54" spans="1:13" ht="17.25" thickTop="1" x14ac:dyDescent="0.3">
      <c r="A54" s="5"/>
      <c r="B54" s="5"/>
      <c r="C54" s="5"/>
      <c r="D54" s="5"/>
      <c r="E54" s="6"/>
      <c r="F54" s="5"/>
      <c r="G54" s="5"/>
      <c r="H54" s="5"/>
      <c r="I54" s="5"/>
      <c r="J54" s="5"/>
      <c r="K54" s="5"/>
      <c r="L54" s="5"/>
      <c r="M54" s="5"/>
    </row>
  </sheetData>
  <mergeCells count="27">
    <mergeCell ref="K12:K13"/>
    <mergeCell ref="C41:J41"/>
    <mergeCell ref="H49:I49"/>
    <mergeCell ref="H50:K50"/>
    <mergeCell ref="C45:G45"/>
    <mergeCell ref="H45:J45"/>
    <mergeCell ref="C46:G46"/>
    <mergeCell ref="H46:I46"/>
    <mergeCell ref="C47:G47"/>
    <mergeCell ref="H47:I47"/>
    <mergeCell ref="C48:G50"/>
    <mergeCell ref="C6:K6"/>
    <mergeCell ref="C3:F3"/>
    <mergeCell ref="B2:L2"/>
    <mergeCell ref="H48:I48"/>
    <mergeCell ref="D44:K44"/>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tabSelected="1" view="pageBreakPreview" zoomScale="80" zoomScaleNormal="80" zoomScaleSheetLayoutView="80" zoomScalePageLayoutView="85" workbookViewId="0">
      <selection activeCell="F4" sqref="F4"/>
    </sheetView>
  </sheetViews>
  <sheetFormatPr baseColWidth="10" defaultColWidth="11.42578125" defaultRowHeight="12.75" x14ac:dyDescent="0.2"/>
  <cols>
    <col min="1" max="2" width="3.140625" style="52" customWidth="1"/>
    <col min="3" max="3" width="14.7109375" style="52" customWidth="1"/>
    <col min="4" max="4" width="13" style="52" customWidth="1"/>
    <col min="5" max="11" width="11.42578125" style="52"/>
    <col min="12" max="12" width="12.85546875" style="52" customWidth="1"/>
    <col min="13" max="14" width="11.42578125" style="52"/>
    <col min="15" max="15" width="13" style="52" customWidth="1"/>
    <col min="16" max="17" width="3.140625" style="52" customWidth="1"/>
    <col min="18" max="16384" width="11.42578125" style="52"/>
  </cols>
  <sheetData>
    <row r="1" spans="2:16" ht="13.5" thickBot="1" x14ac:dyDescent="0.25"/>
    <row r="2" spans="2:16" ht="25.5" customHeight="1" thickTop="1" x14ac:dyDescent="0.2">
      <c r="B2" s="366"/>
      <c r="C2" s="367"/>
      <c r="D2" s="367"/>
      <c r="E2" s="367"/>
      <c r="F2" s="367"/>
      <c r="G2" s="367"/>
      <c r="H2" s="367"/>
      <c r="I2" s="367"/>
      <c r="J2" s="367"/>
      <c r="K2" s="367"/>
      <c r="L2" s="367"/>
      <c r="M2" s="367"/>
      <c r="N2" s="367"/>
      <c r="O2" s="367"/>
      <c r="P2" s="368"/>
    </row>
    <row r="3" spans="2:16" ht="25.5" customHeight="1" x14ac:dyDescent="0.2">
      <c r="B3" s="164"/>
      <c r="C3" s="363" t="s">
        <v>0</v>
      </c>
      <c r="D3" s="364"/>
      <c r="E3" s="364"/>
      <c r="F3" s="365"/>
      <c r="P3" s="136"/>
    </row>
    <row r="4" spans="2:16" ht="25.5" customHeight="1" x14ac:dyDescent="0.2">
      <c r="B4" s="164"/>
      <c r="C4" s="165" t="s">
        <v>1</v>
      </c>
      <c r="D4" s="166" t="s">
        <v>2</v>
      </c>
      <c r="E4" s="165" t="s">
        <v>3</v>
      </c>
      <c r="F4" s="166">
        <v>2</v>
      </c>
      <c r="P4" s="136"/>
    </row>
    <row r="5" spans="2:16" ht="25.5" customHeight="1" x14ac:dyDescent="0.2">
      <c r="B5" s="164"/>
      <c r="C5" s="146"/>
      <c r="D5" s="147"/>
      <c r="E5" s="146"/>
      <c r="F5" s="147"/>
      <c r="P5" s="136"/>
    </row>
    <row r="6" spans="2:16" ht="36.75" customHeight="1" x14ac:dyDescent="0.25">
      <c r="B6" s="135"/>
      <c r="C6" s="465" t="s">
        <v>88</v>
      </c>
      <c r="D6" s="465"/>
      <c r="E6" s="465"/>
      <c r="F6" s="465"/>
      <c r="G6" s="465"/>
      <c r="H6" s="465"/>
      <c r="I6" s="465"/>
      <c r="J6" s="465"/>
      <c r="K6" s="465"/>
      <c r="L6" s="465"/>
      <c r="M6" s="465"/>
      <c r="N6" s="465"/>
      <c r="O6" s="465"/>
      <c r="P6" s="136"/>
    </row>
    <row r="7" spans="2:16" ht="13.5" thickBot="1" x14ac:dyDescent="0.25">
      <c r="B7" s="135"/>
      <c r="P7" s="136"/>
    </row>
    <row r="8" spans="2:16" x14ac:dyDescent="0.2">
      <c r="B8" s="135"/>
      <c r="C8" s="430"/>
      <c r="D8" s="432"/>
      <c r="E8" s="433"/>
      <c r="F8" s="433"/>
      <c r="G8" s="433"/>
      <c r="H8" s="433"/>
      <c r="I8" s="433"/>
      <c r="J8" s="433"/>
      <c r="K8" s="434"/>
      <c r="L8" s="448"/>
      <c r="M8" s="449"/>
      <c r="N8" s="449"/>
      <c r="O8" s="450"/>
      <c r="P8" s="136"/>
    </row>
    <row r="9" spans="2:16" x14ac:dyDescent="0.2">
      <c r="B9" s="135"/>
      <c r="C9" s="431"/>
      <c r="D9" s="435" t="s">
        <v>89</v>
      </c>
      <c r="E9" s="436"/>
      <c r="F9" s="436"/>
      <c r="G9" s="436"/>
      <c r="H9" s="436"/>
      <c r="I9" s="436"/>
      <c r="J9" s="436"/>
      <c r="K9" s="437"/>
      <c r="L9" s="451"/>
      <c r="M9" s="452"/>
      <c r="N9" s="452"/>
      <c r="O9" s="453"/>
      <c r="P9" s="136"/>
    </row>
    <row r="10" spans="2:16" ht="13.5" x14ac:dyDescent="0.25">
      <c r="B10" s="135"/>
      <c r="C10" s="431"/>
      <c r="D10" s="438"/>
      <c r="E10" s="439"/>
      <c r="F10" s="439"/>
      <c r="G10" s="439"/>
      <c r="H10" s="439"/>
      <c r="I10" s="439"/>
      <c r="J10" s="439"/>
      <c r="K10" s="440"/>
      <c r="L10" s="441" t="s">
        <v>90</v>
      </c>
      <c r="M10" s="454"/>
      <c r="N10" s="455"/>
      <c r="O10" s="456"/>
      <c r="P10" s="136"/>
    </row>
    <row r="11" spans="2:16" x14ac:dyDescent="0.2">
      <c r="B11" s="135"/>
      <c r="C11" s="431"/>
      <c r="D11" s="435" t="s">
        <v>91</v>
      </c>
      <c r="E11" s="436"/>
      <c r="F11" s="436"/>
      <c r="G11" s="436"/>
      <c r="H11" s="436"/>
      <c r="I11" s="436"/>
      <c r="J11" s="436"/>
      <c r="K11" s="437"/>
      <c r="L11" s="442"/>
      <c r="M11" s="457"/>
      <c r="N11" s="458"/>
      <c r="O11" s="459"/>
      <c r="P11" s="136"/>
    </row>
    <row r="12" spans="2:16" ht="12.75" customHeight="1" x14ac:dyDescent="0.2">
      <c r="B12" s="135"/>
      <c r="C12" s="431"/>
      <c r="D12" s="466"/>
      <c r="E12" s="467"/>
      <c r="F12" s="467"/>
      <c r="G12" s="467"/>
      <c r="H12" s="467"/>
      <c r="I12" s="467"/>
      <c r="J12" s="467"/>
      <c r="K12" s="468"/>
      <c r="L12" s="441" t="s">
        <v>92</v>
      </c>
      <c r="M12" s="441">
        <v>1</v>
      </c>
      <c r="N12" s="441" t="s">
        <v>93</v>
      </c>
      <c r="O12" s="446">
        <v>1</v>
      </c>
      <c r="P12" s="136"/>
    </row>
    <row r="13" spans="2:16" x14ac:dyDescent="0.2">
      <c r="B13" s="135"/>
      <c r="C13" s="431"/>
      <c r="D13" s="466"/>
      <c r="E13" s="467"/>
      <c r="F13" s="467"/>
      <c r="G13" s="467"/>
      <c r="H13" s="467"/>
      <c r="I13" s="467"/>
      <c r="J13" s="467"/>
      <c r="K13" s="468"/>
      <c r="L13" s="460"/>
      <c r="M13" s="460"/>
      <c r="N13" s="460"/>
      <c r="O13" s="447"/>
      <c r="P13" s="136"/>
    </row>
    <row r="14" spans="2:16" x14ac:dyDescent="0.2">
      <c r="B14" s="135"/>
      <c r="C14" s="431"/>
      <c r="D14" s="435" t="s">
        <v>94</v>
      </c>
      <c r="E14" s="436"/>
      <c r="F14" s="436"/>
      <c r="G14" s="436"/>
      <c r="H14" s="436"/>
      <c r="I14" s="436"/>
      <c r="J14" s="436"/>
      <c r="K14" s="437"/>
      <c r="L14" s="460"/>
      <c r="M14" s="460"/>
      <c r="N14" s="460"/>
      <c r="O14" s="447"/>
      <c r="P14" s="136"/>
    </row>
    <row r="15" spans="2:16" ht="14.25" thickBot="1" x14ac:dyDescent="0.25">
      <c r="B15" s="135"/>
      <c r="C15" s="123"/>
      <c r="D15" s="122"/>
      <c r="E15" s="122"/>
      <c r="F15" s="122"/>
      <c r="G15" s="122"/>
      <c r="H15" s="122"/>
      <c r="I15" s="122"/>
      <c r="J15" s="122"/>
      <c r="K15" s="122"/>
      <c r="L15" s="122"/>
      <c r="M15" s="121"/>
      <c r="N15" s="121"/>
      <c r="O15" s="120"/>
      <c r="P15" s="136"/>
    </row>
    <row r="16" spans="2:16" ht="13.5" x14ac:dyDescent="0.2">
      <c r="B16" s="135"/>
      <c r="C16" s="119"/>
      <c r="D16" s="118"/>
      <c r="E16" s="118"/>
      <c r="F16" s="118"/>
      <c r="G16" s="118"/>
      <c r="H16" s="118"/>
      <c r="I16" s="118"/>
      <c r="J16" s="118"/>
      <c r="K16" s="118"/>
      <c r="L16" s="117" t="s">
        <v>95</v>
      </c>
      <c r="M16" s="116" t="s">
        <v>96</v>
      </c>
      <c r="N16" s="116" t="s">
        <v>97</v>
      </c>
      <c r="O16" s="115" t="s">
        <v>98</v>
      </c>
      <c r="P16" s="136"/>
    </row>
    <row r="17" spans="2:16" ht="13.5" x14ac:dyDescent="0.2">
      <c r="B17" s="135"/>
      <c r="C17" s="61"/>
      <c r="D17" s="137"/>
      <c r="E17" s="137"/>
      <c r="F17" s="137"/>
      <c r="G17" s="137"/>
      <c r="H17" s="137"/>
      <c r="I17" s="137"/>
      <c r="J17" s="137"/>
      <c r="K17" s="137"/>
      <c r="L17" s="138"/>
      <c r="M17" s="114"/>
      <c r="N17" s="114"/>
      <c r="O17" s="113"/>
      <c r="P17" s="136"/>
    </row>
    <row r="18" spans="2:16" ht="18" customHeight="1" x14ac:dyDescent="0.2">
      <c r="B18" s="135"/>
      <c r="C18" s="375" t="s">
        <v>99</v>
      </c>
      <c r="D18" s="376"/>
      <c r="E18" s="376"/>
      <c r="F18" s="376"/>
      <c r="G18" s="137"/>
      <c r="H18" s="137"/>
      <c r="I18" s="137" t="s">
        <v>100</v>
      </c>
      <c r="K18" s="137"/>
      <c r="L18" s="138"/>
      <c r="O18" s="112"/>
      <c r="P18" s="136"/>
    </row>
    <row r="19" spans="2:16" ht="13.5" x14ac:dyDescent="0.25">
      <c r="B19" s="135"/>
      <c r="C19" s="111"/>
      <c r="D19" s="110"/>
      <c r="E19" s="110"/>
      <c r="F19" s="110"/>
      <c r="G19" s="110"/>
      <c r="H19" s="110"/>
      <c r="I19" s="110"/>
      <c r="J19" s="110"/>
      <c r="K19" s="110"/>
      <c r="L19" s="110"/>
      <c r="M19" s="110"/>
      <c r="N19" s="110"/>
      <c r="O19" s="109"/>
      <c r="P19" s="136"/>
    </row>
    <row r="20" spans="2:16" ht="13.5" thickBot="1" x14ac:dyDescent="0.25">
      <c r="B20" s="135"/>
      <c r="C20" s="129"/>
      <c r="D20" s="130"/>
      <c r="E20" s="130"/>
      <c r="F20" s="130"/>
      <c r="G20" s="130"/>
      <c r="H20" s="130"/>
      <c r="I20" s="130"/>
      <c r="J20" s="130"/>
      <c r="K20" s="130"/>
      <c r="L20" s="130"/>
      <c r="M20" s="130"/>
      <c r="N20" s="130"/>
      <c r="O20" s="108"/>
      <c r="P20" s="136"/>
    </row>
    <row r="21" spans="2:16" ht="13.5" thickBot="1" x14ac:dyDescent="0.25">
      <c r="B21" s="135"/>
      <c r="C21" s="69"/>
      <c r="D21" s="68"/>
      <c r="E21" s="68"/>
      <c r="F21" s="68"/>
      <c r="G21" s="68"/>
      <c r="H21" s="68"/>
      <c r="K21" s="68"/>
      <c r="L21" s="68"/>
      <c r="M21" s="68"/>
      <c r="N21" s="68"/>
      <c r="O21" s="67"/>
      <c r="P21" s="136"/>
    </row>
    <row r="22" spans="2:16" ht="13.5" x14ac:dyDescent="0.25">
      <c r="B22" s="135"/>
      <c r="C22" s="471" t="s">
        <v>101</v>
      </c>
      <c r="D22" s="472"/>
      <c r="E22" s="472"/>
      <c r="F22" s="472"/>
      <c r="G22" s="472"/>
      <c r="H22" s="472"/>
      <c r="I22" s="472"/>
      <c r="J22" s="472"/>
      <c r="K22" s="472"/>
      <c r="L22" s="472"/>
      <c r="M22" s="472"/>
      <c r="N22" s="472"/>
      <c r="O22" s="473"/>
      <c r="P22" s="136"/>
    </row>
    <row r="23" spans="2:16" ht="13.5" thickBot="1" x14ac:dyDescent="0.25">
      <c r="B23" s="135"/>
      <c r="C23" s="58"/>
      <c r="O23" s="57"/>
      <c r="P23" s="136"/>
    </row>
    <row r="24" spans="2:16" x14ac:dyDescent="0.2">
      <c r="B24" s="135"/>
      <c r="C24" s="159" t="s">
        <v>102</v>
      </c>
      <c r="D24" s="443" t="s">
        <v>11</v>
      </c>
      <c r="E24" s="444"/>
      <c r="F24" s="444"/>
      <c r="G24" s="444"/>
      <c r="H24" s="444"/>
      <c r="I24" s="444"/>
      <c r="J24" s="444"/>
      <c r="K24" s="444"/>
      <c r="L24" s="445"/>
      <c r="M24" s="469" t="s">
        <v>103</v>
      </c>
      <c r="N24" s="470"/>
      <c r="O24" s="159" t="s">
        <v>13</v>
      </c>
      <c r="P24" s="136"/>
    </row>
    <row r="25" spans="2:16" ht="13.5" thickBot="1" x14ac:dyDescent="0.25">
      <c r="B25" s="135"/>
      <c r="C25" s="107"/>
      <c r="D25" s="411"/>
      <c r="E25" s="412"/>
      <c r="F25" s="412"/>
      <c r="G25" s="412"/>
      <c r="H25" s="412"/>
      <c r="I25" s="412"/>
      <c r="J25" s="412"/>
      <c r="K25" s="412"/>
      <c r="L25" s="413"/>
      <c r="M25" s="411"/>
      <c r="N25" s="413"/>
      <c r="O25" s="106"/>
      <c r="P25" s="136"/>
    </row>
    <row r="26" spans="2:16" x14ac:dyDescent="0.2">
      <c r="B26" s="135"/>
      <c r="C26" s="414" t="s">
        <v>104</v>
      </c>
      <c r="D26" s="415"/>
      <c r="E26" s="415"/>
      <c r="F26" s="415"/>
      <c r="G26" s="415"/>
      <c r="H26" s="415"/>
      <c r="I26" s="415"/>
      <c r="J26" s="415"/>
      <c r="K26" s="415"/>
      <c r="L26" s="415"/>
      <c r="M26" s="415"/>
      <c r="N26" s="415"/>
      <c r="O26" s="416"/>
      <c r="P26" s="136"/>
    </row>
    <row r="27" spans="2:16" x14ac:dyDescent="0.2">
      <c r="B27" s="135"/>
      <c r="C27" s="417"/>
      <c r="D27" s="418"/>
      <c r="E27" s="418"/>
      <c r="F27" s="418"/>
      <c r="G27" s="418"/>
      <c r="H27" s="418"/>
      <c r="I27" s="418"/>
      <c r="J27" s="418"/>
      <c r="K27" s="418"/>
      <c r="L27" s="418"/>
      <c r="M27" s="418"/>
      <c r="N27" s="418"/>
      <c r="O27" s="419"/>
      <c r="P27" s="136"/>
    </row>
    <row r="28" spans="2:16" ht="13.5" thickBot="1" x14ac:dyDescent="0.25">
      <c r="B28" s="135"/>
      <c r="C28" s="420"/>
      <c r="D28" s="421"/>
      <c r="E28" s="421"/>
      <c r="F28" s="421"/>
      <c r="G28" s="421"/>
      <c r="H28" s="421"/>
      <c r="I28" s="421"/>
      <c r="J28" s="421"/>
      <c r="K28" s="421"/>
      <c r="L28" s="421"/>
      <c r="M28" s="421"/>
      <c r="N28" s="421"/>
      <c r="O28" s="422"/>
      <c r="P28" s="136"/>
    </row>
    <row r="29" spans="2:16" ht="13.5" x14ac:dyDescent="0.25">
      <c r="B29" s="135"/>
      <c r="C29" s="399" t="s">
        <v>11</v>
      </c>
      <c r="D29" s="463"/>
      <c r="E29" s="463"/>
      <c r="F29" s="463"/>
      <c r="G29" s="464"/>
      <c r="H29" s="405" t="s">
        <v>105</v>
      </c>
      <c r="I29" s="463"/>
      <c r="J29" s="409" t="s">
        <v>106</v>
      </c>
      <c r="K29" s="410"/>
      <c r="L29" s="92" t="s">
        <v>107</v>
      </c>
      <c r="M29" s="405" t="s">
        <v>108</v>
      </c>
      <c r="N29" s="406"/>
      <c r="O29" s="97" t="s">
        <v>109</v>
      </c>
      <c r="P29" s="136"/>
    </row>
    <row r="30" spans="2:16" x14ac:dyDescent="0.2">
      <c r="B30" s="135"/>
      <c r="C30" s="383"/>
      <c r="D30" s="384"/>
      <c r="E30" s="384"/>
      <c r="F30" s="384"/>
      <c r="G30" s="429"/>
      <c r="H30" s="474"/>
      <c r="I30" s="429"/>
      <c r="J30" s="474"/>
      <c r="K30" s="429"/>
      <c r="L30" s="103"/>
      <c r="M30" s="427"/>
      <c r="N30" s="428"/>
      <c r="O30" s="94"/>
      <c r="P30" s="136"/>
    </row>
    <row r="31" spans="2:16" x14ac:dyDescent="0.2">
      <c r="B31" s="135"/>
      <c r="C31" s="78"/>
      <c r="D31" s="59"/>
      <c r="E31" s="59"/>
      <c r="F31" s="59"/>
      <c r="G31" s="104"/>
      <c r="H31" s="105"/>
      <c r="I31" s="104"/>
      <c r="J31" s="105"/>
      <c r="K31" s="104"/>
      <c r="L31" s="103"/>
      <c r="M31" s="427"/>
      <c r="N31" s="428"/>
      <c r="O31" s="94"/>
      <c r="P31" s="136"/>
    </row>
    <row r="32" spans="2:16" ht="13.5" thickBot="1" x14ac:dyDescent="0.25">
      <c r="B32" s="135"/>
      <c r="C32" s="395"/>
      <c r="D32" s="396"/>
      <c r="E32" s="396"/>
      <c r="F32" s="396"/>
      <c r="G32" s="423"/>
      <c r="H32" s="424"/>
      <c r="I32" s="423"/>
      <c r="J32" s="424"/>
      <c r="K32" s="423"/>
      <c r="L32" s="102"/>
      <c r="M32" s="425"/>
      <c r="N32" s="426"/>
      <c r="O32" s="94"/>
      <c r="P32" s="136"/>
    </row>
    <row r="33" spans="2:16" ht="14.25" thickBot="1" x14ac:dyDescent="0.3">
      <c r="B33" s="135"/>
      <c r="C33" s="389" t="s">
        <v>110</v>
      </c>
      <c r="D33" s="390"/>
      <c r="E33" s="390"/>
      <c r="F33" s="390"/>
      <c r="G33" s="390"/>
      <c r="H33" s="390"/>
      <c r="I33" s="390"/>
      <c r="J33" s="390"/>
      <c r="K33" s="390"/>
      <c r="L33" s="390"/>
      <c r="M33" s="390"/>
      <c r="N33" s="391"/>
      <c r="O33" s="93"/>
      <c r="P33" s="136"/>
    </row>
    <row r="34" spans="2:16" ht="13.5" customHeight="1" x14ac:dyDescent="0.2">
      <c r="B34" s="135"/>
      <c r="C34" s="414" t="s">
        <v>111</v>
      </c>
      <c r="D34" s="415"/>
      <c r="E34" s="415"/>
      <c r="F34" s="415"/>
      <c r="G34" s="415"/>
      <c r="H34" s="415"/>
      <c r="I34" s="415"/>
      <c r="J34" s="415"/>
      <c r="K34" s="415"/>
      <c r="L34" s="415"/>
      <c r="M34" s="415"/>
      <c r="N34" s="415"/>
      <c r="O34" s="416"/>
      <c r="P34" s="136"/>
    </row>
    <row r="35" spans="2:16" x14ac:dyDescent="0.2">
      <c r="B35" s="135"/>
      <c r="C35" s="417"/>
      <c r="D35" s="418"/>
      <c r="E35" s="418"/>
      <c r="F35" s="418"/>
      <c r="G35" s="418"/>
      <c r="H35" s="418"/>
      <c r="I35" s="418"/>
      <c r="J35" s="418"/>
      <c r="K35" s="418"/>
      <c r="L35" s="418"/>
      <c r="M35" s="418"/>
      <c r="N35" s="418"/>
      <c r="O35" s="419"/>
      <c r="P35" s="136"/>
    </row>
    <row r="36" spans="2:16" ht="13.5" thickBot="1" x14ac:dyDescent="0.25">
      <c r="B36" s="135"/>
      <c r="C36" s="420"/>
      <c r="D36" s="421"/>
      <c r="E36" s="421"/>
      <c r="F36" s="421"/>
      <c r="G36" s="421"/>
      <c r="H36" s="421"/>
      <c r="I36" s="421"/>
      <c r="J36" s="421"/>
      <c r="K36" s="421"/>
      <c r="L36" s="421"/>
      <c r="M36" s="421"/>
      <c r="N36" s="421"/>
      <c r="O36" s="422"/>
      <c r="P36" s="136"/>
    </row>
    <row r="37" spans="2:16" ht="13.5" x14ac:dyDescent="0.25">
      <c r="B37" s="135"/>
      <c r="C37" s="399" t="s">
        <v>11</v>
      </c>
      <c r="D37" s="400"/>
      <c r="E37" s="400"/>
      <c r="F37" s="400"/>
      <c r="G37" s="400"/>
      <c r="H37" s="400"/>
      <c r="I37" s="400"/>
      <c r="J37" s="406"/>
      <c r="K37" s="134" t="s">
        <v>103</v>
      </c>
      <c r="L37" s="92" t="s">
        <v>13</v>
      </c>
      <c r="M37" s="405" t="s">
        <v>112</v>
      </c>
      <c r="N37" s="406"/>
      <c r="O37" s="97" t="s">
        <v>109</v>
      </c>
      <c r="P37" s="136"/>
    </row>
    <row r="38" spans="2:16" x14ac:dyDescent="0.2">
      <c r="B38" s="135"/>
      <c r="C38" s="383"/>
      <c r="D38" s="384"/>
      <c r="E38" s="384"/>
      <c r="F38" s="384"/>
      <c r="G38" s="384"/>
      <c r="H38" s="384"/>
      <c r="I38" s="384"/>
      <c r="J38" s="429"/>
      <c r="K38" s="131"/>
      <c r="L38" s="101"/>
      <c r="M38" s="461"/>
      <c r="N38" s="462"/>
      <c r="O38" s="94"/>
      <c r="P38" s="136"/>
    </row>
    <row r="39" spans="2:16" ht="13.5" thickBot="1" x14ac:dyDescent="0.25">
      <c r="B39" s="135"/>
      <c r="C39" s="395"/>
      <c r="D39" s="396"/>
      <c r="E39" s="396"/>
      <c r="F39" s="396"/>
      <c r="G39" s="396"/>
      <c r="H39" s="396"/>
      <c r="I39" s="396"/>
      <c r="J39" s="423"/>
      <c r="K39" s="59"/>
      <c r="L39" s="100"/>
      <c r="M39" s="397"/>
      <c r="N39" s="398"/>
      <c r="O39" s="99"/>
      <c r="P39" s="136"/>
    </row>
    <row r="40" spans="2:16" ht="14.25" thickBot="1" x14ac:dyDescent="0.3">
      <c r="B40" s="135"/>
      <c r="C40" s="389" t="s">
        <v>110</v>
      </c>
      <c r="D40" s="390"/>
      <c r="E40" s="390"/>
      <c r="F40" s="390"/>
      <c r="G40" s="390"/>
      <c r="H40" s="390"/>
      <c r="I40" s="390"/>
      <c r="J40" s="390"/>
      <c r="K40" s="390"/>
      <c r="L40" s="390"/>
      <c r="M40" s="390"/>
      <c r="N40" s="391"/>
      <c r="O40" s="82">
        <v>0</v>
      </c>
      <c r="P40" s="136"/>
    </row>
    <row r="41" spans="2:16" x14ac:dyDescent="0.2">
      <c r="B41" s="135"/>
      <c r="C41" s="414" t="s">
        <v>113</v>
      </c>
      <c r="D41" s="415"/>
      <c r="E41" s="415"/>
      <c r="F41" s="415"/>
      <c r="G41" s="415"/>
      <c r="H41" s="415"/>
      <c r="I41" s="415"/>
      <c r="J41" s="415"/>
      <c r="K41" s="415"/>
      <c r="L41" s="415"/>
      <c r="M41" s="415"/>
      <c r="N41" s="415"/>
      <c r="O41" s="416"/>
      <c r="P41" s="136"/>
    </row>
    <row r="42" spans="2:16" x14ac:dyDescent="0.2">
      <c r="B42" s="135"/>
      <c r="C42" s="417"/>
      <c r="D42" s="418"/>
      <c r="E42" s="418"/>
      <c r="F42" s="418"/>
      <c r="G42" s="418"/>
      <c r="H42" s="418"/>
      <c r="I42" s="418"/>
      <c r="J42" s="418"/>
      <c r="K42" s="418"/>
      <c r="L42" s="418"/>
      <c r="M42" s="418"/>
      <c r="N42" s="418"/>
      <c r="O42" s="419"/>
      <c r="P42" s="136"/>
    </row>
    <row r="43" spans="2:16" ht="13.5" thickBot="1" x14ac:dyDescent="0.25">
      <c r="B43" s="135"/>
      <c r="C43" s="420"/>
      <c r="D43" s="421"/>
      <c r="E43" s="421"/>
      <c r="F43" s="421"/>
      <c r="G43" s="421"/>
      <c r="H43" s="421"/>
      <c r="I43" s="421"/>
      <c r="J43" s="421"/>
      <c r="K43" s="421"/>
      <c r="L43" s="421"/>
      <c r="M43" s="421"/>
      <c r="N43" s="421"/>
      <c r="O43" s="422"/>
      <c r="P43" s="136"/>
    </row>
    <row r="44" spans="2:16" ht="13.5" x14ac:dyDescent="0.25">
      <c r="B44" s="135"/>
      <c r="C44" s="399" t="s">
        <v>114</v>
      </c>
      <c r="D44" s="400"/>
      <c r="E44" s="400"/>
      <c r="F44" s="400"/>
      <c r="G44" s="400"/>
      <c r="H44" s="400"/>
      <c r="I44" s="400"/>
      <c r="J44" s="92" t="s">
        <v>115</v>
      </c>
      <c r="K44" s="132" t="s">
        <v>116</v>
      </c>
      <c r="L44" s="98" t="s">
        <v>117</v>
      </c>
      <c r="M44" s="405" t="s">
        <v>118</v>
      </c>
      <c r="N44" s="406"/>
      <c r="O44" s="97" t="s">
        <v>109</v>
      </c>
      <c r="P44" s="136"/>
    </row>
    <row r="45" spans="2:16" x14ac:dyDescent="0.2">
      <c r="B45" s="135"/>
      <c r="C45" s="383"/>
      <c r="D45" s="384"/>
      <c r="E45" s="384"/>
      <c r="F45" s="384"/>
      <c r="G45" s="384"/>
      <c r="H45" s="384"/>
      <c r="I45" s="384"/>
      <c r="J45" s="95"/>
      <c r="K45" s="96"/>
      <c r="L45" s="95"/>
      <c r="M45" s="403"/>
      <c r="N45" s="404"/>
      <c r="O45" s="94"/>
      <c r="P45" s="136"/>
    </row>
    <row r="46" spans="2:16" ht="13.5" thickBot="1" x14ac:dyDescent="0.25">
      <c r="B46" s="135"/>
      <c r="C46" s="395"/>
      <c r="D46" s="396"/>
      <c r="E46" s="396"/>
      <c r="F46" s="396"/>
      <c r="G46" s="396"/>
      <c r="H46" s="396"/>
      <c r="I46" s="396"/>
      <c r="J46" s="84"/>
      <c r="K46" s="53"/>
      <c r="L46" s="84"/>
      <c r="M46" s="397"/>
      <c r="N46" s="398"/>
      <c r="O46" s="83"/>
      <c r="P46" s="136"/>
    </row>
    <row r="47" spans="2:16" ht="14.25" thickBot="1" x14ac:dyDescent="0.3">
      <c r="B47" s="135"/>
      <c r="C47" s="389" t="s">
        <v>110</v>
      </c>
      <c r="D47" s="390"/>
      <c r="E47" s="390"/>
      <c r="F47" s="390"/>
      <c r="G47" s="390"/>
      <c r="H47" s="390"/>
      <c r="I47" s="390"/>
      <c r="J47" s="390"/>
      <c r="K47" s="390"/>
      <c r="L47" s="390"/>
      <c r="M47" s="390"/>
      <c r="N47" s="391"/>
      <c r="O47" s="93"/>
      <c r="P47" s="136"/>
    </row>
    <row r="48" spans="2:16" x14ac:dyDescent="0.2">
      <c r="B48" s="135"/>
      <c r="C48" s="414" t="s">
        <v>119</v>
      </c>
      <c r="D48" s="415"/>
      <c r="E48" s="415"/>
      <c r="F48" s="415"/>
      <c r="G48" s="415"/>
      <c r="H48" s="415"/>
      <c r="I48" s="415"/>
      <c r="J48" s="415"/>
      <c r="K48" s="415"/>
      <c r="L48" s="415"/>
      <c r="M48" s="415"/>
      <c r="N48" s="415"/>
      <c r="O48" s="416"/>
      <c r="P48" s="136"/>
    </row>
    <row r="49" spans="2:16" x14ac:dyDescent="0.2">
      <c r="B49" s="135"/>
      <c r="C49" s="417"/>
      <c r="D49" s="418"/>
      <c r="E49" s="418"/>
      <c r="F49" s="418"/>
      <c r="G49" s="418"/>
      <c r="H49" s="418"/>
      <c r="I49" s="418"/>
      <c r="J49" s="418"/>
      <c r="K49" s="418"/>
      <c r="L49" s="418"/>
      <c r="M49" s="418"/>
      <c r="N49" s="418"/>
      <c r="O49" s="419"/>
      <c r="P49" s="136"/>
    </row>
    <row r="50" spans="2:16" ht="13.5" thickBot="1" x14ac:dyDescent="0.25">
      <c r="B50" s="135"/>
      <c r="C50" s="420"/>
      <c r="D50" s="421"/>
      <c r="E50" s="421"/>
      <c r="F50" s="421"/>
      <c r="G50" s="421"/>
      <c r="H50" s="421"/>
      <c r="I50" s="421"/>
      <c r="J50" s="421"/>
      <c r="K50" s="421"/>
      <c r="L50" s="421"/>
      <c r="M50" s="421"/>
      <c r="N50" s="421"/>
      <c r="O50" s="422"/>
      <c r="P50" s="136"/>
    </row>
    <row r="51" spans="2:16" ht="13.5" x14ac:dyDescent="0.25">
      <c r="B51" s="135"/>
      <c r="C51" s="399" t="s">
        <v>120</v>
      </c>
      <c r="D51" s="400"/>
      <c r="E51" s="400"/>
      <c r="F51" s="400"/>
      <c r="G51" s="400"/>
      <c r="H51" s="400"/>
      <c r="I51" s="400"/>
      <c r="J51" s="92" t="s">
        <v>121</v>
      </c>
      <c r="K51" s="91" t="s">
        <v>122</v>
      </c>
      <c r="L51" s="80" t="s">
        <v>123</v>
      </c>
      <c r="M51" s="401" t="s">
        <v>108</v>
      </c>
      <c r="N51" s="402"/>
      <c r="O51" s="79" t="s">
        <v>109</v>
      </c>
      <c r="P51" s="136"/>
    </row>
    <row r="52" spans="2:16" x14ac:dyDescent="0.2">
      <c r="B52" s="135"/>
      <c r="C52" s="90"/>
      <c r="D52" s="89"/>
      <c r="E52" s="89"/>
      <c r="F52" s="89"/>
      <c r="G52" s="89"/>
      <c r="H52" s="89"/>
      <c r="I52" s="89"/>
      <c r="J52" s="88"/>
      <c r="K52" s="87"/>
      <c r="L52" s="86"/>
      <c r="M52" s="407"/>
      <c r="N52" s="408"/>
      <c r="O52" s="85"/>
      <c r="P52" s="136"/>
    </row>
    <row r="53" spans="2:16" x14ac:dyDescent="0.2">
      <c r="B53" s="135"/>
      <c r="C53" s="90"/>
      <c r="D53" s="89"/>
      <c r="E53" s="89"/>
      <c r="F53" s="89"/>
      <c r="G53" s="89"/>
      <c r="H53" s="89"/>
      <c r="I53" s="89"/>
      <c r="J53" s="88"/>
      <c r="K53" s="87"/>
      <c r="L53" s="86"/>
      <c r="M53" s="407"/>
      <c r="N53" s="408"/>
      <c r="O53" s="85"/>
      <c r="P53" s="136"/>
    </row>
    <row r="54" spans="2:16" x14ac:dyDescent="0.2">
      <c r="B54" s="135"/>
      <c r="C54" s="90"/>
      <c r="D54" s="89"/>
      <c r="E54" s="89"/>
      <c r="F54" s="89"/>
      <c r="G54" s="89"/>
      <c r="H54" s="89"/>
      <c r="I54" s="89"/>
      <c r="J54" s="88"/>
      <c r="K54" s="87"/>
      <c r="L54" s="86"/>
      <c r="M54" s="403"/>
      <c r="N54" s="404"/>
      <c r="O54" s="85"/>
      <c r="P54" s="136"/>
    </row>
    <row r="55" spans="2:16" ht="13.5" thickBot="1" x14ac:dyDescent="0.25">
      <c r="B55" s="135"/>
      <c r="C55" s="395"/>
      <c r="D55" s="396"/>
      <c r="E55" s="396"/>
      <c r="F55" s="396"/>
      <c r="G55" s="396"/>
      <c r="H55" s="396"/>
      <c r="I55" s="396"/>
      <c r="J55" s="84"/>
      <c r="K55" s="53"/>
      <c r="L55" s="84"/>
      <c r="M55" s="397"/>
      <c r="N55" s="398"/>
      <c r="O55" s="83"/>
      <c r="P55" s="136"/>
    </row>
    <row r="56" spans="2:16" ht="14.25" thickBot="1" x14ac:dyDescent="0.3">
      <c r="B56" s="135"/>
      <c r="C56" s="389" t="s">
        <v>110</v>
      </c>
      <c r="D56" s="390"/>
      <c r="E56" s="390"/>
      <c r="F56" s="390"/>
      <c r="G56" s="390"/>
      <c r="H56" s="390"/>
      <c r="I56" s="390"/>
      <c r="J56" s="390"/>
      <c r="K56" s="390"/>
      <c r="L56" s="390"/>
      <c r="M56" s="390"/>
      <c r="N56" s="391"/>
      <c r="O56" s="82"/>
      <c r="P56" s="136"/>
    </row>
    <row r="57" spans="2:16" ht="13.5" thickBot="1" x14ac:dyDescent="0.25">
      <c r="B57" s="135"/>
      <c r="C57" s="58"/>
      <c r="O57" s="57"/>
      <c r="P57" s="136"/>
    </row>
    <row r="58" spans="2:16" ht="13.5" thickBot="1" x14ac:dyDescent="0.25">
      <c r="B58" s="135"/>
      <c r="C58" s="392" t="s">
        <v>124</v>
      </c>
      <c r="D58" s="393"/>
      <c r="E58" s="393"/>
      <c r="F58" s="393"/>
      <c r="G58" s="393"/>
      <c r="H58" s="393"/>
      <c r="I58" s="393"/>
      <c r="J58" s="393"/>
      <c r="K58" s="393"/>
      <c r="L58" s="393"/>
      <c r="M58" s="393"/>
      <c r="N58" s="394"/>
      <c r="O58" s="81"/>
      <c r="P58" s="136"/>
    </row>
    <row r="59" spans="2:16" x14ac:dyDescent="0.2">
      <c r="B59" s="135"/>
      <c r="C59" s="414" t="s">
        <v>125</v>
      </c>
      <c r="D59" s="415"/>
      <c r="E59" s="415"/>
      <c r="F59" s="415"/>
      <c r="G59" s="415"/>
      <c r="H59" s="415"/>
      <c r="I59" s="415"/>
      <c r="J59" s="415"/>
      <c r="K59" s="415"/>
      <c r="L59" s="415"/>
      <c r="M59" s="415"/>
      <c r="N59" s="415"/>
      <c r="O59" s="416"/>
      <c r="P59" s="136"/>
    </row>
    <row r="60" spans="2:16" x14ac:dyDescent="0.2">
      <c r="B60" s="135"/>
      <c r="C60" s="417"/>
      <c r="D60" s="418"/>
      <c r="E60" s="418"/>
      <c r="F60" s="418"/>
      <c r="G60" s="418"/>
      <c r="H60" s="418"/>
      <c r="I60" s="418"/>
      <c r="J60" s="418"/>
      <c r="K60" s="418"/>
      <c r="L60" s="418"/>
      <c r="M60" s="418"/>
      <c r="N60" s="418"/>
      <c r="O60" s="419"/>
      <c r="P60" s="136"/>
    </row>
    <row r="61" spans="2:16" ht="13.5" thickBot="1" x14ac:dyDescent="0.25">
      <c r="B61" s="135"/>
      <c r="C61" s="420"/>
      <c r="D61" s="421"/>
      <c r="E61" s="421"/>
      <c r="F61" s="421"/>
      <c r="G61" s="421"/>
      <c r="H61" s="421"/>
      <c r="I61" s="421"/>
      <c r="J61" s="421"/>
      <c r="K61" s="421"/>
      <c r="L61" s="421"/>
      <c r="M61" s="421"/>
      <c r="N61" s="421"/>
      <c r="O61" s="422"/>
      <c r="P61" s="136"/>
    </row>
    <row r="62" spans="2:16" ht="13.5" x14ac:dyDescent="0.25">
      <c r="B62" s="135"/>
      <c r="C62" s="399" t="s">
        <v>126</v>
      </c>
      <c r="D62" s="400"/>
      <c r="E62" s="400"/>
      <c r="F62" s="400"/>
      <c r="G62" s="400"/>
      <c r="H62" s="400"/>
      <c r="I62" s="400"/>
      <c r="J62" s="132"/>
      <c r="K62" s="133"/>
      <c r="L62" s="80" t="s">
        <v>127</v>
      </c>
      <c r="M62" s="401" t="s">
        <v>128</v>
      </c>
      <c r="N62" s="402"/>
      <c r="O62" s="79"/>
      <c r="P62" s="136"/>
    </row>
    <row r="63" spans="2:16" x14ac:dyDescent="0.2">
      <c r="B63" s="135"/>
      <c r="C63" s="383" t="s">
        <v>67</v>
      </c>
      <c r="D63" s="384"/>
      <c r="E63" s="384"/>
      <c r="F63" s="384"/>
      <c r="G63" s="384"/>
      <c r="H63" s="384"/>
      <c r="I63" s="384"/>
      <c r="J63" s="77"/>
      <c r="K63" s="76"/>
      <c r="L63" s="73"/>
      <c r="M63" s="385"/>
      <c r="N63" s="386"/>
      <c r="O63" s="72"/>
      <c r="P63" s="136"/>
    </row>
    <row r="64" spans="2:16" x14ac:dyDescent="0.2">
      <c r="B64" s="135"/>
      <c r="C64" s="78" t="s">
        <v>129</v>
      </c>
      <c r="D64" s="59"/>
      <c r="E64" s="59"/>
      <c r="F64" s="59"/>
      <c r="G64" s="59"/>
      <c r="H64" s="59"/>
      <c r="I64" s="59"/>
      <c r="J64" s="77"/>
      <c r="K64" s="76"/>
      <c r="L64" s="73"/>
      <c r="M64" s="385"/>
      <c r="N64" s="386"/>
      <c r="O64" s="72"/>
      <c r="P64" s="136"/>
    </row>
    <row r="65" spans="2:16" ht="13.5" thickBot="1" x14ac:dyDescent="0.25">
      <c r="B65" s="135"/>
      <c r="C65" s="129" t="s">
        <v>72</v>
      </c>
      <c r="D65" s="130"/>
      <c r="E65" s="130"/>
      <c r="F65" s="130"/>
      <c r="G65" s="130"/>
      <c r="H65" s="130"/>
      <c r="I65" s="130"/>
      <c r="J65" s="75"/>
      <c r="K65" s="74"/>
      <c r="L65" s="73"/>
      <c r="M65" s="387"/>
      <c r="N65" s="388"/>
      <c r="O65" s="72"/>
      <c r="P65" s="136"/>
    </row>
    <row r="66" spans="2:16" ht="14.25" thickBot="1" x14ac:dyDescent="0.3">
      <c r="B66" s="135"/>
      <c r="C66" s="389" t="s">
        <v>110</v>
      </c>
      <c r="D66" s="390"/>
      <c r="E66" s="390"/>
      <c r="F66" s="390"/>
      <c r="G66" s="390"/>
      <c r="H66" s="390"/>
      <c r="I66" s="390"/>
      <c r="J66" s="390"/>
      <c r="K66" s="390"/>
      <c r="L66" s="390"/>
      <c r="M66" s="390"/>
      <c r="N66" s="391"/>
      <c r="O66" s="71"/>
      <c r="P66" s="136"/>
    </row>
    <row r="67" spans="2:16" ht="13.5" thickBot="1" x14ac:dyDescent="0.25">
      <c r="B67" s="135"/>
      <c r="C67" s="58"/>
      <c r="O67" s="57"/>
      <c r="P67" s="136"/>
    </row>
    <row r="68" spans="2:16" ht="13.5" thickBot="1" x14ac:dyDescent="0.25">
      <c r="B68" s="135"/>
      <c r="C68" s="392" t="s">
        <v>130</v>
      </c>
      <c r="D68" s="393"/>
      <c r="E68" s="393"/>
      <c r="F68" s="393"/>
      <c r="G68" s="393"/>
      <c r="H68" s="393"/>
      <c r="I68" s="393"/>
      <c r="J68" s="393"/>
      <c r="K68" s="393"/>
      <c r="L68" s="393"/>
      <c r="M68" s="393"/>
      <c r="N68" s="394"/>
      <c r="O68" s="70"/>
      <c r="P68" s="136"/>
    </row>
    <row r="69" spans="2:16" x14ac:dyDescent="0.2">
      <c r="B69" s="135"/>
      <c r="C69" s="69"/>
      <c r="D69" s="68"/>
      <c r="E69" s="68"/>
      <c r="F69" s="68"/>
      <c r="G69" s="68"/>
      <c r="H69" s="68"/>
      <c r="I69" s="68"/>
      <c r="J69" s="68"/>
      <c r="K69" s="68"/>
      <c r="L69" s="68"/>
      <c r="M69" s="68"/>
      <c r="N69" s="68"/>
      <c r="O69" s="67"/>
      <c r="P69" s="136"/>
    </row>
    <row r="70" spans="2:16" x14ac:dyDescent="0.2">
      <c r="B70" s="135"/>
      <c r="C70" s="58"/>
      <c r="O70" s="57"/>
      <c r="P70" s="136"/>
    </row>
    <row r="71" spans="2:16" x14ac:dyDescent="0.2">
      <c r="B71" s="135"/>
      <c r="C71" s="58"/>
      <c r="O71" s="57"/>
      <c r="P71" s="136"/>
    </row>
    <row r="72" spans="2:16" x14ac:dyDescent="0.2">
      <c r="B72" s="135"/>
      <c r="C72" s="58"/>
      <c r="H72" s="60" t="s">
        <v>131</v>
      </c>
      <c r="I72" s="60"/>
      <c r="J72" s="60"/>
      <c r="K72" s="60"/>
      <c r="O72" s="57"/>
      <c r="P72" s="136"/>
    </row>
    <row r="73" spans="2:16" ht="13.5" x14ac:dyDescent="0.25">
      <c r="B73" s="135"/>
      <c r="C73" s="66"/>
      <c r="D73" s="139"/>
      <c r="E73" s="139"/>
      <c r="F73" s="139"/>
      <c r="G73" s="139"/>
      <c r="H73" s="60" t="s">
        <v>132</v>
      </c>
      <c r="I73" s="139"/>
      <c r="J73" s="139"/>
      <c r="K73" s="139"/>
      <c r="L73" s="139"/>
      <c r="M73" s="139"/>
      <c r="N73" s="139"/>
      <c r="O73" s="65"/>
      <c r="P73" s="136"/>
    </row>
    <row r="74" spans="2:16" ht="13.5" x14ac:dyDescent="0.25">
      <c r="B74" s="135"/>
      <c r="C74" s="66"/>
      <c r="D74" s="139"/>
      <c r="E74" s="139"/>
      <c r="F74" s="139"/>
      <c r="G74" s="139"/>
      <c r="H74" s="60" t="s">
        <v>133</v>
      </c>
      <c r="K74" s="139"/>
      <c r="L74" s="139"/>
      <c r="M74" s="139"/>
      <c r="N74" s="139"/>
      <c r="O74" s="65"/>
      <c r="P74" s="136"/>
    </row>
    <row r="75" spans="2:16" x14ac:dyDescent="0.2">
      <c r="B75" s="135"/>
      <c r="C75" s="61"/>
      <c r="D75" s="140"/>
      <c r="E75" s="140"/>
      <c r="F75" s="140"/>
      <c r="G75" s="140"/>
      <c r="H75" s="60" t="s">
        <v>134</v>
      </c>
      <c r="I75" s="140"/>
      <c r="J75" s="140"/>
      <c r="K75" s="140"/>
      <c r="L75" s="140"/>
      <c r="M75" s="140"/>
      <c r="N75" s="140"/>
      <c r="O75" s="55"/>
      <c r="P75" s="136"/>
    </row>
    <row r="76" spans="2:16" x14ac:dyDescent="0.2">
      <c r="B76" s="135"/>
      <c r="C76" s="58"/>
      <c r="H76" s="52" t="s">
        <v>135</v>
      </c>
      <c r="O76" s="57"/>
      <c r="P76" s="136"/>
    </row>
    <row r="77" spans="2:16" ht="13.5" x14ac:dyDescent="0.25">
      <c r="B77" s="135"/>
      <c r="C77" s="64" t="s">
        <v>136</v>
      </c>
      <c r="D77" s="128"/>
      <c r="E77" s="128"/>
      <c r="F77" s="128"/>
      <c r="G77" s="128"/>
      <c r="H77" s="128"/>
      <c r="I77" s="128"/>
      <c r="J77" s="128"/>
      <c r="K77" s="128"/>
      <c r="L77" s="128"/>
      <c r="M77" s="128"/>
      <c r="N77" s="128"/>
      <c r="O77" s="63"/>
      <c r="P77" s="136"/>
    </row>
    <row r="78" spans="2:16" x14ac:dyDescent="0.2">
      <c r="B78" s="135"/>
      <c r="C78" s="380"/>
      <c r="D78" s="381"/>
      <c r="E78" s="381"/>
      <c r="F78" s="381"/>
      <c r="G78" s="381"/>
      <c r="H78" s="381"/>
      <c r="I78" s="381"/>
      <c r="J78" s="381"/>
      <c r="K78" s="381"/>
      <c r="L78" s="381"/>
      <c r="M78" s="381"/>
      <c r="N78" s="381"/>
      <c r="O78" s="382"/>
      <c r="P78" s="136"/>
    </row>
    <row r="79" spans="2:16" x14ac:dyDescent="0.2">
      <c r="B79" s="135"/>
      <c r="C79" s="380"/>
      <c r="D79" s="381"/>
      <c r="E79" s="381"/>
      <c r="F79" s="381"/>
      <c r="G79" s="381"/>
      <c r="H79" s="381"/>
      <c r="I79" s="381"/>
      <c r="J79" s="381"/>
      <c r="K79" s="381"/>
      <c r="L79" s="381"/>
      <c r="M79" s="381"/>
      <c r="N79" s="381"/>
      <c r="O79" s="382"/>
      <c r="P79" s="136"/>
    </row>
    <row r="80" spans="2:16" x14ac:dyDescent="0.2">
      <c r="B80" s="135"/>
      <c r="C80" s="61"/>
      <c r="D80" s="140"/>
      <c r="E80" s="140"/>
      <c r="F80" s="140"/>
      <c r="G80" s="140"/>
      <c r="H80" s="140"/>
      <c r="I80" s="140"/>
      <c r="J80" s="140"/>
      <c r="K80" s="140"/>
      <c r="L80" s="140"/>
      <c r="M80" s="140"/>
      <c r="N80" s="140"/>
      <c r="O80" s="55"/>
      <c r="P80" s="136"/>
    </row>
    <row r="81" spans="2:16" x14ac:dyDescent="0.2">
      <c r="B81" s="135"/>
      <c r="C81" s="62" t="s">
        <v>137</v>
      </c>
      <c r="D81" s="140"/>
      <c r="E81" s="140"/>
      <c r="F81" s="140"/>
      <c r="G81" s="140"/>
      <c r="H81" s="140"/>
      <c r="I81" s="140"/>
      <c r="J81" s="140"/>
      <c r="K81" s="140"/>
      <c r="L81" s="140"/>
      <c r="M81" s="140"/>
      <c r="N81" s="140"/>
      <c r="O81" s="55"/>
      <c r="P81" s="136"/>
    </row>
    <row r="82" spans="2:16" ht="12.75" customHeight="1" x14ac:dyDescent="0.2">
      <c r="B82" s="135"/>
      <c r="C82" s="377" t="s">
        <v>138</v>
      </c>
      <c r="D82" s="378"/>
      <c r="E82" s="378"/>
      <c r="F82" s="378"/>
      <c r="G82" s="378"/>
      <c r="H82" s="378"/>
      <c r="I82" s="378"/>
      <c r="J82" s="378"/>
      <c r="K82" s="378"/>
      <c r="L82" s="378"/>
      <c r="M82" s="378"/>
      <c r="N82" s="378"/>
      <c r="O82" s="379"/>
      <c r="P82" s="136"/>
    </row>
    <row r="83" spans="2:16" x14ac:dyDescent="0.2">
      <c r="B83" s="135"/>
      <c r="C83" s="377"/>
      <c r="D83" s="378"/>
      <c r="E83" s="378"/>
      <c r="F83" s="378"/>
      <c r="G83" s="378"/>
      <c r="H83" s="378"/>
      <c r="I83" s="378"/>
      <c r="J83" s="378"/>
      <c r="K83" s="378"/>
      <c r="L83" s="378"/>
      <c r="M83" s="378"/>
      <c r="N83" s="378"/>
      <c r="O83" s="379"/>
      <c r="P83" s="136"/>
    </row>
    <row r="84" spans="2:16" ht="12.95" customHeight="1" x14ac:dyDescent="0.2">
      <c r="B84" s="135"/>
      <c r="C84" s="377" t="s">
        <v>139</v>
      </c>
      <c r="D84" s="378"/>
      <c r="E84" s="378"/>
      <c r="F84" s="378"/>
      <c r="G84" s="378"/>
      <c r="H84" s="378"/>
      <c r="I84" s="378"/>
      <c r="J84" s="378"/>
      <c r="K84" s="378"/>
      <c r="L84" s="378"/>
      <c r="M84" s="378"/>
      <c r="N84" s="378"/>
      <c r="O84" s="379"/>
      <c r="P84" s="136"/>
    </row>
    <row r="85" spans="2:16" x14ac:dyDescent="0.2">
      <c r="B85" s="135"/>
      <c r="C85" s="377"/>
      <c r="D85" s="378"/>
      <c r="E85" s="378"/>
      <c r="F85" s="378"/>
      <c r="G85" s="378"/>
      <c r="H85" s="378"/>
      <c r="I85" s="378"/>
      <c r="J85" s="378"/>
      <c r="K85" s="378"/>
      <c r="L85" s="378"/>
      <c r="M85" s="378"/>
      <c r="N85" s="378"/>
      <c r="O85" s="379"/>
      <c r="P85" s="136"/>
    </row>
    <row r="86" spans="2:16" x14ac:dyDescent="0.2">
      <c r="B86" s="135"/>
      <c r="C86" s="61"/>
      <c r="D86" s="140"/>
      <c r="E86" s="140"/>
      <c r="F86" s="140"/>
      <c r="G86" s="140"/>
      <c r="H86" s="140"/>
      <c r="I86" s="140"/>
      <c r="J86" s="140"/>
      <c r="K86" s="140"/>
      <c r="L86" s="140"/>
      <c r="M86" s="140"/>
      <c r="N86" s="140"/>
      <c r="O86" s="55"/>
      <c r="P86" s="136"/>
    </row>
    <row r="87" spans="2:16" x14ac:dyDescent="0.2">
      <c r="B87" s="135"/>
      <c r="C87" s="58"/>
      <c r="H87" s="60" t="s">
        <v>131</v>
      </c>
      <c r="O87" s="57"/>
      <c r="P87" s="136"/>
    </row>
    <row r="88" spans="2:16" x14ac:dyDescent="0.2">
      <c r="B88" s="135"/>
      <c r="C88" s="58"/>
      <c r="H88" s="52" t="s">
        <v>132</v>
      </c>
      <c r="I88" s="59"/>
      <c r="J88" s="59"/>
      <c r="K88" s="59"/>
      <c r="O88" s="57"/>
      <c r="P88" s="136"/>
    </row>
    <row r="89" spans="2:16" x14ac:dyDescent="0.2">
      <c r="B89" s="135"/>
      <c r="C89" s="58"/>
      <c r="H89" s="52" t="s">
        <v>140</v>
      </c>
      <c r="I89" s="141"/>
      <c r="J89" s="141"/>
      <c r="K89" s="141"/>
      <c r="O89" s="57"/>
      <c r="P89" s="136"/>
    </row>
    <row r="90" spans="2:16" x14ac:dyDescent="0.2">
      <c r="B90" s="135"/>
      <c r="C90" s="56"/>
      <c r="D90" s="140"/>
      <c r="E90" s="140"/>
      <c r="F90" s="140"/>
      <c r="G90" s="140"/>
      <c r="H90" s="52" t="s">
        <v>134</v>
      </c>
      <c r="L90" s="140"/>
      <c r="M90" s="140"/>
      <c r="N90" s="140"/>
      <c r="O90" s="55"/>
      <c r="P90" s="136"/>
    </row>
    <row r="91" spans="2:16" ht="17.25" customHeight="1" x14ac:dyDescent="0.25">
      <c r="B91" s="135"/>
      <c r="C91" s="54"/>
      <c r="D91" s="142"/>
      <c r="E91" s="142"/>
      <c r="K91" s="369"/>
      <c r="L91" s="369"/>
      <c r="M91" s="369"/>
      <c r="N91" s="369"/>
      <c r="O91" s="370"/>
      <c r="P91" s="136"/>
    </row>
    <row r="92" spans="2:16" ht="18.75" customHeight="1" thickBot="1" x14ac:dyDescent="0.25">
      <c r="B92" s="135"/>
      <c r="C92" s="373"/>
      <c r="D92" s="374"/>
      <c r="E92" s="374"/>
      <c r="F92" s="53"/>
      <c r="G92" s="53"/>
      <c r="H92" s="53"/>
      <c r="I92" s="53"/>
      <c r="J92" s="53"/>
      <c r="K92" s="371"/>
      <c r="L92" s="371"/>
      <c r="M92" s="371"/>
      <c r="N92" s="371"/>
      <c r="O92" s="372"/>
      <c r="P92" s="136"/>
    </row>
    <row r="93" spans="2:16" ht="13.5" thickBot="1" x14ac:dyDescent="0.25">
      <c r="B93" s="143"/>
      <c r="C93" s="144"/>
      <c r="D93" s="144"/>
      <c r="E93" s="144"/>
      <c r="F93" s="144"/>
      <c r="G93" s="144"/>
      <c r="H93" s="144"/>
      <c r="I93" s="144"/>
      <c r="J93" s="144"/>
      <c r="K93" s="144"/>
      <c r="L93" s="144"/>
      <c r="M93" s="144"/>
      <c r="N93" s="144"/>
      <c r="O93" s="144"/>
      <c r="P93" s="145"/>
    </row>
    <row r="94" spans="2:16" ht="13.5" thickTop="1" x14ac:dyDescent="0.2"/>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Oswaldo Díaz Pérez</cp:lastModifiedBy>
  <cp:revision/>
  <dcterms:created xsi:type="dcterms:W3CDTF">2006-06-27T16:47:25Z</dcterms:created>
  <dcterms:modified xsi:type="dcterms:W3CDTF">2023-08-10T19:32:56Z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