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077 - INTER. TOPAIPI\"/>
    </mc:Choice>
  </mc:AlternateContent>
  <xr:revisionPtr revIDLastSave="0" documentId="13_ncr:1_{2B7484DC-1B54-43FA-A5B0-B80D337F347D}" xr6:coauthVersionLast="47" xr6:coauthVersionMax="47" xr10:uidLastSave="{00000000-0000-0000-0000-000000000000}"/>
  <bookViews>
    <workbookView xWindow="-108" yWindow="-108" windowWidth="23256" windowHeight="12456" xr2:uid="{FFF77613-7802-4946-92AE-B811681EC433}"/>
  </bookViews>
  <sheets>
    <sheet name="PO" sheetId="3" r:id="rId1"/>
    <sheet name="PLAN DE CARGAS" sheetId="9"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 r:id="rId11"/>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<sst xmlns="http://schemas.openxmlformats.org/spreadsheetml/2006/main" count="463" uniqueCount="277">
  <si>
    <t>MINISTERIO DE TRANSPORTE</t>
  </si>
  <si>
    <t>INSTITUTO NACIONAL DE VÍAS</t>
  </si>
  <si>
    <t>DIRECCIÓN TÉCNICA</t>
  </si>
  <si>
    <t>SUBDIRECCIÓN DE ESTRUCTURACIÓN DE PROYECTOS</t>
  </si>
  <si>
    <t>CONCURSO DE MERITOS</t>
  </si>
  <si>
    <t>CMA-DEO-SVR-XXX-2023</t>
  </si>
  <si>
    <t>PRESUPUESTO OFICIAL</t>
  </si>
  <si>
    <t>PLAZO:</t>
  </si>
  <si>
    <t>Hasta 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</si>
  <si>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</si>
  <si>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</si>
  <si>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</si>
  <si>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</si>
  <si>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</si>
  <si>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</si>
  <si>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</si>
  <si>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</si>
  <si>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</si>
  <si>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</si>
  <si>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</si>
  <si>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</si>
  <si>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</si>
  <si>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</si>
  <si>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</si>
  <si>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Interventoría</t>
  </si>
  <si>
    <t>Ingeniero Residente de Interventoria</t>
  </si>
  <si>
    <t>Profesional Social</t>
  </si>
  <si>
    <t>Ingeniero Auxiliar de Interventoría</t>
  </si>
  <si>
    <t>MONTO AGOTABLE DE ESPECIALISTAS (conforman esta bolsa los especialistas de amarillo)</t>
  </si>
  <si>
    <t>NO MODIFICAR</t>
  </si>
  <si>
    <t>Especialista en Pavimentos y/o vias</t>
  </si>
  <si>
    <t>Especialista en Estructuras</t>
  </si>
  <si>
    <t xml:space="preserve">Especialista en Geologia y Geotecnia </t>
  </si>
  <si>
    <t>Especialista Ambiental</t>
  </si>
  <si>
    <t>Especialista en Hidráulica e Hidrología</t>
  </si>
  <si>
    <t>Especialista en Diseño Geométrico</t>
  </si>
  <si>
    <t>PERSONAL TÉCNICO</t>
  </si>
  <si>
    <t>Inspector</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</si>
  <si>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</si>
  <si>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</si>
  <si>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</si>
  <si>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</si>
  <si>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</si>
  <si>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</si>
  <si>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</si>
  <si>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</si>
  <si>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</si>
  <si>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</si>
  <si>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</si>
  <si>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</si>
  <si>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</si>
  <si>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</si>
  <si>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</si>
  <si>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</si>
  <si>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</si>
  <si>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</si>
  <si>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</si>
  <si>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</si>
  <si>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</si>
  <si>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</si>
  <si>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Mes</t>
  </si>
  <si>
    <t>Motocicletas (150 cc o mayor, modelo 2014 en adelante, Incluye combustible y SOAT)</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</si>
  <si>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</si>
  <si>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</si>
  <si>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</si>
  <si>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</si>
  <si>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</si>
  <si>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</si>
  <si>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</si>
  <si>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</si>
  <si>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</si>
  <si>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</si>
  <si>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</si>
  <si>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</si>
  <si>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</si>
  <si>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</si>
  <si>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</si>
  <si>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</si>
  <si>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</si>
  <si>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</si>
  <si>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</si>
  <si>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</si>
  <si>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</si>
  <si>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</si>
  <si>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</si>
  <si>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</si>
  <si>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</si>
  <si>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</si>
  <si>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</si>
  <si>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</si>
  <si>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2.13 Las primas regionales estimadas para el presente proceso no aplican. </t>
  </si>
  <si>
    <t xml:space="preserve">3. En aras de implementar la generación de primer empleo, el personal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</si>
  <si>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</si>
  <si>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</si>
  <si>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</si>
  <si>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</si>
  <si>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SUBDIRECCION DE LA RED NACIONAL DE CARRETERAS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</si>
  <si>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</si>
  <si>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</si>
  <si>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</si>
  <si>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</si>
  <si>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</si>
  <si>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</si>
  <si>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</si>
  <si>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</si>
  <si>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</si>
  <si>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 inspector SST.</t>
  </si>
  <si>
    <t>2.2.  INFORMES SEMANALES DE SEGUIMIENTO.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</si>
  <si>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</si>
  <si>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</si>
  <si>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</si>
  <si>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</si>
  <si>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</si>
  <si>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</si>
  <si>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</si>
  <si>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</si>
  <si>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</si>
  <si>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</si>
  <si>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</si>
  <si>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</si>
  <si>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</si>
  <si>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RECURSO</t>
  </si>
  <si>
    <t>Limite Inferior</t>
  </si>
  <si>
    <t>Limite Superior</t>
  </si>
  <si>
    <t xml:space="preserve">Ingeniero Residente de Interventoría </t>
  </si>
  <si>
    <t xml:space="preserve">Especialista en Geología y/o Geotecnia </t>
  </si>
  <si>
    <t xml:space="preserve">Especialista en Pavimentos y/o Vías </t>
  </si>
  <si>
    <t xml:space="preserve">Profesional Social  </t>
  </si>
  <si>
    <t>Profesional de Aseguramiento o Gestión de la Calidad</t>
  </si>
  <si>
    <t xml:space="preserve">Auditor de calidad </t>
  </si>
  <si>
    <t>Inspector SST</t>
  </si>
  <si>
    <t>Técnico administrativo</t>
  </si>
  <si>
    <t>Viáticos Director y/o Especialistas</t>
  </si>
  <si>
    <t>Vehículo tipo campero ó camioneta  (incluye peajes, conductor y combustible) y cuyo modelo sea hasta diez (10) años anteriores al año de suscripción del contrato.</t>
  </si>
  <si>
    <t>Trabajo de topografia (Incluye personal, equipo y trnasporte)</t>
  </si>
  <si>
    <t>Ensayos de laboratorios.</t>
  </si>
  <si>
    <t>Transportes aéreos y/o terrestres (incluye peajes y combustible)</t>
  </si>
  <si>
    <t xml:space="preserve">Edición de informes, papelería, reproducción de documentos,  planos, fotografías, videos, etc. </t>
  </si>
  <si>
    <t>Comunicaciones (telefonía fija y/o celular, fax, correo, internet, etc)</t>
  </si>
  <si>
    <t>GERENCIA DE GRANDES PROYECTOS Y TUNELES</t>
  </si>
  <si>
    <t>FORMULARIO No. 1</t>
  </si>
  <si>
    <t>PLAZO</t>
  </si>
  <si>
    <t>CANT.</t>
  </si>
  <si>
    <t>(1)</t>
  </si>
  <si>
    <r>
      <t>(1)*((2)+(3))*(4) =</t>
    </r>
    <r>
      <rPr>
        <b/>
        <sz val="8"/>
        <rFont val="Arial Narrow"/>
        <family val="2"/>
      </rPr>
      <t xml:space="preserve"> (5)</t>
    </r>
  </si>
  <si>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</si>
  <si>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</si>
  <si>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</si>
  <si>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</si>
  <si>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</si>
  <si>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</si>
  <si>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</si>
  <si>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</si>
  <si>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</si>
  <si>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</si>
  <si>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</si>
  <si>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</si>
  <si>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</si>
  <si>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</si>
  <si>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</si>
  <si>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</si>
  <si>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</si>
  <si>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</si>
  <si>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</si>
  <si>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</si>
  <si>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PERSONAL AUXILIAR</t>
  </si>
  <si>
    <t>Inspector Administración Vial</t>
  </si>
  <si>
    <t>Inspector Electromecanico</t>
  </si>
  <si>
    <t>Inspector SISO</t>
  </si>
  <si>
    <t>Inspector Ambiental</t>
  </si>
  <si>
    <t>Inspector Dibujante</t>
  </si>
  <si>
    <t>Topografo Inspector</t>
  </si>
  <si>
    <t>Cadenero 1</t>
  </si>
  <si>
    <t>Cadenero 2</t>
  </si>
  <si>
    <t xml:space="preserve">Secretaria </t>
  </si>
  <si>
    <t>Conductor</t>
  </si>
  <si>
    <t>Provisión Jornadas 7x24</t>
  </si>
  <si>
    <t>SUBTOTAL COSTOS DE PERSONAL = SUMATORIA DE (5) = (6)</t>
  </si>
  <si>
    <t>FACTOR MULTIPLICADOR (7)</t>
  </si>
  <si>
    <r>
      <t xml:space="preserve">SUBTOTAL COSTOS DE PERSONAL =  (6) * (7) = </t>
    </r>
    <r>
      <rPr>
        <b/>
        <sz val="10"/>
        <rFont val="Arial Narrow"/>
        <family val="2"/>
      </rPr>
      <t xml:space="preserve">(A) </t>
    </r>
  </si>
  <si>
    <t>CANT</t>
  </si>
  <si>
    <t>(9)</t>
  </si>
  <si>
    <t>(10)</t>
  </si>
  <si>
    <r>
      <t xml:space="preserve">(8)*(9)*(10) = </t>
    </r>
    <r>
      <rPr>
        <b/>
        <sz val="8"/>
        <rFont val="Arial Narrow"/>
        <family val="2"/>
      </rPr>
      <t>(11)</t>
    </r>
  </si>
  <si>
    <t>Día</t>
  </si>
  <si>
    <t xml:space="preserve">Camioneta o Campero de más de 2000 c.c.  (1): 4x4 (Incluye peajes y Combustible) El modelo del vehículo ofrecido deberá corresponder a modelos 2015 o superior. </t>
  </si>
  <si>
    <t>mes</t>
  </si>
  <si>
    <t xml:space="preserve">Van de pasajeros (Entre 8 y 10 personas) (Incluye peajes y Combustible) El modelo del vehículo ofrecido deberá corresponder a modelos 2015 o superior. </t>
  </si>
  <si>
    <t>Equipo de topografía</t>
  </si>
  <si>
    <t>Ensayos de laboratorios de suelos, pavimentos y concretos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</si>
  <si>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</si>
  <si>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</si>
  <si>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</si>
  <si>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</si>
  <si>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</si>
  <si>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</si>
  <si>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</si>
  <si>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</si>
  <si>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</si>
  <si>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</si>
  <si>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</si>
  <si>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</si>
  <si>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</si>
  <si>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</si>
  <si>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</si>
  <si>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</si>
  <si>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</si>
  <si>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</si>
  <si>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</si>
  <si>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</si>
  <si>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</si>
  <si>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</si>
  <si>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</si>
  <si>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</si>
  <si>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</si>
  <si>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</si>
  <si>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</si>
  <si>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</si>
  <si>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</si>
  <si>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</si>
  <si>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</si>
  <si>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</si>
  <si>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</si>
  <si>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</si>
  <si>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</si>
  <si>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</si>
  <si>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</si>
  <si>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</si>
  <si>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</si>
  <si>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</si>
  <si>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</si>
  <si>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</si>
  <si>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</si>
  <si>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</si>
  <si>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</si>
  <si>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</si>
  <si>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</si>
  <si>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</si>
  <si>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</si>
  <si>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</si>
  <si>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</si>
  <si>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</si>
  <si>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</si>
  <si>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CRITERIO No 6</t>
  </si>
  <si>
    <t>Entre 10.001 y 15.000 SMMLV</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</si>
  <si>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</si>
  <si>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</si>
  <si>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</si>
  <si>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</si>
  <si>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</si>
  <si>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</si>
  <si>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</si>
  <si>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</si>
  <si>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</si>
  <si>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</si>
  <si>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</si>
  <si>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</si>
  <si>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</si>
  <si>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</si>
  <si>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</si>
  <si>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</si>
  <si>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</si>
  <si>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</si>
  <si>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</si>
  <si>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</si>
  <si>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</si>
  <si>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</si>
  <si>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</si>
  <si>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Equipo completo de topografía</t>
  </si>
  <si>
    <t>Equipo completo de Laboratorio de Suelos, Materiales, Pavimentos y Concretos</t>
  </si>
  <si>
    <t>Profesional Ambiental</t>
  </si>
  <si>
    <t>OBJETO
 “INTERVENTORÍA TÉCNICA, ADMINISTRATIVA, FINANCIERA Y AMBIENTAL PARA EL MEJORAMIENTO Y MANTENIMIENTO DE LAS VIAS TERCIARIAS EN EL MUNICIPIO DE TOPAIPÍ POR EL PROGRAMA DE “COLOMBIA RURAL” EN EL DEPARTAMENTO DE CUNDINAMARCA"</t>
  </si>
  <si>
    <t xml:space="preserve">2.14.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</si>
  <si>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Ingeniero Auxiliar de Interventoria</t>
  </si>
  <si>
    <t>Especialista en Pavimentos y/o Vías</t>
  </si>
  <si>
    <t>Especialista en Geologia y/o Geotecnia</t>
  </si>
  <si>
    <t>CMA-DEO-SVR-077-2023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</si>
</sst>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 numFmtId="177" formatCode="_-&quot;$&quot;* #,##0_-;\-&quot;$&quot;* #,##0_-;_-&quot;$&quot;* &quot;-&quot;??_-;_-@_-"/>
  </numFmts>
  <fonts count="46"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s>
  <borders count="9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s>
  <cellStyleXfs count="76">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82">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2"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0" fontId="2" fillId="0" borderId="6" xfId="14" applyFont="1" applyBorder="1" applyAlignment="1">
      <alignment vertical="center" wrapText="1"/>
    </xf>
    <xf numFmtId="171" fontId="2" fillId="0" borderId="6" xfId="14" applyNumberFormat="1" applyFont="1" applyBorder="1" applyAlignment="1">
      <alignment horizontal="righ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3" applyFont="1" applyFill="1" applyBorder="1" applyAlignment="1">
      <alignment vertical="center"/>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71"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71" fontId="2" fillId="0" borderId="6" xfId="14" applyNumberFormat="1" applyFont="1" applyFill="1" applyBorder="1" applyAlignment="1">
      <alignment horizontal="right"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48" xfId="23" applyFont="1" applyBorder="1" applyAlignment="1">
      <alignment vertical="center"/>
    </xf>
    <xf numFmtId="0" fontId="2" fillId="6" borderId="22" xfId="23" applyFont="1" applyFill="1" applyBorder="1" applyAlignment="1">
      <alignment vertical="center" wrapText="1"/>
    </xf>
    <xf numFmtId="164" fontId="2" fillId="6" borderId="6" xfId="23" applyNumberFormat="1" applyFont="1" applyFill="1" applyBorder="1" applyAlignment="1">
      <alignment vertical="center" wrapText="1"/>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71"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2" fontId="2" fillId="0" borderId="6" xfId="24" applyNumberFormat="1" applyFont="1" applyBorder="1" applyAlignment="1">
      <alignment vertical="center" wrapText="1"/>
    </xf>
    <xf numFmtId="0" fontId="2" fillId="0" borderId="6" xfId="14"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2" fontId="2" fillId="0" borderId="62" xfId="24" applyNumberFormat="1" applyFont="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4"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2" fontId="10" fillId="0" borderId="6" xfId="13" applyNumberFormat="1" applyFont="1" applyFill="1" applyBorder="1" applyAlignment="1">
      <alignment horizontal="center" vertical="center"/>
    </xf>
    <xf numFmtId="2" fontId="10" fillId="0" borderId="13" xfId="13" applyNumberFormat="1" applyFont="1" applyFill="1" applyBorder="1" applyAlignment="1">
      <alignment horizontal="center" vertical="center"/>
    </xf>
    <xf numFmtId="2" fontId="27" fillId="0" borderId="6" xfId="13" applyNumberFormat="1" applyFont="1" applyFill="1" applyBorder="1" applyAlignment="1">
      <alignment horizontal="center" vertical="center"/>
    </xf>
    <xf numFmtId="43" fontId="2" fillId="6" borderId="0" xfId="14" applyNumberFormat="1" applyFont="1" applyFill="1" applyAlignment="1">
      <alignment vertical="center" wrapText="1"/>
    </xf>
    <xf numFmtId="171" fontId="2" fillId="4" borderId="25" xfId="18" applyNumberFormat="1" applyFont="1" applyFill="1" applyBorder="1" applyAlignment="1">
      <alignment vertical="center" wrapText="1"/>
    </xf>
    <xf numFmtId="166" fontId="2" fillId="0" borderId="6" xfId="25" applyNumberFormat="1" applyFont="1" applyFill="1" applyBorder="1" applyAlignment="1">
      <alignment vertical="center" wrapText="1"/>
    </xf>
    <xf numFmtId="0" fontId="2" fillId="0" borderId="24" xfId="14" applyFont="1" applyBorder="1" applyAlignment="1">
      <alignment horizontal="center" vertical="center"/>
    </xf>
    <xf numFmtId="164" fontId="2" fillId="0" borderId="6" xfId="2" applyNumberFormat="1" applyFont="1" applyFill="1" applyBorder="1" applyAlignment="1">
      <alignment vertical="center"/>
    </xf>
    <xf numFmtId="171"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0" fontId="2" fillId="6" borderId="21" xfId="17" applyFont="1" applyFill="1" applyBorder="1" applyAlignment="1">
      <alignment horizontal="center" vertical="center" wrapText="1"/>
    </xf>
    <xf numFmtId="0" fontId="2" fillId="6" borderId="6" xfId="17" applyFont="1" applyFill="1" applyBorder="1" applyAlignment="1">
      <alignment vertical="center" wrapText="1"/>
    </xf>
    <xf numFmtId="164" fontId="2" fillId="6" borderId="6" xfId="17" applyNumberFormat="1" applyFont="1" applyFill="1" applyBorder="1" applyAlignment="1">
      <alignment horizontal="center" vertical="center" wrapText="1"/>
    </xf>
    <xf numFmtId="2" fontId="2" fillId="6" borderId="6" xfId="17" applyNumberFormat="1" applyFont="1" applyFill="1" applyBorder="1" applyAlignment="1">
      <alignment horizontal="center" vertical="center" wrapText="1"/>
    </xf>
    <xf numFmtId="171" fontId="14" fillId="4" borderId="25" xfId="18" applyNumberFormat="1" applyFont="1" applyFill="1" applyBorder="1" applyAlignment="1">
      <alignment horizontal="right" vertical="center" wrapText="1"/>
    </xf>
    <xf numFmtId="0" fontId="10" fillId="0" borderId="0" xfId="8" applyFont="1" applyAlignment="1">
      <alignment horizontal="center" vertical="center" wrapText="1"/>
    </xf>
    <xf numFmtId="0" fontId="10" fillId="0" borderId="52" xfId="8" applyFont="1" applyBorder="1" applyAlignment="1">
      <alignment horizontal="left" vertical="center" wrapText="1"/>
    </xf>
    <xf numFmtId="0" fontId="5" fillId="0" borderId="33" xfId="8" applyFont="1" applyBorder="1" applyAlignment="1">
      <alignment horizontal="justify" vertical="center" wrapText="1"/>
    </xf>
    <xf numFmtId="0" fontId="2" fillId="4" borderId="48" xfId="23" applyFont="1" applyFill="1" applyBorder="1" applyAlignment="1">
      <alignment vertical="center"/>
    </xf>
    <xf numFmtId="164" fontId="2" fillId="4" borderId="6" xfId="23" applyNumberFormat="1" applyFont="1" applyFill="1" applyBorder="1" applyAlignment="1">
      <alignment vertical="center" wrapText="1"/>
    </xf>
    <xf numFmtId="164" fontId="2" fillId="3" borderId="6" xfId="14" applyNumberFormat="1" applyFont="1" applyFill="1" applyBorder="1" applyAlignment="1">
      <alignment vertical="center" wrapText="1"/>
    </xf>
    <xf numFmtId="0" fontId="2" fillId="3" borderId="24" xfId="14" applyFont="1" applyFill="1" applyBorder="1" applyAlignment="1">
      <alignment horizontal="center" vertical="center" wrapText="1"/>
    </xf>
    <xf numFmtId="171" fontId="2" fillId="3" borderId="25" xfId="18" applyNumberFormat="1" applyFont="1" applyFill="1" applyBorder="1" applyAlignment="1">
      <alignment vertical="center" wrapText="1"/>
    </xf>
    <xf numFmtId="0" fontId="2" fillId="0" borderId="89" xfId="14" applyFont="1" applyBorder="1" applyAlignment="1">
      <alignment vertical="center" wrapText="1"/>
    </xf>
    <xf numFmtId="171" fontId="2" fillId="0" borderId="38" xfId="14" applyNumberFormat="1" applyFont="1" applyBorder="1" applyAlignment="1">
      <alignment horizontal="right" vertical="center" wrapText="1"/>
    </xf>
    <xf numFmtId="0" fontId="2" fillId="6" borderId="48" xfId="14" applyFont="1" applyFill="1" applyBorder="1" applyAlignment="1">
      <alignment horizontal="right" vertical="center" wrapText="1"/>
    </xf>
    <xf numFmtId="171" fontId="2" fillId="4" borderId="54" xfId="18" applyNumberFormat="1" applyFont="1" applyFill="1" applyBorder="1" applyAlignment="1">
      <alignment horizontal="right" vertical="center" wrapText="1"/>
    </xf>
    <xf numFmtId="171" fontId="14" fillId="4" borderId="25" xfId="6" applyNumberFormat="1" applyFont="1" applyFill="1" applyBorder="1" applyAlignment="1">
      <alignment vertical="center" wrapText="1"/>
    </xf>
    <xf numFmtId="0" fontId="23" fillId="0" borderId="66" xfId="7" applyFont="1" applyBorder="1" applyAlignment="1">
      <alignment horizontal="center" vertical="center"/>
    </xf>
    <xf numFmtId="0" fontId="23" fillId="6" borderId="68" xfId="7" applyFont="1" applyFill="1" applyBorder="1" applyAlignment="1">
      <alignment vertical="center" wrapText="1"/>
    </xf>
    <xf numFmtId="0" fontId="23" fillId="6" borderId="65" xfId="7" applyFont="1" applyFill="1" applyBorder="1" applyAlignment="1">
      <alignment vertical="center" wrapText="1"/>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70" xfId="2" applyFont="1" applyFill="1" applyBorder="1" applyAlignment="1">
      <alignment horizontal="center" vertical="center" wrapText="1"/>
    </xf>
    <xf numFmtId="0" fontId="5" fillId="0" borderId="6" xfId="2" applyFont="1" applyFill="1" applyBorder="1" applyAlignment="1">
      <alignment horizontal="center" vertical="center" wrapText="1"/>
    </xf>
    <xf numFmtId="0" fontId="6" fillId="0" borderId="72" xfId="8" applyFont="1" applyBorder="1" applyAlignment="1">
      <alignment horizontal="justify" vertical="center" wrapText="1"/>
    </xf>
    <xf numFmtId="0" fontId="26" fillId="0" borderId="8" xfId="7" applyFont="1" applyBorder="1" applyAlignment="1">
      <alignment vertical="center"/>
    </xf>
    <xf numFmtId="0" fontId="26" fillId="0" borderId="9" xfId="7" applyFont="1" applyBorder="1" applyAlignment="1">
      <alignment vertical="center"/>
    </xf>
    <xf numFmtId="0" fontId="26" fillId="0" borderId="73" xfId="7" applyFont="1" applyBorder="1" applyAlignment="1">
      <alignment vertical="center"/>
    </xf>
    <xf numFmtId="0" fontId="26" fillId="0" borderId="74" xfId="7" applyFont="1" applyBorder="1" applyAlignment="1">
      <alignment vertical="center"/>
    </xf>
    <xf numFmtId="0" fontId="6" fillId="0" borderId="52" xfId="8" applyFont="1" applyBorder="1" applyAlignment="1">
      <alignment horizontal="justify" vertical="center" wrapText="1"/>
    </xf>
    <xf numFmtId="0" fontId="26" fillId="0" borderId="75" xfId="7" applyFont="1" applyBorder="1" applyAlignment="1">
      <alignment vertical="center"/>
    </xf>
    <xf numFmtId="0" fontId="26" fillId="0" borderId="76" xfId="7" applyFont="1" applyBorder="1" applyAlignment="1">
      <alignment vertical="center"/>
    </xf>
    <xf numFmtId="0" fontId="26" fillId="0" borderId="77" xfId="7" applyFont="1" applyBorder="1" applyAlignment="1">
      <alignment vertical="center"/>
    </xf>
    <xf numFmtId="0" fontId="26" fillId="0" borderId="78" xfId="7" applyFont="1" applyBorder="1" applyAlignment="1">
      <alignment vertical="center"/>
    </xf>
    <xf numFmtId="0" fontId="6" fillId="0" borderId="79" xfId="8" applyFont="1" applyBorder="1" applyAlignment="1">
      <alignment horizontal="left" vertical="center" wrapText="1"/>
    </xf>
    <xf numFmtId="0" fontId="26" fillId="0" borderId="12" xfId="7" applyFont="1" applyBorder="1" applyAlignment="1">
      <alignment vertical="center"/>
    </xf>
    <xf numFmtId="0" fontId="26" fillId="0" borderId="35" xfId="7" applyFont="1" applyBorder="1" applyAlignment="1">
      <alignment vertical="center"/>
    </xf>
    <xf numFmtId="0" fontId="26" fillId="0" borderId="80" xfId="7" applyFont="1" applyBorder="1" applyAlignment="1">
      <alignment vertical="center"/>
    </xf>
    <xf numFmtId="0" fontId="26" fillId="0" borderId="81" xfId="7" applyFont="1" applyBorder="1" applyAlignment="1">
      <alignment vertical="center"/>
    </xf>
    <xf numFmtId="0" fontId="6" fillId="0" borderId="82" xfId="8" applyFont="1" applyBorder="1" applyAlignment="1">
      <alignment horizontal="left" vertical="center" wrapText="1"/>
    </xf>
    <xf numFmtId="0" fontId="21" fillId="0" borderId="83" xfId="7" applyFont="1" applyBorder="1" applyAlignment="1">
      <alignment vertical="center"/>
    </xf>
    <xf numFmtId="0" fontId="6" fillId="0" borderId="86" xfId="7" applyFont="1" applyBorder="1" applyAlignment="1">
      <alignment horizontal="center" vertical="center"/>
    </xf>
    <xf numFmtId="2" fontId="18" fillId="12" borderId="87" xfId="8" applyNumberFormat="1" applyFont="1" applyFill="1" applyBorder="1" applyAlignment="1">
      <alignment horizontal="center" vertical="center"/>
    </xf>
    <xf numFmtId="2" fontId="18" fillId="12" borderId="88" xfId="8" applyNumberFormat="1" applyFont="1" applyFill="1" applyBorder="1" applyAlignment="1">
      <alignment horizontal="center" vertical="center"/>
    </xf>
    <xf numFmtId="0" fontId="21" fillId="0" borderId="2" xfId="7" applyFont="1" applyBorder="1" applyAlignment="1">
      <alignment vertical="center"/>
    </xf>
    <xf numFmtId="0" fontId="45" fillId="0" borderId="0" xfId="7" applyFont="1" applyAlignment="1">
      <alignment horizontal="right" vertical="center"/>
    </xf>
    <xf numFmtId="0" fontId="8" fillId="0" borderId="0" xfId="8" applyFont="1" applyAlignment="1">
      <alignment vertical="center"/>
    </xf>
    <xf numFmtId="0" fontId="43" fillId="0" borderId="0" xfId="8" applyFont="1" applyAlignment="1">
      <alignment vertical="center"/>
    </xf>
    <xf numFmtId="0" fontId="45" fillId="0" borderId="0" xfId="7" applyFont="1" applyAlignment="1">
      <alignment horizontal="center" vertical="center"/>
    </xf>
    <xf numFmtId="0" fontId="18" fillId="0" borderId="0" xfId="7" applyFont="1" applyAlignment="1">
      <alignment vertical="center"/>
    </xf>
    <xf numFmtId="0" fontId="5" fillId="6" borderId="0" xfId="2" applyNumberFormat="1" applyFont="1" applyFill="1" applyBorder="1" applyAlignment="1">
      <alignment horizontal="center" vertical="center" wrapText="1"/>
    </xf>
    <xf numFmtId="0" fontId="5" fillId="6" borderId="0" xfId="2" applyNumberFormat="1" applyFont="1" applyFill="1" applyBorder="1" applyAlignment="1">
      <alignment horizontal="justify" vertical="center" wrapText="1"/>
    </xf>
    <xf numFmtId="0" fontId="5" fillId="6" borderId="0" xfId="2" applyNumberFormat="1" applyFont="1" applyFill="1" applyBorder="1" applyAlignment="1">
      <alignment vertical="center" wrapText="1"/>
    </xf>
    <xf numFmtId="2" fontId="9" fillId="0" borderId="0" xfId="26" applyNumberFormat="1"/>
    <xf numFmtId="0" fontId="45" fillId="0" borderId="0" xfId="7" applyFont="1" applyAlignment="1">
      <alignment vertical="center"/>
    </xf>
    <xf numFmtId="2" fontId="45" fillId="0" borderId="0" xfId="7" applyNumberFormat="1" applyFont="1" applyAlignment="1">
      <alignment horizontal="center" vertical="center"/>
    </xf>
    <xf numFmtId="8" fontId="2" fillId="6" borderId="6" xfId="17" applyNumberFormat="1" applyFont="1" applyFill="1" applyBorder="1" applyAlignment="1">
      <alignment vertical="center" wrapText="1"/>
    </xf>
    <xf numFmtId="8" fontId="2" fillId="0" borderId="6" xfId="14" applyNumberFormat="1" applyFont="1" applyFill="1" applyBorder="1" applyAlignment="1">
      <alignment vertical="center" wrapText="1"/>
    </xf>
    <xf numFmtId="171" fontId="2" fillId="0" borderId="25" xfId="18" applyNumberFormat="1" applyFont="1" applyFill="1" applyBorder="1" applyAlignment="1">
      <alignment horizontal="right" vertical="center" wrapText="1"/>
    </xf>
    <xf numFmtId="2" fontId="10" fillId="6" borderId="6" xfId="13" applyNumberFormat="1" applyFont="1" applyFill="1" applyBorder="1" applyAlignment="1">
      <alignment horizontal="center" vertical="center"/>
    </xf>
    <xf numFmtId="2" fontId="45" fillId="0" borderId="0" xfId="26" applyNumberFormat="1" applyFont="1" applyAlignment="1">
      <alignment horizontal="center"/>
    </xf>
    <xf numFmtId="0" fontId="2" fillId="6" borderId="6" xfId="14" applyFont="1" applyFill="1" applyBorder="1" applyAlignment="1">
      <alignment horizontal="center" vertical="center" wrapText="1"/>
    </xf>
    <xf numFmtId="0" fontId="5" fillId="0" borderId="93" xfId="2" applyFont="1" applyFill="1" applyBorder="1" applyAlignment="1">
      <alignment horizontal="center" vertical="center" wrapText="1"/>
    </xf>
    <xf numFmtId="2" fontId="10" fillId="0" borderId="88" xfId="13" applyNumberFormat="1" applyFont="1" applyFill="1" applyBorder="1" applyAlignment="1">
      <alignment horizontal="center" vertical="center"/>
    </xf>
    <xf numFmtId="2" fontId="18" fillId="12" borderId="94" xfId="8" applyNumberFormat="1" applyFont="1" applyFill="1" applyBorder="1" applyAlignment="1">
      <alignment horizontal="center" vertical="center"/>
    </xf>
    <xf numFmtId="177" fontId="14" fillId="3" borderId="31" xfId="6" applyNumberFormat="1" applyFont="1" applyFill="1" applyBorder="1" applyAlignment="1">
      <alignment vertical="center" wrapText="1"/>
    </xf>
    <xf numFmtId="0" fontId="36" fillId="6" borderId="0" xfId="2" applyFont="1" applyFill="1" applyBorder="1" applyAlignment="1">
      <alignment horizontal="left" vertical="center" wrapText="1"/>
    </xf>
    <xf numFmtId="0" fontId="23" fillId="0" borderId="65" xfId="7" applyFont="1" applyBorder="1" applyAlignment="1">
      <alignment vertical="center" wrapText="1"/>
    </xf>
    <xf numFmtId="2" fontId="3" fillId="0" borderId="0" xfId="26" applyNumberFormat="1" applyFont="1" applyAlignment="1">
      <alignment horizontal="center"/>
    </xf>
    <xf numFmtId="0" fontId="3" fillId="0" borderId="0" xfId="7" applyFont="1" applyAlignment="1">
      <alignment horizontal="center" vertical="center"/>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6" xfId="14" applyFont="1" applyFill="1" applyBorder="1" applyAlignment="1">
      <alignment horizontal="left" vertical="center" wrapText="1"/>
    </xf>
    <xf numFmtId="0" fontId="14" fillId="3" borderId="25" xfId="14"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4" applyFont="1" applyFill="1" applyBorder="1" applyAlignment="1">
      <alignment horizontal="left"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14" fillId="4" borderId="6" xfId="14" applyFont="1" applyFill="1" applyBorder="1" applyAlignment="1">
      <alignment horizontal="left" vertical="center" wrapText="1"/>
    </xf>
    <xf numFmtId="0" fontId="36" fillId="0" borderId="21" xfId="2" applyFont="1" applyFill="1" applyBorder="1" applyAlignment="1">
      <alignment horizontal="left" vertical="center" wrapText="1"/>
    </xf>
    <xf numFmtId="0" fontId="36" fillId="0" borderId="22" xfId="2" applyFont="1" applyFill="1" applyBorder="1" applyAlignment="1">
      <alignment horizontal="left" vertical="center" wrapText="1"/>
    </xf>
    <xf numFmtId="0" fontId="36" fillId="0" borderId="23" xfId="2" applyFont="1" applyFill="1" applyBorder="1" applyAlignment="1">
      <alignment horizontal="left"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3" borderId="30" xfId="14"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4" fillId="0" borderId="34" xfId="16" applyFont="1" applyBorder="1" applyAlignment="1">
      <alignment horizontal="center" vertical="center" wrapText="1"/>
    </xf>
    <xf numFmtId="0" fontId="14" fillId="0" borderId="0" xfId="16" applyFont="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21" fillId="0" borderId="84" xfId="7" applyFont="1" applyBorder="1" applyAlignment="1">
      <alignment horizontal="center" vertical="center"/>
    </xf>
    <xf numFmtId="0" fontId="21" fillId="0" borderId="85" xfId="7" applyFont="1" applyBorder="1" applyAlignment="1">
      <alignment horizontal="center" vertical="center"/>
    </xf>
    <xf numFmtId="0" fontId="21" fillId="0" borderId="0" xfId="7" applyFont="1" applyAlignment="1">
      <alignment vertical="center"/>
    </xf>
    <xf numFmtId="0" fontId="21" fillId="0" borderId="43" xfId="7" applyFont="1" applyBorder="1" applyAlignment="1">
      <alignment horizontal="left" vertical="center"/>
    </xf>
    <xf numFmtId="2" fontId="18" fillId="4" borderId="90" xfId="8" applyNumberFormat="1" applyFont="1" applyFill="1" applyBorder="1" applyAlignment="1">
      <alignment horizontal="center" vertical="center"/>
    </xf>
    <xf numFmtId="2" fontId="18" fillId="4" borderId="91" xfId="8" applyNumberFormat="1" applyFont="1" applyFill="1" applyBorder="1" applyAlignment="1">
      <alignment horizontal="center" vertical="center"/>
    </xf>
    <xf numFmtId="2" fontId="18" fillId="4" borderId="92" xfId="8" applyNumberFormat="1" applyFont="1" applyFill="1" applyBorder="1" applyAlignment="1">
      <alignment horizontal="center" vertical="center"/>
    </xf>
    <xf numFmtId="0" fontId="23" fillId="0" borderId="36" xfId="7" applyFont="1" applyBorder="1" applyAlignment="1">
      <alignment horizontal="center" vertical="center"/>
    </xf>
    <xf numFmtId="0" fontId="23" fillId="0" borderId="41" xfId="7" applyFont="1" applyBorder="1" applyAlignment="1">
      <alignment horizontal="center" vertical="center"/>
    </xf>
    <xf numFmtId="0" fontId="23" fillId="0" borderId="17" xfId="7" applyFont="1" applyBorder="1" applyAlignment="1">
      <alignment horizontal="center" vertical="center"/>
    </xf>
    <xf numFmtId="0" fontId="22" fillId="0" borderId="0" xfId="7" applyFont="1" applyAlignment="1">
      <alignment horizontal="center" vertical="center" wrapText="1"/>
    </xf>
    <xf numFmtId="0" fontId="23" fillId="0" borderId="63" xfId="7" applyFont="1" applyBorder="1" applyAlignment="1">
      <alignment horizontal="center" vertical="center"/>
    </xf>
    <xf numFmtId="0" fontId="23" fillId="0" borderId="69" xfId="7" applyFont="1" applyBorder="1" applyAlignment="1">
      <alignment horizontal="center" vertical="center"/>
    </xf>
    <xf numFmtId="0" fontId="23" fillId="0" borderId="71" xfId="7" applyFont="1" applyBorder="1" applyAlignment="1">
      <alignment horizontal="center" vertical="center"/>
    </xf>
    <xf numFmtId="0" fontId="23" fillId="0" borderId="64" xfId="7" applyFont="1" applyBorder="1" applyAlignment="1">
      <alignment horizontal="center" vertical="center"/>
    </xf>
    <xf numFmtId="0" fontId="21" fillId="0" borderId="65" xfId="7" applyFont="1" applyBorder="1" applyAlignment="1">
      <alignment vertical="center"/>
    </xf>
    <xf numFmtId="0" fontId="18" fillId="6" borderId="67" xfId="7" applyFont="1" applyFill="1" applyBorder="1" applyAlignment="1">
      <alignment horizontal="center" vertical="center" wrapText="1"/>
    </xf>
    <xf numFmtId="0" fontId="18" fillId="6" borderId="34" xfId="7" applyFont="1" applyFill="1" applyBorder="1" applyAlignment="1">
      <alignment horizontal="center" vertical="center" wrapText="1"/>
    </xf>
    <xf numFmtId="0" fontId="18" fillId="6" borderId="36" xfId="7" applyFont="1" applyFill="1" applyBorder="1" applyAlignment="1">
      <alignment horizontal="center"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6">
    <cellStyle name="Millares" xfId="11" builtinId="3"/>
    <cellStyle name="Millares [0] 2" xfId="27" xr:uid="{136B4F77-4ACE-40DF-A1D6-02A7AB7FA9FE}"/>
    <cellStyle name="Millares [0] 3" xfId="44" xr:uid="{7514BA3D-F1AF-4D6F-B121-A6BD399A99AB}"/>
    <cellStyle name="Millares [0] 4" xfId="54" xr:uid="{32B08099-F011-4B93-974D-BFC238EF37BC}"/>
    <cellStyle name="Millares 10" xfId="69" xr:uid="{9B36093D-D260-45F3-A38C-2AC68E3BCC8A}"/>
    <cellStyle name="Millares 11" xfId="72" xr:uid="{E8FF0F05-A646-46A0-AAE8-9C8CCFECE4AF}"/>
    <cellStyle name="Millares 12" xfId="75" xr:uid="{C0F22252-E744-45F1-AE4A-C51942BD41D9}"/>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3" xfId="33" xr:uid="{20B16815-55B2-4101-BF26-C1ECAE1ABEFF}"/>
    <cellStyle name="Millares 2 2 2 2 2 4" xfId="51" xr:uid="{1F780149-189A-4CDD-835B-0BF96D270A91}"/>
    <cellStyle name="Millares 2 2 2 2 2 5" xfId="74" xr:uid="{2DC1B763-6FC4-4DF0-95FE-41E00C20C295}"/>
    <cellStyle name="Millares 2 2 3" xfId="43" xr:uid="{CED820DD-3482-434D-AC6A-B390A58A8345}"/>
    <cellStyle name="Millares 2 2 3 2" xfId="61" xr:uid="{2435D853-4F04-406A-AAAA-E6DC8F9F2B80}"/>
    <cellStyle name="Millares 2 2 5" xfId="25" xr:uid="{7297D18F-27D5-4A6D-B0FF-DAC0C5EEF9F5}"/>
    <cellStyle name="Millares 2 3" xfId="59" xr:uid="{6F1B85C0-21E5-40C8-81B5-54A94EAAE270}"/>
    <cellStyle name="Millares 2 4" xfId="53" xr:uid="{27C01325-F485-423A-B982-B353BC5B7182}"/>
    <cellStyle name="Millares 3" xfId="46" xr:uid="{41F92FC3-6CA2-4322-948B-763BD523D804}"/>
    <cellStyle name="Millares 3 2" xfId="60" xr:uid="{94E658F3-57C4-4A2E-B606-AAFF54B76FC2}"/>
    <cellStyle name="Millares 4" xfId="42" xr:uid="{1B6DDD19-2591-4375-80B4-4D424DF80160}"/>
    <cellStyle name="Millares 4 2" xfId="58" xr:uid="{8B5CD4B3-B98F-4F6C-9C93-51C046432961}"/>
    <cellStyle name="Millares 5" xfId="34" xr:uid="{5B700BCF-66A7-4416-87E2-882AD9F89E2A}"/>
    <cellStyle name="Millares 6" xfId="35" xr:uid="{7E746F5D-E546-4A5F-BEC2-3F30311EF622}"/>
    <cellStyle name="Millares 7" xfId="52" xr:uid="{5E78509C-971F-4215-9EEF-2CF896A1D10E}"/>
    <cellStyle name="Millares 8" xfId="67" xr:uid="{9D5AFCFC-33A8-46D4-8517-7A0B0D168863}"/>
    <cellStyle name="Millares 9" xfId="64" xr:uid="{05AD728B-E1AF-42A5-B54B-08A2AA8F95ED}"/>
    <cellStyle name="Moneda" xfId="10" builtinId="4"/>
    <cellStyle name="Moneda [0]" xfId="12" builtinId="7"/>
    <cellStyle name="Moneda [0] 2" xfId="29" xr:uid="{E8CA3513-C4F9-4544-97D0-BFDFC9869FC1}"/>
    <cellStyle name="Moneda [0] 2 2" xfId="62" xr:uid="{91C25308-6DFC-458B-82B1-B5888188149B}"/>
    <cellStyle name="Moneda [0] 3" xfId="40" xr:uid="{ABBA6B08-E31E-4576-9EAB-A067217FA2B6}"/>
    <cellStyle name="Moneda [0] 4" xfId="55" xr:uid="{10DCFE73-4E1F-48B6-A11E-32929232A122}"/>
    <cellStyle name="Moneda [0] 5" xfId="68" xr:uid="{C5F630A3-1677-48B3-9892-23CE78BFD7F3}"/>
    <cellStyle name="Moneda 10" xfId="70" xr:uid="{731A0112-85E2-49E2-8F2E-9CFFC23F7693}"/>
    <cellStyle name="Moneda 11" xfId="73" xr:uid="{B956E335-A20F-49A6-8181-502FE038662A}"/>
    <cellStyle name="Moneda 12" xfId="71" xr:uid="{94884682-EA06-4264-80B6-6B25717DC574}"/>
    <cellStyle name="Moneda 13" xfId="65" xr:uid="{2C1CCC99-6F66-4E25-96B5-1F9CE838B6AC}"/>
    <cellStyle name="Moneda 2" xfId="28" xr:uid="{E5936296-AE20-4BBD-B5A8-078072066D4E}"/>
    <cellStyle name="Moneda 2 2" xfId="63" xr:uid="{76321C35-29EB-48EF-88FF-B87DBBEB1310}"/>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Moneda 8" xfId="56" xr:uid="{A398C114-13AC-4F5F-AEF5-2B256AF817C1}"/>
    <cellStyle name="Moneda 9" xfId="66" xr:uid="{70F4AB03-44A6-4083-A429-8FE94AE89EAD}"/>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12">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C5169C0F" TargetMode="External"/><Relationship Id="rId1" Type="http://schemas.openxmlformats.org/officeDocument/2006/relationships/externalLinkPath" Target="file:///\\C5169C0F\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10">
          <cell r="M10">
            <v>1302940.7487084535</v>
          </cell>
        </row>
      </sheetData>
      <sheetData sheetId="45" refreshError="1"/>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10">
          <cell r="M10">
            <v>1302940.7487084535</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10">
          <cell r="M10">
            <v>1302940.7487084535</v>
          </cell>
        </row>
      </sheetData>
      <sheetData sheetId="73">
        <row r="10">
          <cell r="M10">
            <v>1302940.7487084535</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10">
          <cell r="M10">
            <v>1302940.7487084535</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row r="10">
          <cell r="M10">
            <v>1302940.7487084535</v>
          </cell>
        </row>
      </sheetData>
      <sheetData sheetId="121">
        <row r="6">
          <cell r="D6">
            <v>0</v>
          </cell>
        </row>
      </sheetData>
      <sheetData sheetId="122"/>
      <sheetData sheetId="123"/>
      <sheetData sheetId="124"/>
      <sheetData sheetId="125">
        <row r="6">
          <cell r="D6">
            <v>0</v>
          </cell>
        </row>
      </sheetData>
      <sheetData sheetId="126"/>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0"/>
  <sheetViews>
    <sheetView tabSelected="1" zoomScale="70" zoomScaleNormal="70" workbookViewId="0">
      <selection activeCell="B7" sqref="B7:G7"/>
    </sheetView>
  </sheetViews>
  <sheetFormatPr baseColWidth="10" defaultColWidth="12.5546875" defaultRowHeight="13.2" x14ac:dyDescent="0.3"/>
  <cols>
    <col min="1" max="1" width="1.88671875" style="116" customWidth="1"/>
    <col min="2" max="2" width="10.44140625" style="133" customWidth="1"/>
    <col min="3" max="3" width="51.44140625" style="133" customWidth="1"/>
    <col min="4" max="4" width="19" style="133" customWidth="1"/>
    <col min="5" max="5" width="15.88671875" style="149" customWidth="1"/>
    <col min="6" max="6" width="13.88671875" style="116" customWidth="1"/>
    <col min="7" max="7" width="25" style="150" customWidth="1"/>
    <col min="8" max="8" width="20.5546875" style="116" customWidth="1"/>
    <col min="9" max="9" width="49.5546875" style="116" customWidth="1"/>
    <col min="10" max="195" width="11.5546875" style="116" customWidth="1"/>
    <col min="196" max="16384" width="12.5546875" style="116"/>
  </cols>
  <sheetData>
    <row r="1" spans="2:195" ht="11.25" customHeight="1" x14ac:dyDescent="0.3">
      <c r="B1" s="111"/>
      <c r="C1" s="112"/>
      <c r="D1" s="112"/>
      <c r="E1" s="113"/>
      <c r="F1" s="114"/>
      <c r="G1" s="115"/>
    </row>
    <row r="2" spans="2:195" x14ac:dyDescent="0.3">
      <c r="B2" s="376" t="s">
        <v>0</v>
      </c>
      <c r="C2" s="377"/>
      <c r="D2" s="377"/>
      <c r="E2" s="377"/>
      <c r="F2" s="377"/>
      <c r="G2" s="378"/>
    </row>
    <row r="3" spans="2:195" x14ac:dyDescent="0.3">
      <c r="B3" s="376" t="s">
        <v>1</v>
      </c>
      <c r="C3" s="377"/>
      <c r="D3" s="377"/>
      <c r="E3" s="377"/>
      <c r="F3" s="377"/>
      <c r="G3" s="377"/>
      <c r="H3" s="329"/>
    </row>
    <row r="4" spans="2:195" x14ac:dyDescent="0.3">
      <c r="B4" s="376" t="s">
        <v>2</v>
      </c>
      <c r="C4" s="377"/>
      <c r="D4" s="377"/>
      <c r="E4" s="377"/>
      <c r="F4" s="377"/>
      <c r="G4" s="377"/>
      <c r="H4" s="329"/>
    </row>
    <row r="5" spans="2:195" ht="15" customHeight="1" x14ac:dyDescent="0.3">
      <c r="B5" s="376" t="s">
        <v>3</v>
      </c>
      <c r="C5" s="377"/>
      <c r="D5" s="377"/>
      <c r="E5" s="377"/>
      <c r="F5" s="377"/>
      <c r="G5" s="378"/>
    </row>
    <row r="6" spans="2:195" x14ac:dyDescent="0.3">
      <c r="B6" s="379" t="s">
        <v>4</v>
      </c>
      <c r="C6" s="380"/>
      <c r="D6" s="380"/>
      <c r="E6" s="380"/>
      <c r="F6" s="380"/>
      <c r="G6" s="381"/>
    </row>
    <row r="7" spans="2:195" x14ac:dyDescent="0.3">
      <c r="B7" s="382" t="s">
        <v>276</v>
      </c>
      <c r="C7" s="383"/>
      <c r="D7" s="383"/>
      <c r="E7" s="383"/>
      <c r="F7" s="383"/>
      <c r="G7" s="384"/>
    </row>
    <row r="8" spans="2:195" ht="71.099999999999994" customHeight="1" x14ac:dyDescent="0.3">
      <c r="B8" s="389" t="s">
        <v>271</v>
      </c>
      <c r="C8" s="390"/>
      <c r="D8" s="390"/>
      <c r="E8" s="390"/>
      <c r="F8" s="390"/>
      <c r="G8" s="391"/>
      <c r="J8" s="117"/>
      <c r="K8" s="117"/>
    </row>
    <row r="9" spans="2:195" ht="13.8" thickBot="1" x14ac:dyDescent="0.35">
      <c r="B9" s="392"/>
      <c r="C9" s="393"/>
      <c r="D9" s="393"/>
      <c r="E9" s="393"/>
      <c r="F9" s="393"/>
      <c r="G9" s="394"/>
      <c r="J9" s="117"/>
      <c r="K9" s="117"/>
    </row>
    <row r="10" spans="2:195" ht="15" customHeight="1" thickBot="1" x14ac:dyDescent="0.35">
      <c r="B10" s="392" t="s">
        <v>6</v>
      </c>
      <c r="C10" s="393"/>
      <c r="D10" s="394"/>
      <c r="E10" s="160" t="s">
        <v>7</v>
      </c>
      <c r="F10" s="363" t="s">
        <v>8</v>
      </c>
      <c r="G10" s="364"/>
      <c r="J10" s="117"/>
      <c r="K10" s="117"/>
    </row>
    <row r="11" spans="2:195" s="118" customFormat="1" ht="14.25" customHeight="1" thickBot="1" x14ac:dyDescent="0.35">
      <c r="B11" s="161"/>
      <c r="C11" s="162"/>
      <c r="D11" s="162"/>
      <c r="E11" s="163"/>
      <c r="F11" s="162"/>
      <c r="G11" s="164"/>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65" t="s">
        <v>9</v>
      </c>
      <c r="C12" s="366"/>
      <c r="D12" s="119" t="s">
        <v>10</v>
      </c>
      <c r="E12" s="120" t="s">
        <v>11</v>
      </c>
      <c r="F12" s="119" t="s">
        <v>12</v>
      </c>
      <c r="G12" s="121" t="s">
        <v>13</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67"/>
      <c r="C13" s="368"/>
      <c r="D13" s="122" t="s">
        <v>14</v>
      </c>
      <c r="E13" s="123" t="s">
        <v>15</v>
      </c>
      <c r="F13" s="122" t="s">
        <v>16</v>
      </c>
      <c r="G13" s="124" t="s">
        <v>17</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69"/>
      <c r="C14" s="370"/>
      <c r="D14" s="176" t="s">
        <v>18</v>
      </c>
      <c r="E14" s="177" t="s">
        <v>19</v>
      </c>
      <c r="F14" s="176" t="s">
        <v>20</v>
      </c>
      <c r="G14" s="178" t="s">
        <v>21</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9"/>
      <c r="C15" s="190" t="s">
        <v>22</v>
      </c>
      <c r="D15" s="190"/>
      <c r="E15" s="190"/>
      <c r="F15" s="190"/>
      <c r="G15" s="191"/>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9"/>
      <c r="C16" s="125" t="s">
        <v>23</v>
      </c>
      <c r="D16" s="125"/>
      <c r="E16" s="179"/>
      <c r="F16" s="125"/>
      <c r="G16" s="192"/>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4"/>
      <c r="C17" s="244" t="s">
        <v>24</v>
      </c>
      <c r="D17" s="245">
        <v>6900000</v>
      </c>
      <c r="E17" s="182"/>
      <c r="F17" s="33">
        <v>3</v>
      </c>
      <c r="G17" s="204">
        <v>20700000</v>
      </c>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4"/>
      <c r="C18" s="246" t="s">
        <v>25</v>
      </c>
      <c r="D18" s="245">
        <v>5150000</v>
      </c>
      <c r="E18" s="182"/>
      <c r="F18" s="33">
        <v>6</v>
      </c>
      <c r="G18" s="204">
        <v>30900000</v>
      </c>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219"/>
      <c r="C19" s="246" t="s">
        <v>26</v>
      </c>
      <c r="D19" s="245">
        <v>3750000</v>
      </c>
      <c r="E19" s="182"/>
      <c r="F19" s="33">
        <v>3</v>
      </c>
      <c r="G19" s="204">
        <v>11250000</v>
      </c>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x14ac:dyDescent="0.3">
      <c r="B20" s="266"/>
      <c r="C20" s="267" t="s">
        <v>270</v>
      </c>
      <c r="D20" s="245">
        <v>3750000</v>
      </c>
      <c r="E20" s="268"/>
      <c r="F20" s="269">
        <v>3</v>
      </c>
      <c r="G20" s="204">
        <v>11250000</v>
      </c>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x14ac:dyDescent="0.3">
      <c r="B21" s="128"/>
      <c r="C21" s="324" t="s">
        <v>27</v>
      </c>
      <c r="D21" s="245">
        <v>3000000</v>
      </c>
      <c r="E21" s="268"/>
      <c r="F21" s="33">
        <v>3</v>
      </c>
      <c r="G21" s="204">
        <v>9000000</v>
      </c>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t="22.8" x14ac:dyDescent="0.2">
      <c r="B22" s="252"/>
      <c r="C22" s="248" t="s">
        <v>28</v>
      </c>
      <c r="D22" s="249"/>
      <c r="E22" s="250"/>
      <c r="F22" s="247"/>
      <c r="G22" s="270">
        <v>24080000</v>
      </c>
      <c r="H22" s="216" t="s">
        <v>29</v>
      </c>
      <c r="I22" s="264"/>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x14ac:dyDescent="0.3">
      <c r="B23" s="252"/>
      <c r="C23" s="251" t="s">
        <v>30</v>
      </c>
      <c r="D23" s="275">
        <v>6100000</v>
      </c>
      <c r="E23" s="250"/>
      <c r="F23" s="247"/>
      <c r="G23" s="32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3">
      <c r="B24" s="252"/>
      <c r="C24" s="251" t="s">
        <v>31</v>
      </c>
      <c r="D24" s="275">
        <v>6100000</v>
      </c>
      <c r="E24" s="250"/>
      <c r="F24" s="247"/>
      <c r="G24" s="326"/>
      <c r="H24" s="116"/>
      <c r="I24" s="265"/>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3">
      <c r="B25" s="252"/>
      <c r="C25" s="251" t="s">
        <v>32</v>
      </c>
      <c r="D25" s="275">
        <v>6100000</v>
      </c>
      <c r="E25" s="250"/>
      <c r="F25" s="247"/>
      <c r="G25" s="326"/>
      <c r="H25" s="116"/>
      <c r="I25" s="265"/>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x14ac:dyDescent="0.3">
      <c r="B26" s="252"/>
      <c r="C26" s="274" t="s">
        <v>33</v>
      </c>
      <c r="D26" s="275">
        <v>6100000</v>
      </c>
      <c r="E26" s="250"/>
      <c r="F26" s="247"/>
      <c r="G26" s="326"/>
      <c r="H26" s="116"/>
      <c r="I26" s="265"/>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26" customFormat="1" x14ac:dyDescent="0.3">
      <c r="B27" s="252"/>
      <c r="C27" s="251" t="s">
        <v>34</v>
      </c>
      <c r="D27" s="275">
        <v>6100000</v>
      </c>
      <c r="E27" s="250"/>
      <c r="F27" s="247"/>
      <c r="G27" s="326"/>
      <c r="H27" s="12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7"/>
      <c r="BN27" s="117"/>
      <c r="BO27" s="117"/>
      <c r="BP27" s="117"/>
      <c r="BQ27" s="117"/>
      <c r="BR27" s="117"/>
      <c r="BS27" s="117"/>
      <c r="BT27" s="117"/>
      <c r="BU27" s="117"/>
      <c r="BV27" s="117"/>
      <c r="BW27" s="117"/>
      <c r="BX27" s="117"/>
      <c r="BY27" s="117"/>
      <c r="BZ27" s="117"/>
      <c r="CA27" s="117"/>
      <c r="CB27" s="117"/>
      <c r="CC27" s="117"/>
      <c r="CD27" s="117"/>
      <c r="CE27" s="117"/>
      <c r="CF27" s="117"/>
      <c r="CG27" s="117"/>
      <c r="CH27" s="117"/>
      <c r="CI27" s="117"/>
      <c r="CJ27" s="117"/>
      <c r="CK27" s="117"/>
      <c r="CL27" s="117"/>
      <c r="CM27" s="117"/>
      <c r="CN27" s="117"/>
      <c r="CO27" s="117"/>
      <c r="CP27" s="117"/>
      <c r="CQ27" s="117"/>
      <c r="CR27" s="117"/>
      <c r="CS27" s="117"/>
      <c r="CT27" s="117"/>
      <c r="CU27" s="117"/>
      <c r="CV27" s="117"/>
      <c r="CW27" s="117"/>
      <c r="CX27" s="117"/>
      <c r="CY27" s="117"/>
      <c r="CZ27" s="117"/>
      <c r="DA27" s="117"/>
      <c r="DB27" s="117"/>
      <c r="DC27" s="117"/>
      <c r="DD27" s="117"/>
      <c r="DE27" s="117"/>
      <c r="DF27" s="117"/>
      <c r="DG27" s="117"/>
      <c r="DH27" s="117"/>
      <c r="DI27" s="117"/>
      <c r="DJ27" s="117"/>
      <c r="DK27" s="117"/>
      <c r="DL27" s="117"/>
      <c r="DM27" s="117"/>
      <c r="DN27" s="117"/>
      <c r="DO27" s="117"/>
      <c r="DP27" s="117"/>
      <c r="DQ27" s="117"/>
      <c r="DR27" s="117"/>
      <c r="DS27" s="117"/>
      <c r="DT27" s="117"/>
      <c r="DU27" s="117"/>
      <c r="DV27" s="117"/>
      <c r="DW27" s="117"/>
      <c r="DX27" s="117"/>
      <c r="DY27" s="117"/>
      <c r="DZ27" s="117"/>
      <c r="EA27" s="117"/>
      <c r="EB27" s="117"/>
      <c r="EC27" s="117"/>
      <c r="ED27" s="117"/>
      <c r="EE27" s="117"/>
      <c r="EF27" s="117"/>
      <c r="EG27" s="117"/>
      <c r="EH27" s="117"/>
      <c r="EI27" s="117"/>
      <c r="EJ27" s="117"/>
      <c r="EK27" s="117"/>
      <c r="EL27" s="117"/>
      <c r="EM27" s="117"/>
      <c r="EN27" s="117"/>
      <c r="EO27" s="117"/>
      <c r="EP27" s="117"/>
      <c r="EQ27" s="117"/>
      <c r="ER27" s="117"/>
      <c r="ES27" s="117"/>
      <c r="ET27" s="117"/>
      <c r="EU27" s="117"/>
      <c r="EV27" s="117"/>
      <c r="EW27" s="117"/>
      <c r="EX27" s="117"/>
      <c r="EY27" s="117"/>
      <c r="EZ27" s="117"/>
      <c r="FA27" s="117"/>
      <c r="FB27" s="117"/>
      <c r="FC27" s="117"/>
      <c r="FD27" s="117"/>
      <c r="FE27" s="117"/>
      <c r="FF27" s="117"/>
      <c r="FG27" s="117"/>
      <c r="FH27" s="117"/>
      <c r="FI27" s="117"/>
      <c r="FJ27" s="117"/>
      <c r="FK27" s="117"/>
      <c r="FL27" s="117"/>
      <c r="FM27" s="117"/>
      <c r="FN27" s="117"/>
      <c r="FO27" s="117"/>
      <c r="FP27" s="117"/>
      <c r="FQ27" s="117"/>
      <c r="FR27" s="117"/>
      <c r="FS27" s="117"/>
      <c r="FT27" s="117"/>
      <c r="FU27" s="117"/>
      <c r="FV27" s="117"/>
      <c r="FW27" s="117"/>
      <c r="FX27" s="117"/>
      <c r="FY27" s="117"/>
      <c r="FZ27" s="117"/>
      <c r="GA27" s="117"/>
      <c r="GB27" s="117"/>
      <c r="GC27" s="117"/>
      <c r="GD27" s="117"/>
      <c r="GE27" s="117"/>
      <c r="GF27" s="117"/>
      <c r="GG27" s="117"/>
      <c r="GH27" s="117"/>
      <c r="GI27" s="117"/>
      <c r="GJ27" s="117"/>
      <c r="GK27" s="117"/>
      <c r="GL27" s="117"/>
      <c r="GM27" s="117"/>
    </row>
    <row r="28" spans="2:195" s="126" customFormat="1" x14ac:dyDescent="0.3">
      <c r="B28" s="252"/>
      <c r="C28" s="251" t="s">
        <v>35</v>
      </c>
      <c r="D28" s="275">
        <v>6100000</v>
      </c>
      <c r="E28" s="250"/>
      <c r="F28" s="247"/>
      <c r="G28" s="326"/>
      <c r="H28" s="127"/>
      <c r="I28" s="117"/>
      <c r="J28" s="117"/>
      <c r="K28" s="117"/>
      <c r="L28" s="117"/>
      <c r="M28" s="117"/>
      <c r="N28" s="117"/>
      <c r="O28" s="117"/>
      <c r="P28" s="117"/>
      <c r="Q28" s="117"/>
      <c r="R28" s="117"/>
      <c r="S28" s="117"/>
      <c r="T28" s="117"/>
      <c r="U28" s="117"/>
      <c r="V28" s="117"/>
      <c r="W28" s="117"/>
      <c r="X28" s="117"/>
      <c r="Y28" s="117"/>
      <c r="Z28" s="117"/>
      <c r="AA28" s="117"/>
      <c r="AB28" s="117"/>
      <c r="AC28" s="117"/>
      <c r="AD28" s="117"/>
      <c r="AE28" s="117"/>
      <c r="AF28" s="117"/>
      <c r="AG28" s="117"/>
      <c r="AH28" s="117"/>
      <c r="AI28" s="117"/>
      <c r="AJ28" s="117"/>
      <c r="AK28" s="117"/>
      <c r="AL28" s="117"/>
      <c r="AM28" s="117"/>
      <c r="AN28" s="117"/>
      <c r="AO28" s="117"/>
      <c r="AP28" s="117"/>
      <c r="AQ28" s="117"/>
      <c r="AR28" s="117"/>
      <c r="AS28" s="117"/>
      <c r="AT28" s="117"/>
      <c r="AU28" s="117"/>
      <c r="AV28" s="117"/>
      <c r="AW28" s="117"/>
      <c r="AX28" s="117"/>
      <c r="AY28" s="117"/>
      <c r="AZ28" s="117"/>
      <c r="BA28" s="117"/>
      <c r="BB28" s="117"/>
      <c r="BC28" s="117"/>
      <c r="BD28" s="117"/>
      <c r="BE28" s="117"/>
      <c r="BF28" s="117"/>
      <c r="BG28" s="117"/>
      <c r="BH28" s="117"/>
      <c r="BI28" s="117"/>
      <c r="BJ28" s="117"/>
      <c r="BK28" s="117"/>
      <c r="BL28" s="117"/>
      <c r="BM28" s="117"/>
      <c r="BN28" s="117"/>
      <c r="BO28" s="117"/>
      <c r="BP28" s="117"/>
      <c r="BQ28" s="117"/>
      <c r="BR28" s="117"/>
      <c r="BS28" s="117"/>
      <c r="BT28" s="117"/>
      <c r="BU28" s="117"/>
      <c r="BV28" s="117"/>
      <c r="BW28" s="117"/>
      <c r="BX28" s="117"/>
      <c r="BY28" s="117"/>
      <c r="BZ28" s="117"/>
      <c r="CA28" s="117"/>
      <c r="CB28" s="117"/>
      <c r="CC28" s="117"/>
      <c r="CD28" s="117"/>
      <c r="CE28" s="117"/>
      <c r="CF28" s="117"/>
      <c r="CG28" s="117"/>
      <c r="CH28" s="117"/>
      <c r="CI28" s="117"/>
      <c r="CJ28" s="117"/>
      <c r="CK28" s="117"/>
      <c r="CL28" s="117"/>
      <c r="CM28" s="117"/>
      <c r="CN28" s="117"/>
      <c r="CO28" s="117"/>
      <c r="CP28" s="117"/>
      <c r="CQ28" s="117"/>
      <c r="CR28" s="117"/>
      <c r="CS28" s="117"/>
      <c r="CT28" s="117"/>
      <c r="CU28" s="117"/>
      <c r="CV28" s="117"/>
      <c r="CW28" s="117"/>
      <c r="CX28" s="117"/>
      <c r="CY28" s="117"/>
      <c r="CZ28" s="117"/>
      <c r="DA28" s="117"/>
      <c r="DB28" s="117"/>
      <c r="DC28" s="117"/>
      <c r="DD28" s="117"/>
      <c r="DE28" s="117"/>
      <c r="DF28" s="117"/>
      <c r="DG28" s="117"/>
      <c r="DH28" s="117"/>
      <c r="DI28" s="117"/>
      <c r="DJ28" s="117"/>
      <c r="DK28" s="117"/>
      <c r="DL28" s="117"/>
      <c r="DM28" s="117"/>
      <c r="DN28" s="117"/>
      <c r="DO28" s="117"/>
      <c r="DP28" s="117"/>
      <c r="DQ28" s="117"/>
      <c r="DR28" s="117"/>
      <c r="DS28" s="117"/>
      <c r="DT28" s="117"/>
      <c r="DU28" s="117"/>
      <c r="DV28" s="117"/>
      <c r="DW28" s="117"/>
      <c r="DX28" s="117"/>
      <c r="DY28" s="117"/>
      <c r="DZ28" s="117"/>
      <c r="EA28" s="117"/>
      <c r="EB28" s="117"/>
      <c r="EC28" s="117"/>
      <c r="ED28" s="117"/>
      <c r="EE28" s="117"/>
      <c r="EF28" s="117"/>
      <c r="EG28" s="117"/>
      <c r="EH28" s="117"/>
      <c r="EI28" s="117"/>
      <c r="EJ28" s="117"/>
      <c r="EK28" s="117"/>
      <c r="EL28" s="117"/>
      <c r="EM28" s="117"/>
      <c r="EN28" s="117"/>
      <c r="EO28" s="117"/>
      <c r="EP28" s="117"/>
      <c r="EQ28" s="117"/>
      <c r="ER28" s="117"/>
      <c r="ES28" s="117"/>
      <c r="ET28" s="117"/>
      <c r="EU28" s="117"/>
      <c r="EV28" s="117"/>
      <c r="EW28" s="117"/>
      <c r="EX28" s="117"/>
      <c r="EY28" s="117"/>
      <c r="EZ28" s="117"/>
      <c r="FA28" s="117"/>
      <c r="FB28" s="117"/>
      <c r="FC28" s="117"/>
      <c r="FD28" s="117"/>
      <c r="FE28" s="117"/>
      <c r="FF28" s="117"/>
      <c r="FG28" s="117"/>
      <c r="FH28" s="117"/>
      <c r="FI28" s="117"/>
      <c r="FJ28" s="117"/>
      <c r="FK28" s="117"/>
      <c r="FL28" s="117"/>
      <c r="FM28" s="117"/>
      <c r="FN28" s="117"/>
      <c r="FO28" s="117"/>
      <c r="FP28" s="117"/>
      <c r="FQ28" s="117"/>
      <c r="FR28" s="117"/>
      <c r="FS28" s="117"/>
      <c r="FT28" s="117"/>
      <c r="FU28" s="117"/>
      <c r="FV28" s="117"/>
      <c r="FW28" s="117"/>
      <c r="FX28" s="117"/>
      <c r="FY28" s="117"/>
      <c r="FZ28" s="117"/>
      <c r="GA28" s="117"/>
      <c r="GB28" s="117"/>
      <c r="GC28" s="117"/>
      <c r="GD28" s="117"/>
      <c r="GE28" s="117"/>
      <c r="GF28" s="117"/>
      <c r="GG28" s="117"/>
      <c r="GH28" s="117"/>
      <c r="GI28" s="117"/>
      <c r="GJ28" s="117"/>
      <c r="GK28" s="117"/>
      <c r="GL28" s="117"/>
      <c r="GM28" s="117"/>
    </row>
    <row r="29" spans="2:195" s="118" customFormat="1" x14ac:dyDescent="0.3">
      <c r="B29" s="207"/>
      <c r="C29" s="208" t="s">
        <v>36</v>
      </c>
      <c r="D29" s="209"/>
      <c r="E29" s="209"/>
      <c r="F29" s="210"/>
      <c r="G29" s="211"/>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262" customFormat="1" x14ac:dyDescent="0.3">
      <c r="B30" s="259"/>
      <c r="C30" s="212" t="s">
        <v>37</v>
      </c>
      <c r="D30" s="260">
        <v>2000000</v>
      </c>
      <c r="E30" s="261"/>
      <c r="F30" s="203">
        <v>6</v>
      </c>
      <c r="G30" s="204">
        <v>12000000</v>
      </c>
      <c r="I30" s="263"/>
      <c r="J30" s="263"/>
      <c r="K30" s="263"/>
      <c r="L30" s="263"/>
      <c r="M30" s="263"/>
      <c r="N30" s="263"/>
      <c r="O30" s="263"/>
      <c r="P30" s="263"/>
      <c r="Q30" s="263"/>
      <c r="R30" s="263"/>
      <c r="S30" s="263"/>
      <c r="T30" s="263"/>
      <c r="U30" s="263"/>
      <c r="V30" s="263"/>
      <c r="W30" s="263"/>
      <c r="X30" s="263"/>
      <c r="Y30" s="263"/>
      <c r="Z30" s="263"/>
      <c r="AA30" s="263"/>
      <c r="AB30" s="263"/>
      <c r="AC30" s="263"/>
      <c r="AD30" s="263"/>
      <c r="AE30" s="263"/>
      <c r="AF30" s="263"/>
      <c r="AG30" s="263"/>
      <c r="AH30" s="263"/>
      <c r="AI30" s="263"/>
      <c r="AJ30" s="263"/>
      <c r="AK30" s="263"/>
      <c r="AL30" s="263"/>
      <c r="AM30" s="263"/>
      <c r="AN30" s="263"/>
      <c r="AO30" s="263"/>
      <c r="AP30" s="263"/>
      <c r="AQ30" s="263"/>
      <c r="AR30" s="263"/>
      <c r="AS30" s="263"/>
      <c r="AT30" s="263"/>
      <c r="AU30" s="263"/>
      <c r="AV30" s="263"/>
      <c r="AW30" s="263"/>
      <c r="AX30" s="263"/>
      <c r="AY30" s="263"/>
      <c r="AZ30" s="263"/>
      <c r="BA30" s="263"/>
      <c r="BB30" s="263"/>
      <c r="BC30" s="263"/>
      <c r="BD30" s="263"/>
      <c r="BE30" s="263"/>
      <c r="BF30" s="263"/>
      <c r="BG30" s="263"/>
      <c r="BH30" s="263"/>
      <c r="BI30" s="263"/>
      <c r="BJ30" s="263"/>
      <c r="BK30" s="263"/>
      <c r="BL30" s="263"/>
      <c r="BM30" s="263"/>
      <c r="BN30" s="263"/>
      <c r="BO30" s="263"/>
      <c r="BP30" s="263"/>
      <c r="BQ30" s="263"/>
      <c r="BR30" s="263"/>
      <c r="BS30" s="263"/>
      <c r="BT30" s="263"/>
      <c r="BU30" s="263"/>
      <c r="BV30" s="263"/>
      <c r="BW30" s="263"/>
      <c r="BX30" s="263"/>
      <c r="BY30" s="263"/>
      <c r="BZ30" s="263"/>
      <c r="CA30" s="263"/>
      <c r="CB30" s="263"/>
      <c r="CC30" s="263"/>
      <c r="CD30" s="263"/>
      <c r="CE30" s="263"/>
      <c r="CF30" s="263"/>
      <c r="CG30" s="263"/>
      <c r="CH30" s="263"/>
      <c r="CI30" s="263"/>
      <c r="CJ30" s="263"/>
      <c r="CK30" s="263"/>
      <c r="CL30" s="263"/>
      <c r="CM30" s="263"/>
      <c r="CN30" s="263"/>
      <c r="CO30" s="263"/>
      <c r="CP30" s="263"/>
      <c r="CQ30" s="263"/>
      <c r="CR30" s="263"/>
      <c r="CS30" s="263"/>
      <c r="CT30" s="263"/>
      <c r="CU30" s="263"/>
      <c r="CV30" s="263"/>
      <c r="CW30" s="263"/>
      <c r="CX30" s="263"/>
      <c r="CY30" s="263"/>
      <c r="CZ30" s="263"/>
      <c r="DA30" s="263"/>
      <c r="DB30" s="263"/>
      <c r="DC30" s="263"/>
      <c r="DD30" s="263"/>
      <c r="DE30" s="263"/>
      <c r="DF30" s="263"/>
      <c r="DG30" s="263"/>
      <c r="DH30" s="263"/>
      <c r="DI30" s="263"/>
      <c r="DJ30" s="263"/>
      <c r="DK30" s="263"/>
      <c r="DL30" s="263"/>
      <c r="DM30" s="263"/>
      <c r="DN30" s="263"/>
      <c r="DO30" s="263"/>
      <c r="DP30" s="263"/>
      <c r="DQ30" s="263"/>
      <c r="DR30" s="263"/>
      <c r="DS30" s="263"/>
      <c r="DT30" s="263"/>
      <c r="DU30" s="263"/>
      <c r="DV30" s="263"/>
      <c r="DW30" s="263"/>
      <c r="DX30" s="263"/>
      <c r="DY30" s="263"/>
      <c r="DZ30" s="263"/>
      <c r="EA30" s="263"/>
      <c r="EB30" s="263"/>
      <c r="EC30" s="263"/>
      <c r="ED30" s="263"/>
      <c r="EE30" s="263"/>
      <c r="EF30" s="263"/>
      <c r="EG30" s="263"/>
      <c r="EH30" s="263"/>
      <c r="EI30" s="263"/>
      <c r="EJ30" s="263"/>
      <c r="EK30" s="263"/>
      <c r="EL30" s="263"/>
      <c r="EM30" s="263"/>
      <c r="EN30" s="263"/>
      <c r="EO30" s="263"/>
      <c r="EP30" s="263"/>
      <c r="EQ30" s="263"/>
      <c r="ER30" s="263"/>
      <c r="ES30" s="263"/>
      <c r="ET30" s="263"/>
      <c r="EU30" s="263"/>
      <c r="EV30" s="263"/>
      <c r="EW30" s="263"/>
      <c r="EX30" s="263"/>
      <c r="EY30" s="263"/>
      <c r="EZ30" s="263"/>
      <c r="FA30" s="263"/>
      <c r="FB30" s="263"/>
      <c r="FC30" s="263"/>
      <c r="FD30" s="263"/>
      <c r="FE30" s="263"/>
      <c r="FF30" s="263"/>
      <c r="FG30" s="263"/>
      <c r="FH30" s="263"/>
      <c r="FI30" s="263"/>
      <c r="FJ30" s="263"/>
      <c r="FK30" s="263"/>
      <c r="FL30" s="263"/>
      <c r="FM30" s="263"/>
      <c r="FN30" s="263"/>
      <c r="FO30" s="263"/>
      <c r="FP30" s="263"/>
      <c r="FQ30" s="263"/>
      <c r="FR30" s="263"/>
      <c r="FS30" s="263"/>
      <c r="FT30" s="263"/>
      <c r="FU30" s="263"/>
      <c r="FV30" s="263"/>
      <c r="FW30" s="263"/>
      <c r="FX30" s="263"/>
      <c r="FY30" s="263"/>
      <c r="FZ30" s="263"/>
      <c r="GA30" s="263"/>
      <c r="GB30" s="263"/>
      <c r="GC30" s="263"/>
      <c r="GD30" s="263"/>
      <c r="GE30" s="263"/>
      <c r="GF30" s="263"/>
      <c r="GG30" s="263"/>
      <c r="GH30" s="263"/>
      <c r="GI30" s="263"/>
      <c r="GJ30" s="263"/>
      <c r="GK30" s="263"/>
      <c r="GL30" s="263"/>
      <c r="GM30" s="263"/>
    </row>
    <row r="31" spans="2:195" s="118" customFormat="1" x14ac:dyDescent="0.3">
      <c r="B31" s="194"/>
      <c r="C31" s="201" t="s">
        <v>130</v>
      </c>
      <c r="D31" s="32">
        <v>2200000</v>
      </c>
      <c r="E31" s="206"/>
      <c r="F31" s="203">
        <v>3</v>
      </c>
      <c r="G31" s="204">
        <v>6600000</v>
      </c>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hidden="1" x14ac:dyDescent="0.3">
      <c r="B32" s="194"/>
      <c r="C32" s="201"/>
      <c r="D32" s="32"/>
      <c r="E32" s="206"/>
      <c r="F32" s="203"/>
      <c r="G32" s="204"/>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hidden="1" x14ac:dyDescent="0.3">
      <c r="B33" s="194"/>
      <c r="C33" s="201"/>
      <c r="D33" s="32"/>
      <c r="E33" s="206"/>
      <c r="F33" s="203"/>
      <c r="G33" s="204"/>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hidden="1" x14ac:dyDescent="0.3">
      <c r="B34" s="207"/>
      <c r="C34" s="208" t="s">
        <v>38</v>
      </c>
      <c r="D34" s="209"/>
      <c r="E34" s="209"/>
      <c r="F34" s="210"/>
      <c r="G34" s="211"/>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idden="1" x14ac:dyDescent="0.3">
      <c r="B35" s="194"/>
      <c r="C35" s="213"/>
      <c r="D35" s="202"/>
      <c r="E35" s="214"/>
      <c r="F35" s="205"/>
      <c r="G35" s="204"/>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3">
      <c r="B36" s="200"/>
      <c r="C36" s="345" t="s">
        <v>39</v>
      </c>
      <c r="D36" s="345"/>
      <c r="E36" s="345"/>
      <c r="F36" s="345"/>
      <c r="G36" s="346"/>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x14ac:dyDescent="0.3">
      <c r="B37" s="194"/>
      <c r="C37" s="215" t="s">
        <v>131</v>
      </c>
      <c r="D37" s="202">
        <v>1250000</v>
      </c>
      <c r="E37" s="182"/>
      <c r="F37" s="203">
        <v>3</v>
      </c>
      <c r="G37" s="204">
        <v>3750000</v>
      </c>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3">
      <c r="B38" s="194"/>
      <c r="C38" s="215"/>
      <c r="D38" s="202"/>
      <c r="E38" s="182"/>
      <c r="F38" s="203"/>
      <c r="G38" s="204"/>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3">
      <c r="B39" s="354" t="s">
        <v>40</v>
      </c>
      <c r="C39" s="355"/>
      <c r="D39" s="355"/>
      <c r="E39" s="355"/>
      <c r="F39" s="355"/>
      <c r="G39" s="193"/>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idden="1" x14ac:dyDescent="0.3">
      <c r="B40" s="277"/>
      <c r="C40" s="125" t="s">
        <v>41</v>
      </c>
      <c r="D40" s="180"/>
      <c r="E40" s="180"/>
      <c r="F40" s="276"/>
      <c r="G40" s="278"/>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hidden="1" x14ac:dyDescent="0.3">
      <c r="B41" s="194"/>
      <c r="C41" s="279" t="s">
        <v>42</v>
      </c>
      <c r="D41" s="280"/>
      <c r="E41" s="280"/>
      <c r="F41" s="281"/>
      <c r="G41" s="282"/>
      <c r="H41" s="216" t="s">
        <v>29</v>
      </c>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t="14.4" thickBot="1" x14ac:dyDescent="0.35">
      <c r="B42" s="199"/>
      <c r="C42" s="345" t="s">
        <v>43</v>
      </c>
      <c r="D42" s="345"/>
      <c r="E42" s="345"/>
      <c r="F42" s="345"/>
      <c r="G42" s="217">
        <v>129530000</v>
      </c>
      <c r="H42" s="116"/>
      <c r="I42" s="129"/>
      <c r="J42" s="130"/>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t="13.8" thickBot="1" x14ac:dyDescent="0.35">
      <c r="B43" s="128"/>
      <c r="C43" s="385" t="s">
        <v>44</v>
      </c>
      <c r="D43" s="385"/>
      <c r="E43" s="385"/>
      <c r="F43" s="385"/>
      <c r="G43" s="218">
        <v>2.36</v>
      </c>
      <c r="H43" s="159" t="s">
        <v>45</v>
      </c>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3">
      <c r="B44" s="199"/>
      <c r="C44" s="345" t="s">
        <v>46</v>
      </c>
      <c r="D44" s="345"/>
      <c r="E44" s="345"/>
      <c r="F44" s="345"/>
      <c r="G44" s="242">
        <v>305690800</v>
      </c>
      <c r="H44" s="131"/>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14.4" customHeight="1" x14ac:dyDescent="0.3">
      <c r="B45" s="388" t="s">
        <v>47</v>
      </c>
      <c r="C45" s="386"/>
      <c r="D45" s="386" t="s">
        <v>48</v>
      </c>
      <c r="E45" s="183" t="s">
        <v>49</v>
      </c>
      <c r="F45" s="387" t="s">
        <v>50</v>
      </c>
      <c r="G45" s="241" t="s">
        <v>13</v>
      </c>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14.4" customHeight="1" x14ac:dyDescent="0.3">
      <c r="B46" s="388"/>
      <c r="C46" s="386"/>
      <c r="D46" s="386"/>
      <c r="E46" s="183" t="s">
        <v>51</v>
      </c>
      <c r="F46" s="387"/>
      <c r="G46" s="195" t="s">
        <v>17</v>
      </c>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5" customHeight="1" x14ac:dyDescent="0.3">
      <c r="B47" s="388"/>
      <c r="C47" s="386"/>
      <c r="D47" s="386"/>
      <c r="E47" s="184" t="s">
        <v>52</v>
      </c>
      <c r="F47" s="185" t="s">
        <v>53</v>
      </c>
      <c r="G47" s="195" t="s">
        <v>54</v>
      </c>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3">
      <c r="B48" s="128"/>
      <c r="C48" s="186" t="s">
        <v>55</v>
      </c>
      <c r="D48" s="186"/>
      <c r="E48" s="187"/>
      <c r="F48" s="186"/>
      <c r="G48" s="19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x14ac:dyDescent="0.3">
      <c r="B49" s="197"/>
      <c r="C49" s="125" t="s">
        <v>56</v>
      </c>
      <c r="D49" s="125"/>
      <c r="E49" s="179"/>
      <c r="F49" s="125"/>
      <c r="G49" s="192"/>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24" customHeight="1" x14ac:dyDescent="0.3">
      <c r="B50" s="219"/>
      <c r="C50" s="181" t="s">
        <v>57</v>
      </c>
      <c r="D50" s="220" t="s">
        <v>58</v>
      </c>
      <c r="E50" s="221">
        <v>210000</v>
      </c>
      <c r="F50" s="258">
        <v>5</v>
      </c>
      <c r="G50" s="222">
        <v>1050000</v>
      </c>
      <c r="H50" s="116"/>
      <c r="I50" s="256"/>
      <c r="J50" s="11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x14ac:dyDescent="0.3">
      <c r="B51" s="197"/>
      <c r="C51" s="125" t="s">
        <v>59</v>
      </c>
      <c r="D51" s="125"/>
      <c r="E51" s="180"/>
      <c r="F51" s="188"/>
      <c r="G51" s="198"/>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ht="50.4" customHeight="1" x14ac:dyDescent="0.3">
      <c r="B52" s="223"/>
      <c r="C52" s="224" t="s">
        <v>133</v>
      </c>
      <c r="D52" s="225" t="s">
        <v>60</v>
      </c>
      <c r="E52" s="221">
        <v>5750000</v>
      </c>
      <c r="F52" s="226">
        <v>6</v>
      </c>
      <c r="G52" s="222">
        <v>34500000</v>
      </c>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ht="50.4" customHeight="1" x14ac:dyDescent="0.3">
      <c r="B53" s="223"/>
      <c r="C53" s="224" t="s">
        <v>61</v>
      </c>
      <c r="D53" s="225" t="s">
        <v>60</v>
      </c>
      <c r="E53" s="221">
        <v>650000</v>
      </c>
      <c r="F53" s="226">
        <v>6</v>
      </c>
      <c r="G53" s="222">
        <v>3900000</v>
      </c>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38.25" customHeight="1" x14ac:dyDescent="0.3">
      <c r="B54" s="223"/>
      <c r="C54" s="227" t="s">
        <v>134</v>
      </c>
      <c r="D54" s="225" t="s">
        <v>62</v>
      </c>
      <c r="E54" s="221">
        <v>6250000</v>
      </c>
      <c r="F54" s="228">
        <v>3</v>
      </c>
      <c r="G54" s="222">
        <v>18750000</v>
      </c>
      <c r="H54" s="116"/>
      <c r="I54" s="116"/>
      <c r="J54" s="116"/>
      <c r="K54" s="116"/>
      <c r="L54" s="116"/>
      <c r="M54" s="116"/>
      <c r="N54" s="116"/>
      <c r="O54" s="116"/>
      <c r="P54" s="117"/>
      <c r="Q54" s="117"/>
      <c r="R54" s="117"/>
      <c r="S54" s="117"/>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ht="38.25" customHeight="1" x14ac:dyDescent="0.3">
      <c r="B55" s="223"/>
      <c r="C55" s="325" t="s">
        <v>135</v>
      </c>
      <c r="D55" s="225" t="s">
        <v>62</v>
      </c>
      <c r="E55" s="221">
        <v>600000</v>
      </c>
      <c r="F55" s="228">
        <v>3</v>
      </c>
      <c r="G55" s="222">
        <v>1800000</v>
      </c>
      <c r="H55" s="116"/>
      <c r="I55" s="116"/>
      <c r="J55" s="116"/>
      <c r="K55" s="116"/>
      <c r="L55" s="116"/>
      <c r="M55" s="116"/>
      <c r="N55" s="116"/>
      <c r="O55" s="116"/>
      <c r="P55" s="117"/>
      <c r="Q55" s="117"/>
      <c r="R55" s="117"/>
      <c r="S55" s="117"/>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27.75" customHeight="1" x14ac:dyDescent="0.3">
      <c r="B56" s="223"/>
      <c r="C56" s="181" t="s">
        <v>63</v>
      </c>
      <c r="D56" s="220" t="s">
        <v>62</v>
      </c>
      <c r="E56" s="221">
        <v>1250000</v>
      </c>
      <c r="F56" s="226">
        <v>3</v>
      </c>
      <c r="G56" s="222">
        <v>3750000</v>
      </c>
      <c r="H56" s="116"/>
      <c r="I56" s="117"/>
      <c r="J56" s="132"/>
      <c r="K56" s="133"/>
      <c r="L56" s="133"/>
      <c r="M56" s="133"/>
      <c r="N56" s="133"/>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x14ac:dyDescent="0.3">
      <c r="B57" s="197"/>
      <c r="C57" s="125" t="s">
        <v>64</v>
      </c>
      <c r="D57" s="125"/>
      <c r="E57" s="180"/>
      <c r="F57" s="188"/>
      <c r="G57" s="198"/>
      <c r="H57" s="116"/>
      <c r="I57" s="116"/>
      <c r="J57" s="133"/>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27.75" customHeight="1" x14ac:dyDescent="0.3">
      <c r="B58" s="223"/>
      <c r="C58" s="229" t="s">
        <v>65</v>
      </c>
      <c r="D58" s="230" t="s">
        <v>62</v>
      </c>
      <c r="E58" s="221">
        <v>1350000</v>
      </c>
      <c r="F58" s="226">
        <v>1.5</v>
      </c>
      <c r="G58" s="222">
        <v>2025000</v>
      </c>
      <c r="H58" s="116"/>
      <c r="I58" s="116"/>
      <c r="J58" s="116"/>
      <c r="K58" s="132"/>
      <c r="L58" s="132"/>
      <c r="M58" s="132"/>
      <c r="N58" s="132"/>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27.75" customHeight="1" x14ac:dyDescent="0.3">
      <c r="B59" s="223"/>
      <c r="C59" s="181" t="s">
        <v>66</v>
      </c>
      <c r="D59" s="220" t="s">
        <v>62</v>
      </c>
      <c r="E59" s="221">
        <v>500000</v>
      </c>
      <c r="F59" s="226">
        <v>3</v>
      </c>
      <c r="G59" s="222">
        <v>1500000</v>
      </c>
      <c r="H59" s="116"/>
      <c r="I59" s="116"/>
      <c r="J59" s="132"/>
      <c r="K59" s="133"/>
      <c r="L59" s="133"/>
      <c r="M59" s="133"/>
      <c r="N59" s="133"/>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5.5" customHeight="1" x14ac:dyDescent="0.3">
      <c r="B60" s="223"/>
      <c r="C60" s="181" t="s">
        <v>67</v>
      </c>
      <c r="D60" s="220" t="s">
        <v>62</v>
      </c>
      <c r="E60" s="221">
        <v>650000</v>
      </c>
      <c r="F60" s="231">
        <v>3</v>
      </c>
      <c r="G60" s="222">
        <v>1950000</v>
      </c>
      <c r="H60" s="116"/>
      <c r="I60" s="116"/>
      <c r="J60" s="133"/>
      <c r="K60" s="133"/>
      <c r="L60" s="133"/>
      <c r="M60" s="133"/>
      <c r="N60" s="133"/>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ht="27.75" customHeight="1" thickBot="1" x14ac:dyDescent="0.35">
      <c r="B61" s="232"/>
      <c r="C61" s="233" t="s">
        <v>68</v>
      </c>
      <c r="D61" s="234" t="s">
        <v>62</v>
      </c>
      <c r="E61" s="235">
        <v>150000</v>
      </c>
      <c r="F61" s="235">
        <v>3</v>
      </c>
      <c r="G61" s="257">
        <v>450000</v>
      </c>
      <c r="H61" s="236" t="s">
        <v>29</v>
      </c>
      <c r="I61" s="116"/>
      <c r="J61" s="133"/>
      <c r="K61" s="133"/>
      <c r="L61" s="133"/>
      <c r="M61" s="133"/>
      <c r="N61" s="133"/>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x14ac:dyDescent="0.3">
      <c r="B62" s="237"/>
      <c r="C62" s="353" t="s">
        <v>69</v>
      </c>
      <c r="D62" s="353"/>
      <c r="E62" s="353"/>
      <c r="F62" s="353"/>
      <c r="G62" s="238">
        <v>69675000</v>
      </c>
      <c r="H62" s="116"/>
      <c r="I62" s="265"/>
      <c r="J62" s="11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x14ac:dyDescent="0.3">
      <c r="B63" s="239"/>
      <c r="C63" s="345" t="s">
        <v>70</v>
      </c>
      <c r="D63" s="345"/>
      <c r="E63" s="345"/>
      <c r="F63" s="345"/>
      <c r="G63" s="134">
        <v>375365800</v>
      </c>
      <c r="H63" s="116"/>
      <c r="I63" s="136"/>
      <c r="J63" s="116"/>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x14ac:dyDescent="0.3">
      <c r="B64" s="239"/>
      <c r="C64" s="359" t="s">
        <v>71</v>
      </c>
      <c r="D64" s="359"/>
      <c r="E64" s="359"/>
      <c r="F64" s="359"/>
      <c r="G64" s="283">
        <v>759841277</v>
      </c>
      <c r="H64" s="236" t="s">
        <v>29</v>
      </c>
      <c r="I64" s="136"/>
      <c r="J64" s="116"/>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x14ac:dyDescent="0.3">
      <c r="B65" s="239"/>
      <c r="C65" s="345" t="s">
        <v>72</v>
      </c>
      <c r="D65" s="345"/>
      <c r="E65" s="345"/>
      <c r="F65" s="345"/>
      <c r="G65" s="134">
        <v>1135207077</v>
      </c>
      <c r="H65" s="116"/>
      <c r="I65" s="136"/>
      <c r="J65" s="116"/>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x14ac:dyDescent="0.3">
      <c r="B66" s="239"/>
      <c r="C66" s="345" t="s">
        <v>73</v>
      </c>
      <c r="D66" s="345"/>
      <c r="E66" s="345"/>
      <c r="F66" s="345"/>
      <c r="G66" s="135">
        <v>215689345</v>
      </c>
      <c r="H66" s="116"/>
      <c r="I66" s="265"/>
      <c r="J66" s="116"/>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3.8" thickBot="1" x14ac:dyDescent="0.35">
      <c r="A67" s="126"/>
      <c r="B67" s="240"/>
      <c r="C67" s="374" t="s">
        <v>74</v>
      </c>
      <c r="D67" s="374"/>
      <c r="E67" s="374"/>
      <c r="F67" s="374"/>
      <c r="G67" s="333">
        <v>1350896422</v>
      </c>
      <c r="H67" s="265"/>
      <c r="I67" s="243"/>
      <c r="J67" s="136"/>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ht="30" customHeight="1" x14ac:dyDescent="0.3">
      <c r="B68" s="356" t="s">
        <v>75</v>
      </c>
      <c r="C68" s="357"/>
      <c r="D68" s="357"/>
      <c r="E68" s="357"/>
      <c r="F68" s="357"/>
      <c r="G68" s="358"/>
      <c r="H68" s="137"/>
      <c r="I68" s="138"/>
    </row>
    <row r="69" spans="1:195" ht="28.5" customHeight="1" x14ac:dyDescent="0.3">
      <c r="B69" s="350" t="s">
        <v>76</v>
      </c>
      <c r="C69" s="351"/>
      <c r="D69" s="351"/>
      <c r="E69" s="351"/>
      <c r="F69" s="351"/>
      <c r="G69" s="352"/>
      <c r="H69" s="150"/>
    </row>
    <row r="70" spans="1:195" ht="27" customHeight="1" x14ac:dyDescent="0.3">
      <c r="B70" s="350" t="s">
        <v>77</v>
      </c>
      <c r="C70" s="351"/>
      <c r="D70" s="351"/>
      <c r="E70" s="351"/>
      <c r="F70" s="351"/>
      <c r="G70" s="352"/>
    </row>
    <row r="71" spans="1:195" ht="24.75" customHeight="1" x14ac:dyDescent="0.3">
      <c r="B71" s="350" t="s">
        <v>78</v>
      </c>
      <c r="C71" s="351"/>
      <c r="D71" s="351"/>
      <c r="E71" s="351"/>
      <c r="F71" s="351"/>
      <c r="G71" s="352"/>
      <c r="H71" s="265"/>
    </row>
    <row r="72" spans="1:195" ht="38.4" customHeight="1" x14ac:dyDescent="0.3">
      <c r="B72" s="350" t="s">
        <v>79</v>
      </c>
      <c r="C72" s="351"/>
      <c r="D72" s="351"/>
      <c r="E72" s="351"/>
      <c r="F72" s="351"/>
      <c r="G72" s="352"/>
      <c r="H72" s="136"/>
    </row>
    <row r="73" spans="1:195" ht="28.5" customHeight="1" x14ac:dyDescent="0.3">
      <c r="B73" s="350" t="s">
        <v>80</v>
      </c>
      <c r="C73" s="351"/>
      <c r="D73" s="351"/>
      <c r="E73" s="351"/>
      <c r="F73" s="351"/>
      <c r="G73" s="352"/>
    </row>
    <row r="74" spans="1:195" ht="28.5" customHeight="1" x14ac:dyDescent="0.3">
      <c r="B74" s="350" t="s">
        <v>81</v>
      </c>
      <c r="C74" s="351"/>
      <c r="D74" s="351"/>
      <c r="E74" s="351"/>
      <c r="F74" s="351"/>
      <c r="G74" s="352"/>
    </row>
    <row r="75" spans="1:195" ht="28.5" customHeight="1" x14ac:dyDescent="0.3">
      <c r="B75" s="350" t="s">
        <v>82</v>
      </c>
      <c r="C75" s="351"/>
      <c r="D75" s="351"/>
      <c r="E75" s="351"/>
      <c r="F75" s="351"/>
      <c r="G75" s="352"/>
    </row>
    <row r="76" spans="1:195" ht="28.5" customHeight="1" x14ac:dyDescent="0.3">
      <c r="B76" s="350" t="s">
        <v>83</v>
      </c>
      <c r="C76" s="351"/>
      <c r="D76" s="351"/>
      <c r="E76" s="351"/>
      <c r="F76" s="351"/>
      <c r="G76" s="352"/>
    </row>
    <row r="77" spans="1:195" ht="24.75" customHeight="1" x14ac:dyDescent="0.3">
      <c r="B77" s="350" t="s">
        <v>84</v>
      </c>
      <c r="C77" s="351"/>
      <c r="D77" s="351"/>
      <c r="E77" s="351"/>
      <c r="F77" s="351"/>
      <c r="G77" s="352"/>
    </row>
    <row r="78" spans="1:195" ht="24.75" customHeight="1" x14ac:dyDescent="0.3">
      <c r="B78" s="371" t="s">
        <v>85</v>
      </c>
      <c r="C78" s="372"/>
      <c r="D78" s="372"/>
      <c r="E78" s="372"/>
      <c r="F78" s="372"/>
      <c r="G78" s="373"/>
    </row>
    <row r="79" spans="1:195" ht="44.25" customHeight="1" x14ac:dyDescent="0.3">
      <c r="B79" s="350" t="s">
        <v>86</v>
      </c>
      <c r="C79" s="351"/>
      <c r="D79" s="351"/>
      <c r="E79" s="351"/>
      <c r="F79" s="351"/>
      <c r="G79" s="352"/>
    </row>
    <row r="80" spans="1:195" ht="44.25" customHeight="1" x14ac:dyDescent="0.3">
      <c r="B80" s="350" t="s">
        <v>87</v>
      </c>
      <c r="C80" s="351"/>
      <c r="D80" s="351"/>
      <c r="E80" s="351"/>
      <c r="F80" s="351"/>
      <c r="G80" s="352"/>
    </row>
    <row r="81" spans="2:14" ht="44.25" customHeight="1" x14ac:dyDescent="0.3">
      <c r="B81" s="360" t="s">
        <v>88</v>
      </c>
      <c r="C81" s="361"/>
      <c r="D81" s="361"/>
      <c r="E81" s="361"/>
      <c r="F81" s="361"/>
      <c r="G81" s="362"/>
    </row>
    <row r="82" spans="2:14" ht="44.25" customHeight="1" x14ac:dyDescent="0.3">
      <c r="B82" s="347" t="s">
        <v>89</v>
      </c>
      <c r="C82" s="348"/>
      <c r="D82" s="348"/>
      <c r="E82" s="348"/>
      <c r="F82" s="348"/>
      <c r="G82" s="349"/>
    </row>
    <row r="83" spans="2:14" ht="44.25" customHeight="1" x14ac:dyDescent="0.3">
      <c r="B83" s="341" t="s">
        <v>90</v>
      </c>
      <c r="C83" s="342"/>
      <c r="D83" s="342"/>
      <c r="E83" s="342"/>
      <c r="F83" s="342"/>
      <c r="G83" s="343"/>
      <c r="I83" s="375"/>
      <c r="J83" s="375"/>
      <c r="K83" s="375"/>
      <c r="L83" s="375"/>
      <c r="M83" s="375"/>
      <c r="N83" s="375"/>
    </row>
    <row r="84" spans="2:14" ht="44.25" customHeight="1" x14ac:dyDescent="0.3">
      <c r="B84" s="360" t="s">
        <v>272</v>
      </c>
      <c r="C84" s="361"/>
      <c r="D84" s="361"/>
      <c r="E84" s="361"/>
      <c r="F84" s="361"/>
      <c r="G84" s="362"/>
      <c r="I84" s="334"/>
      <c r="J84" s="334"/>
      <c r="K84" s="334"/>
      <c r="L84" s="334"/>
      <c r="M84" s="334"/>
      <c r="N84" s="334"/>
    </row>
    <row r="85" spans="2:14" ht="45.75" customHeight="1" x14ac:dyDescent="0.3">
      <c r="B85" s="341" t="s">
        <v>91</v>
      </c>
      <c r="C85" s="342"/>
      <c r="D85" s="342"/>
      <c r="E85" s="342"/>
      <c r="F85" s="342"/>
      <c r="G85" s="343"/>
    </row>
    <row r="86" spans="2:14" ht="45.75" customHeight="1" thickBot="1" x14ac:dyDescent="0.35">
      <c r="B86" s="338" t="s">
        <v>92</v>
      </c>
      <c r="C86" s="339"/>
      <c r="D86" s="339"/>
      <c r="E86" s="339"/>
      <c r="F86" s="339"/>
      <c r="G86" s="340"/>
    </row>
    <row r="87" spans="2:14" ht="13.8" x14ac:dyDescent="0.3">
      <c r="B87" s="139"/>
      <c r="C87" s="140"/>
      <c r="D87" s="140"/>
      <c r="E87" s="140"/>
      <c r="F87" s="140"/>
      <c r="G87" s="140"/>
    </row>
    <row r="88" spans="2:14" ht="15.6" x14ac:dyDescent="0.3">
      <c r="B88" s="141" t="s">
        <v>93</v>
      </c>
      <c r="C88" s="109"/>
      <c r="D88" s="109"/>
      <c r="E88" s="142"/>
      <c r="F88" s="143"/>
      <c r="G88" s="143"/>
    </row>
    <row r="89" spans="2:14" ht="38.25" customHeight="1" x14ac:dyDescent="0.3">
      <c r="B89" s="144"/>
      <c r="C89" s="145"/>
      <c r="D89" s="109"/>
      <c r="E89" s="146"/>
      <c r="F89" s="147"/>
      <c r="G89" s="147"/>
    </row>
    <row r="90" spans="2:14" ht="15.6" x14ac:dyDescent="0.3">
      <c r="B90" s="148" t="s">
        <v>94</v>
      </c>
      <c r="C90" s="109"/>
      <c r="D90" s="109"/>
      <c r="E90" s="344" t="s">
        <v>95</v>
      </c>
      <c r="F90" s="344"/>
      <c r="G90" s="344"/>
    </row>
  </sheetData>
  <mergeCells count="46">
    <mergeCell ref="I83:N83"/>
    <mergeCell ref="B2:G2"/>
    <mergeCell ref="B3:G3"/>
    <mergeCell ref="B4:G4"/>
    <mergeCell ref="B5:G5"/>
    <mergeCell ref="B6:G6"/>
    <mergeCell ref="B7:G7"/>
    <mergeCell ref="C42:F42"/>
    <mergeCell ref="C43:F43"/>
    <mergeCell ref="C44:F44"/>
    <mergeCell ref="D45:D47"/>
    <mergeCell ref="F45:F46"/>
    <mergeCell ref="B45:C47"/>
    <mergeCell ref="B8:G8"/>
    <mergeCell ref="B9:G9"/>
    <mergeCell ref="B10:D10"/>
    <mergeCell ref="F10:G10"/>
    <mergeCell ref="B12:C14"/>
    <mergeCell ref="B81:G81"/>
    <mergeCell ref="B74:G74"/>
    <mergeCell ref="B75:G75"/>
    <mergeCell ref="B76:G76"/>
    <mergeCell ref="B77:G77"/>
    <mergeCell ref="B78:G78"/>
    <mergeCell ref="B79:G79"/>
    <mergeCell ref="B70:G70"/>
    <mergeCell ref="B71:G71"/>
    <mergeCell ref="B72:G72"/>
    <mergeCell ref="B80:G80"/>
    <mergeCell ref="C67:F67"/>
    <mergeCell ref="B86:G86"/>
    <mergeCell ref="B83:G83"/>
    <mergeCell ref="E90:G90"/>
    <mergeCell ref="C36:G36"/>
    <mergeCell ref="B82:G82"/>
    <mergeCell ref="B85:G85"/>
    <mergeCell ref="B73:G73"/>
    <mergeCell ref="C62:F62"/>
    <mergeCell ref="C63:F63"/>
    <mergeCell ref="B39:F39"/>
    <mergeCell ref="B68:G68"/>
    <mergeCell ref="B69:G69"/>
    <mergeCell ref="C64:F64"/>
    <mergeCell ref="C65:F65"/>
    <mergeCell ref="C66:F66"/>
    <mergeCell ref="B84:G8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9E26-9953-4765-813F-D2E52EC37BE7}">
  <sheetPr>
    <tabColor rgb="FFFFFF00"/>
    <pageSetUpPr fitToPage="1"/>
  </sheetPr>
  <dimension ref="A1:AT57"/>
  <sheetViews>
    <sheetView topLeftCell="B20" zoomScale="70" zoomScaleNormal="70" workbookViewId="0">
      <selection activeCell="AK33" sqref="AK33"/>
    </sheetView>
  </sheetViews>
  <sheetFormatPr baseColWidth="10" defaultColWidth="10.109375" defaultRowHeight="13.8" x14ac:dyDescent="0.3"/>
  <cols>
    <col min="1" max="1" width="49.5546875" style="73" customWidth="1"/>
    <col min="2" max="13" width="3.33203125" style="73" customWidth="1"/>
    <col min="14" max="29" width="3.33203125" style="73" hidden="1" customWidth="1"/>
    <col min="30" max="30" width="90" style="73" customWidth="1"/>
    <col min="31" max="31" width="17" style="75" customWidth="1"/>
    <col min="32" max="32" width="16.44140625" style="75" customWidth="1"/>
    <col min="33" max="33" width="15.88671875" style="75" hidden="1" customWidth="1"/>
    <col min="34" max="36" width="17.44140625" style="75" customWidth="1"/>
    <col min="37" max="37" width="17.5546875" style="75" customWidth="1"/>
    <col min="38" max="38" width="18.44140625" style="75" customWidth="1"/>
    <col min="39" max="39" width="15.88671875" style="75" customWidth="1"/>
    <col min="40" max="41" width="18.6640625" style="75" customWidth="1"/>
    <col min="42" max="42" width="16.5546875" style="75" customWidth="1"/>
    <col min="43" max="43" width="16.6640625" style="73" customWidth="1"/>
    <col min="44" max="44" width="14" style="73" customWidth="1"/>
    <col min="45" max="245" width="10.109375" style="73"/>
    <col min="246" max="246" width="36.33203125" style="73" customWidth="1"/>
    <col min="247" max="270" width="3.33203125" style="73" customWidth="1"/>
    <col min="271" max="271" width="44.109375" style="73" customWidth="1"/>
    <col min="272" max="289" width="9.88671875" style="73" customWidth="1"/>
    <col min="290" max="501" width="10.109375" style="73"/>
    <col min="502" max="502" width="36.33203125" style="73" customWidth="1"/>
    <col min="503" max="526" width="3.33203125" style="73" customWidth="1"/>
    <col min="527" max="527" width="44.109375" style="73" customWidth="1"/>
    <col min="528" max="545" width="9.88671875" style="73" customWidth="1"/>
    <col min="546" max="757" width="10.109375" style="73"/>
    <col min="758" max="758" width="36.33203125" style="73" customWidth="1"/>
    <col min="759" max="782" width="3.33203125" style="73" customWidth="1"/>
    <col min="783" max="783" width="44.109375" style="73" customWidth="1"/>
    <col min="784" max="801" width="9.88671875" style="73" customWidth="1"/>
    <col min="802" max="1013" width="10.109375" style="73"/>
    <col min="1014" max="1014" width="36.33203125" style="73" customWidth="1"/>
    <col min="1015" max="1038" width="3.33203125" style="73" customWidth="1"/>
    <col min="1039" max="1039" width="44.109375" style="73" customWidth="1"/>
    <col min="1040" max="1057" width="9.88671875" style="73" customWidth="1"/>
    <col min="1058" max="1269" width="10.109375" style="73"/>
    <col min="1270" max="1270" width="36.33203125" style="73" customWidth="1"/>
    <col min="1271" max="1294" width="3.33203125" style="73" customWidth="1"/>
    <col min="1295" max="1295" width="44.109375" style="73" customWidth="1"/>
    <col min="1296" max="1313" width="9.88671875" style="73" customWidth="1"/>
    <col min="1314" max="1525" width="10.109375" style="73"/>
    <col min="1526" max="1526" width="36.33203125" style="73" customWidth="1"/>
    <col min="1527" max="1550" width="3.33203125" style="73" customWidth="1"/>
    <col min="1551" max="1551" width="44.109375" style="73" customWidth="1"/>
    <col min="1552" max="1569" width="9.88671875" style="73" customWidth="1"/>
    <col min="1570" max="1781" width="10.109375" style="73"/>
    <col min="1782" max="1782" width="36.33203125" style="73" customWidth="1"/>
    <col min="1783" max="1806" width="3.33203125" style="73" customWidth="1"/>
    <col min="1807" max="1807" width="44.109375" style="73" customWidth="1"/>
    <col min="1808" max="1825" width="9.88671875" style="73" customWidth="1"/>
    <col min="1826" max="2037" width="10.109375" style="73"/>
    <col min="2038" max="2038" width="36.33203125" style="73" customWidth="1"/>
    <col min="2039" max="2062" width="3.33203125" style="73" customWidth="1"/>
    <col min="2063" max="2063" width="44.109375" style="73" customWidth="1"/>
    <col min="2064" max="2081" width="9.88671875" style="73" customWidth="1"/>
    <col min="2082" max="2293" width="10.109375" style="73"/>
    <col min="2294" max="2294" width="36.33203125" style="73" customWidth="1"/>
    <col min="2295" max="2318" width="3.33203125" style="73" customWidth="1"/>
    <col min="2319" max="2319" width="44.109375" style="73" customWidth="1"/>
    <col min="2320" max="2337" width="9.88671875" style="73" customWidth="1"/>
    <col min="2338" max="2549" width="10.109375" style="73"/>
    <col min="2550" max="2550" width="36.33203125" style="73" customWidth="1"/>
    <col min="2551" max="2574" width="3.33203125" style="73" customWidth="1"/>
    <col min="2575" max="2575" width="44.109375" style="73" customWidth="1"/>
    <col min="2576" max="2593" width="9.88671875" style="73" customWidth="1"/>
    <col min="2594" max="2805" width="10.109375" style="73"/>
    <col min="2806" max="2806" width="36.33203125" style="73" customWidth="1"/>
    <col min="2807" max="2830" width="3.33203125" style="73" customWidth="1"/>
    <col min="2831" max="2831" width="44.109375" style="73" customWidth="1"/>
    <col min="2832" max="2849" width="9.88671875" style="73" customWidth="1"/>
    <col min="2850" max="3061" width="10.109375" style="73"/>
    <col min="3062" max="3062" width="36.33203125" style="73" customWidth="1"/>
    <col min="3063" max="3086" width="3.33203125" style="73" customWidth="1"/>
    <col min="3087" max="3087" width="44.109375" style="73" customWidth="1"/>
    <col min="3088" max="3105" width="9.88671875" style="73" customWidth="1"/>
    <col min="3106" max="3317" width="10.109375" style="73"/>
    <col min="3318" max="3318" width="36.33203125" style="73" customWidth="1"/>
    <col min="3319" max="3342" width="3.33203125" style="73" customWidth="1"/>
    <col min="3343" max="3343" width="44.109375" style="73" customWidth="1"/>
    <col min="3344" max="3361" width="9.88671875" style="73" customWidth="1"/>
    <col min="3362" max="3573" width="10.109375" style="73"/>
    <col min="3574" max="3574" width="36.33203125" style="73" customWidth="1"/>
    <col min="3575" max="3598" width="3.33203125" style="73" customWidth="1"/>
    <col min="3599" max="3599" width="44.109375" style="73" customWidth="1"/>
    <col min="3600" max="3617" width="9.88671875" style="73" customWidth="1"/>
    <col min="3618" max="3829" width="10.109375" style="73"/>
    <col min="3830" max="3830" width="36.33203125" style="73" customWidth="1"/>
    <col min="3831" max="3854" width="3.33203125" style="73" customWidth="1"/>
    <col min="3855" max="3855" width="44.109375" style="73" customWidth="1"/>
    <col min="3856" max="3873" width="9.88671875" style="73" customWidth="1"/>
    <col min="3874" max="4085" width="10.109375" style="73"/>
    <col min="4086" max="4086" width="36.33203125" style="73" customWidth="1"/>
    <col min="4087" max="4110" width="3.33203125" style="73" customWidth="1"/>
    <col min="4111" max="4111" width="44.109375" style="73" customWidth="1"/>
    <col min="4112" max="4129" width="9.88671875" style="73" customWidth="1"/>
    <col min="4130" max="4341" width="10.109375" style="73"/>
    <col min="4342" max="4342" width="36.33203125" style="73" customWidth="1"/>
    <col min="4343" max="4366" width="3.33203125" style="73" customWidth="1"/>
    <col min="4367" max="4367" width="44.109375" style="73" customWidth="1"/>
    <col min="4368" max="4385" width="9.88671875" style="73" customWidth="1"/>
    <col min="4386" max="4597" width="10.109375" style="73"/>
    <col min="4598" max="4598" width="36.33203125" style="73" customWidth="1"/>
    <col min="4599" max="4622" width="3.33203125" style="73" customWidth="1"/>
    <col min="4623" max="4623" width="44.109375" style="73" customWidth="1"/>
    <col min="4624" max="4641" width="9.88671875" style="73" customWidth="1"/>
    <col min="4642" max="4853" width="10.109375" style="73"/>
    <col min="4854" max="4854" width="36.33203125" style="73" customWidth="1"/>
    <col min="4855" max="4878" width="3.33203125" style="73" customWidth="1"/>
    <col min="4879" max="4879" width="44.109375" style="73" customWidth="1"/>
    <col min="4880" max="4897" width="9.88671875" style="73" customWidth="1"/>
    <col min="4898" max="5109" width="10.109375" style="73"/>
    <col min="5110" max="5110" width="36.33203125" style="73" customWidth="1"/>
    <col min="5111" max="5134" width="3.33203125" style="73" customWidth="1"/>
    <col min="5135" max="5135" width="44.109375" style="73" customWidth="1"/>
    <col min="5136" max="5153" width="9.88671875" style="73" customWidth="1"/>
    <col min="5154" max="5365" width="10.109375" style="73"/>
    <col min="5366" max="5366" width="36.33203125" style="73" customWidth="1"/>
    <col min="5367" max="5390" width="3.33203125" style="73" customWidth="1"/>
    <col min="5391" max="5391" width="44.109375" style="73" customWidth="1"/>
    <col min="5392" max="5409" width="9.88671875" style="73" customWidth="1"/>
    <col min="5410" max="5621" width="10.109375" style="73"/>
    <col min="5622" max="5622" width="36.33203125" style="73" customWidth="1"/>
    <col min="5623" max="5646" width="3.33203125" style="73" customWidth="1"/>
    <col min="5647" max="5647" width="44.109375" style="73" customWidth="1"/>
    <col min="5648" max="5665" width="9.88671875" style="73" customWidth="1"/>
    <col min="5666" max="5877" width="10.109375" style="73"/>
    <col min="5878" max="5878" width="36.33203125" style="73" customWidth="1"/>
    <col min="5879" max="5902" width="3.33203125" style="73" customWidth="1"/>
    <col min="5903" max="5903" width="44.109375" style="73" customWidth="1"/>
    <col min="5904" max="5921" width="9.88671875" style="73" customWidth="1"/>
    <col min="5922" max="6133" width="10.109375" style="73"/>
    <col min="6134" max="6134" width="36.33203125" style="73" customWidth="1"/>
    <col min="6135" max="6158" width="3.33203125" style="73" customWidth="1"/>
    <col min="6159" max="6159" width="44.109375" style="73" customWidth="1"/>
    <col min="6160" max="6177" width="9.88671875" style="73" customWidth="1"/>
    <col min="6178" max="6389" width="10.109375" style="73"/>
    <col min="6390" max="6390" width="36.33203125" style="73" customWidth="1"/>
    <col min="6391" max="6414" width="3.33203125" style="73" customWidth="1"/>
    <col min="6415" max="6415" width="44.109375" style="73" customWidth="1"/>
    <col min="6416" max="6433" width="9.88671875" style="73" customWidth="1"/>
    <col min="6434" max="6645" width="10.109375" style="73"/>
    <col min="6646" max="6646" width="36.33203125" style="73" customWidth="1"/>
    <col min="6647" max="6670" width="3.33203125" style="73" customWidth="1"/>
    <col min="6671" max="6671" width="44.109375" style="73" customWidth="1"/>
    <col min="6672" max="6689" width="9.88671875" style="73" customWidth="1"/>
    <col min="6690" max="6901" width="10.109375" style="73"/>
    <col min="6902" max="6902" width="36.33203125" style="73" customWidth="1"/>
    <col min="6903" max="6926" width="3.33203125" style="73" customWidth="1"/>
    <col min="6927" max="6927" width="44.109375" style="73" customWidth="1"/>
    <col min="6928" max="6945" width="9.88671875" style="73" customWidth="1"/>
    <col min="6946" max="7157" width="10.109375" style="73"/>
    <col min="7158" max="7158" width="36.33203125" style="73" customWidth="1"/>
    <col min="7159" max="7182" width="3.33203125" style="73" customWidth="1"/>
    <col min="7183" max="7183" width="44.109375" style="73" customWidth="1"/>
    <col min="7184" max="7201" width="9.88671875" style="73" customWidth="1"/>
    <col min="7202" max="7413" width="10.109375" style="73"/>
    <col min="7414" max="7414" width="36.33203125" style="73" customWidth="1"/>
    <col min="7415" max="7438" width="3.33203125" style="73" customWidth="1"/>
    <col min="7439" max="7439" width="44.109375" style="73" customWidth="1"/>
    <col min="7440" max="7457" width="9.88671875" style="73" customWidth="1"/>
    <col min="7458" max="7669" width="10.109375" style="73"/>
    <col min="7670" max="7670" width="36.33203125" style="73" customWidth="1"/>
    <col min="7671" max="7694" width="3.33203125" style="73" customWidth="1"/>
    <col min="7695" max="7695" width="44.109375" style="73" customWidth="1"/>
    <col min="7696" max="7713" width="9.88671875" style="73" customWidth="1"/>
    <col min="7714" max="7925" width="10.109375" style="73"/>
    <col min="7926" max="7926" width="36.33203125" style="73" customWidth="1"/>
    <col min="7927" max="7950" width="3.33203125" style="73" customWidth="1"/>
    <col min="7951" max="7951" width="44.109375" style="73" customWidth="1"/>
    <col min="7952" max="7969" width="9.88671875" style="73" customWidth="1"/>
    <col min="7970" max="8181" width="10.109375" style="73"/>
    <col min="8182" max="8182" width="36.33203125" style="73" customWidth="1"/>
    <col min="8183" max="8206" width="3.33203125" style="73" customWidth="1"/>
    <col min="8207" max="8207" width="44.109375" style="73" customWidth="1"/>
    <col min="8208" max="8225" width="9.88671875" style="73" customWidth="1"/>
    <col min="8226" max="8437" width="10.109375" style="73"/>
    <col min="8438" max="8438" width="36.33203125" style="73" customWidth="1"/>
    <col min="8439" max="8462" width="3.33203125" style="73" customWidth="1"/>
    <col min="8463" max="8463" width="44.109375" style="73" customWidth="1"/>
    <col min="8464" max="8481" width="9.88671875" style="73" customWidth="1"/>
    <col min="8482" max="8693" width="10.109375" style="73"/>
    <col min="8694" max="8694" width="36.33203125" style="73" customWidth="1"/>
    <col min="8695" max="8718" width="3.33203125" style="73" customWidth="1"/>
    <col min="8719" max="8719" width="44.109375" style="73" customWidth="1"/>
    <col min="8720" max="8737" width="9.88671875" style="73" customWidth="1"/>
    <col min="8738" max="8949" width="10.109375" style="73"/>
    <col min="8950" max="8950" width="36.33203125" style="73" customWidth="1"/>
    <col min="8951" max="8974" width="3.33203125" style="73" customWidth="1"/>
    <col min="8975" max="8975" width="44.109375" style="73" customWidth="1"/>
    <col min="8976" max="8993" width="9.88671875" style="73" customWidth="1"/>
    <col min="8994" max="9205" width="10.109375" style="73"/>
    <col min="9206" max="9206" width="36.33203125" style="73" customWidth="1"/>
    <col min="9207" max="9230" width="3.33203125" style="73" customWidth="1"/>
    <col min="9231" max="9231" width="44.109375" style="73" customWidth="1"/>
    <col min="9232" max="9249" width="9.88671875" style="73" customWidth="1"/>
    <col min="9250" max="9461" width="10.109375" style="73"/>
    <col min="9462" max="9462" width="36.33203125" style="73" customWidth="1"/>
    <col min="9463" max="9486" width="3.33203125" style="73" customWidth="1"/>
    <col min="9487" max="9487" width="44.109375" style="73" customWidth="1"/>
    <col min="9488" max="9505" width="9.88671875" style="73" customWidth="1"/>
    <col min="9506" max="9717" width="10.109375" style="73"/>
    <col min="9718" max="9718" width="36.33203125" style="73" customWidth="1"/>
    <col min="9719" max="9742" width="3.33203125" style="73" customWidth="1"/>
    <col min="9743" max="9743" width="44.109375" style="73" customWidth="1"/>
    <col min="9744" max="9761" width="9.88671875" style="73" customWidth="1"/>
    <col min="9762" max="9973" width="10.109375" style="73"/>
    <col min="9974" max="9974" width="36.33203125" style="73" customWidth="1"/>
    <col min="9975" max="9998" width="3.33203125" style="73" customWidth="1"/>
    <col min="9999" max="9999" width="44.109375" style="73" customWidth="1"/>
    <col min="10000" max="10017" width="9.88671875" style="73" customWidth="1"/>
    <col min="10018" max="10229" width="10.109375" style="73"/>
    <col min="10230" max="10230" width="36.33203125" style="73" customWidth="1"/>
    <col min="10231" max="10254" width="3.33203125" style="73" customWidth="1"/>
    <col min="10255" max="10255" width="44.109375" style="73" customWidth="1"/>
    <col min="10256" max="10273" width="9.88671875" style="73" customWidth="1"/>
    <col min="10274" max="10485" width="10.109375" style="73"/>
    <col min="10486" max="10486" width="36.33203125" style="73" customWidth="1"/>
    <col min="10487" max="10510" width="3.33203125" style="73" customWidth="1"/>
    <col min="10511" max="10511" width="44.109375" style="73" customWidth="1"/>
    <col min="10512" max="10529" width="9.88671875" style="73" customWidth="1"/>
    <col min="10530" max="10741" width="10.109375" style="73"/>
    <col min="10742" max="10742" width="36.33203125" style="73" customWidth="1"/>
    <col min="10743" max="10766" width="3.33203125" style="73" customWidth="1"/>
    <col min="10767" max="10767" width="44.109375" style="73" customWidth="1"/>
    <col min="10768" max="10785" width="9.88671875" style="73" customWidth="1"/>
    <col min="10786" max="10997" width="10.109375" style="73"/>
    <col min="10998" max="10998" width="36.33203125" style="73" customWidth="1"/>
    <col min="10999" max="11022" width="3.33203125" style="73" customWidth="1"/>
    <col min="11023" max="11023" width="44.109375" style="73" customWidth="1"/>
    <col min="11024" max="11041" width="9.88671875" style="73" customWidth="1"/>
    <col min="11042" max="11253" width="10.109375" style="73"/>
    <col min="11254" max="11254" width="36.33203125" style="73" customWidth="1"/>
    <col min="11255" max="11278" width="3.33203125" style="73" customWidth="1"/>
    <col min="11279" max="11279" width="44.109375" style="73" customWidth="1"/>
    <col min="11280" max="11297" width="9.88671875" style="73" customWidth="1"/>
    <col min="11298" max="11509" width="10.109375" style="73"/>
    <col min="11510" max="11510" width="36.33203125" style="73" customWidth="1"/>
    <col min="11511" max="11534" width="3.33203125" style="73" customWidth="1"/>
    <col min="11535" max="11535" width="44.109375" style="73" customWidth="1"/>
    <col min="11536" max="11553" width="9.88671875" style="73" customWidth="1"/>
    <col min="11554" max="11765" width="10.109375" style="73"/>
    <col min="11766" max="11766" width="36.33203125" style="73" customWidth="1"/>
    <col min="11767" max="11790" width="3.33203125" style="73" customWidth="1"/>
    <col min="11791" max="11791" width="44.109375" style="73" customWidth="1"/>
    <col min="11792" max="11809" width="9.88671875" style="73" customWidth="1"/>
    <col min="11810" max="12021" width="10.109375" style="73"/>
    <col min="12022" max="12022" width="36.33203125" style="73" customWidth="1"/>
    <col min="12023" max="12046" width="3.33203125" style="73" customWidth="1"/>
    <col min="12047" max="12047" width="44.109375" style="73" customWidth="1"/>
    <col min="12048" max="12065" width="9.88671875" style="73" customWidth="1"/>
    <col min="12066" max="12277" width="10.109375" style="73"/>
    <col min="12278" max="12278" width="36.33203125" style="73" customWidth="1"/>
    <col min="12279" max="12302" width="3.33203125" style="73" customWidth="1"/>
    <col min="12303" max="12303" width="44.109375" style="73" customWidth="1"/>
    <col min="12304" max="12321" width="9.88671875" style="73" customWidth="1"/>
    <col min="12322" max="12533" width="10.109375" style="73"/>
    <col min="12534" max="12534" width="36.33203125" style="73" customWidth="1"/>
    <col min="12535" max="12558" width="3.33203125" style="73" customWidth="1"/>
    <col min="12559" max="12559" width="44.109375" style="73" customWidth="1"/>
    <col min="12560" max="12577" width="9.88671875" style="73" customWidth="1"/>
    <col min="12578" max="12789" width="10.109375" style="73"/>
    <col min="12790" max="12790" width="36.33203125" style="73" customWidth="1"/>
    <col min="12791" max="12814" width="3.33203125" style="73" customWidth="1"/>
    <col min="12815" max="12815" width="44.109375" style="73" customWidth="1"/>
    <col min="12816" max="12833" width="9.88671875" style="73" customWidth="1"/>
    <col min="12834" max="13045" width="10.109375" style="73"/>
    <col min="13046" max="13046" width="36.33203125" style="73" customWidth="1"/>
    <col min="13047" max="13070" width="3.33203125" style="73" customWidth="1"/>
    <col min="13071" max="13071" width="44.109375" style="73" customWidth="1"/>
    <col min="13072" max="13089" width="9.88671875" style="73" customWidth="1"/>
    <col min="13090" max="13301" width="10.109375" style="73"/>
    <col min="13302" max="13302" width="36.33203125" style="73" customWidth="1"/>
    <col min="13303" max="13326" width="3.33203125" style="73" customWidth="1"/>
    <col min="13327" max="13327" width="44.109375" style="73" customWidth="1"/>
    <col min="13328" max="13345" width="9.88671875" style="73" customWidth="1"/>
    <col min="13346" max="13557" width="10.109375" style="73"/>
    <col min="13558" max="13558" width="36.33203125" style="73" customWidth="1"/>
    <col min="13559" max="13582" width="3.33203125" style="73" customWidth="1"/>
    <col min="13583" max="13583" width="44.109375" style="73" customWidth="1"/>
    <col min="13584" max="13601" width="9.88671875" style="73" customWidth="1"/>
    <col min="13602" max="13813" width="10.109375" style="73"/>
    <col min="13814" max="13814" width="36.33203125" style="73" customWidth="1"/>
    <col min="13815" max="13838" width="3.33203125" style="73" customWidth="1"/>
    <col min="13839" max="13839" width="44.109375" style="73" customWidth="1"/>
    <col min="13840" max="13857" width="9.88671875" style="73" customWidth="1"/>
    <col min="13858" max="14069" width="10.109375" style="73"/>
    <col min="14070" max="14070" width="36.33203125" style="73" customWidth="1"/>
    <col min="14071" max="14094" width="3.33203125" style="73" customWidth="1"/>
    <col min="14095" max="14095" width="44.109375" style="73" customWidth="1"/>
    <col min="14096" max="14113" width="9.88671875" style="73" customWidth="1"/>
    <col min="14114" max="14325" width="10.109375" style="73"/>
    <col min="14326" max="14326" width="36.33203125" style="73" customWidth="1"/>
    <col min="14327" max="14350" width="3.33203125" style="73" customWidth="1"/>
    <col min="14351" max="14351" width="44.109375" style="73" customWidth="1"/>
    <col min="14352" max="14369" width="9.88671875" style="73" customWidth="1"/>
    <col min="14370" max="14581" width="10.109375" style="73"/>
    <col min="14582" max="14582" width="36.33203125" style="73" customWidth="1"/>
    <col min="14583" max="14606" width="3.33203125" style="73" customWidth="1"/>
    <col min="14607" max="14607" width="44.109375" style="73" customWidth="1"/>
    <col min="14608" max="14625" width="9.88671875" style="73" customWidth="1"/>
    <col min="14626" max="14837" width="10.109375" style="73"/>
    <col min="14838" max="14838" width="36.33203125" style="73" customWidth="1"/>
    <col min="14839" max="14862" width="3.33203125" style="73" customWidth="1"/>
    <col min="14863" max="14863" width="44.109375" style="73" customWidth="1"/>
    <col min="14864" max="14881" width="9.88671875" style="73" customWidth="1"/>
    <col min="14882" max="15093" width="10.109375" style="73"/>
    <col min="15094" max="15094" width="36.33203125" style="73" customWidth="1"/>
    <col min="15095" max="15118" width="3.33203125" style="73" customWidth="1"/>
    <col min="15119" max="15119" width="44.109375" style="73" customWidth="1"/>
    <col min="15120" max="15137" width="9.88671875" style="73" customWidth="1"/>
    <col min="15138" max="15349" width="10.109375" style="73"/>
    <col min="15350" max="15350" width="36.33203125" style="73" customWidth="1"/>
    <col min="15351" max="15374" width="3.33203125" style="73" customWidth="1"/>
    <col min="15375" max="15375" width="44.109375" style="73" customWidth="1"/>
    <col min="15376" max="15393" width="9.88671875" style="73" customWidth="1"/>
    <col min="15394" max="15605" width="10.109375" style="73"/>
    <col min="15606" max="15606" width="36.33203125" style="73" customWidth="1"/>
    <col min="15607" max="15630" width="3.33203125" style="73" customWidth="1"/>
    <col min="15631" max="15631" width="44.109375" style="73" customWidth="1"/>
    <col min="15632" max="15649" width="9.88671875" style="73" customWidth="1"/>
    <col min="15650" max="15861" width="10.109375" style="73"/>
    <col min="15862" max="15862" width="36.33203125" style="73" customWidth="1"/>
    <col min="15863" max="15886" width="3.33203125" style="73" customWidth="1"/>
    <col min="15887" max="15887" width="44.109375" style="73" customWidth="1"/>
    <col min="15888" max="15905" width="9.88671875" style="73" customWidth="1"/>
    <col min="15906" max="16117" width="10.109375" style="73"/>
    <col min="16118" max="16118" width="36.33203125" style="73" customWidth="1"/>
    <col min="16119" max="16142" width="3.33203125" style="73" customWidth="1"/>
    <col min="16143" max="16143" width="44.109375" style="73" customWidth="1"/>
    <col min="16144" max="16161" width="9.88671875" style="73" customWidth="1"/>
    <col min="16162" max="16384" width="10.109375" style="73"/>
  </cols>
  <sheetData>
    <row r="1" spans="1:44" ht="15.6" x14ac:dyDescent="0.3">
      <c r="A1" s="415" t="s">
        <v>0</v>
      </c>
      <c r="B1" s="415"/>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row>
    <row r="2" spans="1:44" ht="15.6" x14ac:dyDescent="0.3">
      <c r="A2" s="415" t="s">
        <v>1</v>
      </c>
      <c r="B2" s="415"/>
      <c r="C2" s="415"/>
      <c r="D2" s="415"/>
      <c r="E2" s="415"/>
      <c r="F2" s="415"/>
      <c r="G2" s="415"/>
      <c r="H2" s="415"/>
      <c r="I2" s="415"/>
      <c r="J2" s="415"/>
      <c r="K2" s="415"/>
      <c r="L2" s="415"/>
      <c r="M2" s="415"/>
      <c r="N2" s="415"/>
      <c r="O2" s="415"/>
      <c r="P2" s="415"/>
      <c r="Q2" s="415"/>
      <c r="R2" s="415"/>
      <c r="S2" s="415"/>
      <c r="T2" s="415"/>
      <c r="U2" s="415"/>
      <c r="V2" s="415"/>
      <c r="W2" s="415"/>
      <c r="X2" s="415"/>
      <c r="Y2" s="415"/>
      <c r="Z2" s="415"/>
      <c r="AA2" s="415"/>
      <c r="AB2" s="415"/>
      <c r="AC2" s="415"/>
      <c r="AD2" s="415"/>
      <c r="AE2" s="415"/>
      <c r="AF2" s="415"/>
      <c r="AG2" s="415"/>
      <c r="AH2" s="415"/>
      <c r="AI2" s="415"/>
      <c r="AJ2" s="415"/>
      <c r="AK2" s="415"/>
      <c r="AL2" s="415"/>
      <c r="AM2" s="415"/>
      <c r="AN2" s="415"/>
      <c r="AO2" s="415"/>
      <c r="AP2" s="415"/>
    </row>
    <row r="3" spans="1:44" ht="23.25" customHeight="1" x14ac:dyDescent="0.3">
      <c r="A3" s="415" t="s">
        <v>96</v>
      </c>
      <c r="B3" s="415"/>
      <c r="C3" s="415"/>
      <c r="D3" s="415"/>
      <c r="E3" s="415"/>
      <c r="F3" s="415"/>
      <c r="G3" s="415"/>
      <c r="H3" s="415"/>
      <c r="I3" s="415"/>
      <c r="J3" s="415"/>
      <c r="K3" s="415"/>
      <c r="L3" s="415"/>
      <c r="M3" s="415"/>
      <c r="N3" s="415"/>
      <c r="O3" s="415"/>
      <c r="P3" s="415"/>
      <c r="Q3" s="415"/>
      <c r="R3" s="415"/>
      <c r="S3" s="415"/>
      <c r="T3" s="415"/>
      <c r="U3" s="415"/>
      <c r="V3" s="415"/>
      <c r="W3" s="415"/>
      <c r="X3" s="415"/>
      <c r="Y3" s="415"/>
      <c r="Z3" s="415"/>
      <c r="AA3" s="415"/>
      <c r="AB3" s="415"/>
      <c r="AC3" s="415"/>
      <c r="AD3" s="415"/>
      <c r="AE3" s="415"/>
      <c r="AF3" s="415"/>
      <c r="AG3" s="415"/>
      <c r="AH3" s="415"/>
      <c r="AI3" s="415"/>
      <c r="AJ3" s="415"/>
      <c r="AK3" s="415"/>
      <c r="AL3" s="415"/>
      <c r="AM3" s="415"/>
      <c r="AN3" s="415"/>
      <c r="AO3" s="415"/>
      <c r="AP3" s="415"/>
    </row>
    <row r="4" spans="1:44" ht="10.5" customHeight="1" x14ac:dyDescent="0.3">
      <c r="A4" s="415"/>
      <c r="B4" s="415"/>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6"/>
      <c r="AF4" s="416"/>
      <c r="AG4" s="416"/>
      <c r="AH4" s="416"/>
      <c r="AI4" s="416"/>
      <c r="AJ4" s="271"/>
      <c r="AK4" s="271"/>
      <c r="AL4" s="271"/>
      <c r="AM4" s="271"/>
      <c r="AN4" s="271"/>
      <c r="AO4" s="271"/>
      <c r="AP4" s="271"/>
    </row>
    <row r="5" spans="1:44" ht="32.25" customHeight="1" x14ac:dyDescent="0.3">
      <c r="A5" s="415" t="s">
        <v>5</v>
      </c>
      <c r="B5" s="415"/>
      <c r="C5" s="415"/>
      <c r="D5" s="415"/>
      <c r="E5" s="415"/>
      <c r="F5" s="415"/>
      <c r="G5" s="415"/>
      <c r="H5" s="415"/>
      <c r="I5" s="415"/>
      <c r="J5" s="415"/>
      <c r="K5" s="415"/>
      <c r="L5" s="415"/>
      <c r="M5" s="415"/>
      <c r="N5" s="415"/>
      <c r="O5" s="415"/>
      <c r="P5" s="415"/>
      <c r="Q5" s="415"/>
      <c r="R5" s="415"/>
      <c r="S5" s="415"/>
      <c r="T5" s="415"/>
      <c r="U5" s="415"/>
      <c r="V5" s="415"/>
      <c r="W5" s="415"/>
      <c r="X5" s="415"/>
      <c r="Y5" s="415"/>
      <c r="Z5" s="415"/>
      <c r="AA5" s="415"/>
      <c r="AB5" s="415"/>
      <c r="AC5" s="415"/>
      <c r="AD5" s="415"/>
      <c r="AE5" s="415"/>
      <c r="AF5" s="415"/>
      <c r="AG5" s="415"/>
      <c r="AH5" s="415"/>
      <c r="AI5" s="415"/>
      <c r="AJ5" s="415"/>
      <c r="AK5" s="415"/>
      <c r="AL5" s="415"/>
      <c r="AM5" s="415"/>
      <c r="AN5" s="415"/>
      <c r="AO5" s="415"/>
      <c r="AP5" s="415"/>
    </row>
    <row r="6" spans="1:44" ht="38.25" customHeight="1" x14ac:dyDescent="0.3">
      <c r="A6" s="414" t="s">
        <v>271</v>
      </c>
      <c r="B6" s="414"/>
      <c r="C6" s="414"/>
      <c r="D6" s="414"/>
      <c r="E6" s="414"/>
      <c r="F6" s="414"/>
      <c r="G6" s="414"/>
      <c r="H6" s="414"/>
      <c r="I6" s="414"/>
      <c r="J6" s="414"/>
      <c r="K6" s="414"/>
      <c r="L6" s="414"/>
      <c r="M6" s="414"/>
      <c r="N6" s="414"/>
      <c r="O6" s="414"/>
      <c r="P6" s="414"/>
      <c r="Q6" s="414"/>
      <c r="R6" s="414"/>
      <c r="S6" s="414"/>
      <c r="T6" s="414"/>
      <c r="U6" s="414"/>
      <c r="V6" s="414"/>
      <c r="W6" s="414"/>
      <c r="X6" s="414"/>
      <c r="Y6" s="414"/>
      <c r="Z6" s="414"/>
      <c r="AA6" s="414"/>
      <c r="AB6" s="414"/>
      <c r="AC6" s="414"/>
      <c r="AD6" s="414"/>
      <c r="AE6" s="414"/>
      <c r="AF6" s="414"/>
      <c r="AG6" s="414"/>
      <c r="AH6" s="414"/>
      <c r="AI6" s="414"/>
      <c r="AJ6" s="414"/>
      <c r="AK6" s="414"/>
      <c r="AL6" s="414"/>
      <c r="AM6" s="414"/>
      <c r="AN6" s="414"/>
      <c r="AO6" s="414"/>
      <c r="AP6" s="414"/>
    </row>
    <row r="7" spans="1:44" x14ac:dyDescent="0.3">
      <c r="A7" s="414"/>
      <c r="B7" s="414"/>
      <c r="C7" s="414"/>
      <c r="D7" s="414"/>
      <c r="E7" s="414"/>
      <c r="F7" s="414"/>
      <c r="G7" s="414"/>
      <c r="H7" s="414"/>
      <c r="I7" s="414"/>
      <c r="J7" s="414"/>
      <c r="K7" s="414"/>
      <c r="L7" s="414"/>
      <c r="M7" s="414"/>
      <c r="N7" s="414"/>
      <c r="O7" s="414"/>
      <c r="P7" s="414"/>
      <c r="Q7" s="414"/>
      <c r="R7" s="414"/>
      <c r="S7" s="414"/>
      <c r="T7" s="414"/>
      <c r="U7" s="414"/>
      <c r="V7" s="414"/>
      <c r="W7" s="414"/>
      <c r="X7" s="414"/>
      <c r="Y7" s="414"/>
      <c r="Z7" s="414"/>
      <c r="AA7" s="414"/>
      <c r="AB7" s="414"/>
      <c r="AC7" s="414"/>
      <c r="AD7" s="414"/>
      <c r="AE7" s="414"/>
      <c r="AF7" s="414"/>
      <c r="AG7" s="414"/>
      <c r="AH7" s="414"/>
      <c r="AI7" s="414"/>
      <c r="AJ7" s="414"/>
      <c r="AK7" s="414"/>
      <c r="AL7" s="414"/>
      <c r="AM7" s="414"/>
      <c r="AN7" s="414"/>
      <c r="AO7" s="414"/>
      <c r="AP7" s="414"/>
    </row>
    <row r="8" spans="1:44" ht="9.75" customHeight="1" x14ac:dyDescent="0.3">
      <c r="A8" s="405" t="s">
        <v>97</v>
      </c>
      <c r="B8" s="405"/>
      <c r="C8" s="405"/>
      <c r="D8" s="405"/>
      <c r="E8" s="405"/>
      <c r="F8" s="405"/>
      <c r="G8" s="405"/>
      <c r="H8" s="405"/>
      <c r="I8" s="405"/>
      <c r="J8" s="405"/>
      <c r="K8" s="405"/>
      <c r="L8" s="405"/>
      <c r="M8" s="405"/>
      <c r="N8" s="405"/>
      <c r="O8" s="405"/>
      <c r="P8" s="405"/>
      <c r="Q8" s="405"/>
      <c r="R8" s="405"/>
      <c r="S8" s="405"/>
      <c r="T8" s="405"/>
      <c r="U8" s="405"/>
      <c r="V8" s="405"/>
      <c r="W8" s="405"/>
      <c r="X8" s="405"/>
      <c r="Y8" s="405"/>
      <c r="Z8" s="405"/>
      <c r="AA8" s="405"/>
      <c r="AB8" s="405"/>
      <c r="AC8" s="405"/>
      <c r="AD8" s="405"/>
      <c r="AE8" s="405"/>
      <c r="AF8" s="405"/>
      <c r="AG8" s="405"/>
      <c r="AH8" s="405"/>
      <c r="AI8" s="405"/>
      <c r="AJ8" s="405"/>
      <c r="AK8" s="405"/>
      <c r="AL8" s="405"/>
      <c r="AM8" s="405"/>
      <c r="AN8" s="405"/>
      <c r="AO8" s="405"/>
      <c r="AP8" s="405"/>
    </row>
    <row r="9" spans="1:44" ht="15.75" customHeight="1" x14ac:dyDescent="0.3">
      <c r="A9" s="405"/>
      <c r="B9" s="405"/>
      <c r="C9" s="405"/>
      <c r="D9" s="405"/>
      <c r="E9" s="405"/>
      <c r="F9" s="405"/>
      <c r="G9" s="405"/>
      <c r="H9" s="405"/>
      <c r="I9" s="405"/>
      <c r="J9" s="405"/>
      <c r="K9" s="405"/>
      <c r="L9" s="405"/>
      <c r="M9" s="405"/>
      <c r="N9" s="405"/>
      <c r="O9" s="405"/>
      <c r="P9" s="405"/>
      <c r="Q9" s="405"/>
      <c r="R9" s="405"/>
      <c r="S9" s="405"/>
      <c r="T9" s="405"/>
      <c r="U9" s="405"/>
      <c r="V9" s="405"/>
      <c r="W9" s="405"/>
      <c r="X9" s="405"/>
      <c r="Y9" s="405"/>
      <c r="Z9" s="405"/>
      <c r="AA9" s="405"/>
      <c r="AB9" s="405"/>
      <c r="AC9" s="405"/>
      <c r="AD9" s="405"/>
      <c r="AE9" s="405"/>
      <c r="AF9" s="405"/>
      <c r="AG9" s="405"/>
      <c r="AH9" s="405"/>
      <c r="AI9" s="405"/>
      <c r="AJ9" s="405"/>
      <c r="AK9" s="405"/>
      <c r="AL9" s="405"/>
      <c r="AM9" s="405"/>
      <c r="AN9" s="405"/>
      <c r="AO9" s="405"/>
      <c r="AP9" s="405"/>
    </row>
    <row r="10" spans="1:44" ht="36" customHeight="1" thickBot="1" x14ac:dyDescent="0.35">
      <c r="AE10" s="74"/>
      <c r="AF10" s="76"/>
      <c r="AG10" s="76"/>
      <c r="AH10" s="76"/>
      <c r="AI10" s="76"/>
      <c r="AJ10" s="76"/>
      <c r="AK10" s="76"/>
      <c r="AL10" s="76"/>
      <c r="AM10" s="76"/>
      <c r="AN10" s="76"/>
      <c r="AO10" s="76"/>
      <c r="AP10" s="76"/>
    </row>
    <row r="11" spans="1:44" ht="64.5" customHeight="1" thickTop="1" x14ac:dyDescent="0.3">
      <c r="A11" s="406" t="s">
        <v>98</v>
      </c>
      <c r="B11" s="409" t="s">
        <v>99</v>
      </c>
      <c r="C11" s="410"/>
      <c r="D11" s="410"/>
      <c r="E11" s="284">
        <v>1</v>
      </c>
      <c r="F11" s="409" t="s">
        <v>99</v>
      </c>
      <c r="G11" s="410"/>
      <c r="H11" s="410"/>
      <c r="I11" s="284">
        <v>2</v>
      </c>
      <c r="J11" s="409" t="s">
        <v>99</v>
      </c>
      <c r="K11" s="410"/>
      <c r="L11" s="410"/>
      <c r="M11" s="284">
        <v>3</v>
      </c>
      <c r="N11" s="409" t="s">
        <v>99</v>
      </c>
      <c r="O11" s="410"/>
      <c r="P11" s="410"/>
      <c r="Q11" s="284">
        <v>4</v>
      </c>
      <c r="R11" s="409" t="s">
        <v>99</v>
      </c>
      <c r="S11" s="410"/>
      <c r="T11" s="410"/>
      <c r="U11" s="284">
        <v>5</v>
      </c>
      <c r="V11" s="409" t="s">
        <v>99</v>
      </c>
      <c r="W11" s="410"/>
      <c r="X11" s="410"/>
      <c r="Y11" s="284">
        <v>6</v>
      </c>
      <c r="Z11" s="409" t="s">
        <v>99</v>
      </c>
      <c r="AA11" s="410"/>
      <c r="AB11" s="410"/>
      <c r="AC11" s="284">
        <v>7</v>
      </c>
      <c r="AD11" s="411" t="s">
        <v>100</v>
      </c>
      <c r="AE11" s="285" t="s">
        <v>101</v>
      </c>
      <c r="AF11" s="286"/>
      <c r="AG11" s="286"/>
      <c r="AH11" s="286"/>
      <c r="AI11" s="286"/>
      <c r="AJ11" s="335"/>
      <c r="AK11" s="286"/>
      <c r="AL11" s="286"/>
      <c r="AM11" s="286"/>
      <c r="AN11" s="286"/>
      <c r="AO11" s="286"/>
      <c r="AP11" s="286"/>
    </row>
    <row r="12" spans="1:44" ht="64.5" customHeight="1" thickBot="1" x14ac:dyDescent="0.35">
      <c r="A12" s="407"/>
      <c r="B12" s="287">
        <v>1</v>
      </c>
      <c r="C12" s="288">
        <v>2</v>
      </c>
      <c r="D12" s="288">
        <v>3</v>
      </c>
      <c r="E12" s="289">
        <v>4</v>
      </c>
      <c r="F12" s="287">
        <v>1</v>
      </c>
      <c r="G12" s="288">
        <v>2</v>
      </c>
      <c r="H12" s="288">
        <v>3</v>
      </c>
      <c r="I12" s="289">
        <v>4</v>
      </c>
      <c r="J12" s="287">
        <v>1</v>
      </c>
      <c r="K12" s="288">
        <v>2</v>
      </c>
      <c r="L12" s="288">
        <v>3</v>
      </c>
      <c r="M12" s="289">
        <v>4</v>
      </c>
      <c r="N12" s="287">
        <v>1</v>
      </c>
      <c r="O12" s="288">
        <v>2</v>
      </c>
      <c r="P12" s="288">
        <v>3</v>
      </c>
      <c r="Q12" s="289">
        <v>4</v>
      </c>
      <c r="R12" s="287">
        <v>1</v>
      </c>
      <c r="S12" s="288">
        <v>2</v>
      </c>
      <c r="T12" s="288">
        <v>3</v>
      </c>
      <c r="U12" s="289">
        <v>4</v>
      </c>
      <c r="V12" s="287">
        <v>1</v>
      </c>
      <c r="W12" s="288">
        <v>2</v>
      </c>
      <c r="X12" s="288">
        <v>3</v>
      </c>
      <c r="Y12" s="289">
        <v>4</v>
      </c>
      <c r="Z12" s="287">
        <v>1</v>
      </c>
      <c r="AA12" s="288">
        <v>2</v>
      </c>
      <c r="AB12" s="288">
        <v>3</v>
      </c>
      <c r="AC12" s="289">
        <v>4</v>
      </c>
      <c r="AD12" s="412"/>
      <c r="AE12" s="290">
        <v>1</v>
      </c>
      <c r="AF12" s="290">
        <v>1</v>
      </c>
      <c r="AG12" s="290"/>
      <c r="AH12" s="290">
        <v>1</v>
      </c>
      <c r="AI12" s="290">
        <v>1</v>
      </c>
      <c r="AJ12" s="290"/>
      <c r="AK12" s="290">
        <v>1</v>
      </c>
      <c r="AL12" s="290">
        <v>1</v>
      </c>
      <c r="AM12" s="290">
        <v>1</v>
      </c>
      <c r="AN12" s="290">
        <v>1</v>
      </c>
      <c r="AO12" s="290">
        <v>1</v>
      </c>
      <c r="AP12" s="290">
        <v>1</v>
      </c>
      <c r="AQ12" s="290">
        <v>1</v>
      </c>
      <c r="AR12" s="290">
        <v>1</v>
      </c>
    </row>
    <row r="13" spans="1:44" ht="160.5" customHeight="1" thickTop="1" thickBot="1" x14ac:dyDescent="0.35">
      <c r="A13" s="408"/>
      <c r="B13" s="402"/>
      <c r="C13" s="403"/>
      <c r="D13" s="403"/>
      <c r="E13" s="404"/>
      <c r="F13" s="402"/>
      <c r="G13" s="403"/>
      <c r="H13" s="403"/>
      <c r="I13" s="404"/>
      <c r="J13" s="402"/>
      <c r="K13" s="403"/>
      <c r="L13" s="403"/>
      <c r="M13" s="404"/>
      <c r="N13" s="402"/>
      <c r="O13" s="403"/>
      <c r="P13" s="403"/>
      <c r="Q13" s="404"/>
      <c r="R13" s="402"/>
      <c r="S13" s="403"/>
      <c r="T13" s="403"/>
      <c r="U13" s="404"/>
      <c r="V13" s="402"/>
      <c r="W13" s="403"/>
      <c r="X13" s="403"/>
      <c r="Y13" s="404"/>
      <c r="Z13" s="402"/>
      <c r="AA13" s="403"/>
      <c r="AB13" s="403"/>
      <c r="AC13" s="404"/>
      <c r="AD13" s="413"/>
      <c r="AE13" s="290" t="s">
        <v>145</v>
      </c>
      <c r="AF13" s="291" t="s">
        <v>124</v>
      </c>
      <c r="AG13" s="291"/>
      <c r="AH13" s="291" t="s">
        <v>26</v>
      </c>
      <c r="AI13" s="291" t="s">
        <v>270</v>
      </c>
      <c r="AJ13" s="291" t="s">
        <v>273</v>
      </c>
      <c r="AK13" s="291" t="s">
        <v>274</v>
      </c>
      <c r="AL13" s="291" t="s">
        <v>275</v>
      </c>
      <c r="AM13" s="291" t="s">
        <v>33</v>
      </c>
      <c r="AN13" s="291" t="s">
        <v>31</v>
      </c>
      <c r="AO13" s="291" t="s">
        <v>34</v>
      </c>
      <c r="AP13" s="291" t="s">
        <v>35</v>
      </c>
      <c r="AQ13" s="291" t="s">
        <v>130</v>
      </c>
      <c r="AR13" s="330" t="s">
        <v>37</v>
      </c>
    </row>
    <row r="14" spans="1:44" ht="132.75" customHeight="1" thickBot="1" x14ac:dyDescent="0.35">
      <c r="A14" s="292" t="s">
        <v>102</v>
      </c>
      <c r="B14" s="293">
        <v>1</v>
      </c>
      <c r="C14" s="294">
        <v>1</v>
      </c>
      <c r="D14" s="294">
        <v>1</v>
      </c>
      <c r="E14" s="295">
        <v>1</v>
      </c>
      <c r="F14" s="293">
        <v>1</v>
      </c>
      <c r="G14" s="294">
        <v>1</v>
      </c>
      <c r="H14" s="294">
        <v>1</v>
      </c>
      <c r="I14" s="295">
        <v>1</v>
      </c>
      <c r="J14" s="293"/>
      <c r="K14" s="294"/>
      <c r="L14" s="294"/>
      <c r="M14" s="296"/>
      <c r="N14" s="293"/>
      <c r="O14" s="294"/>
      <c r="P14" s="294"/>
      <c r="Q14" s="296"/>
      <c r="R14" s="293"/>
      <c r="S14" s="294"/>
      <c r="T14" s="294"/>
      <c r="U14" s="296"/>
      <c r="V14" s="293"/>
      <c r="W14" s="294"/>
      <c r="X14" s="294"/>
      <c r="Y14" s="296"/>
      <c r="Z14" s="293">
        <v>1</v>
      </c>
      <c r="AA14" s="294">
        <v>1</v>
      </c>
      <c r="AB14" s="294">
        <v>1</v>
      </c>
      <c r="AC14" s="295">
        <v>1</v>
      </c>
      <c r="AD14" s="273" t="s">
        <v>103</v>
      </c>
      <c r="AE14" s="327">
        <v>0.34782608695652162</v>
      </c>
      <c r="AF14" s="327">
        <v>0.34782608695652162</v>
      </c>
      <c r="AG14" s="327"/>
      <c r="AH14" s="253">
        <v>1.2000000000000002</v>
      </c>
      <c r="AI14" s="253">
        <v>1.2000000000000002</v>
      </c>
      <c r="AJ14" s="253">
        <v>1.2000000000000002</v>
      </c>
      <c r="AK14" s="253"/>
      <c r="AL14" s="253"/>
      <c r="AM14" s="253"/>
      <c r="AN14" s="253"/>
      <c r="AO14" s="253"/>
      <c r="AP14" s="254"/>
      <c r="AQ14" s="254"/>
      <c r="AR14" s="254"/>
    </row>
    <row r="15" spans="1:44" ht="14.4" thickBot="1" x14ac:dyDescent="0.35">
      <c r="A15" s="297" t="s">
        <v>104</v>
      </c>
      <c r="B15" s="298"/>
      <c r="C15" s="299"/>
      <c r="D15" s="299"/>
      <c r="E15" s="300"/>
      <c r="F15" s="298"/>
      <c r="G15" s="299"/>
      <c r="H15" s="299"/>
      <c r="I15" s="301"/>
      <c r="J15" s="298"/>
      <c r="K15" s="299"/>
      <c r="L15" s="299"/>
      <c r="M15" s="300"/>
      <c r="N15" s="298"/>
      <c r="O15" s="299"/>
      <c r="P15" s="299"/>
      <c r="Q15" s="301"/>
      <c r="R15" s="298"/>
      <c r="S15" s="299"/>
      <c r="T15" s="299"/>
      <c r="U15" s="300"/>
      <c r="V15" s="298"/>
      <c r="W15" s="299"/>
      <c r="X15" s="299"/>
      <c r="Y15" s="301"/>
      <c r="Z15" s="298"/>
      <c r="AA15" s="299"/>
      <c r="AB15" s="299"/>
      <c r="AC15" s="300"/>
      <c r="AD15" s="272"/>
      <c r="AE15" s="327"/>
      <c r="AF15" s="327"/>
      <c r="AG15" s="327"/>
      <c r="AH15" s="253"/>
      <c r="AI15" s="253"/>
      <c r="AJ15" s="253"/>
      <c r="AK15" s="253"/>
      <c r="AL15" s="253"/>
      <c r="AM15" s="253"/>
      <c r="AN15" s="253"/>
      <c r="AO15" s="253"/>
      <c r="AP15" s="253"/>
      <c r="AQ15" s="253"/>
      <c r="AR15" s="253"/>
    </row>
    <row r="16" spans="1:44" ht="177.75" customHeight="1" thickBot="1" x14ac:dyDescent="0.35">
      <c r="A16" s="302" t="s">
        <v>105</v>
      </c>
      <c r="B16" s="303">
        <v>1</v>
      </c>
      <c r="C16" s="304">
        <v>1</v>
      </c>
      <c r="D16" s="304">
        <v>1</v>
      </c>
      <c r="E16" s="305">
        <v>1</v>
      </c>
      <c r="F16" s="303">
        <v>1</v>
      </c>
      <c r="G16" s="304">
        <v>1</v>
      </c>
      <c r="H16" s="304">
        <v>1</v>
      </c>
      <c r="I16" s="306">
        <v>1</v>
      </c>
      <c r="J16" s="303">
        <v>1</v>
      </c>
      <c r="K16" s="304">
        <v>1</v>
      </c>
      <c r="L16" s="304">
        <v>1</v>
      </c>
      <c r="M16" s="305">
        <v>1</v>
      </c>
      <c r="N16" s="303">
        <v>1</v>
      </c>
      <c r="O16" s="304">
        <v>1</v>
      </c>
      <c r="P16" s="304">
        <v>1</v>
      </c>
      <c r="Q16" s="306">
        <v>1</v>
      </c>
      <c r="R16" s="303">
        <v>1</v>
      </c>
      <c r="S16" s="304">
        <v>1</v>
      </c>
      <c r="T16" s="304">
        <v>1</v>
      </c>
      <c r="U16" s="305">
        <v>1</v>
      </c>
      <c r="V16" s="303">
        <v>1</v>
      </c>
      <c r="W16" s="304">
        <v>1</v>
      </c>
      <c r="X16" s="304">
        <v>1</v>
      </c>
      <c r="Y16" s="306">
        <v>1</v>
      </c>
      <c r="Z16" s="303">
        <v>1</v>
      </c>
      <c r="AA16" s="304">
        <v>1</v>
      </c>
      <c r="AB16" s="304">
        <v>1</v>
      </c>
      <c r="AC16" s="305">
        <v>1</v>
      </c>
      <c r="AD16" s="273" t="s">
        <v>106</v>
      </c>
      <c r="AE16" s="327">
        <v>0.5</v>
      </c>
      <c r="AF16" s="327">
        <v>0.5</v>
      </c>
      <c r="AG16" s="327"/>
      <c r="AH16" s="253">
        <v>0.89999999999999991</v>
      </c>
      <c r="AI16" s="253">
        <v>0.89999999999999991</v>
      </c>
      <c r="AJ16" s="253">
        <v>0.89999999999999991</v>
      </c>
      <c r="AK16" s="253"/>
      <c r="AL16" s="253"/>
      <c r="AM16" s="253"/>
      <c r="AN16" s="253"/>
      <c r="AO16" s="253"/>
      <c r="AP16" s="253"/>
      <c r="AQ16" s="253">
        <v>1.7999999999999998</v>
      </c>
      <c r="AR16" s="253">
        <v>1</v>
      </c>
    </row>
    <row r="17" spans="1:46" ht="135" customHeight="1" thickBot="1" x14ac:dyDescent="0.35">
      <c r="A17" s="307" t="s">
        <v>107</v>
      </c>
      <c r="B17" s="298">
        <v>1</v>
      </c>
      <c r="C17" s="299">
        <v>1</v>
      </c>
      <c r="D17" s="299">
        <v>1</v>
      </c>
      <c r="E17" s="300">
        <v>1</v>
      </c>
      <c r="F17" s="298">
        <v>1</v>
      </c>
      <c r="G17" s="299">
        <v>1</v>
      </c>
      <c r="H17" s="299">
        <v>1</v>
      </c>
      <c r="I17" s="301">
        <v>1</v>
      </c>
      <c r="J17" s="298">
        <v>1</v>
      </c>
      <c r="K17" s="299">
        <v>1</v>
      </c>
      <c r="L17" s="299">
        <v>1</v>
      </c>
      <c r="M17" s="300">
        <v>1</v>
      </c>
      <c r="N17" s="298">
        <v>1</v>
      </c>
      <c r="O17" s="299">
        <v>1</v>
      </c>
      <c r="P17" s="299">
        <v>1</v>
      </c>
      <c r="Q17" s="301">
        <v>1</v>
      </c>
      <c r="R17" s="298">
        <v>1</v>
      </c>
      <c r="S17" s="299">
        <v>1</v>
      </c>
      <c r="T17" s="299">
        <v>1</v>
      </c>
      <c r="U17" s="300">
        <v>1</v>
      </c>
      <c r="V17" s="298">
        <v>1</v>
      </c>
      <c r="W17" s="299">
        <v>1</v>
      </c>
      <c r="X17" s="299">
        <v>1</v>
      </c>
      <c r="Y17" s="301">
        <v>1</v>
      </c>
      <c r="Z17" s="298">
        <v>1</v>
      </c>
      <c r="AA17" s="299">
        <v>1</v>
      </c>
      <c r="AB17" s="299">
        <v>1</v>
      </c>
      <c r="AC17" s="300">
        <v>1</v>
      </c>
      <c r="AD17" s="273" t="s">
        <v>106</v>
      </c>
      <c r="AE17" s="327">
        <v>0.5</v>
      </c>
      <c r="AF17" s="327">
        <v>0.5</v>
      </c>
      <c r="AG17" s="327"/>
      <c r="AH17" s="253"/>
      <c r="AI17" s="253"/>
      <c r="AJ17" s="253"/>
      <c r="AK17" s="253"/>
      <c r="AL17" s="253"/>
      <c r="AM17" s="253"/>
      <c r="AN17" s="253"/>
      <c r="AO17" s="253"/>
      <c r="AP17" s="255"/>
      <c r="AQ17" s="253">
        <v>1.2000000000000002</v>
      </c>
      <c r="AR17" s="253">
        <v>1.2</v>
      </c>
    </row>
    <row r="18" spans="1:46" ht="135" customHeight="1" thickBot="1" x14ac:dyDescent="0.35">
      <c r="A18" s="307" t="s">
        <v>108</v>
      </c>
      <c r="B18" s="298"/>
      <c r="C18" s="299"/>
      <c r="D18" s="299"/>
      <c r="E18" s="301">
        <v>1</v>
      </c>
      <c r="F18" s="298"/>
      <c r="G18" s="299"/>
      <c r="H18" s="299" t="s">
        <v>109</v>
      </c>
      <c r="I18" s="301">
        <v>1</v>
      </c>
      <c r="J18" s="298"/>
      <c r="K18" s="299"/>
      <c r="L18" s="299"/>
      <c r="M18" s="301">
        <v>1</v>
      </c>
      <c r="N18" s="298"/>
      <c r="O18" s="299"/>
      <c r="P18" s="299" t="s">
        <v>109</v>
      </c>
      <c r="Q18" s="301">
        <v>1</v>
      </c>
      <c r="R18" s="298"/>
      <c r="S18" s="299"/>
      <c r="T18" s="299"/>
      <c r="U18" s="301">
        <v>1</v>
      </c>
      <c r="V18" s="298"/>
      <c r="W18" s="299"/>
      <c r="X18" s="299" t="s">
        <v>109</v>
      </c>
      <c r="Y18" s="301">
        <v>1</v>
      </c>
      <c r="Z18" s="298"/>
      <c r="AA18" s="299"/>
      <c r="AB18" s="299"/>
      <c r="AC18" s="301">
        <v>1</v>
      </c>
      <c r="AD18" s="273" t="s">
        <v>103</v>
      </c>
      <c r="AE18" s="327">
        <v>0.35</v>
      </c>
      <c r="AF18" s="327">
        <v>0.35</v>
      </c>
      <c r="AG18" s="327"/>
      <c r="AH18" s="253">
        <v>0.60000000000000009</v>
      </c>
      <c r="AI18" s="253">
        <v>0.60000000000000009</v>
      </c>
      <c r="AJ18" s="253">
        <v>0.60000000000000009</v>
      </c>
      <c r="AK18" s="253"/>
      <c r="AL18" s="253"/>
      <c r="AM18" s="253"/>
      <c r="AN18" s="253"/>
      <c r="AO18" s="253"/>
      <c r="AP18" s="253"/>
      <c r="AQ18" s="253"/>
      <c r="AR18" s="253">
        <v>0.8</v>
      </c>
    </row>
    <row r="19" spans="1:46" ht="96.75" customHeight="1" thickBot="1" x14ac:dyDescent="0.35">
      <c r="A19" s="307" t="s">
        <v>110</v>
      </c>
      <c r="B19" s="303">
        <v>1</v>
      </c>
      <c r="C19" s="304">
        <v>1</v>
      </c>
      <c r="D19" s="304">
        <v>1</v>
      </c>
      <c r="E19" s="305">
        <v>1</v>
      </c>
      <c r="F19" s="303">
        <v>1</v>
      </c>
      <c r="G19" s="304">
        <v>1</v>
      </c>
      <c r="H19" s="304">
        <v>1</v>
      </c>
      <c r="I19" s="306">
        <v>1</v>
      </c>
      <c r="J19" s="303">
        <v>1</v>
      </c>
      <c r="K19" s="304">
        <v>1</v>
      </c>
      <c r="L19" s="304">
        <v>1</v>
      </c>
      <c r="M19" s="305">
        <v>1</v>
      </c>
      <c r="N19" s="303">
        <v>1</v>
      </c>
      <c r="O19" s="304">
        <v>1</v>
      </c>
      <c r="P19" s="304">
        <v>1</v>
      </c>
      <c r="Q19" s="306">
        <v>1</v>
      </c>
      <c r="R19" s="303">
        <v>1</v>
      </c>
      <c r="S19" s="304">
        <v>1</v>
      </c>
      <c r="T19" s="304">
        <v>1</v>
      </c>
      <c r="U19" s="305">
        <v>1</v>
      </c>
      <c r="V19" s="303">
        <v>1</v>
      </c>
      <c r="W19" s="304">
        <v>1</v>
      </c>
      <c r="X19" s="304">
        <v>1</v>
      </c>
      <c r="Y19" s="306">
        <v>1</v>
      </c>
      <c r="Z19" s="303">
        <v>1</v>
      </c>
      <c r="AA19" s="304">
        <v>1</v>
      </c>
      <c r="AB19" s="304">
        <v>1</v>
      </c>
      <c r="AC19" s="305">
        <v>1</v>
      </c>
      <c r="AD19" s="273" t="s">
        <v>111</v>
      </c>
      <c r="AE19" s="327">
        <v>0.5</v>
      </c>
      <c r="AF19" s="327">
        <v>0.5</v>
      </c>
      <c r="AG19" s="327"/>
      <c r="AH19" s="253"/>
      <c r="AI19" s="253"/>
      <c r="AJ19" s="253"/>
      <c r="AK19" s="253"/>
      <c r="AL19" s="253"/>
      <c r="AM19" s="253"/>
      <c r="AN19" s="253"/>
      <c r="AO19" s="253"/>
      <c r="AP19" s="253"/>
      <c r="AQ19" s="253"/>
      <c r="AR19" s="253"/>
    </row>
    <row r="20" spans="1:46" ht="61.5" customHeight="1" thickBot="1" x14ac:dyDescent="0.35">
      <c r="A20" s="307" t="s">
        <v>112</v>
      </c>
      <c r="B20" s="298"/>
      <c r="C20" s="299"/>
      <c r="D20" s="299"/>
      <c r="E20" s="300"/>
      <c r="F20" s="298"/>
      <c r="G20" s="299"/>
      <c r="H20" s="299"/>
      <c r="I20" s="301"/>
      <c r="J20" s="298"/>
      <c r="K20" s="299"/>
      <c r="L20" s="299"/>
      <c r="M20" s="301">
        <v>1</v>
      </c>
      <c r="N20" s="298"/>
      <c r="O20" s="299"/>
      <c r="P20" s="299"/>
      <c r="Q20" s="306">
        <v>1</v>
      </c>
      <c r="R20" s="298"/>
      <c r="S20" s="299"/>
      <c r="T20" s="299"/>
      <c r="U20" s="301">
        <v>1</v>
      </c>
      <c r="V20" s="298"/>
      <c r="W20" s="299"/>
      <c r="X20" s="299"/>
      <c r="Y20" s="301">
        <v>1</v>
      </c>
      <c r="Z20" s="298"/>
      <c r="AA20" s="299"/>
      <c r="AB20" s="299"/>
      <c r="AC20" s="301">
        <v>1</v>
      </c>
      <c r="AD20" s="273" t="s">
        <v>111</v>
      </c>
      <c r="AE20" s="327">
        <v>0.1</v>
      </c>
      <c r="AF20" s="327">
        <v>0.1</v>
      </c>
      <c r="AG20" s="327"/>
      <c r="AH20" s="253"/>
      <c r="AI20" s="253"/>
      <c r="AJ20" s="253"/>
      <c r="AK20" s="253"/>
      <c r="AL20" s="253"/>
      <c r="AM20" s="253"/>
      <c r="AN20" s="253"/>
      <c r="AO20" s="253"/>
      <c r="AP20" s="253"/>
      <c r="AQ20" s="253"/>
      <c r="AR20" s="253"/>
    </row>
    <row r="21" spans="1:46" ht="126.75" customHeight="1" thickBot="1" x14ac:dyDescent="0.35">
      <c r="A21" s="307" t="s">
        <v>113</v>
      </c>
      <c r="B21" s="303"/>
      <c r="C21" s="304"/>
      <c r="D21" s="304"/>
      <c r="E21" s="305"/>
      <c r="F21" s="303"/>
      <c r="G21" s="304"/>
      <c r="H21" s="304"/>
      <c r="I21" s="306" t="s">
        <v>109</v>
      </c>
      <c r="J21" s="303"/>
      <c r="K21" s="304"/>
      <c r="L21" s="304"/>
      <c r="M21" s="301">
        <v>1</v>
      </c>
      <c r="N21" s="303"/>
      <c r="O21" s="304"/>
      <c r="P21" s="304"/>
      <c r="Q21" s="306">
        <v>1</v>
      </c>
      <c r="R21" s="303"/>
      <c r="S21" s="304"/>
      <c r="T21" s="304"/>
      <c r="U21" s="301">
        <v>1</v>
      </c>
      <c r="V21" s="303"/>
      <c r="W21" s="304"/>
      <c r="X21" s="304"/>
      <c r="Y21" s="306" t="s">
        <v>109</v>
      </c>
      <c r="Z21" s="303"/>
      <c r="AA21" s="304"/>
      <c r="AB21" s="304"/>
      <c r="AC21" s="301">
        <v>1</v>
      </c>
      <c r="AD21" s="273" t="s">
        <v>103</v>
      </c>
      <c r="AE21" s="327">
        <v>0.34782608695652162</v>
      </c>
      <c r="AF21" s="327">
        <v>0.34782608695652162</v>
      </c>
      <c r="AG21" s="327"/>
      <c r="AH21" s="253">
        <v>0.15000000000000002</v>
      </c>
      <c r="AI21" s="253">
        <v>0.15000000000000002</v>
      </c>
      <c r="AJ21" s="253">
        <v>0.15000000000000002</v>
      </c>
      <c r="AK21" s="253"/>
      <c r="AL21" s="253"/>
      <c r="AM21" s="253"/>
      <c r="AN21" s="253"/>
      <c r="AO21" s="253"/>
      <c r="AP21" s="253"/>
      <c r="AQ21" s="253"/>
      <c r="AR21" s="253"/>
    </row>
    <row r="22" spans="1:46" ht="107.25" customHeight="1" thickBot="1" x14ac:dyDescent="0.35">
      <c r="A22" s="307" t="s">
        <v>114</v>
      </c>
      <c r="B22" s="298"/>
      <c r="C22" s="299"/>
      <c r="D22" s="299"/>
      <c r="E22" s="300"/>
      <c r="F22" s="298"/>
      <c r="G22" s="299"/>
      <c r="H22" s="299"/>
      <c r="I22" s="301"/>
      <c r="J22" s="298"/>
      <c r="K22" s="299"/>
      <c r="L22" s="299"/>
      <c r="M22" s="301">
        <v>1</v>
      </c>
      <c r="N22" s="298"/>
      <c r="O22" s="299"/>
      <c r="P22" s="299"/>
      <c r="Q22" s="306">
        <v>1</v>
      </c>
      <c r="R22" s="298"/>
      <c r="S22" s="299"/>
      <c r="T22" s="299"/>
      <c r="U22" s="301">
        <v>1</v>
      </c>
      <c r="V22" s="298"/>
      <c r="W22" s="299"/>
      <c r="X22" s="299"/>
      <c r="Y22" s="301"/>
      <c r="Z22" s="298"/>
      <c r="AA22" s="299"/>
      <c r="AB22" s="299"/>
      <c r="AC22" s="301">
        <v>1</v>
      </c>
      <c r="AD22" s="273" t="s">
        <v>103</v>
      </c>
      <c r="AE22" s="327">
        <v>0.35</v>
      </c>
      <c r="AF22" s="327">
        <v>0.35</v>
      </c>
      <c r="AG22" s="327"/>
      <c r="AH22" s="253">
        <v>0.15000000000000002</v>
      </c>
      <c r="AI22" s="253">
        <v>0.15000000000000002</v>
      </c>
      <c r="AJ22" s="253">
        <v>0.15000000000000002</v>
      </c>
      <c r="AK22" s="253"/>
      <c r="AL22" s="253"/>
      <c r="AM22" s="253"/>
      <c r="AN22" s="253"/>
      <c r="AO22" s="253"/>
      <c r="AP22" s="253"/>
      <c r="AQ22" s="253"/>
      <c r="AR22" s="331"/>
    </row>
    <row r="23" spans="1:46" ht="15" customHeight="1" thickTop="1" thickBot="1" x14ac:dyDescent="0.35">
      <c r="A23" s="308"/>
      <c r="B23" s="395"/>
      <c r="C23" s="396"/>
      <c r="D23" s="396"/>
      <c r="E23" s="396"/>
      <c r="F23" s="396"/>
      <c r="G23" s="396"/>
      <c r="H23" s="396"/>
      <c r="I23" s="396"/>
      <c r="J23" s="396"/>
      <c r="K23" s="396"/>
      <c r="L23" s="396"/>
      <c r="M23" s="396"/>
      <c r="N23" s="396"/>
      <c r="O23" s="396"/>
      <c r="P23" s="396"/>
      <c r="Q23" s="396"/>
      <c r="R23" s="396"/>
      <c r="S23" s="396"/>
      <c r="T23" s="396"/>
      <c r="U23" s="396"/>
      <c r="V23" s="396"/>
      <c r="W23" s="396"/>
      <c r="X23" s="396"/>
      <c r="Y23" s="396"/>
      <c r="Z23" s="396"/>
      <c r="AA23" s="396"/>
      <c r="AB23" s="396"/>
      <c r="AC23" s="396"/>
      <c r="AD23" s="309" t="s">
        <v>115</v>
      </c>
      <c r="AE23" s="310">
        <v>2.9956521739130433</v>
      </c>
      <c r="AF23" s="311">
        <v>2.9956521739130433</v>
      </c>
      <c r="AG23" s="311"/>
      <c r="AH23" s="311">
        <v>3</v>
      </c>
      <c r="AI23" s="311">
        <v>3</v>
      </c>
      <c r="AJ23" s="311">
        <v>3</v>
      </c>
      <c r="AK23" s="399" t="s">
        <v>116</v>
      </c>
      <c r="AL23" s="400"/>
      <c r="AM23" s="400"/>
      <c r="AN23" s="400"/>
      <c r="AO23" s="400"/>
      <c r="AP23" s="401"/>
      <c r="AQ23" s="311">
        <v>3</v>
      </c>
      <c r="AR23" s="332">
        <v>3</v>
      </c>
    </row>
    <row r="24" spans="1:46" ht="14.4" thickTop="1" x14ac:dyDescent="0.25">
      <c r="A24" s="312"/>
      <c r="AD24" s="313" t="s">
        <v>117</v>
      </c>
      <c r="AE24" s="328"/>
      <c r="AF24" s="328"/>
      <c r="AG24" s="328"/>
      <c r="AH24" s="328"/>
      <c r="AI24" s="328"/>
      <c r="AJ24" s="336"/>
      <c r="AK24" s="328"/>
      <c r="AL24" s="328"/>
      <c r="AM24" s="328"/>
      <c r="AN24" s="328"/>
      <c r="AO24" s="328"/>
      <c r="AP24" s="328"/>
      <c r="AQ24" s="328"/>
      <c r="AR24" s="328"/>
      <c r="AS24" s="322"/>
      <c r="AT24" s="322"/>
    </row>
    <row r="25" spans="1:46" ht="15.6" x14ac:dyDescent="0.3">
      <c r="A25" s="314" t="s">
        <v>118</v>
      </c>
      <c r="C25" s="315"/>
      <c r="D25" s="315"/>
      <c r="F25" s="315"/>
      <c r="G25" s="315"/>
      <c r="H25" s="315"/>
      <c r="I25" s="315"/>
      <c r="K25" s="315"/>
      <c r="L25" s="315"/>
      <c r="N25" s="315"/>
      <c r="O25" s="315"/>
      <c r="P25" s="315"/>
      <c r="Q25" s="315"/>
      <c r="S25" s="315"/>
      <c r="T25" s="315"/>
      <c r="V25" s="315"/>
      <c r="W25" s="315"/>
      <c r="X25" s="315"/>
      <c r="Y25" s="315"/>
      <c r="AA25" s="315"/>
      <c r="AB25" s="315"/>
      <c r="AD25" s="313" t="s">
        <v>119</v>
      </c>
      <c r="AE25" s="316"/>
      <c r="AF25" s="316"/>
      <c r="AG25" s="316"/>
      <c r="AH25" s="316"/>
      <c r="AI25" s="316"/>
      <c r="AJ25" s="337"/>
      <c r="AK25" s="316"/>
      <c r="AL25" s="316"/>
      <c r="AM25" s="316"/>
      <c r="AN25" s="316"/>
      <c r="AO25" s="316"/>
      <c r="AP25" s="316"/>
      <c r="AQ25" s="316"/>
      <c r="AR25" s="316"/>
      <c r="AS25" s="322"/>
      <c r="AT25" s="322"/>
    </row>
    <row r="26" spans="1:46" x14ac:dyDescent="0.3">
      <c r="A26" s="317" t="s">
        <v>120</v>
      </c>
      <c r="C26" s="315"/>
      <c r="D26" s="315"/>
      <c r="E26" s="315"/>
      <c r="F26" s="315"/>
      <c r="G26" s="315"/>
      <c r="H26" s="315"/>
      <c r="I26" s="315"/>
      <c r="K26" s="315"/>
      <c r="L26" s="315"/>
      <c r="M26" s="315"/>
      <c r="N26" s="315"/>
      <c r="O26" s="315"/>
      <c r="P26" s="315"/>
      <c r="Q26" s="315"/>
      <c r="S26" s="315"/>
      <c r="T26" s="315"/>
      <c r="U26" s="315"/>
      <c r="V26" s="315"/>
      <c r="W26" s="315"/>
      <c r="X26" s="315"/>
      <c r="Y26" s="315"/>
      <c r="AA26" s="315"/>
      <c r="AB26" s="315"/>
      <c r="AC26" s="315"/>
      <c r="AD26" s="315"/>
      <c r="AE26" s="316"/>
      <c r="AF26" s="316"/>
      <c r="AG26" s="316"/>
      <c r="AH26" s="316"/>
      <c r="AI26" s="316"/>
      <c r="AJ26" s="316"/>
      <c r="AK26" s="316"/>
      <c r="AL26" s="316"/>
      <c r="AM26" s="316"/>
      <c r="AN26" s="316"/>
      <c r="AO26" s="316"/>
      <c r="AP26" s="316"/>
      <c r="AQ26" s="322"/>
      <c r="AR26" s="316"/>
      <c r="AS26" s="322"/>
      <c r="AT26" s="322"/>
    </row>
    <row r="27" spans="1:46" ht="15" customHeight="1" x14ac:dyDescent="0.3">
      <c r="AE27" s="316"/>
      <c r="AF27" s="316"/>
      <c r="AG27" s="316"/>
      <c r="AH27" s="316"/>
      <c r="AI27" s="316"/>
      <c r="AJ27" s="316"/>
      <c r="AK27" s="316"/>
      <c r="AL27" s="316"/>
      <c r="AM27" s="316"/>
      <c r="AN27" s="316"/>
      <c r="AO27" s="316"/>
      <c r="AP27" s="316"/>
      <c r="AQ27" s="322"/>
      <c r="AR27" s="316"/>
      <c r="AS27" s="322"/>
      <c r="AT27" s="322"/>
    </row>
    <row r="28" spans="1:46" x14ac:dyDescent="0.3">
      <c r="AD28" s="87"/>
      <c r="AE28" s="316"/>
      <c r="AF28" s="316"/>
      <c r="AG28" s="316"/>
      <c r="AH28" s="316"/>
      <c r="AI28" s="316"/>
      <c r="AJ28" s="316"/>
      <c r="AK28" s="316"/>
      <c r="AL28" s="316"/>
      <c r="AM28" s="316"/>
      <c r="AN28" s="316"/>
      <c r="AO28" s="316"/>
      <c r="AP28" s="316"/>
      <c r="AQ28" s="322"/>
      <c r="AR28" s="316"/>
      <c r="AS28" s="322"/>
      <c r="AT28" s="322"/>
    </row>
    <row r="29" spans="1:46" ht="15.6" x14ac:dyDescent="0.3">
      <c r="A29" s="141"/>
      <c r="B29" s="318"/>
      <c r="C29" s="318"/>
      <c r="D29" s="319"/>
      <c r="E29" s="320"/>
      <c r="F29" s="320"/>
      <c r="J29" s="318"/>
      <c r="K29" s="318"/>
      <c r="L29" s="319"/>
      <c r="M29" s="320"/>
      <c r="N29" s="320"/>
      <c r="R29" s="318"/>
      <c r="S29" s="318"/>
      <c r="T29" s="319"/>
      <c r="U29" s="320"/>
      <c r="V29" s="320"/>
      <c r="Z29" s="318"/>
      <c r="AA29" s="318"/>
      <c r="AB29" s="319"/>
      <c r="AC29" s="320"/>
      <c r="AE29" s="316"/>
      <c r="AF29" s="316"/>
      <c r="AG29" s="316"/>
      <c r="AH29" s="316"/>
      <c r="AI29" s="316"/>
      <c r="AJ29" s="316"/>
      <c r="AK29" s="316"/>
      <c r="AL29" s="316"/>
      <c r="AM29" s="316"/>
      <c r="AN29" s="316"/>
      <c r="AO29" s="316"/>
      <c r="AP29" s="316"/>
      <c r="AQ29" s="322"/>
      <c r="AR29" s="316"/>
      <c r="AS29" s="322"/>
    </row>
    <row r="30" spans="1:46" x14ac:dyDescent="0.3">
      <c r="A30" s="397"/>
      <c r="B30" s="397"/>
      <c r="C30" s="397"/>
      <c r="D30" s="397"/>
      <c r="E30" s="397"/>
      <c r="F30" s="397"/>
      <c r="G30" s="397"/>
      <c r="H30" s="397"/>
      <c r="AE30" s="316"/>
      <c r="AF30" s="323"/>
      <c r="AG30" s="316"/>
      <c r="AH30" s="316"/>
      <c r="AI30" s="316"/>
      <c r="AJ30" s="316"/>
      <c r="AK30" s="316"/>
      <c r="AL30" s="316"/>
      <c r="AM30" s="316"/>
      <c r="AN30" s="316"/>
      <c r="AO30" s="316"/>
      <c r="AP30" s="316"/>
      <c r="AQ30" s="322"/>
      <c r="AR30" s="322"/>
      <c r="AS30" s="322"/>
    </row>
    <row r="31" spans="1:46" s="75" customFormat="1" ht="16.5" customHeight="1" x14ac:dyDescent="0.3">
      <c r="A31" s="398" t="s">
        <v>94</v>
      </c>
      <c r="B31" s="398"/>
      <c r="C31" s="398"/>
      <c r="D31" s="398"/>
      <c r="E31" s="398"/>
      <c r="F31" s="398"/>
      <c r="G31" s="398"/>
      <c r="H31" s="398"/>
      <c r="I31" s="73"/>
      <c r="J31" s="73"/>
      <c r="K31" s="73"/>
      <c r="L31" s="73"/>
      <c r="M31" s="73"/>
      <c r="N31" s="73"/>
      <c r="O31" s="73"/>
      <c r="P31" s="73"/>
      <c r="Q31" s="73"/>
      <c r="R31" s="73"/>
      <c r="S31" s="73"/>
      <c r="T31" s="73"/>
      <c r="U31" s="73"/>
      <c r="V31" s="73"/>
      <c r="W31" s="73"/>
      <c r="X31" s="73"/>
      <c r="Y31" s="73"/>
      <c r="Z31" s="73"/>
      <c r="AA31" s="73"/>
      <c r="AB31" s="73"/>
      <c r="AC31" s="73"/>
      <c r="AD31" s="73"/>
      <c r="AG31" s="316"/>
      <c r="AH31" s="316"/>
      <c r="AI31" s="316"/>
      <c r="AJ31" s="316"/>
      <c r="AK31" s="316"/>
      <c r="AL31" s="316"/>
      <c r="AM31" s="316"/>
      <c r="AN31" s="316"/>
      <c r="AO31" s="316"/>
      <c r="AP31" s="316"/>
      <c r="AQ31" s="316"/>
      <c r="AR31" s="316"/>
    </row>
    <row r="32" spans="1:46" s="75" customFormat="1" x14ac:dyDescent="0.25">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321"/>
    </row>
    <row r="33" spans="1:31" s="75" customFormat="1" x14ac:dyDescent="0.25">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321"/>
    </row>
    <row r="34" spans="1:31" s="75" customFormat="1" x14ac:dyDescent="0.25">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321"/>
    </row>
    <row r="35" spans="1:31" s="75" customFormat="1" x14ac:dyDescent="0.25">
      <c r="A35" s="7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321"/>
    </row>
    <row r="36" spans="1:31" s="75" customFormat="1" x14ac:dyDescent="0.25">
      <c r="A36" s="73"/>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321"/>
    </row>
    <row r="37" spans="1:31" s="75" customFormat="1" x14ac:dyDescent="0.25">
      <c r="A37" s="73"/>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321"/>
    </row>
    <row r="38" spans="1:31" s="75" customFormat="1" x14ac:dyDescent="0.25">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321"/>
    </row>
    <row r="39" spans="1:31" s="75" customFormat="1" x14ac:dyDescent="0.25">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321"/>
    </row>
    <row r="40" spans="1:31" s="75" customFormat="1" x14ac:dyDescent="0.25">
      <c r="A40" s="73"/>
      <c r="B40" s="73"/>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321"/>
    </row>
    <row r="41" spans="1:31" s="75" customFormat="1" x14ac:dyDescent="0.25">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321"/>
    </row>
    <row r="42" spans="1:31" x14ac:dyDescent="0.25">
      <c r="AE42" s="321"/>
    </row>
    <row r="43" spans="1:31" x14ac:dyDescent="0.25">
      <c r="AE43" s="321"/>
    </row>
    <row r="44" spans="1:31" x14ac:dyDescent="0.25">
      <c r="AE44" s="321"/>
    </row>
    <row r="45" spans="1:31" x14ac:dyDescent="0.25">
      <c r="AE45" s="321"/>
    </row>
    <row r="46" spans="1:31" x14ac:dyDescent="0.25">
      <c r="AE46" s="321"/>
    </row>
    <row r="47" spans="1:31" x14ac:dyDescent="0.25">
      <c r="AE47" s="321"/>
    </row>
    <row r="48" spans="1:31" x14ac:dyDescent="0.25">
      <c r="AD48" s="321"/>
      <c r="AE48" s="321"/>
    </row>
    <row r="49" spans="31:31" x14ac:dyDescent="0.25">
      <c r="AE49" s="321"/>
    </row>
    <row r="50" spans="31:31" x14ac:dyDescent="0.25">
      <c r="AE50" s="321"/>
    </row>
    <row r="51" spans="31:31" x14ac:dyDescent="0.25">
      <c r="AE51" s="321"/>
    </row>
    <row r="52" spans="31:31" x14ac:dyDescent="0.25">
      <c r="AE52" s="321"/>
    </row>
    <row r="53" spans="31:31" x14ac:dyDescent="0.25">
      <c r="AE53" s="321"/>
    </row>
    <row r="54" spans="31:31" x14ac:dyDescent="0.25">
      <c r="AE54" s="321"/>
    </row>
    <row r="55" spans="31:31" x14ac:dyDescent="0.25">
      <c r="AE55" s="321"/>
    </row>
    <row r="56" spans="31:31" ht="15" customHeight="1" x14ac:dyDescent="0.25">
      <c r="AE56" s="321"/>
    </row>
    <row r="57" spans="31:31" x14ac:dyDescent="0.25">
      <c r="AE57" s="321"/>
    </row>
  </sheetData>
  <mergeCells count="27">
    <mergeCell ref="A6:AP7"/>
    <mergeCell ref="A1:AP1"/>
    <mergeCell ref="A2:AP2"/>
    <mergeCell ref="A3:AP3"/>
    <mergeCell ref="A4:AI4"/>
    <mergeCell ref="A5:AP5"/>
    <mergeCell ref="A8:AP9"/>
    <mergeCell ref="A11:A13"/>
    <mergeCell ref="B11:D11"/>
    <mergeCell ref="F11:H11"/>
    <mergeCell ref="J11:L11"/>
    <mergeCell ref="N11:P11"/>
    <mergeCell ref="R11:T11"/>
    <mergeCell ref="V11:X11"/>
    <mergeCell ref="Z11:AB11"/>
    <mergeCell ref="AD11:AD13"/>
    <mergeCell ref="Z13:AC13"/>
    <mergeCell ref="B23:AC23"/>
    <mergeCell ref="A30:H30"/>
    <mergeCell ref="A31:H31"/>
    <mergeCell ref="AK23:AP23"/>
    <mergeCell ref="B13:E13"/>
    <mergeCell ref="F13:I13"/>
    <mergeCell ref="J13:M13"/>
    <mergeCell ref="N13:Q13"/>
    <mergeCell ref="R13:U13"/>
    <mergeCell ref="V13:Y13"/>
  </mergeCells>
  <conditionalFormatting sqref="B18:P20">
    <cfRule type="cellIs" dxfId="11" priority="11" stopIfTrue="1" operator="equal">
      <formula>1</formula>
    </cfRule>
  </conditionalFormatting>
  <conditionalFormatting sqref="B21:Q22">
    <cfRule type="cellIs" dxfId="10" priority="1" stopIfTrue="1" operator="equal">
      <formula>1</formula>
    </cfRule>
  </conditionalFormatting>
  <conditionalFormatting sqref="B14:Y17">
    <cfRule type="cellIs" dxfId="9" priority="6" stopIfTrue="1" operator="equal">
      <formula>1</formula>
    </cfRule>
  </conditionalFormatting>
  <conditionalFormatting sqref="Q18:Y22">
    <cfRule type="cellIs" dxfId="8" priority="3" stopIfTrue="1" operator="equal">
      <formula>1</formula>
    </cfRule>
  </conditionalFormatting>
  <conditionalFormatting sqref="Z14:AC22">
    <cfRule type="cellIs" dxfId="7" priority="9" stopIfTrue="1" operator="equal">
      <formula>1</formula>
    </cfRule>
  </conditionalFormatting>
  <pageMargins left="0.70866141732283472" right="0.70866141732283472" top="0.74803149606299213" bottom="0.74803149606299213" header="0.31496062992125984" footer="0.31496062992125984"/>
  <pageSetup scale="1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454" t="s">
        <v>0</v>
      </c>
      <c r="E2" s="454"/>
      <c r="F2" s="454"/>
      <c r="G2" s="454"/>
      <c r="H2" s="454"/>
      <c r="I2" s="10"/>
    </row>
    <row r="3" spans="1:9" ht="18" x14ac:dyDescent="0.3">
      <c r="A3" s="1"/>
      <c r="B3" s="11"/>
      <c r="C3" s="12"/>
      <c r="D3" s="455" t="s">
        <v>1</v>
      </c>
      <c r="E3" s="455"/>
      <c r="F3" s="455"/>
      <c r="G3" s="455"/>
      <c r="H3" s="455"/>
      <c r="I3" s="13"/>
    </row>
    <row r="4" spans="1:9" ht="15.6" x14ac:dyDescent="0.3">
      <c r="A4" s="1"/>
      <c r="B4" s="11"/>
      <c r="C4" s="12"/>
      <c r="D4" s="456" t="s">
        <v>139</v>
      </c>
      <c r="E4" s="456"/>
      <c r="F4" s="456"/>
      <c r="G4" s="456"/>
      <c r="H4" s="456"/>
      <c r="I4" s="13"/>
    </row>
    <row r="5" spans="1:9" x14ac:dyDescent="0.3">
      <c r="A5" s="1"/>
      <c r="B5" s="11"/>
      <c r="C5" s="15"/>
      <c r="D5" s="456"/>
      <c r="E5" s="456"/>
      <c r="F5" s="456"/>
      <c r="G5" s="456"/>
      <c r="H5" s="456"/>
      <c r="I5" s="13"/>
    </row>
    <row r="6" spans="1:9" x14ac:dyDescent="0.3">
      <c r="A6" s="1"/>
      <c r="B6" s="11"/>
      <c r="C6" s="15"/>
      <c r="D6" s="456"/>
      <c r="E6" s="456"/>
      <c r="F6" s="456"/>
      <c r="G6" s="456"/>
      <c r="H6" s="456"/>
      <c r="I6" s="13"/>
    </row>
    <row r="7" spans="1:9" x14ac:dyDescent="0.3">
      <c r="A7" s="1"/>
      <c r="B7" s="11"/>
      <c r="C7" s="15"/>
      <c r="D7" s="456"/>
      <c r="E7" s="456"/>
      <c r="F7" s="456"/>
      <c r="G7" s="456"/>
      <c r="H7" s="456"/>
      <c r="I7" s="13"/>
    </row>
    <row r="8" spans="1:9" x14ac:dyDescent="0.3">
      <c r="A8" s="1"/>
      <c r="B8" s="11"/>
      <c r="C8" s="15"/>
      <c r="D8" s="456"/>
      <c r="E8" s="456"/>
      <c r="F8" s="456"/>
      <c r="G8" s="456"/>
      <c r="H8" s="456"/>
      <c r="I8" s="13"/>
    </row>
    <row r="9" spans="1:9" ht="15.6" x14ac:dyDescent="0.3">
      <c r="A9" s="1"/>
      <c r="B9" s="11"/>
      <c r="C9" s="15"/>
      <c r="D9" s="14"/>
      <c r="E9" s="14"/>
      <c r="F9" s="14"/>
      <c r="G9" s="14"/>
      <c r="H9" s="16"/>
      <c r="I9" s="13"/>
    </row>
    <row r="10" spans="1:9" x14ac:dyDescent="0.3">
      <c r="A10" s="1"/>
      <c r="B10" s="11"/>
      <c r="C10" s="15"/>
      <c r="D10" s="17" t="s">
        <v>140</v>
      </c>
      <c r="E10" s="15"/>
      <c r="F10" s="15"/>
      <c r="G10" s="18" t="s">
        <v>141</v>
      </c>
      <c r="H10" s="19">
        <v>8</v>
      </c>
      <c r="I10" s="13"/>
    </row>
    <row r="11" spans="1:9" ht="15" thickBot="1" x14ac:dyDescent="0.35">
      <c r="A11" s="1"/>
      <c r="B11" s="11"/>
      <c r="C11" s="20"/>
      <c r="D11" s="21"/>
      <c r="E11" s="21"/>
      <c r="F11" s="21"/>
      <c r="G11" s="21"/>
      <c r="H11" s="22"/>
      <c r="I11" s="13"/>
    </row>
    <row r="12" spans="1:9" x14ac:dyDescent="0.3">
      <c r="A12" s="1"/>
      <c r="B12" s="11"/>
      <c r="C12" s="436" t="s">
        <v>142</v>
      </c>
      <c r="D12" s="457" t="s">
        <v>9</v>
      </c>
      <c r="E12" s="23" t="s">
        <v>10</v>
      </c>
      <c r="F12" s="23" t="s">
        <v>11</v>
      </c>
      <c r="G12" s="23" t="s">
        <v>12</v>
      </c>
      <c r="H12" s="24" t="s">
        <v>13</v>
      </c>
      <c r="I12" s="13"/>
    </row>
    <row r="13" spans="1:9" x14ac:dyDescent="0.3">
      <c r="A13" s="1"/>
      <c r="B13" s="11"/>
      <c r="C13" s="437"/>
      <c r="D13" s="458"/>
      <c r="E13" s="25" t="s">
        <v>14</v>
      </c>
      <c r="F13" s="25" t="s">
        <v>15</v>
      </c>
      <c r="G13" s="25" t="s">
        <v>16</v>
      </c>
      <c r="H13" s="26" t="s">
        <v>17</v>
      </c>
      <c r="I13" s="13"/>
    </row>
    <row r="14" spans="1:9" ht="15" thickBot="1" x14ac:dyDescent="0.35">
      <c r="A14" s="1"/>
      <c r="B14" s="11"/>
      <c r="C14" s="27" t="s">
        <v>143</v>
      </c>
      <c r="D14" s="459"/>
      <c r="E14" s="28" t="s">
        <v>18</v>
      </c>
      <c r="F14" s="28" t="s">
        <v>19</v>
      </c>
      <c r="G14" s="28" t="s">
        <v>20</v>
      </c>
      <c r="H14" s="29" t="s">
        <v>144</v>
      </c>
      <c r="I14" s="13"/>
    </row>
    <row r="15" spans="1:9" x14ac:dyDescent="0.3">
      <c r="A15" s="1"/>
      <c r="B15" s="11"/>
      <c r="C15" s="446" t="s">
        <v>22</v>
      </c>
      <c r="D15" s="447"/>
      <c r="E15" s="447"/>
      <c r="F15" s="447"/>
      <c r="G15" s="447"/>
      <c r="H15" s="448"/>
      <c r="I15" s="13"/>
    </row>
    <row r="16" spans="1:9" x14ac:dyDescent="0.3">
      <c r="A16" s="1"/>
      <c r="B16" s="11"/>
      <c r="C16" s="460" t="s">
        <v>23</v>
      </c>
      <c r="D16" s="461"/>
      <c r="E16" s="461"/>
      <c r="F16" s="461"/>
      <c r="G16" s="461"/>
      <c r="H16" s="462"/>
      <c r="I16" s="13"/>
    </row>
    <row r="17" spans="1:9" x14ac:dyDescent="0.3">
      <c r="A17" s="1"/>
      <c r="B17" s="11"/>
      <c r="C17" s="30">
        <v>1</v>
      </c>
      <c r="D17" s="31" t="s">
        <v>145</v>
      </c>
      <c r="E17" s="32">
        <f>Hoja2!C4</f>
        <v>7900000</v>
      </c>
      <c r="F17" s="106">
        <v>500000</v>
      </c>
      <c r="G17" s="33">
        <v>8</v>
      </c>
      <c r="H17" s="34">
        <f>C17*(E17+F17)*G17</f>
        <v>67200000</v>
      </c>
      <c r="I17" s="13"/>
    </row>
    <row r="18" spans="1:9" x14ac:dyDescent="0.3">
      <c r="A18" s="1"/>
      <c r="B18" s="11"/>
      <c r="C18" s="30">
        <v>1</v>
      </c>
      <c r="D18" s="31" t="s">
        <v>146</v>
      </c>
      <c r="E18" s="32">
        <f>Hoja2!B5</f>
        <v>6000000</v>
      </c>
      <c r="F18" s="32">
        <v>400000</v>
      </c>
      <c r="G18" s="33">
        <v>8</v>
      </c>
      <c r="H18" s="34">
        <f>C18*(E18+F18)*G18</f>
        <v>51200000</v>
      </c>
      <c r="I18" s="13"/>
    </row>
    <row r="19" spans="1:9" x14ac:dyDescent="0.3">
      <c r="A19" s="1"/>
      <c r="B19" s="11"/>
      <c r="C19" s="30">
        <v>1</v>
      </c>
      <c r="D19" s="31" t="s">
        <v>147</v>
      </c>
      <c r="E19" s="32">
        <v>6000000</v>
      </c>
      <c r="F19" s="32">
        <v>400000</v>
      </c>
      <c r="G19" s="33">
        <v>8</v>
      </c>
      <c r="H19" s="34">
        <f t="shared" ref="H19:H38" si="0">C19*(E19+F19)*G19</f>
        <v>51200000</v>
      </c>
      <c r="I19" s="13"/>
    </row>
    <row r="20" spans="1:9" x14ac:dyDescent="0.3">
      <c r="A20" s="1"/>
      <c r="B20" s="11"/>
      <c r="C20" s="30">
        <v>1</v>
      </c>
      <c r="D20" s="31" t="s">
        <v>148</v>
      </c>
      <c r="E20" s="32">
        <f>Hoja2!B7</f>
        <v>6000000</v>
      </c>
      <c r="F20" s="32">
        <v>400000</v>
      </c>
      <c r="G20" s="33">
        <v>8</v>
      </c>
      <c r="H20" s="34">
        <f t="shared" si="0"/>
        <v>51200000</v>
      </c>
      <c r="I20" s="13"/>
    </row>
    <row r="21" spans="1:9" x14ac:dyDescent="0.3">
      <c r="A21" s="1"/>
      <c r="B21" s="11"/>
      <c r="C21" s="30">
        <v>1</v>
      </c>
      <c r="D21" s="31" t="s">
        <v>149</v>
      </c>
      <c r="E21" s="32">
        <v>6000000</v>
      </c>
      <c r="F21" s="32">
        <v>400000</v>
      </c>
      <c r="G21" s="33">
        <v>8</v>
      </c>
      <c r="H21" s="34">
        <f t="shared" si="0"/>
        <v>51200000</v>
      </c>
      <c r="I21" s="13"/>
    </row>
    <row r="22" spans="1:9" ht="15.6" x14ac:dyDescent="0.3">
      <c r="A22" s="1"/>
      <c r="B22" s="35"/>
      <c r="C22" s="30">
        <v>1</v>
      </c>
      <c r="D22" s="31" t="s">
        <v>150</v>
      </c>
      <c r="E22" s="32">
        <v>6000000</v>
      </c>
      <c r="F22" s="32">
        <v>400000</v>
      </c>
      <c r="G22" s="33">
        <v>8</v>
      </c>
      <c r="H22" s="34">
        <f t="shared" si="0"/>
        <v>51200000</v>
      </c>
      <c r="I22" s="13"/>
    </row>
    <row r="23" spans="1:9" ht="15.6" x14ac:dyDescent="0.3">
      <c r="A23" s="1"/>
      <c r="B23" s="35"/>
      <c r="C23" s="30">
        <v>1</v>
      </c>
      <c r="D23" s="31" t="s">
        <v>151</v>
      </c>
      <c r="E23" s="32">
        <v>6000000</v>
      </c>
      <c r="F23" s="32">
        <v>400000</v>
      </c>
      <c r="G23" s="33">
        <v>8</v>
      </c>
      <c r="H23" s="34">
        <f t="shared" si="0"/>
        <v>51200000</v>
      </c>
      <c r="I23" s="13"/>
    </row>
    <row r="24" spans="1:9" ht="15.6" x14ac:dyDescent="0.3">
      <c r="A24" s="1"/>
      <c r="B24" s="35"/>
      <c r="C24" s="30">
        <v>1</v>
      </c>
      <c r="D24" s="31" t="s">
        <v>152</v>
      </c>
      <c r="E24" s="32">
        <v>4000000</v>
      </c>
      <c r="F24" s="32">
        <v>300000</v>
      </c>
      <c r="G24" s="33">
        <v>8</v>
      </c>
      <c r="H24" s="34">
        <f t="shared" si="0"/>
        <v>34400000</v>
      </c>
      <c r="I24" s="13"/>
    </row>
    <row r="25" spans="1:9" ht="15.6" x14ac:dyDescent="0.3">
      <c r="A25" s="1"/>
      <c r="B25" s="35"/>
      <c r="C25" s="30">
        <v>1</v>
      </c>
      <c r="D25" s="31" t="s">
        <v>153</v>
      </c>
      <c r="E25" s="32">
        <v>4000000</v>
      </c>
      <c r="F25" s="32">
        <v>300000</v>
      </c>
      <c r="G25" s="33">
        <v>8</v>
      </c>
      <c r="H25" s="34">
        <f t="shared" si="0"/>
        <v>34400000</v>
      </c>
      <c r="I25" s="13"/>
    </row>
    <row r="26" spans="1:9" ht="15.6" x14ac:dyDescent="0.3">
      <c r="A26" s="1"/>
      <c r="B26" s="35"/>
      <c r="C26" s="30">
        <v>1</v>
      </c>
      <c r="D26" s="31" t="s">
        <v>154</v>
      </c>
      <c r="E26" s="32">
        <v>4000000</v>
      </c>
      <c r="F26" s="32">
        <v>300000</v>
      </c>
      <c r="G26" s="33">
        <v>8</v>
      </c>
      <c r="H26" s="34">
        <f t="shared" si="0"/>
        <v>34400000</v>
      </c>
      <c r="I26" s="13"/>
    </row>
    <row r="27" spans="1:9" ht="15.6" x14ac:dyDescent="0.3">
      <c r="A27" s="1"/>
      <c r="B27" s="35"/>
      <c r="C27" s="30">
        <v>1</v>
      </c>
      <c r="D27" s="31" t="s">
        <v>155</v>
      </c>
      <c r="E27" s="32">
        <v>4550000</v>
      </c>
      <c r="F27" s="32"/>
      <c r="G27" s="33">
        <v>4</v>
      </c>
      <c r="H27" s="34">
        <f>C27*(E27+F27)*G27</f>
        <v>18200000</v>
      </c>
      <c r="I27" s="13"/>
    </row>
    <row r="28" spans="1:9" ht="15.6" x14ac:dyDescent="0.3">
      <c r="A28" s="1"/>
      <c r="B28" s="35"/>
      <c r="C28" s="30">
        <v>1</v>
      </c>
      <c r="D28" s="31" t="s">
        <v>156</v>
      </c>
      <c r="E28" s="32">
        <v>4550000</v>
      </c>
      <c r="F28" s="32"/>
      <c r="G28" s="33">
        <v>8</v>
      </c>
      <c r="H28" s="34">
        <f t="shared" si="0"/>
        <v>36400000</v>
      </c>
      <c r="I28" s="13"/>
    </row>
    <row r="29" spans="1:9" ht="15.6" x14ac:dyDescent="0.3">
      <c r="A29" s="1"/>
      <c r="B29" s="35"/>
      <c r="C29" s="30">
        <v>1</v>
      </c>
      <c r="D29" s="31" t="s">
        <v>157</v>
      </c>
      <c r="E29" s="32">
        <v>4550000</v>
      </c>
      <c r="F29" s="32"/>
      <c r="G29" s="33">
        <v>8</v>
      </c>
      <c r="H29" s="34">
        <f t="shared" si="0"/>
        <v>36400000</v>
      </c>
      <c r="I29" s="13"/>
    </row>
    <row r="30" spans="1:9" ht="15.6" x14ac:dyDescent="0.3">
      <c r="A30" s="1"/>
      <c r="B30" s="35"/>
      <c r="C30" s="30">
        <v>1</v>
      </c>
      <c r="D30" s="31" t="s">
        <v>158</v>
      </c>
      <c r="E30" s="32">
        <v>4550000</v>
      </c>
      <c r="F30" s="32"/>
      <c r="G30" s="33">
        <v>8</v>
      </c>
      <c r="H30" s="34">
        <f t="shared" si="0"/>
        <v>36400000</v>
      </c>
      <c r="I30" s="13"/>
    </row>
    <row r="31" spans="1:9" ht="15.6" x14ac:dyDescent="0.3">
      <c r="A31" s="1"/>
      <c r="B31" s="35"/>
      <c r="C31" s="30">
        <v>1</v>
      </c>
      <c r="D31" s="31" t="s">
        <v>159</v>
      </c>
      <c r="E31" s="32">
        <v>4550000</v>
      </c>
      <c r="F31" s="32"/>
      <c r="G31" s="33">
        <v>8</v>
      </c>
      <c r="H31" s="34">
        <f>C31*(E31+F31)*G31</f>
        <v>36400000</v>
      </c>
      <c r="I31" s="13"/>
    </row>
    <row r="32" spans="1:9" ht="15.6" x14ac:dyDescent="0.3">
      <c r="A32" s="1"/>
      <c r="B32" s="35"/>
      <c r="C32" s="30">
        <v>1</v>
      </c>
      <c r="D32" s="31" t="s">
        <v>160</v>
      </c>
      <c r="E32" s="32">
        <v>4550000</v>
      </c>
      <c r="F32" s="32"/>
      <c r="G32" s="33">
        <v>3</v>
      </c>
      <c r="H32" s="34">
        <f t="shared" si="0"/>
        <v>13650000</v>
      </c>
      <c r="I32" s="13"/>
    </row>
    <row r="33" spans="1:9" ht="15.6" x14ac:dyDescent="0.3">
      <c r="A33" s="1"/>
      <c r="B33" s="35"/>
      <c r="C33" s="30">
        <v>1</v>
      </c>
      <c r="D33" s="31" t="s">
        <v>161</v>
      </c>
      <c r="E33" s="32">
        <v>7180000</v>
      </c>
      <c r="F33" s="32"/>
      <c r="G33" s="33">
        <v>4</v>
      </c>
      <c r="H33" s="34">
        <f t="shared" si="0"/>
        <v>28720000</v>
      </c>
      <c r="I33" s="13"/>
    </row>
    <row r="34" spans="1:9" ht="15.6" x14ac:dyDescent="0.3">
      <c r="A34" s="1"/>
      <c r="B34" s="35"/>
      <c r="C34" s="30">
        <v>1</v>
      </c>
      <c r="D34" s="31" t="s">
        <v>162</v>
      </c>
      <c r="E34" s="32">
        <v>7180000</v>
      </c>
      <c r="F34" s="32"/>
      <c r="G34" s="33">
        <v>4</v>
      </c>
      <c r="H34" s="34">
        <f t="shared" si="0"/>
        <v>28720000</v>
      </c>
      <c r="I34" s="13"/>
    </row>
    <row r="35" spans="1:9" ht="15.6" x14ac:dyDescent="0.3">
      <c r="A35" s="1"/>
      <c r="B35" s="35"/>
      <c r="C35" s="30">
        <v>1</v>
      </c>
      <c r="D35" s="31" t="s">
        <v>33</v>
      </c>
      <c r="E35" s="32">
        <v>7180000</v>
      </c>
      <c r="F35" s="32"/>
      <c r="G35" s="33">
        <v>4</v>
      </c>
      <c r="H35" s="34">
        <f t="shared" si="0"/>
        <v>28720000</v>
      </c>
      <c r="I35" s="13"/>
    </row>
    <row r="36" spans="1:9" ht="15.6" x14ac:dyDescent="0.3">
      <c r="A36" s="1"/>
      <c r="B36" s="35"/>
      <c r="C36" s="30">
        <v>1</v>
      </c>
      <c r="D36" s="31" t="s">
        <v>31</v>
      </c>
      <c r="E36" s="32">
        <v>7180000</v>
      </c>
      <c r="F36" s="32"/>
      <c r="G36" s="33">
        <v>4</v>
      </c>
      <c r="H36" s="34">
        <f t="shared" si="0"/>
        <v>28720000</v>
      </c>
      <c r="I36" s="13"/>
    </row>
    <row r="37" spans="1:9" ht="15.6" x14ac:dyDescent="0.3">
      <c r="A37" s="1"/>
      <c r="B37" s="35"/>
      <c r="C37" s="30">
        <v>1</v>
      </c>
      <c r="D37" s="31" t="s">
        <v>163</v>
      </c>
      <c r="E37" s="32">
        <v>7180000</v>
      </c>
      <c r="F37" s="32"/>
      <c r="G37" s="33">
        <v>4</v>
      </c>
      <c r="H37" s="34">
        <f t="shared" si="0"/>
        <v>28720000</v>
      </c>
      <c r="I37" s="13"/>
    </row>
    <row r="38" spans="1:9" ht="15.6" x14ac:dyDescent="0.3">
      <c r="A38" s="1"/>
      <c r="B38" s="35"/>
      <c r="C38" s="30">
        <v>1</v>
      </c>
      <c r="D38" s="31" t="s">
        <v>164</v>
      </c>
      <c r="E38" s="32">
        <v>7180000</v>
      </c>
      <c r="F38" s="32"/>
      <c r="G38" s="33">
        <v>4</v>
      </c>
      <c r="H38" s="34">
        <f t="shared" si="0"/>
        <v>28720000</v>
      </c>
      <c r="I38" s="13"/>
    </row>
    <row r="39" spans="1:9" ht="15.6" x14ac:dyDescent="0.3">
      <c r="A39" s="1"/>
      <c r="B39" s="35"/>
      <c r="C39" s="460" t="s">
        <v>165</v>
      </c>
      <c r="D39" s="461" t="s">
        <v>36</v>
      </c>
      <c r="E39" s="461"/>
      <c r="F39" s="461"/>
      <c r="G39" s="461">
        <v>0.13</v>
      </c>
      <c r="H39" s="462">
        <v>0</v>
      </c>
      <c r="I39" s="13"/>
    </row>
    <row r="40" spans="1:9" ht="15.6" x14ac:dyDescent="0.3">
      <c r="A40" s="1"/>
      <c r="B40" s="35"/>
      <c r="C40" s="30">
        <v>3</v>
      </c>
      <c r="D40" s="31" t="s">
        <v>37</v>
      </c>
      <c r="E40" s="32">
        <v>2290000</v>
      </c>
      <c r="F40" s="32">
        <v>300000</v>
      </c>
      <c r="G40" s="33">
        <v>8</v>
      </c>
      <c r="H40" s="34">
        <f>C40*(E40+F40)*G40</f>
        <v>62160000</v>
      </c>
      <c r="I40" s="13"/>
    </row>
    <row r="41" spans="1:9" ht="15.6" x14ac:dyDescent="0.3">
      <c r="A41" s="1"/>
      <c r="B41" s="35"/>
      <c r="C41" s="30">
        <v>3</v>
      </c>
      <c r="D41" s="31" t="s">
        <v>166</v>
      </c>
      <c r="E41" s="32">
        <v>2290000</v>
      </c>
      <c r="F41" s="32">
        <v>300000</v>
      </c>
      <c r="G41" s="33">
        <v>8</v>
      </c>
      <c r="H41" s="34">
        <f>C41*(E41+F41)*G41</f>
        <v>62160000</v>
      </c>
      <c r="I41" s="13"/>
    </row>
    <row r="42" spans="1:9" ht="15.6" x14ac:dyDescent="0.3">
      <c r="A42" s="1"/>
      <c r="B42" s="35"/>
      <c r="C42" s="30">
        <v>6</v>
      </c>
      <c r="D42" s="31" t="s">
        <v>167</v>
      </c>
      <c r="E42" s="32">
        <v>2290000</v>
      </c>
      <c r="F42" s="32">
        <v>300000</v>
      </c>
      <c r="G42" s="33">
        <v>8</v>
      </c>
      <c r="H42" s="34">
        <f t="shared" ref="H42:H49" si="1">C42*(E42+F42)*G42</f>
        <v>124320000</v>
      </c>
      <c r="I42" s="13"/>
    </row>
    <row r="43" spans="1:9" ht="15.6" x14ac:dyDescent="0.3">
      <c r="A43" s="1"/>
      <c r="B43" s="35"/>
      <c r="C43" s="30">
        <v>3</v>
      </c>
      <c r="D43" s="31" t="s">
        <v>168</v>
      </c>
      <c r="E43" s="32">
        <v>2290000</v>
      </c>
      <c r="F43" s="32">
        <v>300000</v>
      </c>
      <c r="G43" s="33">
        <v>8</v>
      </c>
      <c r="H43" s="34">
        <f t="shared" si="1"/>
        <v>62160000</v>
      </c>
      <c r="I43" s="13"/>
    </row>
    <row r="44" spans="1:9" ht="15.6" x14ac:dyDescent="0.3">
      <c r="A44" s="1"/>
      <c r="B44" s="35"/>
      <c r="C44" s="30">
        <v>1</v>
      </c>
      <c r="D44" s="31" t="s">
        <v>169</v>
      </c>
      <c r="E44" s="32">
        <v>2290000</v>
      </c>
      <c r="F44" s="32">
        <v>300000</v>
      </c>
      <c r="G44" s="33">
        <v>8</v>
      </c>
      <c r="H44" s="34">
        <f t="shared" si="1"/>
        <v>20720000</v>
      </c>
      <c r="I44" s="13"/>
    </row>
    <row r="45" spans="1:9" ht="15.6" x14ac:dyDescent="0.3">
      <c r="A45" s="1"/>
      <c r="B45" s="35"/>
      <c r="C45" s="30">
        <v>1</v>
      </c>
      <c r="D45" s="152" t="s">
        <v>170</v>
      </c>
      <c r="E45" s="32">
        <v>2290000</v>
      </c>
      <c r="F45" s="32">
        <v>300000</v>
      </c>
      <c r="G45" s="33">
        <v>8</v>
      </c>
      <c r="H45" s="34">
        <f t="shared" si="1"/>
        <v>20720000</v>
      </c>
      <c r="I45" s="13"/>
    </row>
    <row r="46" spans="1:9" ht="15.6" x14ac:dyDescent="0.3">
      <c r="A46" s="1"/>
      <c r="B46" s="35"/>
      <c r="C46" s="30">
        <v>1</v>
      </c>
      <c r="D46" s="31" t="s">
        <v>171</v>
      </c>
      <c r="E46" s="32">
        <v>2290000</v>
      </c>
      <c r="F46" s="32">
        <v>300000</v>
      </c>
      <c r="G46" s="33">
        <v>8</v>
      </c>
      <c r="H46" s="34">
        <f t="shared" si="1"/>
        <v>20720000</v>
      </c>
      <c r="I46" s="13"/>
    </row>
    <row r="47" spans="1:9" ht="15.6" x14ac:dyDescent="0.3">
      <c r="A47" s="1"/>
      <c r="B47" s="35"/>
      <c r="C47" s="30">
        <v>1</v>
      </c>
      <c r="D47" s="31" t="s">
        <v>172</v>
      </c>
      <c r="E47" s="32">
        <v>1500000</v>
      </c>
      <c r="F47" s="32"/>
      <c r="G47" s="33">
        <v>8</v>
      </c>
      <c r="H47" s="34">
        <f t="shared" si="1"/>
        <v>12000000</v>
      </c>
      <c r="I47" s="13"/>
    </row>
    <row r="48" spans="1:9" ht="15.6" x14ac:dyDescent="0.3">
      <c r="A48" s="1"/>
      <c r="B48" s="35"/>
      <c r="C48" s="30">
        <v>1</v>
      </c>
      <c r="D48" s="31" t="s">
        <v>173</v>
      </c>
      <c r="E48" s="32">
        <v>1500000</v>
      </c>
      <c r="F48" s="32"/>
      <c r="G48" s="33">
        <v>8</v>
      </c>
      <c r="H48" s="34">
        <f t="shared" si="1"/>
        <v>12000000</v>
      </c>
      <c r="I48" s="13"/>
    </row>
    <row r="49" spans="1:9" ht="15.6" x14ac:dyDescent="0.3">
      <c r="A49" s="1"/>
      <c r="B49" s="35"/>
      <c r="C49" s="36">
        <v>1</v>
      </c>
      <c r="D49" s="31" t="s">
        <v>174</v>
      </c>
      <c r="E49" s="32">
        <v>1210000</v>
      </c>
      <c r="F49" s="32"/>
      <c r="G49" s="33">
        <v>8</v>
      </c>
      <c r="H49" s="34">
        <f t="shared" si="1"/>
        <v>9680000</v>
      </c>
      <c r="I49" s="13"/>
    </row>
    <row r="50" spans="1:9" ht="15.6" x14ac:dyDescent="0.3">
      <c r="A50" s="1"/>
      <c r="B50" s="35"/>
      <c r="C50" s="36">
        <v>6</v>
      </c>
      <c r="D50" s="31" t="s">
        <v>175</v>
      </c>
      <c r="E50" s="32">
        <v>1250000</v>
      </c>
      <c r="F50" s="32"/>
      <c r="G50" s="33">
        <v>8</v>
      </c>
      <c r="H50" s="34">
        <f>C50*(E50+F50)*G50</f>
        <v>60000000</v>
      </c>
      <c r="I50" s="13"/>
    </row>
    <row r="51" spans="1:9" ht="15.6" x14ac:dyDescent="0.3">
      <c r="A51" s="1"/>
      <c r="B51" s="35"/>
      <c r="C51" s="460" t="s">
        <v>40</v>
      </c>
      <c r="D51" s="461" t="s">
        <v>36</v>
      </c>
      <c r="E51" s="461"/>
      <c r="F51" s="461"/>
      <c r="G51" s="461">
        <v>0.13</v>
      </c>
      <c r="H51" s="462">
        <v>0</v>
      </c>
      <c r="I51" s="13"/>
    </row>
    <row r="52" spans="1:9" ht="16.2" thickBot="1" x14ac:dyDescent="0.35">
      <c r="A52" s="1"/>
      <c r="B52" s="35"/>
      <c r="C52" s="105">
        <v>1</v>
      </c>
      <c r="D52" s="463" t="s">
        <v>176</v>
      </c>
      <c r="E52" s="464"/>
      <c r="F52" s="464"/>
      <c r="G52" s="465"/>
      <c r="H52" s="108">
        <v>76000000</v>
      </c>
      <c r="I52" s="13"/>
    </row>
    <row r="53" spans="1:9" ht="15.6" x14ac:dyDescent="0.3">
      <c r="A53" s="1"/>
      <c r="B53" s="35"/>
      <c r="C53" s="452" t="s">
        <v>177</v>
      </c>
      <c r="D53" s="453"/>
      <c r="E53" s="453"/>
      <c r="F53" s="453"/>
      <c r="G53" s="453"/>
      <c r="H53" s="37">
        <f>SUM(H17:H38)+SUM(H40:H50)+H52</f>
        <v>1370010000</v>
      </c>
      <c r="I53" s="13"/>
    </row>
    <row r="54" spans="1:9" ht="15.6" x14ac:dyDescent="0.3">
      <c r="A54" s="1"/>
      <c r="B54" s="35"/>
      <c r="C54" s="427" t="s">
        <v>178</v>
      </c>
      <c r="D54" s="428"/>
      <c r="E54" s="428"/>
      <c r="F54" s="428"/>
      <c r="G54" s="428"/>
      <c r="H54" s="38">
        <v>2.36</v>
      </c>
      <c r="I54" s="13"/>
    </row>
    <row r="55" spans="1:9" ht="16.2" thickBot="1" x14ac:dyDescent="0.35">
      <c r="A55" s="1"/>
      <c r="B55" s="35"/>
      <c r="C55" s="429" t="s">
        <v>179</v>
      </c>
      <c r="D55" s="430"/>
      <c r="E55" s="430"/>
      <c r="F55" s="430"/>
      <c r="G55" s="430"/>
      <c r="H55" s="39">
        <f>H53*H54</f>
        <v>3233223600</v>
      </c>
      <c r="I55" s="13"/>
    </row>
    <row r="56" spans="1:9" ht="16.2" thickBot="1" x14ac:dyDescent="0.35">
      <c r="A56" s="1"/>
      <c r="B56" s="35"/>
      <c r="C56" s="40"/>
      <c r="D56" s="40"/>
      <c r="E56" s="40"/>
      <c r="F56" s="40"/>
      <c r="G56" s="40"/>
      <c r="H56" s="41"/>
      <c r="I56" s="13"/>
    </row>
    <row r="57" spans="1:9" ht="15.6" x14ac:dyDescent="0.3">
      <c r="A57" s="1"/>
      <c r="B57" s="35"/>
      <c r="C57" s="436" t="s">
        <v>180</v>
      </c>
      <c r="D57" s="438" t="s">
        <v>47</v>
      </c>
      <c r="E57" s="441" t="s">
        <v>48</v>
      </c>
      <c r="F57" s="23" t="s">
        <v>49</v>
      </c>
      <c r="G57" s="444" t="s">
        <v>50</v>
      </c>
      <c r="H57" s="24" t="s">
        <v>13</v>
      </c>
      <c r="I57" s="13"/>
    </row>
    <row r="58" spans="1:9" ht="15.6" x14ac:dyDescent="0.3">
      <c r="A58" s="1"/>
      <c r="B58" s="35"/>
      <c r="C58" s="437"/>
      <c r="D58" s="439"/>
      <c r="E58" s="442"/>
      <c r="F58" s="25" t="s">
        <v>51</v>
      </c>
      <c r="G58" s="445"/>
      <c r="H58" s="26" t="s">
        <v>17</v>
      </c>
      <c r="I58" s="13"/>
    </row>
    <row r="59" spans="1:9" ht="16.2" thickBot="1" x14ac:dyDescent="0.35">
      <c r="A59" s="1"/>
      <c r="B59" s="35"/>
      <c r="C59" s="27" t="s">
        <v>53</v>
      </c>
      <c r="D59" s="440"/>
      <c r="E59" s="443"/>
      <c r="F59" s="28" t="s">
        <v>181</v>
      </c>
      <c r="G59" s="28" t="s">
        <v>182</v>
      </c>
      <c r="H59" s="29" t="s">
        <v>183</v>
      </c>
      <c r="I59" s="13"/>
    </row>
    <row r="60" spans="1:9" ht="15.6" x14ac:dyDescent="0.3">
      <c r="A60" s="1"/>
      <c r="B60" s="35"/>
      <c r="C60" s="446" t="s">
        <v>55</v>
      </c>
      <c r="D60" s="447"/>
      <c r="E60" s="447"/>
      <c r="F60" s="447"/>
      <c r="G60" s="447"/>
      <c r="H60" s="448"/>
      <c r="I60" s="13"/>
    </row>
    <row r="61" spans="1:9" ht="15.6" x14ac:dyDescent="0.3">
      <c r="A61" s="1"/>
      <c r="B61" s="35"/>
      <c r="C61" s="449" t="s">
        <v>56</v>
      </c>
      <c r="D61" s="450"/>
      <c r="E61" s="450"/>
      <c r="F61" s="450"/>
      <c r="G61" s="450"/>
      <c r="H61" s="451"/>
      <c r="I61" s="13"/>
    </row>
    <row r="62" spans="1:9" ht="15.6" x14ac:dyDescent="0.3">
      <c r="A62" s="1"/>
      <c r="B62" s="35"/>
      <c r="C62" s="42">
        <v>1</v>
      </c>
      <c r="D62" s="43" t="s">
        <v>132</v>
      </c>
      <c r="E62" s="44" t="s">
        <v>184</v>
      </c>
      <c r="F62" s="32">
        <v>235000</v>
      </c>
      <c r="G62" s="33">
        <v>24</v>
      </c>
      <c r="H62" s="34">
        <f>C62*F62*G62</f>
        <v>5640000</v>
      </c>
      <c r="I62" s="13"/>
    </row>
    <row r="63" spans="1:9" ht="15.6" x14ac:dyDescent="0.3">
      <c r="A63" s="1"/>
      <c r="B63" s="35"/>
      <c r="C63" s="449" t="s">
        <v>59</v>
      </c>
      <c r="D63" s="450"/>
      <c r="E63" s="450"/>
      <c r="F63" s="450"/>
      <c r="G63" s="450"/>
      <c r="H63" s="451"/>
      <c r="I63" s="13"/>
    </row>
    <row r="64" spans="1:9" ht="39.6" x14ac:dyDescent="0.3">
      <c r="A64" s="1"/>
      <c r="B64" s="35"/>
      <c r="C64" s="107">
        <v>4</v>
      </c>
      <c r="D64" s="43" t="s">
        <v>185</v>
      </c>
      <c r="E64" s="44" t="s">
        <v>186</v>
      </c>
      <c r="F64" s="32">
        <v>5050000</v>
      </c>
      <c r="G64" s="33">
        <v>8</v>
      </c>
      <c r="H64" s="34">
        <f>C64*F64*G64</f>
        <v>161600000</v>
      </c>
      <c r="I64" s="13"/>
    </row>
    <row r="65" spans="1:10" ht="26.4" x14ac:dyDescent="0.3">
      <c r="A65" s="1"/>
      <c r="B65" s="35"/>
      <c r="C65" s="107">
        <v>2</v>
      </c>
      <c r="D65" s="43" t="s">
        <v>187</v>
      </c>
      <c r="E65" s="44" t="s">
        <v>186</v>
      </c>
      <c r="F65" s="32">
        <v>5050000</v>
      </c>
      <c r="G65" s="33">
        <v>8</v>
      </c>
      <c r="H65" s="34">
        <f>C65*F65*G65</f>
        <v>80800000</v>
      </c>
      <c r="I65" s="13"/>
    </row>
    <row r="66" spans="1:10" ht="15.6" x14ac:dyDescent="0.3">
      <c r="A66" s="1"/>
      <c r="B66" s="35"/>
      <c r="C66" s="42">
        <v>1</v>
      </c>
      <c r="D66" s="43" t="s">
        <v>188</v>
      </c>
      <c r="E66" s="44" t="s">
        <v>186</v>
      </c>
      <c r="F66" s="32">
        <v>2490000</v>
      </c>
      <c r="G66" s="33">
        <v>8</v>
      </c>
      <c r="H66" s="34">
        <f>C66*F66*G66</f>
        <v>19920000</v>
      </c>
      <c r="I66" s="13"/>
    </row>
    <row r="67" spans="1:10" ht="15.6" x14ac:dyDescent="0.3">
      <c r="A67" s="1"/>
      <c r="B67" s="35"/>
      <c r="C67" s="42">
        <v>1</v>
      </c>
      <c r="D67" s="43" t="s">
        <v>189</v>
      </c>
      <c r="E67" s="44" t="s">
        <v>186</v>
      </c>
      <c r="F67" s="32">
        <v>2600000</v>
      </c>
      <c r="G67" s="33">
        <v>8</v>
      </c>
      <c r="H67" s="34">
        <f>C67*F67*G67</f>
        <v>20800000</v>
      </c>
      <c r="I67" s="13"/>
    </row>
    <row r="68" spans="1:10" ht="15.6" x14ac:dyDescent="0.3">
      <c r="A68" s="1"/>
      <c r="B68" s="35"/>
      <c r="C68" s="153">
        <v>1</v>
      </c>
      <c r="D68" s="154" t="s">
        <v>63</v>
      </c>
      <c r="E68" s="155" t="s">
        <v>186</v>
      </c>
      <c r="F68" s="156">
        <f>Hoja2!B51</f>
        <v>1800000</v>
      </c>
      <c r="G68" s="157">
        <v>8</v>
      </c>
      <c r="H68" s="158">
        <f>C68*F68*G68</f>
        <v>14400000</v>
      </c>
      <c r="I68" s="13"/>
    </row>
    <row r="69" spans="1:10" ht="15.6" x14ac:dyDescent="0.3">
      <c r="A69" s="1"/>
      <c r="B69" s="35"/>
      <c r="C69" s="449" t="s">
        <v>64</v>
      </c>
      <c r="D69" s="450"/>
      <c r="E69" s="450"/>
      <c r="F69" s="450"/>
      <c r="G69" s="450"/>
      <c r="H69" s="451"/>
      <c r="I69" s="13"/>
    </row>
    <row r="70" spans="1:10" ht="39.6" x14ac:dyDescent="0.3">
      <c r="A70" s="1"/>
      <c r="B70" s="35"/>
      <c r="C70" s="42">
        <v>1</v>
      </c>
      <c r="D70" s="43" t="s">
        <v>136</v>
      </c>
      <c r="E70" s="44" t="s">
        <v>62</v>
      </c>
      <c r="F70" s="32">
        <v>2300000</v>
      </c>
      <c r="G70" s="33">
        <v>8</v>
      </c>
      <c r="H70" s="34">
        <f>C70*F70*G70</f>
        <v>18400000</v>
      </c>
      <c r="I70" s="13"/>
    </row>
    <row r="71" spans="1:10" ht="39.6" x14ac:dyDescent="0.3">
      <c r="A71" s="1"/>
      <c r="B71" s="35"/>
      <c r="C71" s="42">
        <v>1</v>
      </c>
      <c r="D71" s="43" t="s">
        <v>137</v>
      </c>
      <c r="E71" s="44" t="s">
        <v>62</v>
      </c>
      <c r="F71" s="32">
        <v>875000</v>
      </c>
      <c r="G71" s="33">
        <v>8</v>
      </c>
      <c r="H71" s="34">
        <f>C71*F71*G71</f>
        <v>7000000</v>
      </c>
      <c r="I71" s="13"/>
    </row>
    <row r="72" spans="1:10" ht="39.6" x14ac:dyDescent="0.3">
      <c r="A72" s="1"/>
      <c r="B72" s="35"/>
      <c r="C72" s="153">
        <v>1</v>
      </c>
      <c r="D72" s="154" t="s">
        <v>190</v>
      </c>
      <c r="E72" s="44" t="s">
        <v>62</v>
      </c>
      <c r="F72" s="156">
        <v>1800000</v>
      </c>
      <c r="G72" s="157">
        <v>8</v>
      </c>
      <c r="H72" s="158">
        <f>C72*F72*G72</f>
        <v>14400000</v>
      </c>
      <c r="I72" s="13"/>
    </row>
    <row r="73" spans="1:10" ht="40.200000000000003" thickBot="1" x14ac:dyDescent="0.35">
      <c r="A73" s="1"/>
      <c r="B73" s="35"/>
      <c r="C73" s="42">
        <v>1</v>
      </c>
      <c r="D73" s="43" t="s">
        <v>138</v>
      </c>
      <c r="E73" s="44" t="s">
        <v>62</v>
      </c>
      <c r="F73" s="32">
        <v>875000</v>
      </c>
      <c r="G73" s="33">
        <v>8</v>
      </c>
      <c r="H73" s="34">
        <f>C73*F73*G73</f>
        <v>7000000</v>
      </c>
      <c r="I73" s="13"/>
    </row>
    <row r="74" spans="1:10" ht="15.6" x14ac:dyDescent="0.3">
      <c r="A74" s="1"/>
      <c r="B74" s="35"/>
      <c r="C74" s="452" t="s">
        <v>191</v>
      </c>
      <c r="D74" s="453"/>
      <c r="E74" s="453"/>
      <c r="F74" s="453"/>
      <c r="G74" s="453"/>
      <c r="H74" s="45">
        <f>H62+SUM(H64:H68)+SUM(H70:H73)</f>
        <v>349960000</v>
      </c>
      <c r="I74" s="13"/>
    </row>
    <row r="75" spans="1:10" ht="15.6" x14ac:dyDescent="0.3">
      <c r="A75" s="1"/>
      <c r="B75" s="35"/>
      <c r="C75" s="427" t="s">
        <v>192</v>
      </c>
      <c r="D75" s="428"/>
      <c r="E75" s="428"/>
      <c r="F75" s="428"/>
      <c r="G75" s="428"/>
      <c r="H75" s="46">
        <f>H55+H74</f>
        <v>3583183600</v>
      </c>
      <c r="I75" s="13"/>
    </row>
    <row r="76" spans="1:10" ht="15.6" x14ac:dyDescent="0.3">
      <c r="A76" s="1"/>
      <c r="B76" s="35"/>
      <c r="C76" s="434" t="s">
        <v>193</v>
      </c>
      <c r="D76" s="435"/>
      <c r="E76" s="435"/>
      <c r="F76" s="435"/>
      <c r="G76" s="435"/>
      <c r="H76" s="47">
        <f>ROUND(70825729.9137846+62000000,0)</f>
        <v>132825730</v>
      </c>
      <c r="I76" s="13"/>
    </row>
    <row r="77" spans="1:10" ht="15.6" x14ac:dyDescent="0.3">
      <c r="A77" s="1"/>
      <c r="B77" s="35"/>
      <c r="C77" s="427" t="s">
        <v>194</v>
      </c>
      <c r="D77" s="428"/>
      <c r="E77" s="428"/>
      <c r="F77" s="428"/>
      <c r="G77" s="428"/>
      <c r="H77" s="46">
        <f>H75+H76</f>
        <v>3716009330</v>
      </c>
      <c r="I77" s="13"/>
    </row>
    <row r="78" spans="1:10" ht="15.6" x14ac:dyDescent="0.3">
      <c r="A78" s="1"/>
      <c r="B78" s="35"/>
      <c r="C78" s="427" t="s">
        <v>195</v>
      </c>
      <c r="D78" s="428"/>
      <c r="E78" s="428"/>
      <c r="F78" s="428"/>
      <c r="G78" s="428"/>
      <c r="H78" s="46">
        <f>ROUND(H77*0.19,0)</f>
        <v>706041773</v>
      </c>
      <c r="I78" s="13"/>
    </row>
    <row r="79" spans="1:10" ht="16.2" thickBot="1" x14ac:dyDescent="0.35">
      <c r="A79" s="1"/>
      <c r="B79" s="35"/>
      <c r="C79" s="429" t="s">
        <v>74</v>
      </c>
      <c r="D79" s="430"/>
      <c r="E79" s="430"/>
      <c r="F79" s="430"/>
      <c r="G79" s="430"/>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431" t="s">
        <v>75</v>
      </c>
      <c r="D81" s="432"/>
      <c r="E81" s="432"/>
      <c r="F81" s="432"/>
      <c r="G81" s="432"/>
      <c r="H81" s="433"/>
      <c r="I81" s="13"/>
    </row>
    <row r="82" spans="1:9" ht="27.6" x14ac:dyDescent="0.3">
      <c r="A82" s="53" t="s">
        <v>196</v>
      </c>
      <c r="B82" s="11"/>
      <c r="C82" s="424" t="s">
        <v>197</v>
      </c>
      <c r="D82" s="425"/>
      <c r="E82" s="425"/>
      <c r="F82" s="425"/>
      <c r="G82" s="425"/>
      <c r="H82" s="426"/>
      <c r="I82" s="13"/>
    </row>
    <row r="83" spans="1:9" ht="27.6" x14ac:dyDescent="0.3">
      <c r="A83" s="53" t="s">
        <v>198</v>
      </c>
      <c r="B83" s="11"/>
      <c r="C83" s="424" t="s">
        <v>199</v>
      </c>
      <c r="D83" s="425"/>
      <c r="E83" s="425"/>
      <c r="F83" s="425"/>
      <c r="G83" s="425"/>
      <c r="H83" s="426"/>
      <c r="I83" s="13"/>
    </row>
    <row r="84" spans="1:9" x14ac:dyDescent="0.3">
      <c r="A84" s="53"/>
      <c r="B84" s="11"/>
      <c r="C84" s="424" t="s">
        <v>78</v>
      </c>
      <c r="D84" s="425"/>
      <c r="E84" s="425"/>
      <c r="F84" s="425"/>
      <c r="G84" s="425"/>
      <c r="H84" s="426"/>
      <c r="I84" s="13"/>
    </row>
    <row r="85" spans="1:9" ht="55.2" x14ac:dyDescent="0.3">
      <c r="A85" s="53" t="s">
        <v>200</v>
      </c>
      <c r="B85" s="11"/>
      <c r="C85" s="424" t="s">
        <v>201</v>
      </c>
      <c r="D85" s="425"/>
      <c r="E85" s="425"/>
      <c r="F85" s="425"/>
      <c r="G85" s="425"/>
      <c r="H85" s="426"/>
      <c r="I85" s="13"/>
    </row>
    <row r="86" spans="1:9" ht="27.6" x14ac:dyDescent="0.3">
      <c r="A86" s="53" t="s">
        <v>202</v>
      </c>
      <c r="B86" s="11"/>
      <c r="C86" s="424" t="s">
        <v>203</v>
      </c>
      <c r="D86" s="425"/>
      <c r="E86" s="425"/>
      <c r="F86" s="425"/>
      <c r="G86" s="425"/>
      <c r="H86" s="426"/>
      <c r="I86" s="13"/>
    </row>
    <row r="87" spans="1:9" x14ac:dyDescent="0.3">
      <c r="A87" s="53">
        <v>1</v>
      </c>
      <c r="B87" s="11"/>
      <c r="C87" s="424" t="s">
        <v>204</v>
      </c>
      <c r="D87" s="425"/>
      <c r="E87" s="425"/>
      <c r="F87" s="425"/>
      <c r="G87" s="425"/>
      <c r="H87" s="426"/>
      <c r="I87" s="13"/>
    </row>
    <row r="88" spans="1:9" x14ac:dyDescent="0.3">
      <c r="A88" s="53">
        <v>1</v>
      </c>
      <c r="B88" s="11"/>
      <c r="C88" s="424" t="s">
        <v>205</v>
      </c>
      <c r="D88" s="425"/>
      <c r="E88" s="425"/>
      <c r="F88" s="425"/>
      <c r="G88" s="425"/>
      <c r="H88" s="426"/>
      <c r="I88" s="13"/>
    </row>
    <row r="89" spans="1:9" ht="41.4" x14ac:dyDescent="0.3">
      <c r="A89" s="53" t="s">
        <v>206</v>
      </c>
      <c r="B89" s="11"/>
      <c r="C89" s="424" t="s">
        <v>207</v>
      </c>
      <c r="D89" s="425"/>
      <c r="E89" s="425"/>
      <c r="F89" s="425"/>
      <c r="G89" s="425"/>
      <c r="H89" s="426"/>
      <c r="I89" s="13"/>
    </row>
    <row r="90" spans="1:9" ht="27.6" x14ac:dyDescent="0.3">
      <c r="A90" s="53" t="s">
        <v>208</v>
      </c>
      <c r="B90" s="11"/>
      <c r="C90" s="424" t="s">
        <v>209</v>
      </c>
      <c r="D90" s="425"/>
      <c r="E90" s="425"/>
      <c r="F90" s="425"/>
      <c r="G90" s="425"/>
      <c r="H90" s="426"/>
      <c r="I90" s="13"/>
    </row>
    <row r="91" spans="1:9" x14ac:dyDescent="0.3">
      <c r="A91" s="53">
        <v>110</v>
      </c>
      <c r="B91" s="11"/>
      <c r="C91" s="424" t="s">
        <v>85</v>
      </c>
      <c r="D91" s="425"/>
      <c r="E91" s="425"/>
      <c r="F91" s="425"/>
      <c r="G91" s="425"/>
      <c r="H91" s="426"/>
      <c r="I91" s="13"/>
    </row>
    <row r="92" spans="1:9" ht="27.6" x14ac:dyDescent="0.3">
      <c r="A92" s="53" t="s">
        <v>210</v>
      </c>
      <c r="B92" s="11"/>
      <c r="C92" s="424" t="s">
        <v>211</v>
      </c>
      <c r="D92" s="425"/>
      <c r="E92" s="425"/>
      <c r="F92" s="425"/>
      <c r="G92" s="425"/>
      <c r="H92" s="426"/>
      <c r="I92" s="13"/>
    </row>
    <row r="93" spans="1:9" ht="27.6" x14ac:dyDescent="0.3">
      <c r="A93" s="53" t="s">
        <v>212</v>
      </c>
      <c r="B93" s="11"/>
      <c r="C93" s="424" t="s">
        <v>213</v>
      </c>
      <c r="D93" s="425"/>
      <c r="E93" s="425"/>
      <c r="F93" s="425"/>
      <c r="G93" s="425"/>
      <c r="H93" s="426"/>
      <c r="I93" s="13"/>
    </row>
    <row r="94" spans="1:9" ht="27.6" x14ac:dyDescent="0.3">
      <c r="A94" s="53" t="s">
        <v>214</v>
      </c>
      <c r="B94" s="11"/>
      <c r="C94" s="424" t="s">
        <v>215</v>
      </c>
      <c r="D94" s="425"/>
      <c r="E94" s="425"/>
      <c r="F94" s="425"/>
      <c r="G94" s="425"/>
      <c r="H94" s="426"/>
      <c r="I94" s="13"/>
    </row>
    <row r="95" spans="1:9" ht="27.6" x14ac:dyDescent="0.3">
      <c r="A95" s="53" t="s">
        <v>216</v>
      </c>
      <c r="B95" s="11"/>
      <c r="C95" s="424" t="s">
        <v>217</v>
      </c>
      <c r="D95" s="425"/>
      <c r="E95" s="425"/>
      <c r="F95" s="425"/>
      <c r="G95" s="425"/>
      <c r="H95" s="426"/>
      <c r="I95" s="13"/>
    </row>
    <row r="96" spans="1:9" ht="42" thickBot="1" x14ac:dyDescent="0.35">
      <c r="A96" s="53" t="s">
        <v>218</v>
      </c>
      <c r="B96" s="11"/>
      <c r="C96" s="417" t="s">
        <v>219</v>
      </c>
      <c r="D96" s="418"/>
      <c r="E96" s="418"/>
      <c r="F96" s="418"/>
      <c r="G96" s="418"/>
      <c r="H96" s="419"/>
      <c r="I96" s="13"/>
    </row>
    <row r="97" spans="1:9" x14ac:dyDescent="0.3">
      <c r="A97" s="53"/>
      <c r="B97" s="11"/>
      <c r="C97" s="59"/>
      <c r="D97" s="60"/>
      <c r="E97" s="60"/>
      <c r="F97" s="60"/>
      <c r="G97" s="60"/>
      <c r="H97" s="61"/>
      <c r="I97" s="13"/>
    </row>
    <row r="98" spans="1:9" x14ac:dyDescent="0.3">
      <c r="A98" s="53"/>
      <c r="B98" s="11"/>
      <c r="C98" s="62" t="s">
        <v>220</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420" t="s">
        <v>221</v>
      </c>
      <c r="D103" s="421"/>
      <c r="E103" s="55"/>
      <c r="F103" s="422" t="s">
        <v>95</v>
      </c>
      <c r="G103" s="422"/>
      <c r="H103" s="423"/>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415" t="s">
        <v>0</v>
      </c>
      <c r="B1" s="415"/>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c r="AQ1" s="415"/>
      <c r="AR1" s="415"/>
      <c r="AS1" s="415"/>
      <c r="AT1" s="415"/>
      <c r="AU1" s="415"/>
      <c r="AV1" s="415"/>
      <c r="AW1" s="415"/>
      <c r="AX1" s="415"/>
      <c r="AY1" s="415"/>
      <c r="AZ1" s="415"/>
      <c r="BA1" s="415"/>
      <c r="BB1" s="415"/>
      <c r="BC1" s="415"/>
      <c r="BD1" s="415"/>
      <c r="BE1" s="415"/>
    </row>
    <row r="2" spans="1:73" ht="15.6" x14ac:dyDescent="0.3">
      <c r="A2" s="415" t="s">
        <v>1</v>
      </c>
      <c r="B2" s="415"/>
      <c r="C2" s="415"/>
      <c r="D2" s="415"/>
      <c r="E2" s="415"/>
      <c r="F2" s="415"/>
      <c r="G2" s="415"/>
      <c r="H2" s="415"/>
      <c r="I2" s="415"/>
      <c r="J2" s="415"/>
      <c r="K2" s="415"/>
      <c r="L2" s="415"/>
      <c r="M2" s="415"/>
      <c r="N2" s="415"/>
      <c r="O2" s="415"/>
      <c r="P2" s="415"/>
      <c r="Q2" s="415"/>
      <c r="R2" s="415"/>
      <c r="S2" s="415"/>
      <c r="T2" s="415"/>
      <c r="U2" s="415"/>
      <c r="V2" s="415"/>
      <c r="W2" s="415"/>
      <c r="X2" s="415"/>
      <c r="Y2" s="415"/>
      <c r="Z2" s="415"/>
      <c r="AA2" s="415"/>
      <c r="AB2" s="415"/>
      <c r="AC2" s="415"/>
      <c r="AD2" s="415"/>
      <c r="AE2" s="415"/>
      <c r="AF2" s="415"/>
      <c r="AG2" s="415"/>
      <c r="AH2" s="415"/>
      <c r="AI2" s="415"/>
      <c r="AJ2" s="415"/>
      <c r="AK2" s="415"/>
      <c r="AL2" s="415"/>
      <c r="AM2" s="415"/>
      <c r="AN2" s="415"/>
      <c r="AO2" s="415"/>
      <c r="AP2" s="415"/>
      <c r="AQ2" s="415"/>
      <c r="AR2" s="415"/>
      <c r="AS2" s="415"/>
      <c r="AT2" s="415"/>
      <c r="AU2" s="415"/>
      <c r="AV2" s="415"/>
      <c r="AW2" s="415"/>
      <c r="AX2" s="415"/>
      <c r="AY2" s="415"/>
      <c r="AZ2" s="415"/>
      <c r="BA2" s="415"/>
      <c r="BB2" s="415"/>
      <c r="BC2" s="415"/>
      <c r="BD2" s="415"/>
      <c r="BE2" s="415"/>
    </row>
    <row r="3" spans="1:73" ht="15.6" x14ac:dyDescent="0.3">
      <c r="A3" s="415" t="s">
        <v>222</v>
      </c>
      <c r="B3" s="415"/>
      <c r="C3" s="415"/>
      <c r="D3" s="415"/>
      <c r="E3" s="415"/>
      <c r="F3" s="415"/>
      <c r="G3" s="415"/>
      <c r="H3" s="415"/>
      <c r="I3" s="415"/>
      <c r="J3" s="415"/>
      <c r="K3" s="415"/>
      <c r="L3" s="415"/>
      <c r="M3" s="415"/>
      <c r="N3" s="415"/>
      <c r="O3" s="415"/>
      <c r="P3" s="415"/>
      <c r="Q3" s="415"/>
      <c r="R3" s="415"/>
      <c r="S3" s="415"/>
      <c r="T3" s="415"/>
      <c r="U3" s="415"/>
      <c r="V3" s="415"/>
      <c r="W3" s="415"/>
      <c r="X3" s="415"/>
      <c r="Y3" s="415"/>
      <c r="Z3" s="415"/>
      <c r="AA3" s="415"/>
      <c r="AB3" s="415"/>
      <c r="AC3" s="415"/>
      <c r="AD3" s="415"/>
      <c r="AE3" s="415"/>
      <c r="AF3" s="415"/>
      <c r="AG3" s="415"/>
      <c r="AH3" s="415"/>
      <c r="AI3" s="415"/>
      <c r="AJ3" s="415"/>
      <c r="AK3" s="415"/>
      <c r="AL3" s="415"/>
      <c r="AM3" s="415"/>
      <c r="AN3" s="415"/>
      <c r="AO3" s="415"/>
      <c r="AP3" s="415"/>
      <c r="AQ3" s="415"/>
      <c r="AR3" s="415"/>
      <c r="AS3" s="415"/>
      <c r="AT3" s="415"/>
      <c r="AU3" s="415"/>
      <c r="AV3" s="415"/>
      <c r="AW3" s="415"/>
      <c r="AX3" s="415"/>
      <c r="AY3" s="415"/>
      <c r="AZ3" s="415"/>
      <c r="BA3" s="415"/>
      <c r="BB3" s="415"/>
      <c r="BC3" s="415"/>
      <c r="BD3" s="415"/>
      <c r="BE3" s="415"/>
    </row>
    <row r="4" spans="1:73" ht="15.6" x14ac:dyDescent="0.3">
      <c r="A4" s="415" t="s">
        <v>223</v>
      </c>
      <c r="B4" s="415"/>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15"/>
      <c r="AL4" s="415"/>
      <c r="AM4" s="415"/>
      <c r="AN4" s="415"/>
      <c r="AO4" s="415"/>
      <c r="AP4" s="415"/>
      <c r="AQ4" s="415"/>
      <c r="AR4" s="415"/>
      <c r="AS4" s="415"/>
      <c r="AT4" s="415"/>
      <c r="AU4" s="415"/>
      <c r="AV4" s="415"/>
      <c r="AW4" s="415"/>
      <c r="AX4" s="415"/>
      <c r="AY4" s="415"/>
      <c r="AZ4" s="415"/>
      <c r="BA4" s="415"/>
      <c r="BB4" s="415"/>
      <c r="BC4" s="415"/>
      <c r="BD4" s="415"/>
      <c r="BE4" s="415"/>
    </row>
    <row r="5" spans="1:73" x14ac:dyDescent="0.3">
      <c r="A5" s="477"/>
      <c r="B5" s="477"/>
      <c r="C5" s="477"/>
      <c r="D5" s="477"/>
      <c r="E5" s="477"/>
      <c r="F5" s="477"/>
      <c r="G5" s="477"/>
      <c r="H5" s="477"/>
      <c r="I5" s="477"/>
      <c r="J5" s="477"/>
      <c r="K5" s="477"/>
      <c r="L5" s="477"/>
      <c r="M5" s="477"/>
      <c r="N5" s="477"/>
      <c r="O5" s="477"/>
      <c r="P5" s="477"/>
      <c r="Q5" s="477"/>
      <c r="R5" s="477"/>
      <c r="S5" s="477"/>
      <c r="T5" s="477"/>
      <c r="U5" s="477"/>
      <c r="V5" s="477"/>
      <c r="W5" s="477"/>
      <c r="X5" s="477"/>
      <c r="Y5" s="477"/>
      <c r="Z5" s="477"/>
      <c r="AA5" s="477"/>
      <c r="AB5" s="477"/>
      <c r="AC5" s="477"/>
      <c r="AD5" s="477"/>
      <c r="AE5" s="477"/>
      <c r="AF5" s="477"/>
      <c r="AG5" s="477"/>
      <c r="AH5" s="477"/>
      <c r="AI5" s="477"/>
      <c r="AJ5" s="477"/>
      <c r="AK5" s="477"/>
      <c r="AL5" s="477"/>
      <c r="AM5" s="477"/>
      <c r="AN5" s="477"/>
      <c r="AO5" s="477"/>
      <c r="AP5" s="477"/>
      <c r="AQ5" s="477"/>
      <c r="AR5" s="477"/>
      <c r="AS5" s="477"/>
      <c r="AT5" s="477"/>
      <c r="AU5" s="477"/>
      <c r="AV5" s="477"/>
      <c r="AW5" s="477"/>
      <c r="AX5" s="477"/>
      <c r="AY5" s="477"/>
      <c r="AZ5" s="477"/>
      <c r="BA5" s="477"/>
      <c r="BB5" s="477"/>
      <c r="BC5" s="477"/>
      <c r="BD5" s="477"/>
      <c r="BE5" s="477"/>
    </row>
    <row r="6" spans="1:73" x14ac:dyDescent="0.3">
      <c r="A6" s="477"/>
      <c r="B6" s="477"/>
      <c r="C6" s="477"/>
      <c r="D6" s="477"/>
      <c r="E6" s="477"/>
      <c r="F6" s="477"/>
      <c r="G6" s="477"/>
      <c r="H6" s="477"/>
      <c r="I6" s="477"/>
      <c r="J6" s="477"/>
      <c r="K6" s="477"/>
      <c r="L6" s="477"/>
      <c r="M6" s="477"/>
      <c r="N6" s="477"/>
      <c r="O6" s="477"/>
      <c r="P6" s="477"/>
      <c r="Q6" s="477"/>
      <c r="R6" s="477"/>
      <c r="S6" s="477"/>
      <c r="T6" s="477"/>
      <c r="U6" s="477"/>
      <c r="V6" s="477"/>
      <c r="W6" s="477"/>
      <c r="X6" s="477"/>
      <c r="Y6" s="477"/>
      <c r="Z6" s="477"/>
      <c r="AA6" s="477"/>
      <c r="AB6" s="477"/>
      <c r="AC6" s="477"/>
      <c r="AD6" s="477"/>
      <c r="AE6" s="477"/>
      <c r="AF6" s="477"/>
      <c r="AG6" s="477"/>
      <c r="AH6" s="477"/>
      <c r="AI6" s="477"/>
      <c r="AJ6" s="477"/>
      <c r="AK6" s="477"/>
      <c r="AL6" s="477"/>
      <c r="AM6" s="477"/>
      <c r="AN6" s="477"/>
      <c r="AO6" s="477"/>
      <c r="AP6" s="477"/>
      <c r="AQ6" s="477"/>
      <c r="AR6" s="477"/>
      <c r="AS6" s="477"/>
      <c r="AT6" s="477"/>
      <c r="AU6" s="477"/>
      <c r="AV6" s="477"/>
      <c r="AW6" s="477"/>
      <c r="AX6" s="477"/>
      <c r="AY6" s="477"/>
      <c r="AZ6" s="477"/>
      <c r="BA6" s="477"/>
      <c r="BB6" s="477"/>
      <c r="BC6" s="477"/>
      <c r="BD6" s="477"/>
      <c r="BE6" s="477"/>
    </row>
    <row r="7" spans="1:73" x14ac:dyDescent="0.3">
      <c r="A7" s="405" t="s">
        <v>97</v>
      </c>
      <c r="B7" s="405"/>
      <c r="C7" s="405"/>
      <c r="D7" s="405"/>
      <c r="E7" s="405"/>
      <c r="F7" s="405"/>
      <c r="G7" s="405"/>
      <c r="H7" s="405"/>
      <c r="I7" s="405"/>
      <c r="J7" s="405"/>
      <c r="K7" s="405"/>
      <c r="L7" s="405"/>
      <c r="M7" s="405"/>
      <c r="N7" s="405"/>
      <c r="O7" s="405"/>
      <c r="P7" s="405"/>
      <c r="Q7" s="405"/>
      <c r="R7" s="405"/>
      <c r="S7" s="405"/>
      <c r="T7" s="405"/>
      <c r="U7" s="405"/>
      <c r="V7" s="405"/>
      <c r="W7" s="405"/>
      <c r="X7" s="405"/>
      <c r="Y7" s="405"/>
      <c r="Z7" s="405"/>
      <c r="AA7" s="405"/>
      <c r="AB7" s="405"/>
      <c r="AC7" s="405"/>
      <c r="AD7" s="405"/>
      <c r="AE7" s="405"/>
      <c r="AF7" s="405"/>
      <c r="AG7" s="405"/>
      <c r="AH7" s="405"/>
      <c r="AI7" s="405"/>
      <c r="AJ7" s="405"/>
      <c r="AK7" s="405"/>
      <c r="AL7" s="405"/>
      <c r="AM7" s="405"/>
      <c r="AN7" s="405"/>
      <c r="AO7" s="405"/>
      <c r="AP7" s="405"/>
      <c r="AQ7" s="405"/>
      <c r="AR7" s="405"/>
      <c r="AS7" s="405"/>
      <c r="AT7" s="405"/>
      <c r="AU7" s="405"/>
      <c r="AV7" s="405"/>
      <c r="AW7" s="405"/>
      <c r="AX7" s="405"/>
      <c r="AY7" s="405"/>
      <c r="AZ7" s="405"/>
      <c r="BA7" s="405"/>
      <c r="BB7" s="405"/>
      <c r="BC7" s="405"/>
      <c r="BD7" s="405"/>
      <c r="BE7" s="405"/>
    </row>
    <row r="8" spans="1:73" x14ac:dyDescent="0.3">
      <c r="A8" s="405"/>
      <c r="B8" s="405"/>
      <c r="C8" s="405"/>
      <c r="D8" s="405"/>
      <c r="E8" s="405"/>
      <c r="F8" s="405"/>
      <c r="G8" s="405"/>
      <c r="H8" s="405"/>
      <c r="I8" s="405"/>
      <c r="J8" s="405"/>
      <c r="K8" s="405"/>
      <c r="L8" s="405"/>
      <c r="M8" s="405"/>
      <c r="N8" s="405"/>
      <c r="O8" s="405"/>
      <c r="P8" s="405"/>
      <c r="Q8" s="405"/>
      <c r="R8" s="405"/>
      <c r="S8" s="405"/>
      <c r="T8" s="405"/>
      <c r="U8" s="405"/>
      <c r="V8" s="405"/>
      <c r="W8" s="405"/>
      <c r="X8" s="405"/>
      <c r="Y8" s="405"/>
      <c r="Z8" s="405"/>
      <c r="AA8" s="405"/>
      <c r="AB8" s="405"/>
      <c r="AC8" s="405"/>
      <c r="AD8" s="405"/>
      <c r="AE8" s="405"/>
      <c r="AF8" s="405"/>
      <c r="AG8" s="405"/>
      <c r="AH8" s="405"/>
      <c r="AI8" s="405"/>
      <c r="AJ8" s="405"/>
      <c r="AK8" s="405"/>
      <c r="AL8" s="405"/>
      <c r="AM8" s="405"/>
      <c r="AN8" s="405"/>
      <c r="AO8" s="405"/>
      <c r="AP8" s="405"/>
      <c r="AQ8" s="405"/>
      <c r="AR8" s="405"/>
      <c r="AS8" s="405"/>
      <c r="AT8" s="405"/>
      <c r="AU8" s="405"/>
      <c r="AV8" s="405"/>
      <c r="AW8" s="405"/>
      <c r="AX8" s="405"/>
      <c r="AY8" s="405"/>
      <c r="AZ8" s="405"/>
      <c r="BA8" s="405"/>
      <c r="BB8" s="405"/>
      <c r="BC8" s="405"/>
      <c r="BD8" s="405"/>
      <c r="BE8" s="405"/>
    </row>
    <row r="9" spans="1:73" x14ac:dyDescent="0.3">
      <c r="AI9" s="74"/>
      <c r="AJ9" s="74"/>
      <c r="AK9" s="74"/>
      <c r="AL9" s="74"/>
      <c r="AS9" s="76"/>
      <c r="AT9" s="76"/>
      <c r="AU9" s="76"/>
      <c r="AV9" s="76"/>
      <c r="AW9" s="76"/>
      <c r="AX9" s="76"/>
      <c r="AY9" s="76"/>
      <c r="AZ9" s="76"/>
      <c r="BA9" s="76"/>
      <c r="BB9" s="76"/>
      <c r="BC9" s="76"/>
      <c r="BD9" s="76"/>
      <c r="BE9" s="76"/>
    </row>
    <row r="10" spans="1:73" x14ac:dyDescent="0.3">
      <c r="A10" s="470" t="s">
        <v>98</v>
      </c>
      <c r="B10" s="472">
        <v>1</v>
      </c>
      <c r="C10" s="473"/>
      <c r="D10" s="473"/>
      <c r="E10" s="474"/>
      <c r="F10" s="472">
        <v>2</v>
      </c>
      <c r="G10" s="473"/>
      <c r="H10" s="473"/>
      <c r="I10" s="474"/>
      <c r="J10" s="472">
        <v>3</v>
      </c>
      <c r="K10" s="473"/>
      <c r="L10" s="473"/>
      <c r="M10" s="474"/>
      <c r="N10" s="472">
        <v>4</v>
      </c>
      <c r="O10" s="473"/>
      <c r="P10" s="473"/>
      <c r="Q10" s="474"/>
      <c r="R10" s="472">
        <v>5</v>
      </c>
      <c r="S10" s="473"/>
      <c r="T10" s="473"/>
      <c r="U10" s="474"/>
      <c r="V10" s="472">
        <v>6</v>
      </c>
      <c r="W10" s="473"/>
      <c r="X10" s="473"/>
      <c r="Y10" s="474"/>
      <c r="Z10" s="472">
        <v>7</v>
      </c>
      <c r="AA10" s="473"/>
      <c r="AB10" s="473"/>
      <c r="AC10" s="474"/>
      <c r="AD10" s="472">
        <v>8</v>
      </c>
      <c r="AE10" s="473"/>
      <c r="AF10" s="473"/>
      <c r="AG10" s="474"/>
      <c r="AH10" s="475" t="s">
        <v>100</v>
      </c>
      <c r="AI10" s="476" t="s">
        <v>101</v>
      </c>
      <c r="AJ10" s="476"/>
      <c r="AK10" s="476"/>
      <c r="AL10" s="476"/>
      <c r="AM10" s="476"/>
      <c r="AN10" s="476"/>
      <c r="AO10" s="476"/>
      <c r="AP10" s="476"/>
      <c r="AQ10" s="476"/>
      <c r="AR10" s="476"/>
      <c r="AS10" s="476"/>
      <c r="AT10" s="476"/>
      <c r="AU10" s="476"/>
      <c r="AV10" s="476"/>
      <c r="AW10" s="476"/>
      <c r="AX10" s="476"/>
      <c r="AY10" s="476"/>
      <c r="AZ10" s="476"/>
      <c r="BA10" s="476"/>
      <c r="BB10" s="476"/>
      <c r="BC10" s="476"/>
      <c r="BD10" s="476"/>
      <c r="BE10" s="77"/>
    </row>
    <row r="11" spans="1:73" x14ac:dyDescent="0.3">
      <c r="A11" s="470"/>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75"/>
      <c r="AI11" s="471" t="s">
        <v>145</v>
      </c>
      <c r="AJ11" s="471" t="s">
        <v>224</v>
      </c>
      <c r="AK11" s="471" t="s">
        <v>147</v>
      </c>
      <c r="AL11" s="471" t="s">
        <v>148</v>
      </c>
      <c r="AM11" s="471" t="s">
        <v>149</v>
      </c>
      <c r="AN11" s="471" t="s">
        <v>150</v>
      </c>
      <c r="AO11" s="471" t="s">
        <v>151</v>
      </c>
      <c r="AP11" s="471" t="s">
        <v>225</v>
      </c>
      <c r="AQ11" s="471" t="s">
        <v>153</v>
      </c>
      <c r="AR11" s="471" t="s">
        <v>154</v>
      </c>
      <c r="AS11" s="471" t="s">
        <v>155</v>
      </c>
      <c r="AT11" s="471" t="s">
        <v>156</v>
      </c>
      <c r="AU11" s="471" t="s">
        <v>157</v>
      </c>
      <c r="AV11" s="471" t="s">
        <v>158</v>
      </c>
      <c r="AW11" s="471" t="s">
        <v>159</v>
      </c>
      <c r="AX11" s="471" t="s">
        <v>160</v>
      </c>
      <c r="AY11" s="471" t="s">
        <v>161</v>
      </c>
      <c r="AZ11" s="471" t="s">
        <v>162</v>
      </c>
      <c r="BA11" s="471" t="s">
        <v>33</v>
      </c>
      <c r="BB11" s="471" t="s">
        <v>31</v>
      </c>
      <c r="BC11" s="471" t="s">
        <v>163</v>
      </c>
      <c r="BD11" s="471" t="s">
        <v>164</v>
      </c>
      <c r="BE11" s="79"/>
    </row>
    <row r="12" spans="1:73" s="75" customFormat="1" ht="34.35" customHeight="1" x14ac:dyDescent="0.3">
      <c r="A12" s="470"/>
      <c r="B12" s="470"/>
      <c r="C12" s="470"/>
      <c r="D12" s="470"/>
      <c r="E12" s="470"/>
      <c r="F12" s="470"/>
      <c r="G12" s="470"/>
      <c r="H12" s="470"/>
      <c r="I12" s="470"/>
      <c r="J12" s="470"/>
      <c r="K12" s="470"/>
      <c r="L12" s="470"/>
      <c r="M12" s="470"/>
      <c r="N12" s="470"/>
      <c r="O12" s="470"/>
      <c r="P12" s="470"/>
      <c r="Q12" s="470"/>
      <c r="R12" s="470"/>
      <c r="S12" s="470"/>
      <c r="T12" s="470"/>
      <c r="U12" s="470"/>
      <c r="V12" s="470"/>
      <c r="W12" s="470"/>
      <c r="X12" s="470"/>
      <c r="Y12" s="470"/>
      <c r="Z12" s="470"/>
      <c r="AA12" s="470"/>
      <c r="AB12" s="470"/>
      <c r="AC12" s="470"/>
      <c r="AD12" s="470"/>
      <c r="AE12" s="470"/>
      <c r="AF12" s="470"/>
      <c r="AG12" s="470"/>
      <c r="AH12" s="475"/>
      <c r="AI12" s="471"/>
      <c r="AJ12" s="471"/>
      <c r="AK12" s="471"/>
      <c r="AL12" s="471"/>
      <c r="AM12" s="471"/>
      <c r="AN12" s="471"/>
      <c r="AO12" s="471"/>
      <c r="AP12" s="471"/>
      <c r="AQ12" s="471"/>
      <c r="AR12" s="471"/>
      <c r="AS12" s="471"/>
      <c r="AT12" s="471"/>
      <c r="AU12" s="471"/>
      <c r="AV12" s="471"/>
      <c r="AW12" s="471"/>
      <c r="AX12" s="471"/>
      <c r="AY12" s="471"/>
      <c r="AZ12" s="471"/>
      <c r="BA12" s="471"/>
      <c r="BB12" s="471"/>
      <c r="BC12" s="471"/>
      <c r="BD12" s="471"/>
      <c r="BE12" s="79"/>
    </row>
    <row r="13" spans="1:73" x14ac:dyDescent="0.3">
      <c r="A13" s="80" t="s">
        <v>226</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227</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228</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229</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230</v>
      </c>
      <c r="AI15" s="83">
        <v>0.8</v>
      </c>
      <c r="AJ15" s="83">
        <v>0.8</v>
      </c>
      <c r="AK15" s="83">
        <v>0.8</v>
      </c>
      <c r="AL15" s="83">
        <v>0.8</v>
      </c>
      <c r="AM15" s="83">
        <v>0.8</v>
      </c>
      <c r="AN15" s="83">
        <v>0.8</v>
      </c>
      <c r="AO15" s="83">
        <v>0.8</v>
      </c>
      <c r="AP15" s="83">
        <v>0.8</v>
      </c>
      <c r="AQ15" s="83">
        <v>0.8</v>
      </c>
      <c r="AR15" s="83">
        <v>0.8</v>
      </c>
      <c r="AS15" s="83" t="s">
        <v>231</v>
      </c>
      <c r="AT15" s="83">
        <v>0.8</v>
      </c>
      <c r="AU15" s="83">
        <v>0.8</v>
      </c>
      <c r="AV15" s="83">
        <v>0.8</v>
      </c>
      <c r="AW15" s="83">
        <v>0.8</v>
      </c>
      <c r="AX15" s="83" t="s">
        <v>231</v>
      </c>
      <c r="AY15" s="83" t="s">
        <v>231</v>
      </c>
      <c r="AZ15" s="83" t="s">
        <v>231</v>
      </c>
      <c r="BA15" s="83" t="s">
        <v>231</v>
      </c>
      <c r="BB15" s="83" t="s">
        <v>231</v>
      </c>
      <c r="BC15" s="83" t="s">
        <v>231</v>
      </c>
      <c r="BD15" s="83" t="s">
        <v>231</v>
      </c>
      <c r="BE15" s="86"/>
      <c r="BF15" s="87"/>
    </row>
    <row r="16" spans="1:73" ht="179.4" x14ac:dyDescent="0.3">
      <c r="A16" s="80" t="s">
        <v>232</v>
      </c>
      <c r="B16" s="81"/>
      <c r="C16" s="81"/>
      <c r="D16" s="81"/>
      <c r="E16" s="81">
        <v>1</v>
      </c>
      <c r="F16" s="81"/>
      <c r="G16" s="81"/>
      <c r="H16" s="81" t="s">
        <v>109</v>
      </c>
      <c r="I16" s="81">
        <v>1</v>
      </c>
      <c r="J16" s="81"/>
      <c r="K16" s="81" t="s">
        <v>109</v>
      </c>
      <c r="L16" s="81" t="s">
        <v>109</v>
      </c>
      <c r="M16" s="81">
        <v>1</v>
      </c>
      <c r="N16" s="81"/>
      <c r="O16" s="81" t="s">
        <v>109</v>
      </c>
      <c r="P16" s="81" t="s">
        <v>109</v>
      </c>
      <c r="Q16" s="81">
        <v>1</v>
      </c>
      <c r="R16" s="81"/>
      <c r="S16" s="81"/>
      <c r="T16" s="81"/>
      <c r="U16" s="81">
        <v>1</v>
      </c>
      <c r="V16" s="81"/>
      <c r="W16" s="81"/>
      <c r="X16" s="81" t="s">
        <v>109</v>
      </c>
      <c r="Y16" s="81">
        <v>1</v>
      </c>
      <c r="Z16" s="81"/>
      <c r="AA16" s="81" t="s">
        <v>109</v>
      </c>
      <c r="AB16" s="81" t="s">
        <v>109</v>
      </c>
      <c r="AC16" s="81">
        <v>1</v>
      </c>
      <c r="AD16" s="81"/>
      <c r="AE16" s="81" t="s">
        <v>109</v>
      </c>
      <c r="AF16" s="81" t="s">
        <v>109</v>
      </c>
      <c r="AG16" s="81">
        <v>1</v>
      </c>
      <c r="AH16" s="85" t="s">
        <v>228</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233</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234</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235</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234</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236</v>
      </c>
      <c r="B19" s="81"/>
      <c r="C19" s="81"/>
      <c r="D19" s="81"/>
      <c r="E19" s="81"/>
      <c r="F19" s="81"/>
      <c r="G19" s="81"/>
      <c r="H19" s="81"/>
      <c r="I19" s="81" t="s">
        <v>109</v>
      </c>
      <c r="J19" s="81"/>
      <c r="K19" s="81"/>
      <c r="L19" s="81"/>
      <c r="M19" s="81" t="s">
        <v>109</v>
      </c>
      <c r="N19" s="81"/>
      <c r="O19" s="81"/>
      <c r="P19" s="81"/>
      <c r="Q19" s="81"/>
      <c r="R19" s="81"/>
      <c r="S19" s="81"/>
      <c r="T19" s="81"/>
      <c r="U19" s="81"/>
      <c r="V19" s="81"/>
      <c r="W19" s="81"/>
      <c r="X19" s="81"/>
      <c r="Y19" s="81" t="s">
        <v>109</v>
      </c>
      <c r="Z19" s="81"/>
      <c r="AA19" s="81"/>
      <c r="AB19" s="81"/>
      <c r="AC19" s="81" t="s">
        <v>109</v>
      </c>
      <c r="AD19" s="81"/>
      <c r="AE19" s="81"/>
      <c r="AF19" s="81"/>
      <c r="AG19" s="81"/>
      <c r="AH19" s="85" t="s">
        <v>237</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238</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234</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109</v>
      </c>
      <c r="B21" s="468" t="s">
        <v>109</v>
      </c>
      <c r="C21" s="468"/>
      <c r="D21" s="468"/>
      <c r="E21" s="468"/>
      <c r="F21" s="468"/>
      <c r="G21" s="468"/>
      <c r="H21" s="468"/>
      <c r="I21" s="468"/>
      <c r="J21" s="468"/>
      <c r="K21" s="468"/>
      <c r="L21" s="468"/>
      <c r="M21" s="468"/>
      <c r="N21" s="468"/>
      <c r="O21" s="468"/>
      <c r="P21" s="468"/>
      <c r="Q21" s="468"/>
      <c r="R21" s="468" t="s">
        <v>109</v>
      </c>
      <c r="S21" s="468"/>
      <c r="T21" s="468"/>
      <c r="U21" s="468"/>
      <c r="V21" s="468"/>
      <c r="W21" s="468"/>
      <c r="X21" s="468"/>
      <c r="Y21" s="468"/>
      <c r="Z21" s="468"/>
      <c r="AA21" s="468"/>
      <c r="AB21" s="468"/>
      <c r="AC21" s="468"/>
      <c r="AD21" s="468"/>
      <c r="AE21" s="468"/>
      <c r="AF21" s="468"/>
      <c r="AG21" s="468"/>
      <c r="AH21" s="91" t="s">
        <v>239</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69"/>
      <c r="C22" s="469"/>
      <c r="D22" s="469"/>
      <c r="E22" s="469"/>
      <c r="F22" s="469"/>
      <c r="G22" s="469"/>
      <c r="H22" s="469"/>
      <c r="I22" s="469"/>
      <c r="J22" s="469"/>
      <c r="K22" s="469"/>
      <c r="L22" s="469"/>
      <c r="M22" s="469"/>
      <c r="N22" s="469"/>
      <c r="O22" s="469"/>
      <c r="P22" s="469"/>
      <c r="Q22" s="469"/>
      <c r="R22" s="469"/>
      <c r="S22" s="469"/>
      <c r="T22" s="469"/>
      <c r="U22" s="469"/>
      <c r="V22" s="469"/>
      <c r="W22" s="469"/>
      <c r="X22" s="469"/>
      <c r="Y22" s="469"/>
      <c r="Z22" s="469"/>
      <c r="AA22" s="469"/>
      <c r="AB22" s="469"/>
      <c r="AC22" s="469"/>
      <c r="AD22" s="469"/>
      <c r="AE22" s="469"/>
      <c r="AF22" s="469"/>
      <c r="AG22" s="469"/>
      <c r="AH22" s="91" t="s">
        <v>115</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109</v>
      </c>
      <c r="AI23" s="97" t="s">
        <v>240</v>
      </c>
      <c r="AJ23" s="97" t="s">
        <v>240</v>
      </c>
      <c r="AK23" s="97" t="s">
        <v>240</v>
      </c>
      <c r="AL23" s="97" t="s">
        <v>240</v>
      </c>
      <c r="AM23" s="97" t="s">
        <v>240</v>
      </c>
      <c r="AN23" s="97" t="s">
        <v>240</v>
      </c>
      <c r="AO23" s="97" t="s">
        <v>240</v>
      </c>
      <c r="AP23" s="97" t="s">
        <v>240</v>
      </c>
      <c r="AQ23" s="97" t="s">
        <v>240</v>
      </c>
      <c r="AR23" s="97" t="s">
        <v>240</v>
      </c>
      <c r="AS23" s="97" t="s">
        <v>240</v>
      </c>
      <c r="AT23" s="97" t="s">
        <v>241</v>
      </c>
      <c r="AU23" s="97" t="s">
        <v>241</v>
      </c>
      <c r="AV23" s="97" t="s">
        <v>240</v>
      </c>
      <c r="AW23" s="97" t="s">
        <v>240</v>
      </c>
      <c r="AX23" s="97" t="s">
        <v>240</v>
      </c>
      <c r="AY23" s="97" t="s">
        <v>240</v>
      </c>
      <c r="AZ23" s="97" t="s">
        <v>240</v>
      </c>
      <c r="BA23" s="97" t="s">
        <v>240</v>
      </c>
      <c r="BB23" s="97" t="s">
        <v>240</v>
      </c>
      <c r="BC23" s="97" t="s">
        <v>240</v>
      </c>
      <c r="BD23" s="97" t="s">
        <v>240</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66"/>
      <c r="B27" s="466"/>
      <c r="C27" s="466"/>
      <c r="D27" s="466"/>
      <c r="E27" s="466"/>
      <c r="F27" s="466"/>
      <c r="G27" s="466"/>
      <c r="H27" s="466"/>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98" t="s">
        <v>242</v>
      </c>
      <c r="B28" s="398"/>
      <c r="C28" s="398"/>
      <c r="D28" s="398"/>
      <c r="E28" s="398"/>
      <c r="F28" s="398"/>
      <c r="G28" s="398"/>
      <c r="H28" s="398"/>
      <c r="R28" s="467" t="s">
        <v>95</v>
      </c>
      <c r="S28" s="467"/>
      <c r="T28" s="467"/>
      <c r="U28" s="467"/>
      <c r="V28" s="467"/>
      <c r="W28" s="467"/>
      <c r="X28" s="467"/>
      <c r="Y28" s="467"/>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5" t="s">
        <v>121</v>
      </c>
      <c r="B1" s="478" t="s">
        <v>243</v>
      </c>
      <c r="C1" s="479"/>
    </row>
    <row r="2" spans="1:3" ht="29.1" customHeight="1" thickBot="1" x14ac:dyDescent="0.35">
      <c r="A2" s="166"/>
      <c r="B2" s="480" t="s">
        <v>244</v>
      </c>
      <c r="C2" s="481"/>
    </row>
    <row r="3" spans="1:3" x14ac:dyDescent="0.3">
      <c r="A3" s="168" t="s">
        <v>121</v>
      </c>
      <c r="B3" s="169" t="s">
        <v>122</v>
      </c>
      <c r="C3" s="170" t="s">
        <v>123</v>
      </c>
    </row>
    <row r="4" spans="1:3" x14ac:dyDescent="0.3">
      <c r="A4" s="171" t="s">
        <v>24</v>
      </c>
      <c r="B4" s="167">
        <v>7750000</v>
      </c>
      <c r="C4" s="172">
        <v>7900000</v>
      </c>
    </row>
    <row r="5" spans="1:3" x14ac:dyDescent="0.3">
      <c r="A5" s="171" t="s">
        <v>124</v>
      </c>
      <c r="B5" s="167">
        <v>6000000</v>
      </c>
      <c r="C5" s="172">
        <v>6145000</v>
      </c>
    </row>
    <row r="6" spans="1:3" x14ac:dyDescent="0.3">
      <c r="A6" s="171" t="s">
        <v>27</v>
      </c>
      <c r="B6" s="167">
        <v>3920000</v>
      </c>
      <c r="C6" s="172">
        <v>4050000</v>
      </c>
    </row>
    <row r="7" spans="1:3" x14ac:dyDescent="0.3">
      <c r="A7" s="171" t="s">
        <v>245</v>
      </c>
      <c r="B7" s="167">
        <v>6000000</v>
      </c>
      <c r="C7" s="172">
        <v>6145000</v>
      </c>
    </row>
    <row r="8" spans="1:3" x14ac:dyDescent="0.3">
      <c r="A8" s="171" t="s">
        <v>246</v>
      </c>
      <c r="B8" s="167">
        <v>3920000</v>
      </c>
      <c r="C8" s="172">
        <v>4050000</v>
      </c>
    </row>
    <row r="9" spans="1:3" x14ac:dyDescent="0.3">
      <c r="A9" s="171" t="s">
        <v>33</v>
      </c>
      <c r="B9" s="167">
        <v>7090000</v>
      </c>
      <c r="C9" s="172">
        <v>7240000</v>
      </c>
    </row>
    <row r="10" spans="1:3" x14ac:dyDescent="0.3">
      <c r="A10" s="171" t="s">
        <v>125</v>
      </c>
      <c r="B10" s="167">
        <v>7090000</v>
      </c>
      <c r="C10" s="172">
        <v>7240000</v>
      </c>
    </row>
    <row r="11" spans="1:3" x14ac:dyDescent="0.3">
      <c r="A11" s="171" t="s">
        <v>126</v>
      </c>
      <c r="B11" s="167">
        <v>7090000</v>
      </c>
      <c r="C11" s="172">
        <v>7240000</v>
      </c>
    </row>
    <row r="12" spans="1:3" x14ac:dyDescent="0.3">
      <c r="A12" s="171" t="s">
        <v>31</v>
      </c>
      <c r="B12" s="167">
        <v>7090000</v>
      </c>
      <c r="C12" s="172">
        <v>7240000</v>
      </c>
    </row>
    <row r="13" spans="1:3" x14ac:dyDescent="0.3">
      <c r="A13" s="171" t="s">
        <v>247</v>
      </c>
      <c r="B13" s="167">
        <v>7090000</v>
      </c>
      <c r="C13" s="172">
        <v>7240000</v>
      </c>
    </row>
    <row r="14" spans="1:3" x14ac:dyDescent="0.3">
      <c r="A14" s="171" t="s">
        <v>34</v>
      </c>
      <c r="B14" s="167">
        <v>7090000</v>
      </c>
      <c r="C14" s="172">
        <v>7240000</v>
      </c>
    </row>
    <row r="15" spans="1:3" x14ac:dyDescent="0.3">
      <c r="A15" s="171" t="s">
        <v>35</v>
      </c>
      <c r="B15" s="167">
        <v>7090000</v>
      </c>
      <c r="C15" s="172">
        <v>7240000</v>
      </c>
    </row>
    <row r="16" spans="1:3" x14ac:dyDescent="0.3">
      <c r="A16" s="171" t="s">
        <v>248</v>
      </c>
      <c r="B16" s="167">
        <v>7090000</v>
      </c>
      <c r="C16" s="172">
        <v>7240000</v>
      </c>
    </row>
    <row r="17" spans="1:3" x14ac:dyDescent="0.3">
      <c r="A17" s="171" t="s">
        <v>249</v>
      </c>
      <c r="B17" s="167">
        <v>6000000</v>
      </c>
      <c r="C17" s="172">
        <v>6145000</v>
      </c>
    </row>
    <row r="18" spans="1:3" x14ac:dyDescent="0.3">
      <c r="A18" s="171" t="s">
        <v>250</v>
      </c>
      <c r="B18" s="167">
        <v>6550000</v>
      </c>
      <c r="C18" s="172">
        <v>6700000</v>
      </c>
    </row>
    <row r="19" spans="1:3" x14ac:dyDescent="0.3">
      <c r="A19" s="171" t="s">
        <v>251</v>
      </c>
      <c r="B19" s="167">
        <v>6550000</v>
      </c>
      <c r="C19" s="172">
        <v>6700000</v>
      </c>
    </row>
    <row r="20" spans="1:3" x14ac:dyDescent="0.3">
      <c r="A20" s="171" t="s">
        <v>127</v>
      </c>
      <c r="B20" s="167">
        <v>4450000</v>
      </c>
      <c r="C20" s="172">
        <v>4600000</v>
      </c>
    </row>
    <row r="21" spans="1:3" x14ac:dyDescent="0.3">
      <c r="A21" s="171" t="s">
        <v>252</v>
      </c>
      <c r="B21" s="167">
        <v>4450000</v>
      </c>
      <c r="C21" s="172">
        <v>4600000</v>
      </c>
    </row>
    <row r="22" spans="1:3" x14ac:dyDescent="0.3">
      <c r="A22" s="171" t="s">
        <v>253</v>
      </c>
      <c r="B22" s="167">
        <v>4450000</v>
      </c>
      <c r="C22" s="172">
        <v>4600000</v>
      </c>
    </row>
    <row r="23" spans="1:3" x14ac:dyDescent="0.3">
      <c r="A23" s="171" t="s">
        <v>254</v>
      </c>
      <c r="B23" s="167">
        <v>4450000</v>
      </c>
      <c r="C23" s="172">
        <v>4600000</v>
      </c>
    </row>
    <row r="24" spans="1:3" ht="22.8" x14ac:dyDescent="0.3">
      <c r="A24" s="171" t="s">
        <v>128</v>
      </c>
      <c r="B24" s="167">
        <v>4450000</v>
      </c>
      <c r="C24" s="172">
        <v>4600000</v>
      </c>
    </row>
    <row r="25" spans="1:3" x14ac:dyDescent="0.3">
      <c r="A25" s="171" t="s">
        <v>255</v>
      </c>
      <c r="B25" s="167">
        <v>4450000</v>
      </c>
      <c r="C25" s="172">
        <v>4600000</v>
      </c>
    </row>
    <row r="26" spans="1:3" x14ac:dyDescent="0.3">
      <c r="A26" s="171" t="s">
        <v>256</v>
      </c>
      <c r="B26" s="167">
        <v>4450000</v>
      </c>
      <c r="C26" s="172">
        <v>4600000</v>
      </c>
    </row>
    <row r="27" spans="1:3" x14ac:dyDescent="0.3">
      <c r="A27" s="171" t="s">
        <v>257</v>
      </c>
      <c r="B27" s="167">
        <v>4450000</v>
      </c>
      <c r="C27" s="172">
        <v>4600000</v>
      </c>
    </row>
    <row r="28" spans="1:3" x14ac:dyDescent="0.3">
      <c r="A28" s="171" t="s">
        <v>258</v>
      </c>
      <c r="B28" s="167">
        <v>4450000</v>
      </c>
      <c r="C28" s="172">
        <v>4600000</v>
      </c>
    </row>
    <row r="29" spans="1:3" x14ac:dyDescent="0.3">
      <c r="A29" s="171" t="s">
        <v>129</v>
      </c>
      <c r="B29" s="167">
        <v>4450000</v>
      </c>
      <c r="C29" s="172">
        <v>4600000</v>
      </c>
    </row>
    <row r="30" spans="1:3" x14ac:dyDescent="0.3">
      <c r="A30" s="171" t="s">
        <v>259</v>
      </c>
      <c r="B30" s="167">
        <v>6000000</v>
      </c>
      <c r="C30" s="172">
        <v>6145000</v>
      </c>
    </row>
    <row r="31" spans="1:3" x14ac:dyDescent="0.3">
      <c r="A31" s="171" t="s">
        <v>37</v>
      </c>
      <c r="B31" s="167">
        <v>2260000</v>
      </c>
      <c r="C31" s="172">
        <v>2290000</v>
      </c>
    </row>
    <row r="32" spans="1:3" x14ac:dyDescent="0.3">
      <c r="A32" s="171" t="s">
        <v>260</v>
      </c>
      <c r="B32" s="167">
        <v>2370000</v>
      </c>
      <c r="C32" s="172">
        <v>2400000</v>
      </c>
    </row>
    <row r="33" spans="1:3" x14ac:dyDescent="0.3">
      <c r="A33" s="171" t="s">
        <v>261</v>
      </c>
      <c r="B33" s="167">
        <v>2370000</v>
      </c>
      <c r="C33" s="172">
        <v>2400000</v>
      </c>
    </row>
    <row r="34" spans="1:3" x14ac:dyDescent="0.3">
      <c r="A34" s="171" t="s">
        <v>262</v>
      </c>
      <c r="B34" s="167">
        <v>2370000</v>
      </c>
      <c r="C34" s="172">
        <v>2400000</v>
      </c>
    </row>
    <row r="35" spans="1:3" x14ac:dyDescent="0.3">
      <c r="A35" s="171" t="s">
        <v>263</v>
      </c>
      <c r="B35" s="167">
        <v>2370000</v>
      </c>
      <c r="C35" s="172">
        <v>2400000</v>
      </c>
    </row>
    <row r="36" spans="1:3" x14ac:dyDescent="0.3">
      <c r="A36" s="171" t="s">
        <v>130</v>
      </c>
      <c r="B36" s="167">
        <v>2260000</v>
      </c>
      <c r="C36" s="172">
        <v>2290000</v>
      </c>
    </row>
    <row r="37" spans="1:3" x14ac:dyDescent="0.3">
      <c r="A37" s="171" t="s">
        <v>264</v>
      </c>
      <c r="B37" s="167">
        <v>1470000</v>
      </c>
      <c r="C37" s="172">
        <v>1520000</v>
      </c>
    </row>
    <row r="38" spans="1:3" x14ac:dyDescent="0.3">
      <c r="A38" s="171" t="s">
        <v>265</v>
      </c>
      <c r="B38" s="167">
        <v>1470000</v>
      </c>
      <c r="C38" s="172">
        <v>1520000</v>
      </c>
    </row>
    <row r="39" spans="1:3" x14ac:dyDescent="0.3">
      <c r="A39" s="171" t="s">
        <v>266</v>
      </c>
      <c r="B39" s="167">
        <v>1240000</v>
      </c>
      <c r="C39" s="172">
        <v>1250000</v>
      </c>
    </row>
    <row r="40" spans="1:3" x14ac:dyDescent="0.3">
      <c r="A40" s="171" t="s">
        <v>174</v>
      </c>
      <c r="B40" s="167">
        <v>1200000</v>
      </c>
      <c r="C40" s="172">
        <v>1210000</v>
      </c>
    </row>
    <row r="41" spans="1:3" x14ac:dyDescent="0.3">
      <c r="A41" s="171" t="s">
        <v>175</v>
      </c>
      <c r="B41" s="167">
        <v>1250000</v>
      </c>
      <c r="C41" s="172">
        <v>1260000</v>
      </c>
    </row>
    <row r="42" spans="1:3" x14ac:dyDescent="0.3">
      <c r="A42" s="171" t="s">
        <v>132</v>
      </c>
      <c r="B42" s="167">
        <v>235000</v>
      </c>
      <c r="C42" s="172">
        <v>250000</v>
      </c>
    </row>
    <row r="43" spans="1:3" ht="57" x14ac:dyDescent="0.3">
      <c r="A43" s="171" t="s">
        <v>185</v>
      </c>
      <c r="B43" s="167">
        <v>4990000</v>
      </c>
      <c r="C43" s="172">
        <v>5145000</v>
      </c>
    </row>
    <row r="44" spans="1:3" ht="57" x14ac:dyDescent="0.3">
      <c r="A44" s="171" t="s">
        <v>267</v>
      </c>
      <c r="B44" s="167">
        <v>5650000</v>
      </c>
      <c r="C44" s="172">
        <v>5770000</v>
      </c>
    </row>
    <row r="45" spans="1:3" ht="34.200000000000003" x14ac:dyDescent="0.3">
      <c r="A45" s="171" t="s">
        <v>61</v>
      </c>
      <c r="B45" s="167">
        <v>805000</v>
      </c>
      <c r="C45" s="172">
        <v>830000</v>
      </c>
    </row>
    <row r="46" spans="1:3" ht="45.6" x14ac:dyDescent="0.3">
      <c r="A46" s="171" t="s">
        <v>187</v>
      </c>
      <c r="B46" s="167">
        <v>4990000</v>
      </c>
      <c r="C46" s="172">
        <v>5145000</v>
      </c>
    </row>
    <row r="47" spans="1:3" x14ac:dyDescent="0.3">
      <c r="A47" s="171" t="s">
        <v>268</v>
      </c>
      <c r="B47" s="167">
        <v>2440000</v>
      </c>
      <c r="C47" s="172">
        <v>2550000</v>
      </c>
    </row>
    <row r="48" spans="1:3" ht="22.8" x14ac:dyDescent="0.3">
      <c r="A48" s="171" t="s">
        <v>134</v>
      </c>
      <c r="B48" s="167">
        <v>6570000</v>
      </c>
      <c r="C48" s="172">
        <v>6690000</v>
      </c>
    </row>
    <row r="49" spans="1:3" ht="34.200000000000003" x14ac:dyDescent="0.3">
      <c r="A49" s="171" t="s">
        <v>269</v>
      </c>
      <c r="B49" s="167">
        <v>2440000</v>
      </c>
      <c r="C49" s="172">
        <v>2550000</v>
      </c>
    </row>
    <row r="50" spans="1:3" ht="22.8" x14ac:dyDescent="0.3">
      <c r="A50" s="171" t="s">
        <v>189</v>
      </c>
      <c r="B50" s="167">
        <v>595000</v>
      </c>
      <c r="C50" s="172">
        <v>610000</v>
      </c>
    </row>
    <row r="51" spans="1:3" ht="22.8" x14ac:dyDescent="0.3">
      <c r="A51" s="171" t="s">
        <v>63</v>
      </c>
      <c r="B51" s="167">
        <v>1800000</v>
      </c>
      <c r="C51" s="172">
        <v>1950000</v>
      </c>
    </row>
    <row r="52" spans="1:3" ht="22.8" x14ac:dyDescent="0.3">
      <c r="A52" s="171" t="s">
        <v>136</v>
      </c>
      <c r="B52" s="167">
        <v>2340000</v>
      </c>
      <c r="C52" s="172">
        <v>2490000</v>
      </c>
    </row>
    <row r="53" spans="1:3" ht="34.200000000000003" x14ac:dyDescent="0.3">
      <c r="A53" s="171" t="s">
        <v>137</v>
      </c>
      <c r="B53" s="167">
        <v>905000</v>
      </c>
      <c r="C53" s="172">
        <v>980000</v>
      </c>
    </row>
    <row r="54" spans="1:3" ht="23.4" thickBot="1" x14ac:dyDescent="0.35">
      <c r="A54" s="173" t="s">
        <v>138</v>
      </c>
      <c r="B54" s="174">
        <v>905000</v>
      </c>
      <c r="C54" s="175">
        <v>980000</v>
      </c>
    </row>
    <row r="55" spans="1:3" x14ac:dyDescent="0.3">
      <c r="A55" s="151"/>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BARON</cp:lastModifiedBy>
  <cp:revision/>
  <dcterms:created xsi:type="dcterms:W3CDTF">2023-01-13T16:39:29Z</dcterms:created>
  <dcterms:modified xsi:type="dcterms:W3CDTF">2023-08-31T20:47:14Z</dcterms:modified>
  <cp:category/>
  <cp:contentStatus/>
</cp:coreProperties>
</file>